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60" windowWidth="27495" windowHeight="13935" activeTab="6"/>
  </bookViews>
  <sheets>
    <sheet name="raw data" sheetId="1" r:id="rId1"/>
    <sheet name="Metadata" sheetId="2" r:id="rId2"/>
    <sheet name="Data for timeseries NA" sheetId="3" r:id="rId3"/>
    <sheet name="Pivot" sheetId="7" r:id="rId4"/>
    <sheet name="Data timeseries pivot" sheetId="4" r:id="rId5"/>
    <sheet name="Sheet5" sheetId="11" r:id="rId6"/>
    <sheet name="Poriewater" sheetId="8" r:id="rId7"/>
  </sheets>
  <definedNames>
    <definedName name="_xlnm._FilterDatabase" localSheetId="4" hidden="1">'Data timeseries pivot'!$A$2:$BJ$135</definedName>
    <definedName name="_xlnm._FilterDatabase" localSheetId="6" hidden="1">Poriewater!$A$1:$BM$25</definedName>
    <definedName name="_xlnm._FilterDatabase" localSheetId="0" hidden="1">'raw data'!$A$2:$BL$159</definedName>
  </definedNames>
  <calcPr calcId="145621"/>
  <pivotCaches>
    <pivotCache cacheId="61" r:id="rId8"/>
    <pivotCache cacheId="78" r:id="rId9"/>
  </pivotCaches>
</workbook>
</file>

<file path=xl/calcChain.xml><?xml version="1.0" encoding="utf-8"?>
<calcChain xmlns="http://schemas.openxmlformats.org/spreadsheetml/2006/main">
  <c r="X3" i="8" l="1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" i="8"/>
  <c r="Q2" i="8"/>
  <c r="Q18" i="8"/>
  <c r="Q19" i="8"/>
  <c r="Q10" i="8"/>
  <c r="Q22" i="8"/>
  <c r="Q7" i="8"/>
  <c r="Q11" i="8"/>
  <c r="Q23" i="8"/>
  <c r="Q12" i="8"/>
  <c r="Q8" i="8"/>
  <c r="Q20" i="8"/>
  <c r="Q24" i="8"/>
  <c r="Q3" i="8"/>
  <c r="Q13" i="8"/>
  <c r="Q4" i="8"/>
  <c r="Q9" i="8"/>
  <c r="Q21" i="8"/>
  <c r="Q25" i="8"/>
  <c r="Q5" i="8"/>
  <c r="Q14" i="8"/>
  <c r="Q15" i="8"/>
  <c r="Q16" i="8"/>
  <c r="Q17" i="8"/>
  <c r="Q6" i="8"/>
  <c r="K2" i="8"/>
  <c r="K18" i="8"/>
  <c r="K19" i="8"/>
  <c r="K10" i="8"/>
  <c r="K22" i="8"/>
  <c r="K7" i="8"/>
  <c r="K11" i="8"/>
  <c r="K23" i="8"/>
  <c r="K12" i="8"/>
  <c r="K8" i="8"/>
  <c r="K20" i="8"/>
  <c r="K24" i="8"/>
  <c r="K3" i="8"/>
  <c r="K13" i="8"/>
  <c r="K4" i="8"/>
  <c r="K9" i="8"/>
  <c r="K21" i="8"/>
  <c r="K25" i="8"/>
  <c r="K5" i="8"/>
  <c r="K14" i="8"/>
  <c r="K15" i="8"/>
  <c r="K16" i="8"/>
  <c r="K17" i="8"/>
  <c r="K6" i="8"/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3" i="4"/>
  <c r="R37" i="4" l="1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3" i="4"/>
  <c r="R25" i="4"/>
  <c r="R26" i="4"/>
  <c r="R27" i="4"/>
  <c r="R28" i="4"/>
  <c r="R29" i="4"/>
  <c r="R30" i="4"/>
  <c r="R31" i="4"/>
  <c r="R32" i="4"/>
  <c r="R33" i="4"/>
  <c r="R34" i="4"/>
  <c r="R35" i="4"/>
  <c r="R3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3" i="4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74" i="1"/>
  <c r="AD74" i="1" s="1"/>
  <c r="AC44" i="1"/>
  <c r="AD44" i="1" s="1"/>
  <c r="AC97" i="1"/>
  <c r="AD97" i="1" s="1"/>
  <c r="AC57" i="1"/>
  <c r="AD57" i="1" s="1"/>
  <c r="AC68" i="1"/>
  <c r="AD68" i="1" s="1"/>
  <c r="AC26" i="1"/>
  <c r="AD26" i="1" s="1"/>
  <c r="AC70" i="1"/>
  <c r="AD70" i="1" s="1"/>
  <c r="AC62" i="1"/>
  <c r="AD62" i="1" s="1"/>
  <c r="AC17" i="1"/>
  <c r="AD17" i="1" s="1"/>
  <c r="AC22" i="1"/>
  <c r="AD22" i="1" s="1"/>
  <c r="AC65" i="1"/>
  <c r="AD65" i="1" s="1"/>
  <c r="AC45" i="1"/>
  <c r="AD45" i="1" s="1"/>
  <c r="AC98" i="1"/>
  <c r="AD98" i="1" s="1"/>
  <c r="AC99" i="1"/>
  <c r="AD99" i="1" s="1"/>
  <c r="AC41" i="1"/>
  <c r="AD41" i="1" s="1"/>
  <c r="AC19" i="1"/>
  <c r="AD19" i="1" s="1"/>
  <c r="AC67" i="1"/>
  <c r="AD67" i="1" s="1"/>
  <c r="AC25" i="1"/>
  <c r="AD25" i="1" s="1"/>
  <c r="AC71" i="1"/>
  <c r="AD71" i="1" s="1"/>
  <c r="AC60" i="1"/>
  <c r="AD60" i="1" s="1"/>
  <c r="AC100" i="1"/>
  <c r="AD100" i="1" s="1"/>
  <c r="AC49" i="1"/>
  <c r="AD49" i="1" s="1"/>
  <c r="AC101" i="1"/>
  <c r="AD101" i="1" s="1"/>
  <c r="AC92" i="1"/>
  <c r="AD92" i="1" s="1"/>
  <c r="AC89" i="1"/>
  <c r="AD89" i="1" s="1"/>
  <c r="AC6" i="1"/>
  <c r="AD6" i="1" s="1"/>
  <c r="AC77" i="1"/>
  <c r="AD77" i="1" s="1"/>
  <c r="AC42" i="1"/>
  <c r="AD42" i="1" s="1"/>
  <c r="AC20" i="1"/>
  <c r="AD20" i="1" s="1"/>
  <c r="AC4" i="1"/>
  <c r="AD4" i="1" s="1"/>
  <c r="AC80" i="1"/>
  <c r="AD80" i="1" s="1"/>
  <c r="AC102" i="1"/>
  <c r="AD102" i="1" s="1"/>
  <c r="AC103" i="1"/>
  <c r="AD103" i="1" s="1"/>
  <c r="AC52" i="1"/>
  <c r="AD52" i="1" s="1"/>
  <c r="AC104" i="1"/>
  <c r="AD104" i="1" s="1"/>
  <c r="AC91" i="1"/>
  <c r="AD91" i="1" s="1"/>
  <c r="AC11" i="1"/>
  <c r="AD11" i="1" s="1"/>
  <c r="AC93" i="1"/>
  <c r="AD93" i="1" s="1"/>
  <c r="AC28" i="1"/>
  <c r="AD28" i="1" s="1"/>
  <c r="AC3" i="1"/>
  <c r="AD3" i="1" s="1"/>
  <c r="AC105" i="1"/>
  <c r="AD105" i="1" s="1"/>
  <c r="AC43" i="1"/>
  <c r="AD43" i="1" s="1"/>
  <c r="AC106" i="1"/>
  <c r="AD106" i="1" s="1"/>
  <c r="AC107" i="1"/>
  <c r="AD107" i="1" s="1"/>
  <c r="AC46" i="1"/>
  <c r="AD46" i="1" s="1"/>
  <c r="AC39" i="1"/>
  <c r="AD39" i="1" s="1"/>
  <c r="AC30" i="1"/>
  <c r="AD30" i="1" s="1"/>
  <c r="AC54" i="1"/>
  <c r="AD54" i="1" s="1"/>
  <c r="AC53" i="1"/>
  <c r="AD53" i="1" s="1"/>
  <c r="AC108" i="1"/>
  <c r="AD108" i="1" s="1"/>
  <c r="AC7" i="1"/>
  <c r="AD7" i="1" s="1"/>
  <c r="AC79" i="1"/>
  <c r="AD79" i="1" s="1"/>
  <c r="AC109" i="1"/>
  <c r="AD109" i="1" s="1"/>
  <c r="AC110" i="1"/>
  <c r="AD110" i="1" s="1"/>
  <c r="AC16" i="1"/>
  <c r="AD16" i="1" s="1"/>
  <c r="AC72" i="1"/>
  <c r="AD72" i="1" s="1"/>
  <c r="AC111" i="1"/>
  <c r="AD111" i="1" s="1"/>
  <c r="AC81" i="1"/>
  <c r="AD81" i="1" s="1"/>
  <c r="AC84" i="1"/>
  <c r="AD84" i="1" s="1"/>
  <c r="AC27" i="1"/>
  <c r="AD27" i="1" s="1"/>
  <c r="AC9" i="1"/>
  <c r="AD9" i="1" s="1"/>
  <c r="AC112" i="1"/>
  <c r="AD112" i="1" s="1"/>
  <c r="AC82" i="1"/>
  <c r="AD82" i="1" s="1"/>
  <c r="AC37" i="1"/>
  <c r="AD37" i="1" s="1"/>
  <c r="AC85" i="1"/>
  <c r="AD85" i="1" s="1"/>
  <c r="AC48" i="1"/>
  <c r="AD48" i="1" s="1"/>
  <c r="AC95" i="1"/>
  <c r="AD95" i="1" s="1"/>
  <c r="AC32" i="1"/>
  <c r="AD32" i="1" s="1"/>
  <c r="AC15" i="1"/>
  <c r="AD15" i="1" s="1"/>
  <c r="AC21" i="1"/>
  <c r="AD21" i="1" s="1"/>
  <c r="AC33" i="1"/>
  <c r="AD33" i="1" s="1"/>
  <c r="AC8" i="1"/>
  <c r="AD8" i="1" s="1"/>
  <c r="AC113" i="1"/>
  <c r="AD113" i="1" s="1"/>
  <c r="AC78" i="1"/>
  <c r="AD78" i="1" s="1"/>
  <c r="AC114" i="1"/>
  <c r="AD114" i="1" s="1"/>
  <c r="AC12" i="1"/>
  <c r="AD12" i="1" s="1"/>
  <c r="AC63" i="1"/>
  <c r="AD63" i="1" s="1"/>
  <c r="AC36" i="1"/>
  <c r="AD36" i="1" s="1"/>
  <c r="AC115" i="1"/>
  <c r="AD115" i="1" s="1"/>
  <c r="AC73" i="1"/>
  <c r="AD73" i="1" s="1"/>
  <c r="AC90" i="1"/>
  <c r="AD90" i="1" s="1"/>
  <c r="AC14" i="1"/>
  <c r="AD14" i="1" s="1"/>
  <c r="AC31" i="1"/>
  <c r="AD31" i="1" s="1"/>
  <c r="AC86" i="1"/>
  <c r="AD86" i="1" s="1"/>
  <c r="AC51" i="1"/>
  <c r="AD51" i="1" s="1"/>
  <c r="AC116" i="1"/>
  <c r="AD116" i="1" s="1"/>
  <c r="AC75" i="1"/>
  <c r="AD75" i="1" s="1"/>
  <c r="AC117" i="1"/>
  <c r="AD117" i="1" s="1"/>
  <c r="AC118" i="1"/>
  <c r="AD118" i="1" s="1"/>
  <c r="AC119" i="1"/>
  <c r="AD119" i="1" s="1"/>
  <c r="AC83" i="1"/>
  <c r="AD83" i="1" s="1"/>
  <c r="AC35" i="1"/>
  <c r="AD35" i="1" s="1"/>
  <c r="AC120" i="1"/>
  <c r="AD120" i="1" s="1"/>
  <c r="AC121" i="1"/>
  <c r="AD121" i="1" s="1"/>
  <c r="AC34" i="1"/>
  <c r="AD34" i="1" s="1"/>
  <c r="AC10" i="1"/>
  <c r="AD10" i="1" s="1"/>
  <c r="AC66" i="1"/>
  <c r="AD66" i="1" s="1"/>
  <c r="AC47" i="1"/>
  <c r="AD47" i="1" s="1"/>
  <c r="AC122" i="1"/>
  <c r="AD122" i="1" s="1"/>
  <c r="AC64" i="1"/>
  <c r="AD64" i="1" s="1"/>
  <c r="AC56" i="1"/>
  <c r="AD56" i="1" s="1"/>
  <c r="AC96" i="1"/>
  <c r="AD96" i="1" s="1"/>
  <c r="AC61" i="1"/>
  <c r="AD61" i="1" s="1"/>
  <c r="AC18" i="1"/>
  <c r="AD18" i="1" s="1"/>
  <c r="AC69" i="1"/>
  <c r="AD69" i="1" s="1"/>
  <c r="AC24" i="1"/>
  <c r="AD24" i="1" s="1"/>
  <c r="AC55" i="1"/>
  <c r="AD55" i="1" s="1"/>
  <c r="AC94" i="1"/>
  <c r="AD94" i="1" s="1"/>
  <c r="AC40" i="1"/>
  <c r="AD40" i="1" s="1"/>
  <c r="AC123" i="1"/>
  <c r="AD123" i="1" s="1"/>
  <c r="AC88" i="1"/>
  <c r="AD88" i="1" s="1"/>
  <c r="AC138" i="1"/>
  <c r="AD138" i="1" s="1"/>
</calcChain>
</file>

<file path=xl/comments1.xml><?xml version="1.0" encoding="utf-8"?>
<comments xmlns="http://schemas.openxmlformats.org/spreadsheetml/2006/main">
  <authors>
    <author/>
  </authors>
  <commentList>
    <comment ref="E49" authorId="0">
      <text>
        <r>
          <rPr>
            <sz val="10"/>
            <color rgb="FF000000"/>
            <rFont val="Arial"/>
          </rPr>
          <t>Van cosm 1-10 was er voor de metingen een heftige regenbui
	-Machiel van Halteren</t>
        </r>
      </text>
    </comment>
    <comment ref="O62" authorId="0">
      <text>
        <r>
          <rPr>
            <sz val="10"/>
            <color rgb="FF000000"/>
            <rFont val="Arial"/>
          </rPr>
          <t>vanaf hier gain naar 14 vanwege suboptimal gain
	-Machiel van Halteren</t>
        </r>
      </text>
    </comment>
    <comment ref="I65" authorId="0">
      <text>
        <r>
          <rPr>
            <sz val="10"/>
            <color rgb="FF000000"/>
            <rFont val="Arial"/>
          </rPr>
          <t>een tweede meting gaf 23,4
	-Machiel van Halteren</t>
        </r>
      </text>
    </comment>
    <comment ref="J65" authorId="0">
      <text>
        <r>
          <rPr>
            <sz val="10"/>
            <color rgb="FF000000"/>
            <rFont val="Arial"/>
          </rPr>
          <t>een tweede meting gaf 34,49
	-Machiel van Halteren</t>
        </r>
      </text>
    </comment>
    <comment ref="L65" authorId="0">
      <text>
        <r>
          <rPr>
            <sz val="10"/>
            <color rgb="FF000000"/>
            <rFont val="Arial"/>
          </rPr>
          <t>een tweede meting gaf 0,79
	-Machiel van Halteren</t>
        </r>
      </text>
    </comment>
    <comment ref="M65" authorId="0">
      <text>
        <r>
          <rPr>
            <sz val="10"/>
            <color rgb="FF000000"/>
            <rFont val="Arial"/>
          </rPr>
          <t>een tweede meting gaf 0,63
	-Machiel van Halteren</t>
        </r>
      </text>
    </comment>
    <comment ref="I74" authorId="0">
      <text>
        <r>
          <rPr>
            <sz val="10"/>
            <color rgb="FF000000"/>
            <rFont val="Arial"/>
          </rPr>
          <t>z-off
470 nm 83
520 nm 45
645 nm 15
665 nm 11
	-Machiel van Halteren</t>
        </r>
      </text>
    </comment>
    <comment ref="O74" authorId="0">
      <text>
        <r>
          <rPr>
            <sz val="10"/>
            <color rgb="FF000000"/>
            <rFont val="Arial"/>
          </rPr>
          <t>z off: 470nm -100
520nm -56
645 nm -27
665 nm -24
	-Machiel van Halteren</t>
        </r>
      </text>
    </comment>
  </commentList>
</comments>
</file>

<file path=xl/sharedStrings.xml><?xml version="1.0" encoding="utf-8"?>
<sst xmlns="http://schemas.openxmlformats.org/spreadsheetml/2006/main" count="4638" uniqueCount="723">
  <si>
    <t>Column title</t>
  </si>
  <si>
    <t>Unit</t>
  </si>
  <si>
    <t>Description</t>
  </si>
  <si>
    <t>Exp_day</t>
  </si>
  <si>
    <t>day</t>
  </si>
  <si>
    <t>the number of days the experiment is in progress</t>
  </si>
  <si>
    <t>Datum</t>
  </si>
  <si>
    <t>day-month</t>
  </si>
  <si>
    <t>Day of experiment</t>
  </si>
  <si>
    <t>Cosm</t>
  </si>
  <si>
    <t>-</t>
  </si>
  <si>
    <t>Cosm number</t>
  </si>
  <si>
    <t>Treatment</t>
  </si>
  <si>
    <t>pH</t>
  </si>
  <si>
    <t>Secchi diepte</t>
  </si>
  <si>
    <t>Cos.chla.gr</t>
  </si>
  <si>
    <t>Bodemzicht</t>
  </si>
  <si>
    <t>Turbiditeit</t>
  </si>
  <si>
    <t>Cos.chla.bl.PAM</t>
  </si>
  <si>
    <t>Cos.chla.gr.PAM</t>
  </si>
  <si>
    <t>Cos.chla.br.PAM</t>
  </si>
  <si>
    <t>Cos.yield.bl.PAM</t>
  </si>
  <si>
    <t>Cos.yield.gr.PAM</t>
  </si>
  <si>
    <t>Cos.yield.br.PAM</t>
  </si>
  <si>
    <t>Cos.chla.bl.50CM</t>
  </si>
  <si>
    <t>Cos.chla.gr.50CM</t>
  </si>
  <si>
    <t>Cos.chla.br.50CM</t>
  </si>
  <si>
    <t>Cos.yield.bl.50CM</t>
  </si>
  <si>
    <t>Cos.yield.gr.50CM</t>
  </si>
  <si>
    <t>Cos.yield.br.50CM</t>
  </si>
  <si>
    <t>mL gefiltreerd voor  part-NUT</t>
  </si>
  <si>
    <t>disTON</t>
  </si>
  <si>
    <t>µg/L</t>
  </si>
  <si>
    <t>disNH4</t>
  </si>
  <si>
    <t>disPO4</t>
  </si>
  <si>
    <t>disNO2</t>
  </si>
  <si>
    <t>disNO3 mg/l</t>
  </si>
  <si>
    <t>The green chlorophyll a measured from a cosm sample</t>
  </si>
  <si>
    <t>Cos.chla.br</t>
  </si>
  <si>
    <t>The brown chlorophyll a measured from a cosm sample</t>
  </si>
  <si>
    <t>partC</t>
  </si>
  <si>
    <t>Cos.chla.bl</t>
  </si>
  <si>
    <t>The blue chlorophyll a measured from a cosm sample</t>
  </si>
  <si>
    <t>Cos.yield.gr</t>
  </si>
  <si>
    <t>The green algae yield measured from a cosm sample</t>
  </si>
  <si>
    <t>Cos.yield.br</t>
  </si>
  <si>
    <t>partN</t>
  </si>
  <si>
    <t>The brown algae yield measured from a cosm sample</t>
  </si>
  <si>
    <t>partP (mg)</t>
  </si>
  <si>
    <t>Al ppm</t>
  </si>
  <si>
    <t>Ca ppm</t>
  </si>
  <si>
    <t>Fe ppm</t>
  </si>
  <si>
    <t>Cos.yield.bl</t>
  </si>
  <si>
    <t>La ppm</t>
  </si>
  <si>
    <t>Mg ppm</t>
  </si>
  <si>
    <t>The blue algae yield measured from a cosm sample</t>
  </si>
  <si>
    <t>Mn ppm</t>
  </si>
  <si>
    <t>P ppm</t>
  </si>
  <si>
    <t>S ppm</t>
  </si>
  <si>
    <t>As ug/L</t>
  </si>
  <si>
    <t>PPO4</t>
  </si>
  <si>
    <t>mg/L</t>
  </si>
  <si>
    <t>The amount of particulate phosphate measured from the seston experiment</t>
  </si>
  <si>
    <t>Mig_N/L</t>
  </si>
  <si>
    <t>control</t>
  </si>
  <si>
    <t>outside cosm</t>
  </si>
  <si>
    <t>NA</t>
  </si>
  <si>
    <t>9.24</t>
  </si>
  <si>
    <t>27.72</t>
  </si>
  <si>
    <t>0.82</t>
  </si>
  <si>
    <t>0.63</t>
  </si>
  <si>
    <t>2.57</t>
  </si>
  <si>
    <t>6.33</t>
  </si>
  <si>
    <t>27.53</t>
  </si>
  <si>
    <t>The amount of organic nitrogen measured from the seston experiment</t>
  </si>
  <si>
    <t>0.81</t>
  </si>
  <si>
    <t>Mig_C/L</t>
  </si>
  <si>
    <t>The amount of organic carbon measured from the seston experiment</t>
  </si>
  <si>
    <t>TON</t>
  </si>
  <si>
    <t>The total oxygenated nitrogen measured from the seston experiment</t>
  </si>
  <si>
    <t>NH4</t>
  </si>
  <si>
    <t>The amount of ammonium measured from the seston experiment</t>
  </si>
  <si>
    <t>DPO4</t>
  </si>
  <si>
    <t>The amount of dissolved phosphate measured from the seston experiment</t>
  </si>
  <si>
    <t>NO2</t>
  </si>
  <si>
    <t>The amount of nitrogen dioxide measured from the seston experiment</t>
  </si>
  <si>
    <t>NO3</t>
  </si>
  <si>
    <t>The amount of nitrate measured from the seston experiment</t>
  </si>
  <si>
    <t>TPO4</t>
  </si>
  <si>
    <t>The total phosphate measured from the seston experiment</t>
  </si>
  <si>
    <t>Dredged</t>
  </si>
  <si>
    <t>42.7</t>
  </si>
  <si>
    <t>27.09</t>
  </si>
  <si>
    <t>0.74</t>
  </si>
  <si>
    <t>0.7</t>
  </si>
  <si>
    <t>Control</t>
  </si>
  <si>
    <t>6.16</t>
  </si>
  <si>
    <t>58.66</t>
  </si>
  <si>
    <t>0.71</t>
  </si>
  <si>
    <t>0.69</t>
  </si>
  <si>
    <t>Oxygenated</t>
  </si>
  <si>
    <t>6.03</t>
  </si>
  <si>
    <t>60.2</t>
  </si>
  <si>
    <t>5.65</t>
  </si>
  <si>
    <t>60.51</t>
  </si>
  <si>
    <t>Ijzerkalkslib</t>
  </si>
  <si>
    <t>2.31</t>
  </si>
  <si>
    <t>2.46</t>
  </si>
  <si>
    <t>46.04</t>
  </si>
  <si>
    <t>Phoslock</t>
  </si>
  <si>
    <t>4.88</t>
  </si>
  <si>
    <t>56.5</t>
  </si>
  <si>
    <t>0.68</t>
  </si>
  <si>
    <t>1.8</t>
  </si>
  <si>
    <t>3.8</t>
  </si>
  <si>
    <t>39.5</t>
  </si>
  <si>
    <t>5.13</t>
  </si>
  <si>
    <t>56.36</t>
  </si>
  <si>
    <t>2.05</t>
  </si>
  <si>
    <t>3.29</t>
  </si>
  <si>
    <t>43.11</t>
  </si>
  <si>
    <t>0.8</t>
  </si>
  <si>
    <t>5.77</t>
  </si>
  <si>
    <t>56.89</t>
  </si>
  <si>
    <t>3.21</t>
  </si>
  <si>
    <t>52.58</t>
  </si>
  <si>
    <t>3.46</t>
  </si>
  <si>
    <t>50.27</t>
  </si>
  <si>
    <t>0.73</t>
  </si>
  <si>
    <t>4.36</t>
  </si>
  <si>
    <t>54.9</t>
  </si>
  <si>
    <t>3.98</t>
  </si>
  <si>
    <t>52.97</t>
  </si>
  <si>
    <t>0.66</t>
  </si>
  <si>
    <t>3.85</t>
  </si>
  <si>
    <t>2.77</t>
  </si>
  <si>
    <t>48.12</t>
  </si>
  <si>
    <t>1.92</t>
  </si>
  <si>
    <t>36.72</t>
  </si>
  <si>
    <t>4.62</t>
  </si>
  <si>
    <t>60.89</t>
  </si>
  <si>
    <t>49.5</t>
  </si>
  <si>
    <t>37.03</t>
  </si>
  <si>
    <t>0.85</t>
  </si>
  <si>
    <t>50.5</t>
  </si>
  <si>
    <t>6.85</t>
  </si>
  <si>
    <t>63.74</t>
  </si>
  <si>
    <t>58.98</t>
  </si>
  <si>
    <t>1.24</t>
  </si>
  <si>
    <t>12.19</t>
  </si>
  <si>
    <t>12.45</t>
  </si>
  <si>
    <t>0.83</t>
  </si>
  <si>
    <t>0.76</t>
  </si>
  <si>
    <t>0.67</t>
  </si>
  <si>
    <t>7.58</t>
  </si>
  <si>
    <t>7.08</t>
  </si>
  <si>
    <t>0.75</t>
  </si>
  <si>
    <t>0.62</t>
  </si>
  <si>
    <t>12.15</t>
  </si>
  <si>
    <t>11.88</t>
  </si>
  <si>
    <t>0.65</t>
  </si>
  <si>
    <t>6.93</t>
  </si>
  <si>
    <t>7.26</t>
  </si>
  <si>
    <t>0.6</t>
  </si>
  <si>
    <t>1.29</t>
  </si>
  <si>
    <t>11.39</t>
  </si>
  <si>
    <t>14.88</t>
  </si>
  <si>
    <t>0.64</t>
  </si>
  <si>
    <t>5.22</t>
  </si>
  <si>
    <t>8.05</t>
  </si>
  <si>
    <t>0.78</t>
  </si>
  <si>
    <t>2.29</t>
  </si>
  <si>
    <t>13.86</t>
  </si>
  <si>
    <t>16.6</t>
  </si>
  <si>
    <t>0.61</t>
  </si>
  <si>
    <t>6.17</t>
  </si>
  <si>
    <t>6.06</t>
  </si>
  <si>
    <t>1.19</t>
  </si>
  <si>
    <t>12.84</t>
  </si>
  <si>
    <t>12.71</t>
  </si>
  <si>
    <t>7.16</t>
  </si>
  <si>
    <t>6.31</t>
  </si>
  <si>
    <t>0.52</t>
  </si>
  <si>
    <t>11.77</t>
  </si>
  <si>
    <t>10.05</t>
  </si>
  <si>
    <t>5.6</t>
  </si>
  <si>
    <t>6.2</t>
  </si>
  <si>
    <t>0.72</t>
  </si>
  <si>
    <t>1.14</t>
  </si>
  <si>
    <t>16.76</t>
  </si>
  <si>
    <t>10.88</t>
  </si>
  <si>
    <t>4.95</t>
  </si>
  <si>
    <t>2.4</t>
  </si>
  <si>
    <t>1.38</t>
  </si>
  <si>
    <t>13.48</t>
  </si>
  <si>
    <t>10.51</t>
  </si>
  <si>
    <t>0.87</t>
  </si>
  <si>
    <t>5.61</t>
  </si>
  <si>
    <t>7.37</t>
  </si>
  <si>
    <t>0.77</t>
  </si>
  <si>
    <t>1.85</t>
  </si>
  <si>
    <t>13.75</t>
  </si>
  <si>
    <t>8.31</t>
  </si>
  <si>
    <t>6.87</t>
  </si>
  <si>
    <t>6.6</t>
  </si>
  <si>
    <t>10.78</t>
  </si>
  <si>
    <t>10.14</t>
  </si>
  <si>
    <t>0.48</t>
  </si>
  <si>
    <t>6.48</t>
  </si>
  <si>
    <t>1.67</t>
  </si>
  <si>
    <t>12.87</t>
  </si>
  <si>
    <t>13.63</t>
  </si>
  <si>
    <t>0.51</t>
  </si>
  <si>
    <t>5.82</t>
  </si>
  <si>
    <t>6.19</t>
  </si>
  <si>
    <t>11.65</t>
  </si>
  <si>
    <t>12.37</t>
  </si>
  <si>
    <t>1.51</t>
  </si>
  <si>
    <t>5.1</t>
  </si>
  <si>
    <t>8.55</t>
  </si>
  <si>
    <t>11.5</t>
  </si>
  <si>
    <t>7.43</t>
  </si>
  <si>
    <t>0.84</t>
  </si>
  <si>
    <t>7.1</t>
  </si>
  <si>
    <t>8.22</t>
  </si>
  <si>
    <t>1.1</t>
  </si>
  <si>
    <t>9.34</t>
  </si>
  <si>
    <t>1.45</t>
  </si>
  <si>
    <t>6.18</t>
  </si>
  <si>
    <t>8.49</t>
  </si>
  <si>
    <t>11.46</t>
  </si>
  <si>
    <t>7.4</t>
  </si>
  <si>
    <t>5.46</t>
  </si>
  <si>
    <t>7.6</t>
  </si>
  <si>
    <t>13.83</t>
  </si>
  <si>
    <t>2.63</t>
  </si>
  <si>
    <t>8.21</t>
  </si>
  <si>
    <t>5.04</t>
  </si>
  <si>
    <t>12.76</t>
  </si>
  <si>
    <t>4.74</t>
  </si>
  <si>
    <t>1.35</t>
  </si>
  <si>
    <t>10.63</t>
  </si>
  <si>
    <t>8.32</t>
  </si>
  <si>
    <t>9.98</t>
  </si>
  <si>
    <t>13.2</t>
  </si>
  <si>
    <t>2.7</t>
  </si>
  <si>
    <t>8.08</t>
  </si>
  <si>
    <t>14.65</t>
  </si>
  <si>
    <t>6.66</t>
  </si>
  <si>
    <t>4.8</t>
  </si>
  <si>
    <t>0.93</t>
  </si>
  <si>
    <t>8.41</t>
  </si>
  <si>
    <t>6.41</t>
  </si>
  <si>
    <t>9.33</t>
  </si>
  <si>
    <t>1.16</t>
  </si>
  <si>
    <t>7.33</t>
  </si>
  <si>
    <t>9.77</t>
  </si>
  <si>
    <t>0.79</t>
  </si>
  <si>
    <t>9.67</t>
  </si>
  <si>
    <t>10.83</t>
  </si>
  <si>
    <t>0.89</t>
  </si>
  <si>
    <t>10.4</t>
  </si>
  <si>
    <t>13.74</t>
  </si>
  <si>
    <t>1.81</t>
  </si>
  <si>
    <t>8.02</t>
  </si>
  <si>
    <t>8.29</t>
  </si>
  <si>
    <t>0.96</t>
  </si>
  <si>
    <t>1.71</t>
  </si>
  <si>
    <t>12.26</t>
  </si>
  <si>
    <t>0.15</t>
  </si>
  <si>
    <t>0.91</t>
  </si>
  <si>
    <t>1.33</t>
  </si>
  <si>
    <t>9.52</t>
  </si>
  <si>
    <t>12.08</t>
  </si>
  <si>
    <t>1.52</t>
  </si>
  <si>
    <t>12.99</t>
  </si>
  <si>
    <t>16.99</t>
  </si>
  <si>
    <t>3.43</t>
  </si>
  <si>
    <t>4.98</t>
  </si>
  <si>
    <t>2.62</t>
  </si>
  <si>
    <t>14.59</t>
  </si>
  <si>
    <t>17.88</t>
  </si>
  <si>
    <t>0.53</t>
  </si>
  <si>
    <t>6.53</t>
  </si>
  <si>
    <t>8.23</t>
  </si>
  <si>
    <t>6.73</t>
  </si>
  <si>
    <t>2.33</t>
  </si>
  <si>
    <t>8.04</t>
  </si>
  <si>
    <t>0.09</t>
  </si>
  <si>
    <t>0.37</t>
  </si>
  <si>
    <t>3.96</t>
  </si>
  <si>
    <t>3.93</t>
  </si>
  <si>
    <t>2.13</t>
  </si>
  <si>
    <t>3.17</t>
  </si>
  <si>
    <t>0.42</t>
  </si>
  <si>
    <t>0.57</t>
  </si>
  <si>
    <t>1.62</t>
  </si>
  <si>
    <t>1.08</t>
  </si>
  <si>
    <t>5.81</t>
  </si>
  <si>
    <t>0.22</t>
  </si>
  <si>
    <t>0.43</t>
  </si>
  <si>
    <t>0.24</t>
  </si>
  <si>
    <t>0.11</t>
  </si>
  <si>
    <t>0.46</t>
  </si>
  <si>
    <t>0.5</t>
  </si>
  <si>
    <t>2.78</t>
  </si>
  <si>
    <t>0.92</t>
  </si>
  <si>
    <t>0.31</t>
  </si>
  <si>
    <t>0.12</t>
  </si>
  <si>
    <t>1.04</t>
  </si>
  <si>
    <t>3.95</t>
  </si>
  <si>
    <t>12.6</t>
  </si>
  <si>
    <t>18.93</t>
  </si>
  <si>
    <t>0.95</t>
  </si>
  <si>
    <t>2.14</t>
  </si>
  <si>
    <t>16.88</t>
  </si>
  <si>
    <t>15.52</t>
  </si>
  <si>
    <t>5.75</t>
  </si>
  <si>
    <t>15.19</t>
  </si>
  <si>
    <t>19.26</t>
  </si>
  <si>
    <t>2.49</t>
  </si>
  <si>
    <t>19.73</t>
  </si>
  <si>
    <t>12.91</t>
  </si>
  <si>
    <t>2.6</t>
  </si>
  <si>
    <t>8.16</t>
  </si>
  <si>
    <t>12.22</t>
  </si>
  <si>
    <t>0.35</t>
  </si>
  <si>
    <t>7.70</t>
  </si>
  <si>
    <t>9.35</t>
  </si>
  <si>
    <t>21.82</t>
  </si>
  <si>
    <t>0.9</t>
  </si>
  <si>
    <t>4.15</t>
  </si>
  <si>
    <t>14.95</t>
  </si>
  <si>
    <t>17.37</t>
  </si>
  <si>
    <t>5.38</t>
  </si>
  <si>
    <t>12.78</t>
  </si>
  <si>
    <t>2.15</t>
  </si>
  <si>
    <t>8.40</t>
  </si>
  <si>
    <t>0.33</t>
  </si>
  <si>
    <t>1.12</t>
  </si>
  <si>
    <t>6.32</t>
  </si>
  <si>
    <t>0.34</t>
  </si>
  <si>
    <t>3.67</t>
  </si>
  <si>
    <t>0.55</t>
  </si>
  <si>
    <t>0.59</t>
  </si>
  <si>
    <t>2.51</t>
  </si>
  <si>
    <t>0.29</t>
  </si>
  <si>
    <t>0.86</t>
  </si>
  <si>
    <t>0.25</t>
  </si>
  <si>
    <t>1.76</t>
  </si>
  <si>
    <t>1.54</t>
  </si>
  <si>
    <t>5.89</t>
  </si>
  <si>
    <t>6.72</t>
  </si>
  <si>
    <t>0.94</t>
  </si>
  <si>
    <t>7.82</t>
  </si>
  <si>
    <t>5.28</t>
  </si>
  <si>
    <t>0.97</t>
  </si>
  <si>
    <t>0.18</t>
  </si>
  <si>
    <t>1.58</t>
  </si>
  <si>
    <t>0.49</t>
  </si>
  <si>
    <t>3.72</t>
  </si>
  <si>
    <t>27.51</t>
  </si>
  <si>
    <t>23.71</t>
  </si>
  <si>
    <t>3.08</t>
  </si>
  <si>
    <t>49.16</t>
  </si>
  <si>
    <t>28.10</t>
  </si>
  <si>
    <t>5.39</t>
  </si>
  <si>
    <t>34.26</t>
  </si>
  <si>
    <t xml:space="preserve"> </t>
  </si>
  <si>
    <t>33.98</t>
  </si>
  <si>
    <t>25.27</t>
  </si>
  <si>
    <t>3.48</t>
  </si>
  <si>
    <t>3.94</t>
  </si>
  <si>
    <t>0.41</t>
  </si>
  <si>
    <t>2.37</t>
  </si>
  <si>
    <t>2.52</t>
  </si>
  <si>
    <t>5.33</t>
  </si>
  <si>
    <t>3.61</t>
  </si>
  <si>
    <t>0.54</t>
  </si>
  <si>
    <t>4.71</t>
  </si>
  <si>
    <t>2.03</t>
  </si>
  <si>
    <t>6.69</t>
  </si>
  <si>
    <t>6.47</t>
  </si>
  <si>
    <t>0.58</t>
  </si>
  <si>
    <t>4.11</t>
  </si>
  <si>
    <t>6.78</t>
  </si>
  <si>
    <t>4.80</t>
  </si>
  <si>
    <t>3.71</t>
  </si>
  <si>
    <t>0.70</t>
  </si>
  <si>
    <t>0.56</t>
  </si>
  <si>
    <t>1.88</t>
  </si>
  <si>
    <t>6.89</t>
  </si>
  <si>
    <t>1.46</t>
  </si>
  <si>
    <t>2.42</t>
  </si>
  <si>
    <t>4.21</t>
  </si>
  <si>
    <t>1.01</t>
  </si>
  <si>
    <t>5.17</t>
  </si>
  <si>
    <t>0.60</t>
  </si>
  <si>
    <t>1.98</t>
  </si>
  <si>
    <t>0.20</t>
  </si>
  <si>
    <t>1.22</t>
  </si>
  <si>
    <t>8.61</t>
  </si>
  <si>
    <t>9.40</t>
  </si>
  <si>
    <t>5.97</t>
  </si>
  <si>
    <t>5.14</t>
  </si>
  <si>
    <t>2.21</t>
  </si>
  <si>
    <t>17.54</t>
  </si>
  <si>
    <t>17.6</t>
  </si>
  <si>
    <t>1.91</t>
  </si>
  <si>
    <t>1/34</t>
  </si>
  <si>
    <t>4.48</t>
  </si>
  <si>
    <t>0.40</t>
  </si>
  <si>
    <t>0.88</t>
  </si>
  <si>
    <t>9.90</t>
  </si>
  <si>
    <t>2.55</t>
  </si>
  <si>
    <t>6.99</t>
  </si>
  <si>
    <t>5.51</t>
  </si>
  <si>
    <t>2.22</t>
  </si>
  <si>
    <t>3.05</t>
  </si>
  <si>
    <t>11.3</t>
  </si>
  <si>
    <t>4.68</t>
  </si>
  <si>
    <t>1.10</t>
  </si>
  <si>
    <t>1.17</t>
  </si>
  <si>
    <t>4.55</t>
  </si>
  <si>
    <t>4.10</t>
  </si>
  <si>
    <t>1.11</t>
  </si>
  <si>
    <t>8.90</t>
  </si>
  <si>
    <t>3.39</t>
  </si>
  <si>
    <t>2.43</t>
  </si>
  <si>
    <t>7.07</t>
  </si>
  <si>
    <t>19.8</t>
  </si>
  <si>
    <t>16.81</t>
  </si>
  <si>
    <t>41.16</t>
  </si>
  <si>
    <t>24.56</t>
  </si>
  <si>
    <t>10.65</t>
  </si>
  <si>
    <t>47.22</t>
  </si>
  <si>
    <t>14.32</t>
  </si>
  <si>
    <t>19.3</t>
  </si>
  <si>
    <t>15.01</t>
  </si>
  <si>
    <t>51.33</t>
  </si>
  <si>
    <t>24.94</t>
  </si>
  <si>
    <t>16.94</t>
  </si>
  <si>
    <t>41.88</t>
  </si>
  <si>
    <t>29.72</t>
  </si>
  <si>
    <t>0.50</t>
  </si>
  <si>
    <t>9.06</t>
  </si>
  <si>
    <t>2.06</t>
  </si>
  <si>
    <t>12.57</t>
  </si>
  <si>
    <t>7.95</t>
  </si>
  <si>
    <t>7.84</t>
  </si>
  <si>
    <t>4.86</t>
  </si>
  <si>
    <t>10.17</t>
  </si>
  <si>
    <t>8.62</t>
  </si>
  <si>
    <t>19.6</t>
  </si>
  <si>
    <t>6.84</t>
  </si>
  <si>
    <t>9.28</t>
  </si>
  <si>
    <t>19.19</t>
  </si>
  <si>
    <t>34.31</t>
  </si>
  <si>
    <t>12.33</t>
  </si>
  <si>
    <t>9.41</t>
  </si>
  <si>
    <t>28.59</t>
  </si>
  <si>
    <t>0.44</t>
  </si>
  <si>
    <t>4.93</t>
  </si>
  <si>
    <t>5.79</t>
  </si>
  <si>
    <t>20.57</t>
  </si>
  <si>
    <t>25.77</t>
  </si>
  <si>
    <t>9.9</t>
  </si>
  <si>
    <t>10.66</t>
  </si>
  <si>
    <t>25.19</t>
  </si>
  <si>
    <t>2.83</t>
  </si>
  <si>
    <t>1.36</t>
  </si>
  <si>
    <t>1.61</t>
  </si>
  <si>
    <t>0.07</t>
  </si>
  <si>
    <t>0.06</t>
  </si>
  <si>
    <t>2.27</t>
  </si>
  <si>
    <t>1.49</t>
  </si>
  <si>
    <t>7.62</t>
  </si>
  <si>
    <t>10.7</t>
  </si>
  <si>
    <t>7.88</t>
  </si>
  <si>
    <t>4.27</t>
  </si>
  <si>
    <t>12.66</t>
  </si>
  <si>
    <t>2.47</t>
  </si>
  <si>
    <t>1.79</t>
  </si>
  <si>
    <t>1.23</t>
  </si>
  <si>
    <t>2.76</t>
  </si>
  <si>
    <t>2.32</t>
  </si>
  <si>
    <t>9.43</t>
  </si>
  <si>
    <t>2.41</t>
  </si>
  <si>
    <t>2.66</t>
  </si>
  <si>
    <t>0.16</t>
  </si>
  <si>
    <t>5.72</t>
  </si>
  <si>
    <t>6.91</t>
  </si>
  <si>
    <t>1.26</t>
  </si>
  <si>
    <t>1.47</t>
  </si>
  <si>
    <t>4.02</t>
  </si>
  <si>
    <t>0.04</t>
  </si>
  <si>
    <t>21.88</t>
  </si>
  <si>
    <t>10.09</t>
  </si>
  <si>
    <t>55.37</t>
  </si>
  <si>
    <t>22.38</t>
  </si>
  <si>
    <t>9.18</t>
  </si>
  <si>
    <t>54.35</t>
  </si>
  <si>
    <t>5.63</t>
  </si>
  <si>
    <t>10.98</t>
  </si>
  <si>
    <t>3.02</t>
  </si>
  <si>
    <t>19.59</t>
  </si>
  <si>
    <t>10.33</t>
  </si>
  <si>
    <t>25.36</t>
  </si>
  <si>
    <t>6.75</t>
  </si>
  <si>
    <t>11.26</t>
  </si>
  <si>
    <t>32.50</t>
  </si>
  <si>
    <t>10.61</t>
  </si>
  <si>
    <t>25.95</t>
  </si>
  <si>
    <t>5.35</t>
  </si>
  <si>
    <t>4.25</t>
  </si>
  <si>
    <t>4.38</t>
  </si>
  <si>
    <t>0.21</t>
  </si>
  <si>
    <t>7.01</t>
  </si>
  <si>
    <t>7.7</t>
  </si>
  <si>
    <t>7.48</t>
  </si>
  <si>
    <t>7.14</t>
  </si>
  <si>
    <t>0.28</t>
  </si>
  <si>
    <t>11.10</t>
  </si>
  <si>
    <t>6.64</t>
  </si>
  <si>
    <t>24.03</t>
  </si>
  <si>
    <t>2.07</t>
  </si>
  <si>
    <t>3.82</t>
  </si>
  <si>
    <t>2.85</t>
  </si>
  <si>
    <t>1.20</t>
  </si>
  <si>
    <t>6.82</t>
  </si>
  <si>
    <t>2.91</t>
  </si>
  <si>
    <t>1.55</t>
  </si>
  <si>
    <t>4.6</t>
  </si>
  <si>
    <t>0.17</t>
  </si>
  <si>
    <t>3.66</t>
  </si>
  <si>
    <t>0.2</t>
  </si>
  <si>
    <t>8.75</t>
  </si>
  <si>
    <t>20.85</t>
  </si>
  <si>
    <t>7.53</t>
  </si>
  <si>
    <t>23.02</t>
  </si>
  <si>
    <t>6.71</t>
  </si>
  <si>
    <t>1.18</t>
  </si>
  <si>
    <t>6.38</t>
  </si>
  <si>
    <t>0.27</t>
  </si>
  <si>
    <t>4.77</t>
  </si>
  <si>
    <t>13.6</t>
  </si>
  <si>
    <t>18.88</t>
  </si>
  <si>
    <t>14.19</t>
  </si>
  <si>
    <t>47.93</t>
  </si>
  <si>
    <t>22.31</t>
  </si>
  <si>
    <t>15.68</t>
  </si>
  <si>
    <t>51.48</t>
  </si>
  <si>
    <t>12.1</t>
  </si>
  <si>
    <t>21.59</t>
  </si>
  <si>
    <t>20.7</t>
  </si>
  <si>
    <t>49.64</t>
  </si>
  <si>
    <t>20.81</t>
  </si>
  <si>
    <t>19.27</t>
  </si>
  <si>
    <t>43.74</t>
  </si>
  <si>
    <t>control 2</t>
  </si>
  <si>
    <t>15.0</t>
  </si>
  <si>
    <t>23.09</t>
  </si>
  <si>
    <t>16.48</t>
  </si>
  <si>
    <t>53.49</t>
  </si>
  <si>
    <t>19.39</t>
  </si>
  <si>
    <t>17.05</t>
  </si>
  <si>
    <t>42.76</t>
  </si>
  <si>
    <t>control 3</t>
  </si>
  <si>
    <t>8.44</t>
  </si>
  <si>
    <t>21.81</t>
  </si>
  <si>
    <t>14.94</t>
  </si>
  <si>
    <t>54.43</t>
  </si>
  <si>
    <t>20.67</t>
  </si>
  <si>
    <t>19.67</t>
  </si>
  <si>
    <t>46.53</t>
  </si>
  <si>
    <t>control 4</t>
  </si>
  <si>
    <t>25.28</t>
  </si>
  <si>
    <t>75.68</t>
  </si>
  <si>
    <t>0.38</t>
  </si>
  <si>
    <t>28.62</t>
  </si>
  <si>
    <t>18.68</t>
  </si>
  <si>
    <t>77.37</t>
  </si>
  <si>
    <t>22.59</t>
  </si>
  <si>
    <t>7.41</t>
  </si>
  <si>
    <t>2.34</t>
  </si>
  <si>
    <t>27.15</t>
  </si>
  <si>
    <t>14.14</t>
  </si>
  <si>
    <t>42.36</t>
  </si>
  <si>
    <t>14.26</t>
  </si>
  <si>
    <t>48.86</t>
  </si>
  <si>
    <t>38.82</t>
  </si>
  <si>
    <t>13.04</t>
  </si>
  <si>
    <t>45.11</t>
  </si>
  <si>
    <t>8.11</t>
  </si>
  <si>
    <t>23.56</t>
  </si>
  <si>
    <t>6.7</t>
  </si>
  <si>
    <t>2.17</t>
  </si>
  <si>
    <t>24.67</t>
  </si>
  <si>
    <t>4.54</t>
  </si>
  <si>
    <t>10.38</t>
  </si>
  <si>
    <t>0.39</t>
  </si>
  <si>
    <t>1.75</t>
  </si>
  <si>
    <t>3.47</t>
  </si>
  <si>
    <t>0.36</t>
  </si>
  <si>
    <t>6.02</t>
  </si>
  <si>
    <t>18.41</t>
  </si>
  <si>
    <t>7.09</t>
  </si>
  <si>
    <t>17.75</t>
  </si>
  <si>
    <t>2.68</t>
  </si>
  <si>
    <t>4.85</t>
  </si>
  <si>
    <t>1.57</t>
  </si>
  <si>
    <t>1.59</t>
  </si>
  <si>
    <t>7.93</t>
  </si>
  <si>
    <t>19.90</t>
  </si>
  <si>
    <t>7.17</t>
  </si>
  <si>
    <t>20.01</t>
  </si>
  <si>
    <t>1.53</t>
  </si>
  <si>
    <t>1.32</t>
  </si>
  <si>
    <t>11.97</t>
  </si>
  <si>
    <t>4.90</t>
  </si>
  <si>
    <t>41.18</t>
  </si>
  <si>
    <t>11.62</t>
  </si>
  <si>
    <t>5.87</t>
  </si>
  <si>
    <t>37.23</t>
  </si>
  <si>
    <t>7.05</t>
  </si>
  <si>
    <t>22.28</t>
  </si>
  <si>
    <t>19.97</t>
  </si>
  <si>
    <t>13.11</t>
  </si>
  <si>
    <t>40.57</t>
  </si>
  <si>
    <t>11.19</t>
  </si>
  <si>
    <t>36.05</t>
  </si>
  <si>
    <t>6.56</t>
  </si>
  <si>
    <t>3.42</t>
  </si>
  <si>
    <t>13.60</t>
  </si>
  <si>
    <t>039.94</t>
  </si>
  <si>
    <t>14.17</t>
  </si>
  <si>
    <t>2.64</t>
  </si>
  <si>
    <t>5.32</t>
  </si>
  <si>
    <t>0.14</t>
  </si>
  <si>
    <t>0.08</t>
  </si>
  <si>
    <t>4.04</t>
  </si>
  <si>
    <t>0.32</t>
  </si>
  <si>
    <t>5.25</t>
  </si>
  <si>
    <t>32.63</t>
  </si>
  <si>
    <t>30.96</t>
  </si>
  <si>
    <t>7.64</t>
  </si>
  <si>
    <t>30.53</t>
  </si>
  <si>
    <t>8.77</t>
  </si>
  <si>
    <t>33.91</t>
  </si>
  <si>
    <t>16.25</t>
  </si>
  <si>
    <t>14.48</t>
  </si>
  <si>
    <t>17.67</t>
  </si>
  <si>
    <t>9.86</t>
  </si>
  <si>
    <t>56.88</t>
  </si>
  <si>
    <t>20.10</t>
  </si>
  <si>
    <t>9.47</t>
  </si>
  <si>
    <t>67.65</t>
  </si>
  <si>
    <t>21.38</t>
  </si>
  <si>
    <t>10.26</t>
  </si>
  <si>
    <t>68.58</t>
  </si>
  <si>
    <t>22.09</t>
  </si>
  <si>
    <t>70.09</t>
  </si>
  <si>
    <t>19.31</t>
  </si>
  <si>
    <t>12.32</t>
  </si>
  <si>
    <t>62.86</t>
  </si>
  <si>
    <t>20.95</t>
  </si>
  <si>
    <t>68.11</t>
  </si>
  <si>
    <t>23.29</t>
  </si>
  <si>
    <t>16.44</t>
  </si>
  <si>
    <t xml:space="preserve">93.39 </t>
  </si>
  <si>
    <t>20.53</t>
  </si>
  <si>
    <t>69.31</t>
  </si>
  <si>
    <t>18.98</t>
  </si>
  <si>
    <t>16.91</t>
  </si>
  <si>
    <t>77.97</t>
  </si>
  <si>
    <t>end_harvest</t>
  </si>
  <si>
    <t>partP mg/L</t>
  </si>
  <si>
    <t>mg</t>
  </si>
  <si>
    <r>
      <rPr>
        <sz val="10"/>
        <color rgb="FF000000"/>
        <rFont val="Calibri"/>
        <family val="2"/>
      </rPr>
      <t>µ</t>
    </r>
    <r>
      <rPr>
        <sz val="10"/>
        <color rgb="FF000000"/>
        <rFont val="Arial"/>
        <family val="2"/>
      </rPr>
      <t>g/L</t>
    </r>
  </si>
  <si>
    <t>TP</t>
  </si>
  <si>
    <t>Temp</t>
  </si>
  <si>
    <t>Dep100</t>
  </si>
  <si>
    <t>DepthX</t>
  </si>
  <si>
    <t>DepthY</t>
  </si>
  <si>
    <t>SpCond</t>
  </si>
  <si>
    <t>SpCond.1</t>
  </si>
  <si>
    <t>Res</t>
  </si>
  <si>
    <t>Sal</t>
  </si>
  <si>
    <t>TDS</t>
  </si>
  <si>
    <t>DO%</t>
  </si>
  <si>
    <t>DO</t>
  </si>
  <si>
    <t>BP</t>
  </si>
  <si>
    <t>ORP</t>
  </si>
  <si>
    <t>PAR</t>
  </si>
  <si>
    <t>refPAR</t>
  </si>
  <si>
    <t>light_k</t>
  </si>
  <si>
    <t>light_perc_bottom</t>
  </si>
  <si>
    <t>light_4perc</t>
  </si>
  <si>
    <t>Totaal Chl-A watercolumn</t>
  </si>
  <si>
    <t>Tot Chl-A  50 cm</t>
  </si>
  <si>
    <t>Belucht</t>
  </si>
  <si>
    <t>Gracht</t>
  </si>
  <si>
    <t>Gebaggerd</t>
  </si>
  <si>
    <t>IJzerkalkslib</t>
  </si>
  <si>
    <t>Controle</t>
  </si>
  <si>
    <t>Row Labels</t>
  </si>
  <si>
    <t>light_badfit</t>
  </si>
  <si>
    <t>Grand Total</t>
  </si>
  <si>
    <t xml:space="preserve"> Hydrolab data cosm 12, day 45 missing so replaced by average of other replicates within the treatment that day</t>
  </si>
  <si>
    <t>Fit</t>
  </si>
  <si>
    <t>DisN</t>
  </si>
  <si>
    <t>Average of DisN</t>
  </si>
  <si>
    <t>disN</t>
  </si>
  <si>
    <t xml:space="preserve"> La microgram</t>
  </si>
  <si>
    <t>(blank)</t>
  </si>
  <si>
    <t>Column Labels</t>
  </si>
  <si>
    <t>Replica</t>
  </si>
  <si>
    <t>Fe mmol</t>
  </si>
  <si>
    <t>P mmol</t>
  </si>
  <si>
    <t>S mmol</t>
  </si>
  <si>
    <t>Fe/P</t>
  </si>
  <si>
    <t>Fe-S/P</t>
  </si>
  <si>
    <t>Average of Fe-S/P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</si>
</sst>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\-yyyy"/>
    <numFmt numFmtId="165" formatCode="#,##0.000"/>
  </numFmts>
  <fonts count="14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8" fillId="3" borderId="1" applyNumberFormat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wrapText="1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/>
    <xf numFmtId="2" fontId="0" fillId="0" borderId="0" xfId="0" applyNumberFormat="1" applyFont="1" applyAlignment="1">
      <alignment horizontal="right"/>
    </xf>
    <xf numFmtId="0" fontId="8" fillId="3" borderId="1" xfId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 textRotation="43"/>
    </xf>
    <xf numFmtId="14" fontId="0" fillId="0" borderId="0" xfId="0" applyNumberFormat="1" applyFont="1" applyAlignment="1">
      <alignment horizontal="right" textRotation="43"/>
    </xf>
    <xf numFmtId="0" fontId="10" fillId="0" borderId="0" xfId="0" applyFont="1" applyAlignment="1">
      <alignment horizontal="right" textRotation="43"/>
    </xf>
    <xf numFmtId="2" fontId="0" fillId="0" borderId="0" xfId="0" applyNumberFormat="1"/>
    <xf numFmtId="0" fontId="8" fillId="3" borderId="1" xfId="1" applyBorder="1" applyAlignment="1">
      <alignment horizontal="right"/>
    </xf>
    <xf numFmtId="14" fontId="8" fillId="3" borderId="1" xfId="1" applyNumberFormat="1" applyBorder="1" applyAlignment="1">
      <alignment horizontal="right"/>
    </xf>
    <xf numFmtId="0" fontId="0" fillId="0" borderId="0" xfId="0" applyBorder="1"/>
    <xf numFmtId="0" fontId="8" fillId="3" borderId="1" xfId="1" applyBorder="1"/>
    <xf numFmtId="2" fontId="8" fillId="3" borderId="1" xfId="1" applyNumberFormat="1" applyBorder="1" applyAlignment="1">
      <alignment horizontal="right"/>
    </xf>
    <xf numFmtId="0" fontId="0" fillId="0" borderId="0" xfId="0" applyFill="1"/>
    <xf numFmtId="2" fontId="0" fillId="0" borderId="0" xfId="0" applyNumberFormat="1" applyFont="1" applyAlignment="1">
      <alignment horizontal="right" textRotation="43"/>
    </xf>
    <xf numFmtId="2" fontId="10" fillId="0" borderId="0" xfId="0" applyNumberFormat="1" applyFont="1" applyAlignment="1">
      <alignment horizontal="right" textRotation="43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8" fillId="3" borderId="0" xfId="1" applyBorder="1" applyAlignment="1">
      <alignment horizontal="right"/>
    </xf>
    <xf numFmtId="0" fontId="0" fillId="0" borderId="1" xfId="0" applyBorder="1"/>
    <xf numFmtId="0" fontId="8" fillId="3" borderId="0" xfId="1" applyBorder="1"/>
  </cellXfs>
  <cellStyles count="2">
    <cellStyle name="Check Cell" xfId="1" builtinId="2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409575</xdr:colOff>
      <xdr:row>36</xdr:row>
      <xdr:rowOff>28575</xdr:rowOff>
    </xdr:from>
    <xdr:to>
      <xdr:col>21</xdr:col>
      <xdr:colOff>409575</xdr:colOff>
      <xdr:row>39</xdr:row>
      <xdr:rowOff>0</xdr:rowOff>
    </xdr:to>
    <xdr:sp macro="" textlink="">
      <xdr:nvSpPr>
        <xdr:cNvPr id="1030" name="Text Box 6" hidden="1"/>
        <xdr:cNvSpPr txBox="1">
          <a:spLocks noChangeArrowheads="1"/>
        </xdr:cNvSpPr>
      </xdr:nvSpPr>
      <xdr:spPr bwMode="auto">
        <a:xfrm>
          <a:off x="16497300" y="6896100"/>
          <a:ext cx="3848100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riewater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erpont Domis, Lisette" refreshedDate="43759.871675810187" createdVersion="4" refreshedVersion="4" minRefreshableVersion="3" recordCount="133">
  <cacheSource type="worksheet">
    <worksheetSource ref="A2:BJ135" sheet="Data timeseries pivot"/>
  </cacheSource>
  <cacheFields count="62">
    <cacheField name="Exp_day" numFmtId="0">
      <sharedItems containsSemiMixedTypes="0" containsString="0" containsNumber="1" containsInteger="1" minValue="0" maxValue="60"/>
    </cacheField>
    <cacheField name="Datum" numFmtId="14">
      <sharedItems containsSemiMixedTypes="0" containsNonDate="0" containsDate="1" containsString="0" minDate="2019-06-25T00:00:00" maxDate="2019-08-30T00:00:00" count="7">
        <d v="2019-06-25T00:00:00"/>
        <d v="2019-06-27T00:00:00"/>
        <d v="2019-07-03T00:00:00"/>
        <d v="2019-07-12T00:00:00"/>
        <d v="2019-07-24T00:00:00"/>
        <d v="2019-08-07T00:00:00"/>
        <d v="2019-08-29T00:00:00"/>
      </sharedItems>
    </cacheField>
    <cacheField name="Cosm" numFmtId="0">
      <sharedItems containsMixedTypes="1" containsNumber="1" containsInteger="1" minValue="1" maxValue="20"/>
    </cacheField>
    <cacheField name="Treatment" numFmtId="0">
      <sharedItems count="6">
        <s v="Gracht"/>
        <s v="Gebaggerd"/>
        <s v="Controle"/>
        <s v="Belucht"/>
        <s v="IJzerkalkslib"/>
        <s v="Phoslock"/>
      </sharedItems>
    </cacheField>
    <cacheField name="Secchi diepte" numFmtId="0">
      <sharedItems containsSemiMixedTypes="0" containsString="0" containsNumber="1" containsInteger="1" minValue="50" maxValue="190"/>
    </cacheField>
    <cacheField name="Bodemzicht" numFmtId="0">
      <sharedItems/>
    </cacheField>
    <cacheField name="Turbiditeit" numFmtId="0">
      <sharedItems containsMixedTypes="1" containsNumber="1" minValue="0.78" maxValue="25.8"/>
    </cacheField>
    <cacheField name="Cos.chla.bl.PAM" numFmtId="2">
      <sharedItems containsMixedTypes="1" containsNumber="1" minValue="0" maxValue="25.28"/>
    </cacheField>
    <cacheField name="Cos.chla.gr.PAM" numFmtId="2">
      <sharedItems containsMixedTypes="1" containsNumber="1" minValue="0" maxValue="1.34"/>
    </cacheField>
    <cacheField name="Cos.chla.br.PAM" numFmtId="2">
      <sharedItems containsMixedTypes="1" containsNumber="1" containsInteger="1" minValue="0" maxValue="14"/>
    </cacheField>
    <cacheField name="Totaal Chl-A watercolumn" numFmtId="2">
      <sharedItems containsSemiMixedTypes="0" containsString="0" containsNumber="1" minValue="0.72" maxValue="100.96000000000001"/>
    </cacheField>
    <cacheField name="Cos.yield.bl.PAM" numFmtId="0">
      <sharedItems containsBlank="1" containsMixedTypes="1" containsNumber="1" containsInteger="1" minValue="0" maxValue="0"/>
    </cacheField>
    <cacheField name="Cos.yield.gr.PAM" numFmtId="0">
      <sharedItems containsBlank="1" containsMixedTypes="1" containsNumber="1" containsInteger="1" minValue="0" maxValue="0"/>
    </cacheField>
    <cacheField name="Cos.yield.br.PAM" numFmtId="0">
      <sharedItems containsBlank="1" containsMixedTypes="1" containsNumber="1" containsInteger="1" minValue="0" maxValue="0"/>
    </cacheField>
    <cacheField name="Cos.chla.bl.50CM" numFmtId="0">
      <sharedItems containsMixedTypes="1" containsNumber="1" containsInteger="1" minValue="0" maxValue="2"/>
    </cacheField>
    <cacheField name="Cos.chla.gr.50CM" numFmtId="0">
      <sharedItems containsMixedTypes="1" containsNumber="1" containsInteger="1" minValue="0" maxValue="0"/>
    </cacheField>
    <cacheField name="Cos.chla.br.50CM" numFmtId="0">
      <sharedItems containsMixedTypes="1" containsNumber="1" containsInteger="1" minValue="0" maxValue="3"/>
    </cacheField>
    <cacheField name="Tot Chl-A  50 cm" numFmtId="0">
      <sharedItems containsString="0" containsBlank="1" containsNumber="1" minValue="0" maxValue="133.12"/>
    </cacheField>
    <cacheField name="Cos.yield.bl.50CM" numFmtId="0">
      <sharedItems containsMixedTypes="1" containsNumber="1" containsInteger="1" minValue="0" maxValue="0"/>
    </cacheField>
    <cacheField name="Cos.yield.gr.50CM" numFmtId="0">
      <sharedItems containsMixedTypes="1" containsNumber="1" containsInteger="1" minValue="0" maxValue="0"/>
    </cacheField>
    <cacheField name="Cos.yield.br.50CM" numFmtId="0">
      <sharedItems containsMixedTypes="1" containsNumber="1" containsInteger="1" minValue="0" maxValue="0"/>
    </cacheField>
    <cacheField name="mL gefiltreerd voor  part-NUT" numFmtId="0">
      <sharedItems containsMixedTypes="1" containsNumber="1" containsInteger="1" minValue="47" maxValue="60"/>
    </cacheField>
    <cacheField name="disTON" numFmtId="0">
      <sharedItems containsSemiMixedTypes="0" containsString="0" containsNumber="1" minValue="0" maxValue="4.8049999999999997"/>
    </cacheField>
    <cacheField name="disNH4" numFmtId="0">
      <sharedItems containsSemiMixedTypes="0" containsString="0" containsNumber="1" minValue="0" maxValue="1.6659999999999999"/>
    </cacheField>
    <cacheField name="disPO4" numFmtId="0">
      <sharedItems containsSemiMixedTypes="0" containsString="0" containsNumber="1" minValue="0" maxValue="2.6160000000000001"/>
    </cacheField>
    <cacheField name="disNO2" numFmtId="0">
      <sharedItems containsSemiMixedTypes="0" containsString="0" containsNumber="1" minValue="0" maxValue="0.61"/>
    </cacheField>
    <cacheField name="disNO3 mg/l" numFmtId="0">
      <sharedItems containsSemiMixedTypes="0" containsString="0" containsNumber="1" minValue="0" maxValue="4.726"/>
    </cacheField>
    <cacheField name="DisN" numFmtId="0">
      <sharedItems containsSemiMixedTypes="0" containsString="0" containsNumber="1" minValue="0" maxValue="5.5060000000000002"/>
    </cacheField>
    <cacheField name="partC" numFmtId="0">
      <sharedItems containsNonDate="0" containsString="0" containsBlank="1"/>
    </cacheField>
    <cacheField name="partN" numFmtId="0">
      <sharedItems containsNonDate="0" containsString="0" containsBlank="1"/>
    </cacheField>
    <cacheField name="partP (mg)" numFmtId="0">
      <sharedItems containsSemiMixedTypes="0" containsString="0" containsNumber="1" minValue="0.51500000000000001" maxValue="14.324999999999999"/>
    </cacheField>
    <cacheField name="partP mg/L" numFmtId="0">
      <sharedItems containsSemiMixedTypes="0" containsString="0" containsNumber="1" minValue="8.5833333333333339" maxValue="238.75"/>
    </cacheField>
    <cacheField name="TP" numFmtId="0">
      <sharedItems containsSemiMixedTypes="0" containsString="0" containsNumber="1" minValue="8.6773333333333333" maxValue="238.75299999999999"/>
    </cacheField>
    <cacheField name="Al ppm" numFmtId="0">
      <sharedItems containsString="0" containsBlank="1" containsNumber="1" minValue="0" maxValue="5.3293E-2"/>
    </cacheField>
    <cacheField name="Ca ppm" numFmtId="0">
      <sharedItems containsString="0" containsBlank="1" containsNumber="1" minValue="23.590450000000001" maxValue="43.288559999999997"/>
    </cacheField>
    <cacheField name="Fe ppm" numFmtId="0">
      <sharedItems containsString="0" containsBlank="1" containsNumber="1" minValue="1.5635E-2" maxValue="0.49453799999999998"/>
    </cacheField>
    <cacheField name="La ppm" numFmtId="0">
      <sharedItems containsString="0" containsBlank="1" containsNumber="1" minValue="0" maxValue="2.1558999999999998E-2"/>
    </cacheField>
    <cacheField name="Mg ppm" numFmtId="0">
      <sharedItems containsString="0" containsBlank="1" containsNumber="1" minValue="7.5735570000000001" maxValue="8.5035319999999999"/>
    </cacheField>
    <cacheField name="Mn ppm" numFmtId="0">
      <sharedItems containsString="0" containsBlank="1" containsNumber="1" minValue="2.7109999999999999E-3" maxValue="8.1495999999999999E-2"/>
    </cacheField>
    <cacheField name="P ppm" numFmtId="0">
      <sharedItems containsString="0" containsBlank="1" containsNumber="1" minValue="2.4701000000000001E-2" maxValue="0.36530699999999999"/>
    </cacheField>
    <cacheField name="S ppm" numFmtId="0">
      <sharedItems containsString="0" containsBlank="1" containsNumber="1" minValue="14.27359" maxValue="17.83278"/>
    </cacheField>
    <cacheField name="As ug/L" numFmtId="0">
      <sharedItems containsString="0" containsBlank="1" containsNumber="1" minValue="0" maxValue="3.5234800000000002"/>
    </cacheField>
    <cacheField name="Temp" numFmtId="0">
      <sharedItems containsSemiMixedTypes="0" containsString="0" containsNumber="1" minValue="21.325833329999998" maxValue="25.718636360000001"/>
    </cacheField>
    <cacheField name="Dep100" numFmtId="0">
      <sharedItems containsSemiMixedTypes="0" containsString="0" containsNumber="1" minValue="0.44666666700000002" maxValue="1.016666667"/>
    </cacheField>
    <cacheField name="DepthX" numFmtId="0">
      <sharedItems containsSemiMixedTypes="0" containsString="0" containsNumber="1" minValue="0.90500000000000003" maxValue="0.91348412700000003"/>
    </cacheField>
    <cacheField name="DepthY" numFmtId="0">
      <sharedItems containsSemiMixedTypes="0" containsString="0" containsNumber="1" minValue="1.1045" maxValue="1.167777778"/>
    </cacheField>
    <cacheField name="SpCond" numFmtId="0">
      <sharedItems containsSemiMixedTypes="0" containsString="0" containsNumber="1" minValue="0.4" maxValue="0.5"/>
    </cacheField>
    <cacheField name="SpCond.1" numFmtId="0">
      <sharedItems containsSemiMixedTypes="0" containsString="0" containsNumber="1" minValue="400.92857140000001" maxValue="488.59259259999999"/>
    </cacheField>
    <cacheField name="Res" numFmtId="0">
      <sharedItems containsSemiMixedTypes="0" containsString="0" containsNumber="1" minValue="2" maxValue="2.7352941180000001"/>
    </cacheField>
    <cacheField name="Sal" numFmtId="0">
      <sharedItems containsSemiMixedTypes="0" containsString="0" containsNumber="1" minValue="0.19952381" maxValue="0.25074074099999999"/>
    </cacheField>
    <cacheField name="TDS" numFmtId="0">
      <sharedItems containsSemiMixedTypes="0" containsString="0" containsNumber="1" minValue="0.27142857100000001" maxValue="0.307936508"/>
    </cacheField>
    <cacheField name="DO%" numFmtId="0">
      <sharedItems containsSemiMixedTypes="0" containsString="0" containsNumber="1" minValue="45.35" maxValue="179.23650789999999"/>
    </cacheField>
    <cacheField name="DO" numFmtId="0">
      <sharedItems containsSemiMixedTypes="0" containsString="0" containsNumber="1" minValue="3.9916666670000001" maxValue="15.10126984"/>
    </cacheField>
    <cacheField name="BP" numFmtId="0">
      <sharedItems containsSemiMixedTypes="0" containsString="0" containsNumber="1" containsInteger="1" minValue="757" maxValue="757"/>
    </cacheField>
    <cacheField name="pH" numFmtId="0">
      <sharedItems containsSemiMixedTypes="0" containsString="0" containsNumber="1" minValue="8.6787500000000009" maxValue="9.8819999999999997"/>
    </cacheField>
    <cacheField name="ORP" numFmtId="0">
      <sharedItems containsSemiMixedTypes="0" containsString="0" containsNumber="1" minValue="-897.20634919999998" maxValue="-558.85490200000004"/>
    </cacheField>
    <cacheField name="PAR" numFmtId="0">
      <sharedItems containsSemiMixedTypes="0" containsString="0" containsNumber="1" minValue="107.29166669999999" maxValue="1690.9749999999999"/>
    </cacheField>
    <cacheField name="refPAR" numFmtId="0">
      <sharedItems containsSemiMixedTypes="0" containsString="0" containsNumber="1" minValue="0.83333333300000001" maxValue="12.55625"/>
    </cacheField>
    <cacheField name="light_k" numFmtId="0">
      <sharedItems containsSemiMixedTypes="0" containsString="0" containsNumber="1" minValue="1.483576" maxValue="3.9500337829999999"/>
    </cacheField>
    <cacheField name="light_perc_bottom" numFmtId="0">
      <sharedItems containsSemiMixedTypes="0" containsString="0" containsNumber="1" minValue="0.21212173300000001" maxValue="8.8883092500000007"/>
    </cacheField>
    <cacheField name="light_4perc" numFmtId="0">
      <sharedItems containsSemiMixedTypes="0" containsString="0" containsNumber="1" minValue="0.81011965399999997" maxValue="2.1569509999999998"/>
    </cacheField>
    <cacheField name="light_badfi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nerpont Domis, Lisette" refreshedDate="43760.808248611109" createdVersion="4" refreshedVersion="4" minRefreshableVersion="3" recordCount="25">
  <cacheSource type="worksheet">
    <worksheetSource ref="A1:Z1048576" sheet="Poriewater" r:id="rId2"/>
  </cacheSource>
  <cacheFields count="26">
    <cacheField name="Exp_day" numFmtId="0">
      <sharedItems containsBlank="1"/>
    </cacheField>
    <cacheField name="Datum" numFmtId="0">
      <sharedItems containsNonDate="0" containsDate="1" containsString="0" containsBlank="1" minDate="2019-09-19T00:00:00" maxDate="2019-09-20T00:00:00"/>
    </cacheField>
    <cacheField name="Replica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osm" numFmtId="0">
      <sharedItems containsBlank="1" containsMixedTypes="1" containsNumber="1" containsInteger="1" minValue="1" maxValue="20"/>
    </cacheField>
    <cacheField name="Treatment" numFmtId="0">
      <sharedItems containsBlank="1" count="7">
        <s v="Control"/>
        <s v="Dredged"/>
        <s v="Ijzerkalkslib"/>
        <s v="outside cosm"/>
        <s v="Oxygenated"/>
        <s v="Phoslock"/>
        <m/>
      </sharedItems>
    </cacheField>
    <cacheField name="disTON" numFmtId="0">
      <sharedItems containsString="0" containsBlank="1" containsNumber="1" minValue="0.01" maxValue="0.84599999999999997"/>
    </cacheField>
    <cacheField name="disNH4" numFmtId="0">
      <sharedItems containsString="0" containsBlank="1" containsNumber="1" minValue="7.4509999999999996" maxValue="37.924999999999997"/>
    </cacheField>
    <cacheField name="disPO4" numFmtId="0">
      <sharedItems containsString="0" containsBlank="1" containsNumber="1" minValue="0" maxValue="0.24399999999999999"/>
    </cacheField>
    <cacheField name="disNO2" numFmtId="0">
      <sharedItems containsString="0" containsBlank="1" containsNumber="1" minValue="0" maxValue="8.7999999999999995E-2"/>
    </cacheField>
    <cacheField name="disNO3 mg/l" numFmtId="0">
      <sharedItems containsString="0" containsBlank="1" containsNumber="1" minValue="0.01" maxValue="0.75800000000000001"/>
    </cacheField>
    <cacheField name="disN" numFmtId="0">
      <sharedItems containsString="0" containsBlank="1" containsNumber="1" minValue="7.5039999999999996" maxValue="37.970999999999997"/>
    </cacheField>
    <cacheField name="Al ppm" numFmtId="0">
      <sharedItems containsString="0" containsBlank="1" containsNumber="1" containsInteger="1" minValue="0" maxValue="0"/>
    </cacheField>
    <cacheField name="Ca ppm" numFmtId="0">
      <sharedItems containsString="0" containsBlank="1" containsNumber="1" minValue="68.229910000000004" maxValue="156.2791"/>
    </cacheField>
    <cacheField name="Fe ppm" numFmtId="0">
      <sharedItems containsString="0" containsBlank="1" containsNumber="1" minValue="1.0452920000000001" maxValue="32.696339999999999"/>
    </cacheField>
    <cacheField name="Fe mmol" numFmtId="0">
      <sharedItems containsString="0" containsBlank="1" containsNumber="1" minValue="5.8374331740000009" maxValue="182.59271072999999"/>
    </cacheField>
    <cacheField name="La ppm" numFmtId="0">
      <sharedItems containsString="0" containsBlank="1" containsNumber="1" minValue="0" maxValue="3.058E-3"/>
    </cacheField>
    <cacheField name=" La microgram" numFmtId="0">
      <sharedItems containsString="0" containsBlank="1" containsNumber="1" minValue="0" maxValue="3.0579999999999998"/>
    </cacheField>
    <cacheField name="Mg ppm" numFmtId="0">
      <sharedItems containsString="0" containsBlank="1" containsNumber="1" minValue="10.140230000000001" maxValue="15.87618"/>
    </cacheField>
    <cacheField name="Mn ppm" numFmtId="0">
      <sharedItems containsString="0" containsBlank="1" containsNumber="1" minValue="0.66309200000000001" maxValue="3.9350139999999998"/>
    </cacheField>
    <cacheField name="P ppm" numFmtId="0">
      <sharedItems containsString="0" containsBlank="1" containsNumber="1" minValue="0.103255" maxValue="3.0814490000000001"/>
    </cacheField>
    <cacheField name="P mmol" numFmtId="0">
      <sharedItems containsString="0" containsBlank="1" containsNumber="1" minValue="3.19822037" maxValue="95.444801326000004"/>
    </cacheField>
    <cacheField name="S ppm" numFmtId="0">
      <sharedItems containsString="0" containsBlank="1" containsNumber="1" minValue="0.90758099999999997" maxValue="136.68600000000001"/>
    </cacheField>
    <cacheField name="S mmol" numFmtId="0">
      <sharedItems containsString="0" containsBlank="1" containsNumber="1" minValue="29.101584764999998" maxValue="4382.8365899999999"/>
    </cacheField>
    <cacheField name="Fe/P" numFmtId="0">
      <sharedItems containsString="0" containsBlank="1" containsNumber="1" minValue="0.88248214433713179" maxValue="8.3379395612353431"/>
    </cacheField>
    <cacheField name="Fe-S/P" numFmtId="0">
      <sharedItems containsString="0" containsBlank="1" containsNumber="1" minValue="-10.404197640076939" maxValue="8.2964956531260245"/>
    </cacheField>
    <cacheField name="As ug/L" numFmtId="0">
      <sharedItems containsString="0" containsBlank="1" containsNumber="1" minValue="0" maxValue="3.42109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0"/>
    <x v="0"/>
    <s v="control"/>
    <x v="0"/>
    <n v="65"/>
    <b v="0"/>
    <s v=" "/>
    <n v="0"/>
    <s v="9.24"/>
    <s v="27.72"/>
    <n v="36.96"/>
    <n v="0"/>
    <s v="0.82"/>
    <s v="0.63"/>
    <s v="2.57"/>
    <s v="6.33"/>
    <s v="27.53"/>
    <n v="36.43"/>
    <n v="0"/>
    <s v="0.81"/>
    <s v=" "/>
    <n v="60"/>
    <n v="1.2929999999999999"/>
    <n v="0.14299999999999999"/>
    <n v="3.0000000000000001E-3"/>
    <n v="0"/>
    <n v="1.2929999999999999"/>
    <n v="1.4359999999999999"/>
    <m/>
    <m/>
    <n v="14.324999999999999"/>
    <n v="238.75"/>
    <n v="238.75299999999999"/>
    <m/>
    <m/>
    <m/>
    <m/>
    <m/>
    <m/>
    <m/>
    <m/>
    <m/>
    <n v="23.78927083"/>
    <n v="0.8075"/>
    <n v="0.91100000000000003"/>
    <n v="1.15625"/>
    <n v="0.46875"/>
    <n v="451.15364579999999"/>
    <n v="2"/>
    <n v="0.23"/>
    <n v="0.3"/>
    <n v="78.030468749999997"/>
    <n v="6.5549739579999997"/>
    <n v="757"/>
    <n v="9.2265625"/>
    <n v="-837.8125"/>
    <n v="1403.966146"/>
    <n v="10.3359375"/>
    <n v="1.774916063"/>
    <n v="2.3768113830000002"/>
    <n v="1.802902158"/>
    <n v="0"/>
  </r>
  <r>
    <n v="2"/>
    <x v="1"/>
    <n v="1"/>
    <x v="1"/>
    <n v="85"/>
    <b v="0"/>
    <s v=" "/>
    <n v="5.65"/>
    <n v="0"/>
    <s v="27.09"/>
    <n v="32.74"/>
    <s v="0.74"/>
    <n v="0"/>
    <s v="0.7"/>
    <s v=" "/>
    <s v=" "/>
    <s v=" "/>
    <m/>
    <s v=" "/>
    <s v=" "/>
    <s v=" "/>
    <n v="55"/>
    <n v="4.4370000000000003"/>
    <n v="0.13200000000000001"/>
    <n v="0"/>
    <n v="4.2000000000000003E-2"/>
    <n v="4.3949999999999996"/>
    <n v="4.569"/>
    <m/>
    <m/>
    <n v="3.0150000000000001"/>
    <n v="54.81818181818182"/>
    <n v="54.81818181818182"/>
    <m/>
    <m/>
    <m/>
    <m/>
    <m/>
    <m/>
    <m/>
    <m/>
    <m/>
    <n v="24.26402899"/>
    <n v="0.81739130400000004"/>
    <n v="0.91100000000000003"/>
    <n v="1.1578260869999999"/>
    <n v="0.44782608699999998"/>
    <n v="450.15072459999999"/>
    <n v="2"/>
    <n v="0.22826087"/>
    <n v="0.3"/>
    <n v="129.4598551"/>
    <n v="10.77715942"/>
    <n v="757"/>
    <n v="9.5012753619999994"/>
    <n v="-820.59710140000004"/>
    <n v="1234.36087"/>
    <n v="8.3768115939999994"/>
    <n v="1.9656691930000001"/>
    <n v="2.8058893889999998"/>
    <n v="1.627944321"/>
    <n v="0"/>
  </r>
  <r>
    <n v="2"/>
    <x v="1"/>
    <n v="2"/>
    <x v="2"/>
    <n v="65"/>
    <b v="0"/>
    <s v=" "/>
    <n v="0.81"/>
    <n v="0"/>
    <s v="58.66"/>
    <n v="59.47"/>
    <s v="0.71"/>
    <n v="0"/>
    <s v="0.69"/>
    <s v=" "/>
    <s v=" "/>
    <s v=" "/>
    <m/>
    <s v=" "/>
    <s v=" "/>
    <s v=" "/>
    <n v="58"/>
    <n v="4.681"/>
    <n v="0.129"/>
    <n v="0"/>
    <n v="5.2999999999999999E-2"/>
    <n v="4.6280000000000001"/>
    <n v="4.8100000000000005"/>
    <m/>
    <m/>
    <n v="3.2149999999999999"/>
    <n v="55.431034482758612"/>
    <n v="55.431034482758612"/>
    <m/>
    <m/>
    <m/>
    <m/>
    <m/>
    <m/>
    <m/>
    <m/>
    <m/>
    <n v="24.13894118"/>
    <n v="0.83411764700000002"/>
    <n v="0.91167254900000005"/>
    <n v="1.158529412"/>
    <n v="0.45882352900000001"/>
    <n v="450.01372550000002"/>
    <n v="2"/>
    <n v="0.228823529"/>
    <n v="0.3"/>
    <n v="112.2543137"/>
    <n v="9.3719607840000005"/>
    <n v="757"/>
    <n v="9.6349999999999998"/>
    <n v="-825.9215686"/>
    <n v="1177.8529410000001"/>
    <n v="9.3588235290000004"/>
    <n v="1.812483125"/>
    <n v="5.1026617190000003"/>
    <n v="1.765533679"/>
    <n v="0"/>
  </r>
  <r>
    <n v="2"/>
    <x v="1"/>
    <n v="3"/>
    <x v="3"/>
    <n v="63"/>
    <b v="0"/>
    <s v=" "/>
    <n v="5.39"/>
    <n v="0"/>
    <s v="60.2"/>
    <n v="65.59"/>
    <s v="0.7"/>
    <n v="0"/>
    <s v="0.7"/>
    <s v=" "/>
    <s v=" "/>
    <s v=" "/>
    <m/>
    <s v=" "/>
    <s v=" "/>
    <s v=" "/>
    <n v="55"/>
    <n v="2.12"/>
    <n v="0.12"/>
    <n v="0"/>
    <n v="0"/>
    <n v="2.12"/>
    <n v="2.2400000000000002"/>
    <m/>
    <m/>
    <n v="4.085"/>
    <n v="74.272727272727266"/>
    <n v="74.272727272727266"/>
    <m/>
    <m/>
    <m/>
    <m/>
    <m/>
    <m/>
    <m/>
    <m/>
    <m/>
    <n v="24.290156249999999"/>
    <n v="0.63875000000000004"/>
    <n v="0.91100000000000003"/>
    <n v="1.141875"/>
    <n v="0.4"/>
    <n v="447.96875"/>
    <n v="2"/>
    <n v="0.22625000000000001"/>
    <n v="0.3"/>
    <n v="109.7889423"/>
    <n v="9.1390865380000008"/>
    <n v="757"/>
    <n v="9.6831730769999993"/>
    <n v="-826.89543270000001"/>
    <n v="1566.859375"/>
    <n v="11.9375"/>
    <n v="1.822619295"/>
    <n v="2.6318016869999998"/>
    <n v="1.7557149809999999"/>
    <n v="0"/>
  </r>
  <r>
    <n v="2"/>
    <x v="1"/>
    <n v="4"/>
    <x v="3"/>
    <n v="58"/>
    <b v="0"/>
    <s v=" "/>
    <n v="15.01"/>
    <n v="0"/>
    <s v="60.51"/>
    <n v="75.52"/>
    <n v="0"/>
    <n v="0"/>
    <s v="0.7"/>
    <s v=" "/>
    <s v=" "/>
    <s v=" "/>
    <m/>
    <s v=" "/>
    <s v=" "/>
    <s v=" "/>
    <n v="55"/>
    <n v="3.09"/>
    <n v="0.128"/>
    <n v="0"/>
    <n v="1.9E-2"/>
    <n v="3.0710000000000002"/>
    <n v="3.218"/>
    <m/>
    <m/>
    <n v="4.1100000000000003"/>
    <n v="74.727272727272734"/>
    <n v="74.727272727272734"/>
    <m/>
    <m/>
    <m/>
    <m/>
    <m/>
    <m/>
    <m/>
    <m/>
    <m/>
    <n v="24.28864583"/>
    <n v="0.75312500000000004"/>
    <n v="0.91100000000000003"/>
    <n v="1.151875"/>
    <n v="0.4"/>
    <n v="447.15625"/>
    <n v="2"/>
    <n v="0.22312499999999999"/>
    <n v="0.3"/>
    <n v="116.6083333"/>
    <n v="9.7046875000000004"/>
    <n v="757"/>
    <n v="9.6514583330000008"/>
    <n v="-822.32291669999995"/>
    <n v="1275.083333"/>
    <n v="9.5729166669999994"/>
    <n v="2.2703409240000001"/>
    <n v="1.895852807"/>
    <n v="1.409479945"/>
    <n v="0"/>
  </r>
  <r>
    <n v="2"/>
    <x v="1"/>
    <n v="5"/>
    <x v="4"/>
    <n v="68"/>
    <b v="0"/>
    <s v=" "/>
    <n v="21.59"/>
    <s v="2.46"/>
    <s v="46.04"/>
    <n v="70.09"/>
    <s v="0.7"/>
    <n v="0"/>
    <s v="0.7"/>
    <s v=" "/>
    <s v=" "/>
    <s v=" "/>
    <m/>
    <s v=" "/>
    <s v=" "/>
    <s v=" "/>
    <n v="54"/>
    <n v="2.7549999999999999"/>
    <n v="0.13100000000000001"/>
    <n v="0"/>
    <n v="8.9999999999999993E-3"/>
    <n v="2.746"/>
    <n v="2.8860000000000001"/>
    <m/>
    <m/>
    <n v="2.31"/>
    <n v="42.777777777777779"/>
    <n v="42.777777777777779"/>
    <m/>
    <m/>
    <m/>
    <m/>
    <m/>
    <m/>
    <m/>
    <m/>
    <m/>
    <n v="24.399000000000001"/>
    <n v="0.84866666700000004"/>
    <n v="0.91"/>
    <n v="1.159666667"/>
    <n v="0.426666667"/>
    <n v="447.52499999999998"/>
    <n v="2"/>
    <n v="0.224"/>
    <n v="0.3"/>
    <n v="140.78416669999999"/>
    <n v="11.69391667"/>
    <n v="757"/>
    <n v="9.6076666670000002"/>
    <n v="-815.96666670000002"/>
    <n v="1111.008333"/>
    <n v="8.3583333329999991"/>
    <n v="1.863250775"/>
    <n v="3.9926164769999999"/>
    <n v="1.7174285090000001"/>
    <n v="0"/>
  </r>
  <r>
    <n v="2"/>
    <x v="1"/>
    <n v="6"/>
    <x v="5"/>
    <n v="65"/>
    <b v="0"/>
    <s v=" "/>
    <n v="23.09"/>
    <n v="0"/>
    <s v="56.5"/>
    <n v="79.59"/>
    <s v="0.71"/>
    <n v="0"/>
    <s v="0.68"/>
    <s v=" "/>
    <s v=" "/>
    <s v=" "/>
    <m/>
    <s v=" "/>
    <s v=" "/>
    <s v=" "/>
    <n v="48"/>
    <n v="4.1150000000000002"/>
    <n v="0.122"/>
    <n v="0"/>
    <n v="5.0999999999999997E-2"/>
    <n v="4.0640000000000001"/>
    <n v="4.2370000000000001"/>
    <m/>
    <m/>
    <n v="3.1549999999999998"/>
    <n v="65.729166666666657"/>
    <n v="65.729166666666657"/>
    <m/>
    <m/>
    <m/>
    <m/>
    <m/>
    <m/>
    <m/>
    <m/>
    <m/>
    <n v="24.535153059999999"/>
    <n v="0.68071428599999995"/>
    <n v="0.91"/>
    <n v="1.144285714"/>
    <n v="0.41428571400000003"/>
    <n v="445.32142859999999"/>
    <n v="2"/>
    <n v="0.222142857"/>
    <n v="0.3"/>
    <n v="152.9728571"/>
    <n v="12.673857140000001"/>
    <n v="757"/>
    <n v="9.7330000000000005"/>
    <n v="-815.02040820000002"/>
    <n v="1008.302041"/>
    <n v="8"/>
    <n v="2.7933837480000001"/>
    <n v="3.6229484740000002"/>
    <n v="1.1455640499999999"/>
    <n v="0"/>
  </r>
  <r>
    <n v="2"/>
    <x v="1"/>
    <n v="7"/>
    <x v="1"/>
    <n v="90"/>
    <b v="0"/>
    <s v=" "/>
    <n v="21.81"/>
    <s v="3.8"/>
    <s v="39.5"/>
    <n v="65.11"/>
    <s v="0.82"/>
    <n v="0"/>
    <s v="0.71"/>
    <s v=" "/>
    <s v=" "/>
    <s v=" "/>
    <m/>
    <s v=" "/>
    <s v=" "/>
    <s v=" "/>
    <n v="58"/>
    <n v="3.214"/>
    <n v="0.17399999999999999"/>
    <n v="0"/>
    <n v="2.1999999999999999E-2"/>
    <n v="3.1920000000000002"/>
    <n v="3.3880000000000003"/>
    <m/>
    <m/>
    <n v="3.41"/>
    <n v="58.793103448275865"/>
    <n v="58.793103448275865"/>
    <m/>
    <m/>
    <m/>
    <m/>
    <m/>
    <m/>
    <m/>
    <m/>
    <m/>
    <n v="24.778627449999998"/>
    <n v="0.679411765"/>
    <n v="0.91011764699999997"/>
    <n v="1.145588235"/>
    <n v="0.4"/>
    <n v="440.54901960000001"/>
    <n v="2"/>
    <n v="0.22"/>
    <n v="0.3"/>
    <n v="143.08137249999999"/>
    <n v="11.79666667"/>
    <n v="757"/>
    <n v="9.7044117649999997"/>
    <n v="-815.9215686"/>
    <n v="1561.715686"/>
    <n v="11.764705879999999"/>
    <n v="1.686982553"/>
    <n v="1.8860312189999999"/>
    <n v="1.896877946"/>
    <n v="0"/>
  </r>
  <r>
    <n v="2"/>
    <x v="1"/>
    <n v="8"/>
    <x v="4"/>
    <n v="80"/>
    <b v="0"/>
    <s v=" "/>
    <n v="25.28"/>
    <n v="0"/>
    <s v="56.36"/>
    <n v="81.64"/>
    <s v="0.68"/>
    <n v="0"/>
    <s v="0.69"/>
    <s v=" "/>
    <s v=" "/>
    <s v=" "/>
    <m/>
    <s v=" "/>
    <s v=" "/>
    <s v=" "/>
    <n v="52"/>
    <n v="3.8559999999999999"/>
    <n v="0.17699999999999999"/>
    <n v="0"/>
    <n v="0.04"/>
    <n v="3.8159999999999998"/>
    <n v="4.0329999999999995"/>
    <m/>
    <m/>
    <n v="3.645"/>
    <n v="70.096153846153854"/>
    <n v="70.096153846153854"/>
    <m/>
    <m/>
    <m/>
    <m/>
    <m/>
    <m/>
    <m/>
    <m/>
    <m/>
    <n v="24.80965686"/>
    <n v="0.59235294100000002"/>
    <n v="0.91100000000000003"/>
    <n v="1.138235294"/>
    <n v="0.41029411799999999"/>
    <n v="445.25"/>
    <n v="2"/>
    <n v="0.22176470600000001"/>
    <n v="0.3"/>
    <n v="139.12818630000001"/>
    <n v="11.470931370000001"/>
    <n v="757"/>
    <n v="9.7466094769999998"/>
    <n v="-819.08823529999995"/>
    <n v="1674.5424840000001"/>
    <n v="12.446895420000001"/>
    <n v="1.6304493259999999"/>
    <n v="6.3235239329999997"/>
    <n v="1.96264916"/>
    <n v="0"/>
  </r>
  <r>
    <n v="2"/>
    <x v="1"/>
    <n v="9"/>
    <x v="5"/>
    <n v="70"/>
    <b v="0"/>
    <s v=" "/>
    <n v="20.100000000000001"/>
    <s v="3.29"/>
    <s v="43.11"/>
    <n v="66.5"/>
    <s v="0.8"/>
    <n v="0"/>
    <s v="0.7"/>
    <s v=" "/>
    <s v=" "/>
    <s v=" "/>
    <m/>
    <s v=" "/>
    <s v=" "/>
    <s v=" "/>
    <n v="52"/>
    <n v="4.3099999999999996"/>
    <n v="0.129"/>
    <n v="0"/>
    <n v="6.0999999999999999E-2"/>
    <n v="4.2489999999999997"/>
    <n v="4.4390000000000001"/>
    <m/>
    <m/>
    <n v="2.3650000000000002"/>
    <n v="45.480769230769234"/>
    <n v="45.480769230769234"/>
    <m/>
    <m/>
    <m/>
    <m/>
    <m/>
    <m/>
    <m/>
    <m/>
    <m/>
    <n v="24.86527414"/>
    <n v="0.72842105300000004"/>
    <n v="0.91100000000000003"/>
    <n v="1.1499999999999999"/>
    <n v="0.41615497099999998"/>
    <n v="446.77199960000002"/>
    <n v="2"/>
    <n v="0.22631578899999999"/>
    <n v="0.3"/>
    <n v="146.239789"/>
    <n v="12.043700960000001"/>
    <n v="757"/>
    <n v="9.7615402020000008"/>
    <n v="-820.21097799999995"/>
    <n v="1500.076939"/>
    <n v="9.955657618"/>
    <n v="1.6227721580000001"/>
    <n v="4.1729979830000001"/>
    <n v="1.971934251"/>
    <n v="0"/>
  </r>
  <r>
    <n v="2"/>
    <x v="1"/>
    <n v="10"/>
    <x v="4"/>
    <n v="75"/>
    <b v="0"/>
    <s v=" "/>
    <n v="22.09"/>
    <s v="5.65"/>
    <s v="43.11"/>
    <n v="70.849999999999994"/>
    <s v=" "/>
    <n v="0"/>
    <s v="0.69"/>
    <s v=" "/>
    <s v=" "/>
    <s v=" "/>
    <m/>
    <s v=" "/>
    <s v=" "/>
    <s v=" "/>
    <n v="52"/>
    <n v="2.5859999999999999"/>
    <n v="0.14099999999999999"/>
    <n v="0"/>
    <n v="0.01"/>
    <n v="2.5760000000000001"/>
    <n v="2.7269999999999999"/>
    <m/>
    <m/>
    <n v="3.1850000000000001"/>
    <n v="61.250000000000007"/>
    <n v="61.250000000000007"/>
    <m/>
    <m/>
    <m/>
    <m/>
    <m/>
    <m/>
    <m/>
    <m/>
    <m/>
    <n v="25.058687500000001"/>
    <n v="0.53625"/>
    <n v="0.91100000000000003"/>
    <n v="1.1325000000000001"/>
    <n v="0.40625"/>
    <n v="444.91874999999999"/>
    <n v="2"/>
    <n v="0.2215625"/>
    <n v="0.3"/>
    <n v="136.3175"/>
    <n v="11.1896875"/>
    <n v="757"/>
    <n v="9.7911249999999992"/>
    <n v="-821.15"/>
    <n v="1690.9749999999999"/>
    <n v="12.55625"/>
    <n v="1.978388824"/>
    <n v="2.9146623169999999"/>
    <n v="1.617477799"/>
    <n v="0"/>
  </r>
  <r>
    <n v="2"/>
    <x v="1"/>
    <n v="11"/>
    <x v="1"/>
    <n v="70"/>
    <b v="0"/>
    <s v=" "/>
    <n v="20.95"/>
    <n v="0"/>
    <s v="56.89"/>
    <n v="77.84"/>
    <n v="0"/>
    <n v="0"/>
    <s v="0.68"/>
    <s v=" "/>
    <s v=" "/>
    <s v=" "/>
    <m/>
    <s v=" "/>
    <s v=" "/>
    <s v=" "/>
    <n v="49"/>
    <n v="1.85"/>
    <n v="0.121"/>
    <n v="0"/>
    <n v="0"/>
    <n v="1.85"/>
    <n v="1.9710000000000001"/>
    <m/>
    <m/>
    <n v="2.9449999999999998"/>
    <n v="60.102040816326522"/>
    <n v="60.102040816326522"/>
    <m/>
    <m/>
    <m/>
    <m/>
    <m/>
    <m/>
    <m/>
    <m/>
    <m/>
    <n v="24.2378"/>
    <n v="0.8105"/>
    <n v="0.91100000000000003"/>
    <n v="1.1575"/>
    <n v="0.435"/>
    <n v="449.17500000000001"/>
    <n v="2"/>
    <n v="0.22650000000000001"/>
    <n v="0.3"/>
    <n v="125.04349999999999"/>
    <n v="10.4162"/>
    <n v="757"/>
    <n v="9.5875500000000002"/>
    <n v="-822.93"/>
    <n v="678.91"/>
    <n v="5.25"/>
    <n v="3.3673619600000002"/>
    <n v="0.51369278500000004"/>
    <n v="0.95029879100000003"/>
    <n v="0"/>
  </r>
  <r>
    <n v="2"/>
    <x v="1"/>
    <n v="12"/>
    <x v="3"/>
    <n v="58"/>
    <b v="0"/>
    <s v=" "/>
    <n v="20.53"/>
    <n v="0"/>
    <s v="52.58"/>
    <n v="73.11"/>
    <n v="0"/>
    <n v="0"/>
    <s v="0.71"/>
    <s v=" "/>
    <s v=" "/>
    <s v=" "/>
    <m/>
    <s v=" "/>
    <s v=" "/>
    <s v=" "/>
    <n v="53"/>
    <n v="4.8049999999999997"/>
    <n v="0.13100000000000001"/>
    <n v="0"/>
    <n v="7.9000000000000001E-2"/>
    <n v="4.726"/>
    <n v="4.9359999999999999"/>
    <m/>
    <m/>
    <n v="2.9750000000000001"/>
    <n v="56.132075471698116"/>
    <n v="56.132075471698116"/>
    <m/>
    <m/>
    <m/>
    <m/>
    <m/>
    <m/>
    <m/>
    <m/>
    <m/>
    <n v="24.248725490000002"/>
    <n v="0.70705882399999997"/>
    <n v="0.91100000000000003"/>
    <n v="1.148529412"/>
    <n v="0.4"/>
    <n v="447.73529409999998"/>
    <n v="2"/>
    <n v="0.22352941200000001"/>
    <n v="0.3"/>
    <n v="106.3240196"/>
    <n v="8.8569117649999995"/>
    <n v="757"/>
    <n v="9.6596078429999999"/>
    <n v="-825.87254900000005"/>
    <n v="1103.632353"/>
    <n v="8.4313725490000007"/>
    <n v="2.567101713"/>
    <n v="1.0256641179999999"/>
    <n v="1.2465419600000001"/>
    <n v="0"/>
  </r>
  <r>
    <n v="2"/>
    <x v="1"/>
    <n v="13"/>
    <x v="5"/>
    <n v="65"/>
    <b v="0"/>
    <s v=" "/>
    <s v="3.46"/>
    <n v="0"/>
    <s v="50.27"/>
    <n v="53.730000000000004"/>
    <s v="0.73"/>
    <n v="0"/>
    <s v="0.69"/>
    <s v=" "/>
    <s v=" "/>
    <s v=" "/>
    <m/>
    <s v=" "/>
    <s v=" "/>
    <s v=" "/>
    <n v="47"/>
    <n v="3.1669999999999998"/>
    <n v="0.122"/>
    <n v="0"/>
    <n v="2.3E-2"/>
    <n v="3.1440000000000001"/>
    <n v="3.2890000000000001"/>
    <m/>
    <m/>
    <n v="3.19"/>
    <n v="67.872340425531917"/>
    <n v="67.872340425531917"/>
    <m/>
    <m/>
    <m/>
    <m/>
    <m/>
    <m/>
    <m/>
    <m/>
    <m/>
    <n v="24.441235240000001"/>
    <n v="0.68640000000000001"/>
    <n v="0.91100000000000003"/>
    <n v="1.1464000000000001"/>
    <n v="0.441266667"/>
    <n v="449.61266669999998"/>
    <n v="2"/>
    <n v="0.22800000000000001"/>
    <n v="0.3"/>
    <n v="130.87896190000001"/>
    <n v="10.863421900000001"/>
    <n v="757"/>
    <n v="9.5864390480000008"/>
    <n v="-818.71323810000001"/>
    <n v="1114.8194289999999"/>
    <n v="8.0586666670000007"/>
    <n v="3.0094531760000001"/>
    <n v="0.94760877300000002"/>
    <n v="1.063316095"/>
    <n v="0"/>
  </r>
  <r>
    <n v="2"/>
    <x v="1"/>
    <n v="14"/>
    <x v="2"/>
    <n v="66"/>
    <b v="0"/>
    <s v=" "/>
    <s v="4.36"/>
    <n v="0"/>
    <s v="54.9"/>
    <n v="59.26"/>
    <n v="0"/>
    <n v="0"/>
    <s v="0.69"/>
    <s v=" "/>
    <s v=" "/>
    <s v=" "/>
    <m/>
    <s v=" "/>
    <s v=" "/>
    <s v=" "/>
    <n v="52"/>
    <n v="2.613"/>
    <n v="0.13"/>
    <n v="0"/>
    <n v="1.0999999999999999E-2"/>
    <n v="2.6019999999999999"/>
    <n v="2.7429999999999999"/>
    <m/>
    <m/>
    <n v="3.2"/>
    <n v="61.538461538461547"/>
    <n v="61.538461538461547"/>
    <m/>
    <m/>
    <m/>
    <m/>
    <m/>
    <m/>
    <m/>
    <m/>
    <m/>
    <n v="24.752291670000002"/>
    <n v="0.53562500000000002"/>
    <n v="0.91081250000000002"/>
    <n v="1.1331249999999999"/>
    <n v="0.4"/>
    <n v="446.04947920000001"/>
    <n v="2"/>
    <n v="0.221041667"/>
    <n v="0.3"/>
    <n v="139.87161459999999"/>
    <n v="11.54338542"/>
    <n v="757"/>
    <n v="9.6686718749999994"/>
    <n v="-815.17447919999995"/>
    <n v="1512.8671879999999"/>
    <n v="11.77604167"/>
    <n v="2.342990296"/>
    <n v="1.138862408"/>
    <n v="1.365776036"/>
    <n v="0"/>
  </r>
  <r>
    <n v="2"/>
    <x v="1"/>
    <n v="15"/>
    <x v="4"/>
    <n v="67"/>
    <b v="0"/>
    <s v=" "/>
    <s v="3.98"/>
    <n v="0"/>
    <s v="52.97"/>
    <n v="56.949999999999996"/>
    <n v="0"/>
    <n v="0"/>
    <s v="0.66"/>
    <s v=" "/>
    <s v=" "/>
    <s v=" "/>
    <m/>
    <s v=" "/>
    <s v=" "/>
    <s v=" "/>
    <n v="52"/>
    <n v="3.01"/>
    <n v="0.13500000000000001"/>
    <n v="0"/>
    <n v="2.7E-2"/>
    <n v="2.9830000000000001"/>
    <n v="3.145"/>
    <m/>
    <m/>
    <n v="3.18"/>
    <n v="61.15384615384616"/>
    <n v="61.15384615384616"/>
    <m/>
    <m/>
    <m/>
    <m/>
    <m/>
    <m/>
    <m/>
    <m/>
    <m/>
    <n v="24.55203968"/>
    <n v="0.66333333299999997"/>
    <n v="0.91"/>
    <n v="1.143333333"/>
    <n v="0.4"/>
    <n v="443.29722220000002"/>
    <n v="2"/>
    <n v="0.22"/>
    <n v="0.3"/>
    <n v="141.4071825"/>
    <n v="11.71504365"/>
    <n v="757"/>
    <n v="9.6551111110000001"/>
    <n v="-815.64523810000003"/>
    <n v="1265.5075400000001"/>
    <n v="9.3908730160000005"/>
    <n v="2.444627868"/>
    <n v="1.2602458510000001"/>
    <n v="1.3089926860000001"/>
    <n v="0"/>
  </r>
  <r>
    <n v="2"/>
    <x v="1"/>
    <n v="16"/>
    <x v="2"/>
    <n v="75"/>
    <b v="0"/>
    <s v=" "/>
    <s v="3.85"/>
    <s v="2.77"/>
    <s v="48.12"/>
    <n v="54.739999999999995"/>
    <s v="0.7"/>
    <n v="0"/>
    <s v="0.68"/>
    <s v=" "/>
    <s v=" "/>
    <s v=" "/>
    <m/>
    <s v=" "/>
    <s v=" "/>
    <s v=" "/>
    <n v="51"/>
    <n v="3.468"/>
    <n v="0.14399999999999999"/>
    <n v="0"/>
    <n v="3.9E-2"/>
    <n v="3.4289999999999998"/>
    <n v="3.6119999999999997"/>
    <m/>
    <m/>
    <n v="3.7149999999999999"/>
    <n v="72.843137254901961"/>
    <n v="72.843137254901961"/>
    <m/>
    <m/>
    <m/>
    <m/>
    <m/>
    <m/>
    <m/>
    <m/>
    <m/>
    <n v="24.72027902"/>
    <n v="0.625"/>
    <n v="0.91"/>
    <n v="1.1399999999999999"/>
    <n v="0.4"/>
    <n v="440.03125"/>
    <n v="2"/>
    <n v="0.22"/>
    <n v="0.3"/>
    <n v="150.4236607"/>
    <n v="12.42180804"/>
    <n v="757"/>
    <n v="9.732198661"/>
    <n v="-815.1138393"/>
    <n v="1384.4419640000001"/>
    <n v="10.07254464"/>
    <n v="2.108734793"/>
    <n v="1.4809024669999999"/>
    <n v="1.5174976060000001"/>
    <n v="0"/>
  </r>
  <r>
    <n v="2"/>
    <x v="1"/>
    <n v="17"/>
    <x v="1"/>
    <n v="85"/>
    <b v="0"/>
    <s v=" "/>
    <s v="1.92"/>
    <s v="3.29"/>
    <s v="36.72"/>
    <n v="41.93"/>
    <s v="0.82"/>
    <n v="0"/>
    <s v="0.7"/>
    <s v=" "/>
    <s v=" "/>
    <s v=" "/>
    <m/>
    <s v=" "/>
    <s v=" "/>
    <s v=" "/>
    <n v="51"/>
    <n v="4.72"/>
    <n v="0.28100000000000003"/>
    <n v="0"/>
    <n v="7.2999999999999995E-2"/>
    <n v="4.6470000000000002"/>
    <n v="5.0010000000000003"/>
    <m/>
    <m/>
    <n v="3.2549999999999999"/>
    <n v="63.82352941176471"/>
    <n v="63.82352941176471"/>
    <m/>
    <m/>
    <m/>
    <m/>
    <m/>
    <m/>
    <m/>
    <m/>
    <m/>
    <n v="24.606448409999999"/>
    <n v="0.801666667"/>
    <n v="0.91"/>
    <n v="1.1558333329999999"/>
    <n v="0.40277777799999998"/>
    <n v="439.91666670000001"/>
    <n v="2"/>
    <n v="0.22055555600000001"/>
    <n v="0.3"/>
    <n v="149.7160317"/>
    <n v="12.39177381"/>
    <n v="757"/>
    <n v="9.6796666669999993"/>
    <n v="-815.5369048"/>
    <n v="1160.249603"/>
    <n v="9.0734126980000003"/>
    <n v="2.0957402159999998"/>
    <n v="0.60961786200000001"/>
    <n v="1.5269068059999999"/>
    <n v="0"/>
  </r>
  <r>
    <n v="2"/>
    <x v="1"/>
    <n v="18"/>
    <x v="3"/>
    <n v="65"/>
    <b v="0"/>
    <s v=" "/>
    <s v="4.62"/>
    <n v="0"/>
    <s v="60.89"/>
    <n v="65.510000000000005"/>
    <n v="0"/>
    <n v="0"/>
    <s v="0.66"/>
    <s v=" "/>
    <s v=" "/>
    <s v=" "/>
    <m/>
    <s v=" "/>
    <s v=" "/>
    <s v=" "/>
    <s v="49.5"/>
    <n v="4.093"/>
    <n v="0.13700000000000001"/>
    <n v="0"/>
    <n v="6.8000000000000005E-2"/>
    <n v="4.0250000000000004"/>
    <n v="4.2300000000000004"/>
    <m/>
    <m/>
    <n v="3.45"/>
    <n v="69.696969696969703"/>
    <n v="69.696969696969703"/>
    <m/>
    <m/>
    <m/>
    <m/>
    <m/>
    <m/>
    <m/>
    <m/>
    <m/>
    <n v="24.560238099999999"/>
    <n v="0.86357142899999995"/>
    <n v="0.91100000000000003"/>
    <n v="1.1614285710000001"/>
    <n v="0.4"/>
    <n v="444.60714289999999"/>
    <n v="2"/>
    <n v="0.22"/>
    <n v="0.3"/>
    <n v="126.7142857"/>
    <n v="10.49285714"/>
    <n v="757"/>
    <n v="9.8067857140000001"/>
    <n v="-823.57142859999999"/>
    <n v="815.14285710000001"/>
    <n v="6.0714285710000002"/>
    <n v="2.5939262009999999"/>
    <n v="1.6267780540000001"/>
    <n v="1.233651134"/>
    <n v="0"/>
  </r>
  <r>
    <n v="2"/>
    <x v="1"/>
    <n v="19"/>
    <x v="5"/>
    <n v="70"/>
    <b v="0"/>
    <s v=" "/>
    <n v="0"/>
    <s v="3.8"/>
    <s v="37.03"/>
    <n v="40.83"/>
    <n v="0"/>
    <s v="0.85"/>
    <s v="0.68"/>
    <s v=" "/>
    <s v=" "/>
    <s v=" "/>
    <m/>
    <s v=" "/>
    <s v=" "/>
    <s v=" "/>
    <s v="50.5"/>
    <n v="3.6539999999999999"/>
    <n v="0.14000000000000001"/>
    <n v="0"/>
    <n v="4.4999999999999998E-2"/>
    <n v="3.609"/>
    <n v="3.794"/>
    <m/>
    <m/>
    <n v="2.88"/>
    <n v="57.029702970297024"/>
    <n v="57.029702970297024"/>
    <m/>
    <m/>
    <m/>
    <m/>
    <m/>
    <m/>
    <m/>
    <m/>
    <m/>
    <n v="24.966025640000002"/>
    <n v="0.71846153800000001"/>
    <n v="0.91100000000000003"/>
    <n v="1.1492307690000001"/>
    <n v="0.41538461500000001"/>
    <n v="446.2307692"/>
    <n v="2"/>
    <n v="0.22384615399999999"/>
    <n v="0.3"/>
    <n v="137.51794870000001"/>
    <n v="11.30538462"/>
    <n v="757"/>
    <n v="9.7866666670000004"/>
    <n v="-820.64102560000003"/>
    <n v="370.46153850000002"/>
    <n v="2.769230769"/>
    <n v="3.399213515"/>
    <n v="1.9676373119999999"/>
    <n v="0.94139423300000002"/>
    <n v="0"/>
  </r>
  <r>
    <n v="2"/>
    <x v="1"/>
    <n v="20"/>
    <x v="2"/>
    <n v="80"/>
    <b v="0"/>
    <s v=" "/>
    <s v="6.85"/>
    <n v="0"/>
    <s v="63.74"/>
    <n v="70.59"/>
    <n v="0"/>
    <n v="0"/>
    <s v="0.63"/>
    <s v=" "/>
    <s v=" "/>
    <s v=" "/>
    <m/>
    <s v=" "/>
    <s v=" "/>
    <s v=" "/>
    <s v="49.5"/>
    <n v="4.0880000000000001"/>
    <n v="0.13500000000000001"/>
    <n v="0"/>
    <n v="6.2E-2"/>
    <n v="4.0259999999999998"/>
    <n v="4.2229999999999999"/>
    <m/>
    <m/>
    <n v="3.02"/>
    <n v="61.01010101010101"/>
    <n v="61.01010101010101"/>
    <m/>
    <m/>
    <m/>
    <m/>
    <m/>
    <m/>
    <m/>
    <m/>
    <m/>
    <n v="25.039907410000001"/>
    <n v="0.610555556"/>
    <n v="0.91100000000000003"/>
    <n v="1.139444444"/>
    <n v="0.41111111099999997"/>
    <n v="444.34788359999999"/>
    <n v="2"/>
    <n v="0.22166666700000001"/>
    <n v="0.3"/>
    <n v="137.6365079"/>
    <n v="11.30138889"/>
    <n v="757"/>
    <n v="9.7791269839999995"/>
    <n v="-820.30952379999997"/>
    <n v="1152.7195770000001"/>
    <n v="8.5026455030000001"/>
    <n v="2.6830697460000001"/>
    <n v="1.5040379079999999"/>
    <n v="1.1926637410000001"/>
    <n v="0"/>
  </r>
  <r>
    <n v="2"/>
    <x v="1"/>
    <s v="control"/>
    <x v="0"/>
    <n v="65"/>
    <b v="0"/>
    <s v=" "/>
    <s v="5.65"/>
    <n v="0"/>
    <s v="58.98"/>
    <n v="64.63"/>
    <s v="0.68"/>
    <n v="0"/>
    <s v="0.71"/>
    <s v=" "/>
    <s v=" "/>
    <s v=" "/>
    <m/>
    <s v=" "/>
    <s v=" "/>
    <s v=" "/>
    <s v="49.5"/>
    <n v="3.302"/>
    <n v="0.155"/>
    <n v="0"/>
    <n v="2.1999999999999999E-2"/>
    <n v="3.28"/>
    <n v="3.4569999999999999"/>
    <m/>
    <m/>
    <n v="5.53"/>
    <n v="111.71717171717172"/>
    <n v="111.71717171717172"/>
    <m/>
    <m/>
    <m/>
    <m/>
    <m/>
    <m/>
    <m/>
    <m/>
    <m/>
    <n v="23.982222220000001"/>
    <n v="0.91111111099999997"/>
    <n v="0.91152777799999996"/>
    <n v="1.167777778"/>
    <n v="0.447222222"/>
    <n v="449.69444440000001"/>
    <n v="2"/>
    <n v="0.23"/>
    <n v="0.3"/>
    <n v="117.8222222"/>
    <n v="9.8634259259999997"/>
    <n v="757"/>
    <n v="9.5011111110000002"/>
    <n v="-823.21296299999995"/>
    <n v="799.62037039999996"/>
    <n v="5.7685185189999997"/>
    <n v="2.1479321420000002"/>
    <n v="1.6543753269999999"/>
    <n v="1.4898049790000001"/>
    <n v="0"/>
  </r>
  <r>
    <n v="7"/>
    <x v="2"/>
    <n v="1"/>
    <x v="1"/>
    <n v="65"/>
    <b v="0"/>
    <n v="12.7"/>
    <s v="1.24"/>
    <s v="12.19"/>
    <s v="12.45"/>
    <n v="25.88"/>
    <s v="0.83"/>
    <n v="0"/>
    <s v="0.76"/>
    <s v="0.67"/>
    <s v="7.58"/>
    <s v="7.08"/>
    <n v="15.33"/>
    <n v="0"/>
    <s v="0.75"/>
    <s v="0.62"/>
    <n v="60"/>
    <n v="2.1419999999999999"/>
    <n v="0.29099999999999998"/>
    <n v="4.0000000000000001E-3"/>
    <n v="1.2E-2"/>
    <n v="2.13"/>
    <n v="2.4329999999999998"/>
    <m/>
    <m/>
    <n v="4.68"/>
    <n v="78"/>
    <n v="78.004000000000005"/>
    <n v="0"/>
    <n v="41.94173"/>
    <n v="5.3845999999999998E-2"/>
    <n v="3.6299999999999999E-4"/>
    <n v="7.7858470000000004"/>
    <n v="6.4200000000000004E-3"/>
    <n v="3.3464000000000001E-2"/>
    <n v="14.590009999999999"/>
    <n v="1.2235210000000001"/>
    <n v="23.56486842"/>
    <n v="0.660526316"/>
    <n v="0.90894736799999998"/>
    <n v="1.1405263160000001"/>
    <n v="0.4"/>
    <n v="418.13157890000002"/>
    <n v="2"/>
    <n v="0.21"/>
    <n v="0.3"/>
    <n v="161.59605260000001"/>
    <n v="13.634473679999999"/>
    <n v="757"/>
    <n v="9.5474999999999994"/>
    <n v="-896.31578950000005"/>
    <n v="464.1710526"/>
    <n v="3.3289473680000001"/>
    <n v="2.0908990030000001"/>
    <n v="1.6880441850000001"/>
    <n v="1.530442166"/>
    <n v="0"/>
  </r>
  <r>
    <n v="7"/>
    <x v="2"/>
    <n v="2"/>
    <x v="2"/>
    <n v="60"/>
    <b v="0"/>
    <n v="13.5"/>
    <s v="0.71"/>
    <s v="12.15"/>
    <s v="11.88"/>
    <n v="24.740000000000002"/>
    <n v="0"/>
    <s v="0.71"/>
    <s v="0.65"/>
    <n v="0"/>
    <s v="6.93"/>
    <s v="7.26"/>
    <n v="14.19"/>
    <n v="0"/>
    <s v="0.73"/>
    <s v="0.6"/>
    <n v="60"/>
    <n v="1.52"/>
    <n v="0.17699999999999999"/>
    <n v="1E-3"/>
    <n v="0"/>
    <n v="1.52"/>
    <n v="1.6970000000000001"/>
    <m/>
    <m/>
    <n v="4.915"/>
    <n v="81.916666666666671"/>
    <n v="81.917666666666676"/>
    <n v="0"/>
    <n v="41.88944"/>
    <n v="3.5718E-2"/>
    <n v="6.9700000000000003E-4"/>
    <n v="7.7769060000000003"/>
    <n v="4.0629999999999998E-3"/>
    <n v="3.0218999999999999E-2"/>
    <n v="14.69304"/>
    <n v="0"/>
    <n v="23.478611109999999"/>
    <n v="0.625"/>
    <n v="0.90900000000000003"/>
    <n v="1.1369444440000001"/>
    <n v="0.4"/>
    <n v="419.44444440000001"/>
    <n v="2"/>
    <n v="0.21"/>
    <n v="0.3"/>
    <n v="155.63611109999999"/>
    <n v="13.15361111"/>
    <n v="757"/>
    <n v="9.4386111110000002"/>
    <n v="-891.72222220000003"/>
    <n v="447.19444440000001"/>
    <n v="3.0833333330000001"/>
    <n v="2.1396284950000002"/>
    <n v="2.5691457720000002"/>
    <n v="1.4955867380000001"/>
    <n v="0"/>
  </r>
  <r>
    <n v="7"/>
    <x v="2"/>
    <n v="3"/>
    <x v="3"/>
    <n v="65"/>
    <b v="0"/>
    <n v="11.8"/>
    <s v="1.29"/>
    <s v="11.39"/>
    <s v="14.88"/>
    <n v="27.560000000000002"/>
    <n v="0"/>
    <s v="0.71"/>
    <s v="0.64"/>
    <n v="0"/>
    <s v="5.22"/>
    <s v="8.05"/>
    <n v="13.27"/>
    <n v="0"/>
    <s v="0.78"/>
    <s v="0.6"/>
    <n v="60"/>
    <n v="0.36699999999999999"/>
    <n v="0.28899999999999998"/>
    <n v="2.5999999999999999E-2"/>
    <n v="0"/>
    <n v="0.36699999999999999"/>
    <n v="0.65599999999999992"/>
    <m/>
    <m/>
    <n v="1.915"/>
    <n v="31.916666666666668"/>
    <n v="31.942666666666668"/>
    <n v="0"/>
    <n v="42.227559999999997"/>
    <n v="2.6289E-2"/>
    <n v="0"/>
    <n v="7.7400760000000002"/>
    <n v="2.7109999999999999E-3"/>
    <n v="2.8274000000000001E-2"/>
    <n v="14.55996"/>
    <n v="1.1607940000000001"/>
    <n v="23.43075"/>
    <n v="0.71899999999999997"/>
    <n v="0.90800000000000003"/>
    <n v="1.145"/>
    <n v="0.4"/>
    <n v="420.1"/>
    <n v="2"/>
    <n v="0.21"/>
    <n v="0.3"/>
    <n v="137.8475"/>
    <n v="11.6655"/>
    <n v="757"/>
    <n v="9.5020000000000007"/>
    <n v="-893.5"/>
    <n v="896.2"/>
    <n v="6.5"/>
    <n v="1.5435221450000001"/>
    <n v="4.0665657250000002"/>
    <n v="2.0731804920000001"/>
    <n v="0"/>
  </r>
  <r>
    <n v="7"/>
    <x v="2"/>
    <n v="4"/>
    <x v="3"/>
    <n v="60"/>
    <b v="0"/>
    <n v="14.3"/>
    <s v="2.29"/>
    <s v="13.86"/>
    <s v="16.6"/>
    <n v="32.75"/>
    <n v="0"/>
    <s v="0.73"/>
    <s v="0.61"/>
    <n v="0"/>
    <s v="6.17"/>
    <s v="6.06"/>
    <n v="12.23"/>
    <n v="0"/>
    <s v="0.75"/>
    <s v="0.63"/>
    <n v="60"/>
    <n v="0.68899999999999995"/>
    <n v="0.27"/>
    <n v="1.0999999999999999E-2"/>
    <n v="0"/>
    <n v="0.68899999999999995"/>
    <n v="0.95899999999999996"/>
    <m/>
    <m/>
    <n v="4.66"/>
    <n v="77.666666666666671"/>
    <n v="77.677666666666667"/>
    <n v="0"/>
    <n v="41.770099999999999"/>
    <n v="2.5204000000000001E-2"/>
    <n v="5.0600000000000005E-4"/>
    <n v="7.7024549999999996"/>
    <n v="3.6120000000000002E-3"/>
    <n v="3.5929000000000003E-2"/>
    <n v="14.61815"/>
    <n v="1.105999"/>
    <n v="23.48284314"/>
    <n v="0.76"/>
    <n v="0.90800000000000003"/>
    <n v="1.148823529"/>
    <n v="0.4"/>
    <n v="419.23529409999998"/>
    <n v="2"/>
    <n v="0.21"/>
    <n v="0.3"/>
    <n v="140.1960784"/>
    <n v="11.841568629999999"/>
    <n v="757"/>
    <n v="9.6529411760000006"/>
    <n v="-895.54901959999995"/>
    <n v="682.9607843"/>
    <n v="5.1666666670000003"/>
    <n v="2.2370165540000002"/>
    <n v="2.8062407770000002"/>
    <n v="1.4304766739999999"/>
    <n v="0"/>
  </r>
  <r>
    <n v="7"/>
    <x v="2"/>
    <n v="5"/>
    <x v="4"/>
    <n v="70"/>
    <b v="0"/>
    <n v="14.7"/>
    <s v="1.19"/>
    <s v="12.84"/>
    <s v="12.71"/>
    <n v="26.740000000000002"/>
    <n v="0"/>
    <s v="0.69"/>
    <s v="0.66"/>
    <n v="0"/>
    <s v="7.16"/>
    <s v="6.31"/>
    <n v="13.469999999999999"/>
    <n v="0"/>
    <s v="0.75"/>
    <s v="0.62"/>
    <n v="60"/>
    <n v="1.694"/>
    <n v="0.21199999999999999"/>
    <n v="3.0000000000000001E-3"/>
    <n v="0"/>
    <n v="1.694"/>
    <n v="1.9059999999999999"/>
    <m/>
    <m/>
    <n v="1.75"/>
    <n v="29.166666666666668"/>
    <n v="29.169666666666668"/>
    <n v="0"/>
    <n v="40.841929999999998"/>
    <n v="3.8019999999999998E-2"/>
    <n v="4.26E-4"/>
    <n v="7.6746460000000001"/>
    <n v="4.2929999999999999E-3"/>
    <n v="2.9898999999999998E-2"/>
    <n v="14.857089999999999"/>
    <n v="2.0613109999999999"/>
    <n v="23.589509799999998"/>
    <n v="0.73764705900000005"/>
    <n v="0.90800000000000003"/>
    <n v="1.145294118"/>
    <n v="0.4"/>
    <n v="422.81372549999998"/>
    <n v="2"/>
    <n v="0.21"/>
    <n v="0.3"/>
    <n v="165.6411765"/>
    <n v="13.96901961"/>
    <n v="757"/>
    <n v="9.3712745099999992"/>
    <n v="-883.73529410000003"/>
    <n v="607.16666669999995"/>
    <n v="4.3333333329999997"/>
    <n v="2.137148212"/>
    <n v="1.757730102"/>
    <n v="1.4973224510000001"/>
    <n v="0"/>
  </r>
  <r>
    <n v="7"/>
    <x v="2"/>
    <n v="6"/>
    <x v="5"/>
    <n v="65"/>
    <b v="0"/>
    <n v="10.6"/>
    <s v="0.52"/>
    <s v="11.77"/>
    <s v="10.05"/>
    <n v="22.34"/>
    <n v="0"/>
    <s v="0.7"/>
    <s v="0.65"/>
    <n v="0"/>
    <s v="5.6"/>
    <s v="6.2"/>
    <n v="11.8"/>
    <n v="0"/>
    <s v="0.72"/>
    <s v="0.64"/>
    <n v="60"/>
    <n v="2.57"/>
    <n v="0.214"/>
    <n v="0"/>
    <n v="4.2000000000000003E-2"/>
    <n v="2.528"/>
    <n v="2.7839999999999998"/>
    <m/>
    <m/>
    <n v="6.13"/>
    <n v="102.16666666666667"/>
    <n v="102.16666666666667"/>
    <n v="0"/>
    <n v="41.136429999999997"/>
    <n v="3.2174000000000001E-2"/>
    <n v="1.139E-3"/>
    <n v="7.7109370000000004"/>
    <n v="4.0990000000000002E-3"/>
    <n v="2.5749999999999999E-2"/>
    <n v="14.62689"/>
    <n v="1.714515"/>
    <n v="23.586078430000001"/>
    <n v="0.70588235300000002"/>
    <n v="0.90800000000000003"/>
    <n v="1.142647059"/>
    <n v="0.4"/>
    <n v="419.01960780000002"/>
    <n v="2"/>
    <n v="0.21"/>
    <n v="0.3"/>
    <n v="162.86274510000001"/>
    <n v="13.73666667"/>
    <n v="757"/>
    <n v="9.5166666670000009"/>
    <n v="-891.22549019999997"/>
    <n v="1391.784314"/>
    <n v="9.0588235289999997"/>
    <n v="1.833867479"/>
    <n v="1.511330939"/>
    <n v="1.744946152"/>
    <n v="0"/>
  </r>
  <r>
    <n v="7"/>
    <x v="2"/>
    <n v="7"/>
    <x v="1"/>
    <n v="65"/>
    <b v="0"/>
    <n v="12.3"/>
    <s v="1.14"/>
    <s v="16.76"/>
    <s v="10.88"/>
    <n v="28.78"/>
    <n v="0"/>
    <s v="0.71"/>
    <s v="0.65"/>
    <n v="0"/>
    <s v="4.95"/>
    <s v="2.4"/>
    <n v="7.35"/>
    <n v="0"/>
    <s v="0.75"/>
    <s v="0.61"/>
    <n v="60"/>
    <n v="1.77"/>
    <n v="0.26200000000000001"/>
    <n v="6.0000000000000001E-3"/>
    <n v="5.0000000000000001E-3"/>
    <n v="1.7649999999999999"/>
    <n v="2.032"/>
    <m/>
    <m/>
    <n v="3.48"/>
    <n v="58"/>
    <n v="58.006"/>
    <n v="0"/>
    <n v="40.463479999999997"/>
    <n v="3.6449000000000002E-2"/>
    <n v="4.0000000000000002E-4"/>
    <n v="7.679392"/>
    <n v="1.2208E-2"/>
    <n v="3.2139000000000001E-2"/>
    <n v="14.470219999999999"/>
    <n v="1.974072"/>
    <n v="23.38027778"/>
    <n v="0.79277777800000004"/>
    <n v="0.90700000000000003"/>
    <n v="1.151944444"/>
    <n v="0.4"/>
    <n v="413.66666670000001"/>
    <n v="2"/>
    <n v="0.21"/>
    <n v="0.3"/>
    <n v="150.0277778"/>
    <n v="12.70166667"/>
    <n v="757"/>
    <n v="9.1952777779999995"/>
    <n v="-894.72222220000003"/>
    <n v="717.44444439999995"/>
    <n v="5.1944444440000002"/>
    <n v="2.4203117280000002"/>
    <n v="0.71152437800000001"/>
    <n v="1.32214374"/>
    <n v="0"/>
  </r>
  <r>
    <n v="7"/>
    <x v="2"/>
    <n v="8"/>
    <x v="4"/>
    <n v="65"/>
    <b v="0"/>
    <n v="12.4"/>
    <s v="1.38"/>
    <s v="13.48"/>
    <s v="10.51"/>
    <n v="25.369999999999997"/>
    <n v="0"/>
    <s v="0.73"/>
    <s v="0.63"/>
    <s v="0.87"/>
    <s v="5.61"/>
    <s v="7.37"/>
    <n v="13.850000000000001"/>
    <n v="0"/>
    <s v="0.77"/>
    <s v="0.64"/>
    <n v="60"/>
    <n v="1.296"/>
    <n v="0.23400000000000001"/>
    <n v="0"/>
    <n v="0"/>
    <n v="1.296"/>
    <n v="1.53"/>
    <m/>
    <m/>
    <n v="5.88"/>
    <n v="98"/>
    <n v="98"/>
    <n v="0"/>
    <n v="40.091909999999999"/>
    <n v="3.5826999999999998E-2"/>
    <n v="4.73E-4"/>
    <n v="7.6426319999999999"/>
    <n v="6.1180000000000002E-3"/>
    <n v="2.7592999999999999E-2"/>
    <n v="14.82246"/>
    <n v="1.8969259999999999"/>
    <n v="23.41072917"/>
    <n v="0.59875"/>
    <n v="0.90700000000000003"/>
    <n v="1.1368750000000001"/>
    <n v="0.4"/>
    <n v="413.65625"/>
    <n v="2"/>
    <n v="0.21"/>
    <n v="0.3"/>
    <n v="151.48229169999999"/>
    <n v="12.81854167"/>
    <n v="757"/>
    <n v="9.2641666669999996"/>
    <n v="-895.35416669999995"/>
    <n v="625"/>
    <n v="4.6041666670000003"/>
    <n v="2.3536911630000001"/>
    <n v="2.7190523529999999"/>
    <n v="1.359566646"/>
    <n v="0"/>
  </r>
  <r>
    <n v="7"/>
    <x v="2"/>
    <n v="9"/>
    <x v="5"/>
    <n v="70"/>
    <b v="0"/>
    <n v="12.7"/>
    <s v="1.85"/>
    <s v="13.75"/>
    <s v="8.31"/>
    <n v="23.91"/>
    <n v="0"/>
    <s v="0.69"/>
    <s v="0.63"/>
    <s v="0.77"/>
    <s v="6.87"/>
    <s v="6.6"/>
    <n v="14.24"/>
    <n v="0"/>
    <s v="0.74"/>
    <s v="0.62"/>
    <n v="60"/>
    <n v="2.78"/>
    <n v="0.37"/>
    <n v="2E-3"/>
    <n v="4.9000000000000002E-2"/>
    <n v="2.7309999999999999"/>
    <n v="3.15"/>
    <m/>
    <m/>
    <n v="5.2850000000000001"/>
    <n v="88.083333333333343"/>
    <n v="88.085333333333338"/>
    <n v="0"/>
    <n v="40.987349999999999"/>
    <n v="2.3377999999999999E-2"/>
    <n v="1.64E-3"/>
    <n v="7.6865259999999997"/>
    <n v="5.6969999999999998E-3"/>
    <n v="2.5996999999999999E-2"/>
    <n v="14.566879999999999"/>
    <n v="1.8565499999999999"/>
    <n v="23.337352939999999"/>
    <n v="0.68"/>
    <n v="0.90700000000000003"/>
    <n v="1.1435294119999999"/>
    <n v="0.4"/>
    <n v="415.32352939999998"/>
    <n v="2"/>
    <n v="0.21"/>
    <n v="0.3"/>
    <n v="142.1470588"/>
    <n v="12.04647059"/>
    <n v="757"/>
    <n v="9.2552941180000001"/>
    <n v="-896"/>
    <n v="308.05882350000002"/>
    <n v="2.0588235290000001"/>
    <n v="2.0779220079999998"/>
    <n v="2.504324016"/>
    <n v="1.5400000519999999"/>
    <n v="0"/>
  </r>
  <r>
    <n v="7"/>
    <x v="2"/>
    <n v="10"/>
    <x v="4"/>
    <n v="60"/>
    <b v="0"/>
    <n v="15.1"/>
    <s v="0.71"/>
    <s v="10.78"/>
    <s v="10.14"/>
    <n v="21.63"/>
    <n v="0"/>
    <s v="0.7"/>
    <s v="0.64"/>
    <s v="0.48"/>
    <s v="5.22"/>
    <s v="6.48"/>
    <n v="12.18"/>
    <n v="0"/>
    <s v="0.76"/>
    <s v="0.62"/>
    <n v="60"/>
    <n v="1.8560000000000001"/>
    <n v="0.216"/>
    <n v="4.0000000000000001E-3"/>
    <n v="2.1999999999999999E-2"/>
    <n v="1.8340000000000001"/>
    <n v="2.0720000000000001"/>
    <m/>
    <m/>
    <n v="5.3"/>
    <n v="88.333333333333329"/>
    <n v="88.337333333333333"/>
    <n v="0"/>
    <n v="40.833120000000001"/>
    <n v="2.9901E-2"/>
    <n v="1.2390000000000001E-3"/>
    <n v="7.6576129999999996"/>
    <n v="5.1279999999999997E-3"/>
    <n v="2.8771000000000001E-2"/>
    <n v="14.5505"/>
    <n v="1.948116"/>
    <n v="23.27857143"/>
    <n v="0.67714285699999999"/>
    <n v="0.90700000000000003"/>
    <n v="1.1417857140000001"/>
    <n v="0.4"/>
    <n v="414.39285710000001"/>
    <n v="2"/>
    <n v="0.21"/>
    <n v="0.3"/>
    <n v="146.49285710000001"/>
    <n v="12.43"/>
    <n v="757"/>
    <n v="9.3439285709999993"/>
    <n v="-895.07142859999999"/>
    <n v="186.4642857"/>
    <n v="1.3571428569999999"/>
    <n v="2.5957209350000001"/>
    <n v="2.2932135140000001"/>
    <n v="1.232798163"/>
    <n v="0"/>
  </r>
  <r>
    <n v="7"/>
    <x v="2"/>
    <n v="11"/>
    <x v="1"/>
    <n v="70"/>
    <b v="0"/>
    <n v="12.1"/>
    <s v="1.67"/>
    <s v="12.87"/>
    <s v="13.63"/>
    <n v="28.17"/>
    <n v="0"/>
    <m/>
    <s v="0.78"/>
    <s v="0.51"/>
    <s v="5.82"/>
    <s v="6.19"/>
    <n v="12.52"/>
    <n v="0"/>
    <s v="0.73"/>
    <s v="0.64"/>
    <n v="60"/>
    <n v="0.55800000000000005"/>
    <n v="0.217"/>
    <n v="3.0000000000000001E-3"/>
    <n v="0"/>
    <n v="0.55800000000000005"/>
    <n v="0.77500000000000002"/>
    <m/>
    <m/>
    <n v="6.0549999999999997"/>
    <n v="100.91666666666667"/>
    <n v="100.91966666666667"/>
    <n v="0"/>
    <n v="41.484839999999998"/>
    <n v="2.9930999999999999E-2"/>
    <n v="4.4999999999999999E-4"/>
    <n v="7.6758550000000003"/>
    <n v="6.3680000000000004E-3"/>
    <n v="2.7296999999999998E-2"/>
    <n v="14.69589"/>
    <n v="1.7015370000000001"/>
    <n v="23.496874999999999"/>
    <n v="0.73499999999999999"/>
    <n v="0.90900000000000003"/>
    <n v="1.1471875"/>
    <n v="0.4"/>
    <n v="418.375"/>
    <n v="2"/>
    <n v="0.21"/>
    <n v="0.3"/>
    <n v="149.38749999999999"/>
    <n v="12.619375"/>
    <n v="757"/>
    <n v="9.4115625000000005"/>
    <n v="-895.53125"/>
    <n v="908.15625"/>
    <n v="5.78125"/>
    <n v="1.876830547"/>
    <n v="2.461061822"/>
    <n v="1.705002087"/>
    <n v="0"/>
  </r>
  <r>
    <n v="7"/>
    <x v="2"/>
    <n v="12"/>
    <x v="3"/>
    <n v="60"/>
    <b v="0"/>
    <n v="14.5"/>
    <s v="1.29"/>
    <s v="11.65"/>
    <s v="12.37"/>
    <n v="25.310000000000002"/>
    <n v="0"/>
    <s v="0.71"/>
    <s v="0.64"/>
    <s v="1.51"/>
    <s v="5.1"/>
    <s v="8.55"/>
    <n v="15.16"/>
    <n v="0"/>
    <s v="0.8"/>
    <s v="0.6"/>
    <n v="60"/>
    <n v="1.9E-2"/>
    <n v="0.14699999999999999"/>
    <n v="2.6160000000000001"/>
    <n v="0"/>
    <n v="1.9E-2"/>
    <n v="0.16599999999999998"/>
    <m/>
    <m/>
    <n v="10.36"/>
    <n v="172.66666666666666"/>
    <n v="175.28266666666667"/>
    <n v="0"/>
    <n v="42.890520000000002"/>
    <n v="2.5988000000000001E-2"/>
    <n v="6.8900000000000005E-4"/>
    <n v="7.7704519999999997"/>
    <n v="5.4920000000000004E-3"/>
    <n v="2.8229000000000001E-2"/>
    <n v="15.02613"/>
    <n v="1.1831449999999999"/>
    <n v="23.370999999999999"/>
    <n v="0.72266666700000004"/>
    <n v="0.90900000000000003"/>
    <n v="1.1446666670000001"/>
    <n v="0.4"/>
    <n v="421.1333333"/>
    <n v="2"/>
    <n v="0.21"/>
    <n v="0.3"/>
    <n v="134.36000000000001"/>
    <n v="11.376666670000001"/>
    <n v="757"/>
    <n v="9.6123333330000005"/>
    <n v="-896.76666669999997"/>
    <n v="307.83333329999999"/>
    <n v="1.9666666669999999"/>
    <n v="2.2954584759999999"/>
    <n v="1.8787164839999999"/>
    <n v="1.3940570189999999"/>
    <n v="0"/>
  </r>
  <r>
    <n v="7"/>
    <x v="2"/>
    <n v="13"/>
    <x v="5"/>
    <n v="60"/>
    <b v="0"/>
    <n v="12.6"/>
    <n v="0"/>
    <s v="11.5"/>
    <s v="7.43"/>
    <n v="18.93"/>
    <n v="0"/>
    <s v="0.65"/>
    <s v="0.66"/>
    <s v="0.84"/>
    <s v="7.1"/>
    <s v="8.22"/>
    <n v="16.16"/>
    <n v="0"/>
    <s v="0.74"/>
    <s v="0.63"/>
    <n v="60"/>
    <n v="1.4970000000000001"/>
    <n v="0.20399999999999999"/>
    <n v="0"/>
    <n v="0"/>
    <n v="1.4970000000000001"/>
    <n v="1.7010000000000001"/>
    <m/>
    <m/>
    <n v="8.2799999999999994"/>
    <n v="138"/>
    <n v="138"/>
    <n v="0"/>
    <n v="42.24494"/>
    <n v="1.5635E-2"/>
    <n v="0"/>
    <n v="7.7947660000000001"/>
    <n v="3.307E-3"/>
    <n v="2.4701000000000001E-2"/>
    <n v="14.691079999999999"/>
    <n v="1.445586"/>
    <n v="23.503583330000001"/>
    <n v="0.75849999999999995"/>
    <n v="0.90800000000000003"/>
    <n v="1.147333333"/>
    <n v="0.4"/>
    <n v="419.7416667"/>
    <n v="2"/>
    <n v="0.21"/>
    <n v="0.3"/>
    <n v="165.7991667"/>
    <n v="14.002000000000001"/>
    <n v="757"/>
    <n v="9.4502500000000005"/>
    <n v="-890.9"/>
    <n v="1013.3166670000001"/>
    <n v="7.6666666670000003"/>
    <n v="1.8723797879999999"/>
    <n v="3.6664687250000001"/>
    <n v="1.7090549799999999"/>
    <n v="0"/>
  </r>
  <r>
    <n v="7"/>
    <x v="2"/>
    <n v="14"/>
    <x v="2"/>
    <n v="60"/>
    <b v="0"/>
    <n v="13.2"/>
    <s v="1.1"/>
    <s v="12.45"/>
    <s v="9.34"/>
    <n v="22.89"/>
    <n v="0"/>
    <s v="0.69"/>
    <s v="0.61"/>
    <s v="1.45"/>
    <s v="6.18"/>
    <s v="8.49"/>
    <n v="16.12"/>
    <n v="0"/>
    <s v="0.78"/>
    <s v="0.64"/>
    <n v="60"/>
    <n v="3.4279999999999999"/>
    <n v="0.26600000000000001"/>
    <n v="3.0000000000000001E-3"/>
    <n v="0.08"/>
    <n v="3.3479999999999999"/>
    <n v="3.694"/>
    <m/>
    <m/>
    <n v="7.3250000000000002"/>
    <n v="122.08333333333334"/>
    <n v="122.08633333333334"/>
    <n v="0"/>
    <n v="41.034219999999998"/>
    <n v="2.2877000000000002E-2"/>
    <n v="0"/>
    <n v="7.6478010000000003"/>
    <n v="4.2139999999999999E-3"/>
    <n v="3.1648999999999997E-2"/>
    <n v="14.69509"/>
    <n v="2.0238200000000002"/>
    <n v="23.487962960000001"/>
    <n v="0.75703703700000002"/>
    <n v="0.90800000000000003"/>
    <n v="1.147777778"/>
    <n v="0.4"/>
    <n v="417.11111110000002"/>
    <n v="2"/>
    <n v="0.21"/>
    <n v="0.3"/>
    <n v="157.03765430000001"/>
    <n v="13.266666669999999"/>
    <n v="757"/>
    <n v="9.4502469139999992"/>
    <n v="-894.66666669999995"/>
    <n v="1226.4691359999999"/>
    <n v="9.1851851849999999"/>
    <n v="2.071790279"/>
    <n v="2.427266903"/>
    <n v="1.5445578799999999"/>
    <n v="0"/>
  </r>
  <r>
    <n v="7"/>
    <x v="2"/>
    <n v="15"/>
    <x v="4"/>
    <n v="70"/>
    <b v="0"/>
    <n v="12.6"/>
    <s v="0.76"/>
    <s v="11.46"/>
    <s v="7.4"/>
    <n v="19.62"/>
    <n v="0"/>
    <s v="0.68"/>
    <s v="0.65"/>
    <s v="0.84"/>
    <s v="5.46"/>
    <s v="7.6"/>
    <n v="13.899999999999999"/>
    <n v="0"/>
    <s v="0.75"/>
    <s v="0.65"/>
    <n v="60"/>
    <n v="1.1339999999999999"/>
    <n v="0.217"/>
    <n v="1E-3"/>
    <n v="1.0999999999999999E-2"/>
    <n v="1.123"/>
    <n v="1.351"/>
    <m/>
    <m/>
    <n v="5.78"/>
    <n v="96.333333333333343"/>
    <n v="96.334333333333348"/>
    <n v="0"/>
    <n v="40.608170000000001"/>
    <n v="2.7372E-2"/>
    <n v="7.6599999999999997E-4"/>
    <n v="7.7654430000000003"/>
    <n v="3.4629999999999999E-3"/>
    <n v="2.5717E-2"/>
    <n v="14.618919999999999"/>
    <n v="0.34535399999999999"/>
    <n v="23.636031750000001"/>
    <n v="0.70428571399999995"/>
    <n v="0.90800000000000003"/>
    <n v="1.143333333"/>
    <n v="0.4"/>
    <n v="418.16666670000001"/>
    <n v="2"/>
    <n v="0.21"/>
    <n v="0.3"/>
    <n v="179.23650789999999"/>
    <n v="15.10126984"/>
    <n v="757"/>
    <n v="9.5020634919999996"/>
    <n v="-884.06349209999996"/>
    <n v="404.952381"/>
    <n v="2.888888889"/>
    <n v="2.2898869409999998"/>
    <n v="3.1875434600000001"/>
    <n v="1.3974489059999999"/>
    <n v="0"/>
  </r>
  <r>
    <n v="7"/>
    <x v="2"/>
    <n v="16"/>
    <x v="2"/>
    <n v="60"/>
    <b v="0"/>
    <n v="12"/>
    <n v="0"/>
    <s v="13.83"/>
    <s v="2.63"/>
    <n v="16.46"/>
    <n v="0"/>
    <s v="0.68"/>
    <s v="0.65"/>
    <s v="0.68"/>
    <s v="8.21"/>
    <s v="5.04"/>
    <n v="13.93"/>
    <n v="0"/>
    <s v="0.74"/>
    <s v="0.64"/>
    <n v="60"/>
    <n v="0.52400000000000002"/>
    <n v="0.22900000000000001"/>
    <n v="1.2999999999999999E-2"/>
    <n v="0"/>
    <n v="0.52400000000000002"/>
    <n v="0.753"/>
    <m/>
    <m/>
    <n v="4.2949999999999999"/>
    <n v="71.583333333333329"/>
    <n v="71.596333333333334"/>
    <n v="0"/>
    <n v="40.45908"/>
    <n v="5.6618000000000002E-2"/>
    <n v="1.415E-3"/>
    <n v="7.740545"/>
    <n v="3.5146999999999998E-2"/>
    <n v="4.2014000000000003E-2"/>
    <n v="14.29363"/>
    <n v="2.5948440000000002"/>
    <n v="23.36492063"/>
    <n v="0.79523809499999998"/>
    <n v="0.90700000000000003"/>
    <n v="1.153333333"/>
    <n v="0.42222222199999998"/>
    <n v="433.35714289999999"/>
    <n v="2"/>
    <n v="0.22"/>
    <n v="0.307936508"/>
    <n v="144.84523809999999"/>
    <n v="12.26960317"/>
    <n v="757"/>
    <n v="9.1779365080000002"/>
    <n v="-895.65079370000001"/>
    <n v="409.52380950000003"/>
    <n v="2.9523809519999999"/>
    <n v="2.1769914209999999"/>
    <n v="3.0900895670000001"/>
    <n v="1.469918517"/>
    <n v="0"/>
  </r>
  <r>
    <n v="7"/>
    <x v="2"/>
    <n v="17"/>
    <x v="1"/>
    <n v="50"/>
    <b v="0"/>
    <n v="12.4"/>
    <n v="0"/>
    <s v="12.76"/>
    <s v="4.74"/>
    <n v="17.5"/>
    <n v="0"/>
    <s v="0.65"/>
    <s v="0.68"/>
    <s v="1.35"/>
    <s v="10.63"/>
    <s v="8.32"/>
    <n v="20.3"/>
    <n v="0"/>
    <s v="0.75"/>
    <s v="0.61"/>
    <n v="60"/>
    <n v="0.83099999999999996"/>
    <n v="0.24399999999999999"/>
    <n v="2E-3"/>
    <n v="0"/>
    <n v="0.83099999999999996"/>
    <n v="1.075"/>
    <m/>
    <m/>
    <n v="4.835"/>
    <n v="80.583333333333343"/>
    <n v="80.585333333333338"/>
    <n v="0"/>
    <n v="41.264200000000002"/>
    <n v="3.8280000000000002E-2"/>
    <n v="4.2999999999999999E-4"/>
    <n v="7.7520499999999997"/>
    <n v="4.3200000000000001E-3"/>
    <n v="3.0179999999999998E-2"/>
    <n v="15.002689999999999"/>
    <n v="2.0729199999999999"/>
    <n v="23.318765429999999"/>
    <n v="0.867777778"/>
    <n v="0.90700000000000003"/>
    <n v="1.1587037039999999"/>
    <n v="0.4"/>
    <n v="408.962963"/>
    <n v="2"/>
    <n v="0.2"/>
    <n v="0.3"/>
    <n v="165.39074070000001"/>
    <n v="14.021296299999999"/>
    <n v="757"/>
    <n v="9.2524074069999998"/>
    <n v="-894.24691359999997"/>
    <n v="1074.987654"/>
    <n v="7.197530864"/>
    <n v="1.776932832"/>
    <n v="2.4784354"/>
    <n v="1.800855914"/>
    <n v="0"/>
  </r>
  <r>
    <n v="7"/>
    <x v="2"/>
    <n v="18"/>
    <x v="3"/>
    <n v="55"/>
    <b v="0"/>
    <n v="25.8"/>
    <s v="1.14"/>
    <s v="9.98"/>
    <s v="13.2"/>
    <n v="24.32"/>
    <n v="0"/>
    <s v="0.75"/>
    <s v="0.65"/>
    <s v="2.7"/>
    <s v="8.08"/>
    <s v="14.65"/>
    <n v="25.43"/>
    <n v="0"/>
    <s v="0.82"/>
    <s v="0.61"/>
    <n v="60"/>
    <n v="0.45800000000000002"/>
    <n v="0.192"/>
    <n v="2E-3"/>
    <n v="0"/>
    <n v="0.45800000000000002"/>
    <n v="0.65"/>
    <m/>
    <m/>
    <n v="6.4749999999999996"/>
    <n v="107.91666666666667"/>
    <n v="107.91866666666667"/>
    <n v="0"/>
    <n v="41.554130000000001"/>
    <n v="3.243E-2"/>
    <n v="1.14E-3"/>
    <n v="7.78796"/>
    <n v="4.1399999999999996E-3"/>
    <n v="2.6110000000000001E-2"/>
    <n v="14.773070000000001"/>
    <n v="1.7255799999999999"/>
    <n v="23.218571430000001"/>
    <n v="0.764285714"/>
    <n v="0.90700000000000003"/>
    <n v="1.14952381"/>
    <n v="0.4"/>
    <n v="419.10317459999999"/>
    <n v="2"/>
    <n v="0.21"/>
    <n v="0.3"/>
    <n v="120.484127"/>
    <n v="10.23126984"/>
    <n v="757"/>
    <n v="9.3353174600000006"/>
    <n v="-897.20634919999998"/>
    <n v="370.33333329999999"/>
    <n v="2.7857142860000002"/>
    <n v="2.4835683510000002"/>
    <n v="3.8835440929999998"/>
    <n v="1.288468666"/>
    <n v="0"/>
  </r>
  <r>
    <n v="7"/>
    <x v="2"/>
    <n v="19"/>
    <x v="5"/>
    <n v="70"/>
    <b v="0"/>
    <n v="20.399999999999999"/>
    <n v="0"/>
    <s v="6.66"/>
    <s v="4.8"/>
    <n v="11.46"/>
    <n v="0"/>
    <s v="0.7"/>
    <s v="0.67"/>
    <s v="0.93"/>
    <s v="8.41"/>
    <s v="6.41"/>
    <n v="15.75"/>
    <n v="0"/>
    <s v="0.76"/>
    <s v="0.61"/>
    <n v="60"/>
    <n v="0.55400000000000005"/>
    <n v="0.20499999999999999"/>
    <n v="2E-3"/>
    <n v="0"/>
    <n v="0.55400000000000005"/>
    <n v="0.75900000000000001"/>
    <m/>
    <m/>
    <n v="5.22"/>
    <n v="87"/>
    <n v="87.001999999999995"/>
    <n v="0"/>
    <n v="40.87189"/>
    <n v="3.6830000000000002E-2"/>
    <n v="4.0000000000000002E-4"/>
    <n v="7.7561400000000003"/>
    <n v="1.225E-2"/>
    <n v="3.2439999999999997E-2"/>
    <n v="14.618790000000001"/>
    <n v="1.99468"/>
    <n v="23.355131579999998"/>
    <n v="0.70947368399999999"/>
    <n v="0.90600000000000003"/>
    <n v="1.144473684"/>
    <n v="0.4"/>
    <n v="416.48308270000001"/>
    <n v="2"/>
    <n v="0.21"/>
    <n v="0.3"/>
    <n v="150.06654140000001"/>
    <n v="12.71161654"/>
    <n v="757"/>
    <n v="9.2016541350000001"/>
    <n v="-892.87218050000001"/>
    <n v="193.0150376"/>
    <n v="1.3101503759999999"/>
    <n v="2.3761442800000001"/>
    <n v="2.186992015"/>
    <n v="1.346719569"/>
    <n v="0"/>
  </r>
  <r>
    <n v="7"/>
    <x v="2"/>
    <n v="20"/>
    <x v="2"/>
    <n v="60"/>
    <b v="0"/>
    <n v="15.9"/>
    <n v="0"/>
    <s v="9.33"/>
    <s v="7.4"/>
    <n v="16.73"/>
    <n v="0"/>
    <s v="0.72"/>
    <s v="0.67"/>
    <s v="1.16"/>
    <s v="7.33"/>
    <s v="9.77"/>
    <n v="18.259999999999998"/>
    <n v="0"/>
    <s v="0.79"/>
    <s v="0.63"/>
    <n v="60"/>
    <n v="1.2070000000000001"/>
    <n v="0.251"/>
    <n v="0.01"/>
    <n v="0"/>
    <n v="1.2070000000000001"/>
    <n v="1.4580000000000002"/>
    <m/>
    <m/>
    <n v="6.17"/>
    <n v="102.83333333333334"/>
    <n v="102.84333333333335"/>
    <n v="0"/>
    <n v="40.503279999999997"/>
    <n v="3.6150000000000002E-2"/>
    <n v="4.8000000000000001E-4"/>
    <n v="7.7197399999999998"/>
    <n v="6.1599999999999997E-3"/>
    <n v="2.785E-2"/>
    <n v="14.968730000000001"/>
    <n v="1.9140699999999999"/>
    <n v="23.301418219999999"/>
    <n v="0.62"/>
    <n v="0.90500000000000003"/>
    <n v="1.1356521740000001"/>
    <n v="0.4"/>
    <n v="421.15838509999998"/>
    <n v="2"/>
    <n v="0.21"/>
    <n v="0.3"/>
    <n v="145.25817810000001"/>
    <n v="12.317225669999999"/>
    <n v="757"/>
    <n v="9.1281780539999993"/>
    <n v="-891.34368529999995"/>
    <n v="1155.7732920000001"/>
    <n v="8.1387163559999998"/>
    <n v="2.81930163"/>
    <n v="0.92847662799999997"/>
    <n v="1.1350328629999999"/>
    <n v="0"/>
  </r>
  <r>
    <n v="7"/>
    <x v="2"/>
    <s v="control"/>
    <x v="0"/>
    <n v="50"/>
    <b v="0"/>
    <s v=" "/>
    <s v="0.81"/>
    <s v="9.67"/>
    <s v="10.83"/>
    <n v="21.310000000000002"/>
    <s v="0.89"/>
    <n v="0"/>
    <s v="0.75"/>
    <n v="2"/>
    <s v="10.4"/>
    <s v="13.74"/>
    <n v="26.14"/>
    <n v="0"/>
    <s v="0.78"/>
    <s v="0.61"/>
    <n v="60"/>
    <n v="1.665"/>
    <n v="0.23799999999999999"/>
    <n v="6.0000000000000001E-3"/>
    <n v="2.1999999999999999E-2"/>
    <n v="1.643"/>
    <n v="1.903"/>
    <m/>
    <m/>
    <n v="4.68"/>
    <n v="78"/>
    <n v="78.006"/>
    <n v="0"/>
    <n v="40.500109999999999"/>
    <n v="2.886E-2"/>
    <n v="0"/>
    <n v="8.3185800000000008"/>
    <n v="5.6299999999999996E-3"/>
    <n v="5.0680000000000003E-2"/>
    <n v="17.681529999999999"/>
    <n v="0"/>
    <n v="23.265000000000001"/>
    <n v="0.63875000000000004"/>
    <n v="0.90618750000000003"/>
    <n v="1.139375"/>
    <n v="0.4"/>
    <n v="418.59375"/>
    <n v="2"/>
    <n v="0.21"/>
    <n v="0.3"/>
    <n v="150.16249999999999"/>
    <n v="12.741250000000001"/>
    <n v="757"/>
    <n v="9.1868750000000006"/>
    <n v="-890.75"/>
    <n v="474.375"/>
    <n v="3.1875"/>
    <n v="2.1733897689999999"/>
    <n v="3.4245989880000001"/>
    <n v="1.4723544049999999"/>
    <n v="0"/>
  </r>
  <r>
    <n v="16"/>
    <x v="3"/>
    <n v="1"/>
    <x v="1"/>
    <n v="120"/>
    <b v="0"/>
    <n v="2.77"/>
    <s v="1.67"/>
    <s v="12.15"/>
    <s v="10.83"/>
    <n v="24.65"/>
    <n v="0"/>
    <s v="0.76"/>
    <s v="0.62"/>
    <s v="1.81"/>
    <s v="8.02"/>
    <s v="8.29"/>
    <n v="18.119999999999997"/>
    <s v="0.96"/>
    <n v="0"/>
    <n v="0"/>
    <n v="60"/>
    <n v="1.9530000000000001"/>
    <n v="0.501"/>
    <n v="0.123"/>
    <n v="4.8000000000000001E-2"/>
    <n v="1.905"/>
    <n v="2.4540000000000002"/>
    <m/>
    <m/>
    <n v="2.56"/>
    <n v="42.666666666666671"/>
    <n v="42.789666666666669"/>
    <n v="0"/>
    <n v="40.946399999999997"/>
    <n v="8.9649000000000006E-2"/>
    <n v="5.8100000000000003E-4"/>
    <n v="7.7393549999999998"/>
    <n v="2.5826999999999999E-2"/>
    <n v="4.4581999999999997E-2"/>
    <n v="14.815020000000001"/>
    <n v="1.294899"/>
    <n v="22.031825399999999"/>
    <n v="0.78190476200000003"/>
    <n v="0.90647619000000001"/>
    <n v="1.1376190479999999"/>
    <n v="0.4"/>
    <n v="428.42857140000001"/>
    <n v="2"/>
    <n v="0.212857143"/>
    <n v="0.3"/>
    <n v="113.665873"/>
    <n v="9.8722222219999995"/>
    <n v="757"/>
    <n v="9.0803968249999993"/>
    <n v="-854.5"/>
    <n v="661.15873020000004"/>
    <n v="4.7142857139999998"/>
    <n v="1.930860982"/>
    <n v="0.635388866"/>
    <n v="1.6572917629999999"/>
    <n v="0"/>
  </r>
  <r>
    <n v="16"/>
    <x v="3"/>
    <n v="2"/>
    <x v="2"/>
    <n v="110"/>
    <b v="1"/>
    <n v="5.12"/>
    <n v="3"/>
    <s v="1.71"/>
    <s v="12.26"/>
    <n v="16.97"/>
    <s v="0.15"/>
    <s v="0.91"/>
    <s v="0.51"/>
    <s v="1.33"/>
    <s v="9.52"/>
    <s v="12.08"/>
    <n v="22.93"/>
    <n v="0"/>
    <s v="0.81"/>
    <s v="0.65"/>
    <n v="60"/>
    <n v="0.79800000000000004"/>
    <n v="0.32500000000000001"/>
    <n v="1.2E-2"/>
    <n v="0"/>
    <n v="0.79800000000000004"/>
    <n v="1.123"/>
    <m/>
    <m/>
    <n v="4.05"/>
    <n v="67.5"/>
    <n v="67.512"/>
    <n v="0"/>
    <n v="40.899439999999998"/>
    <n v="7.7600000000000002E-2"/>
    <n v="0"/>
    <n v="7.75244"/>
    <n v="3.0166999999999999E-2"/>
    <n v="4.3841999999999999E-2"/>
    <n v="14.92431"/>
    <n v="1.818338"/>
    <n v="22.109375"/>
    <n v="0.72062499999999996"/>
    <n v="0.90637500000000004"/>
    <n v="1.1312500000000001"/>
    <n v="0.4"/>
    <n v="429.71875"/>
    <n v="2"/>
    <n v="0.21249999999999999"/>
    <n v="0.3"/>
    <n v="113.04375"/>
    <n v="9.8049999999999997"/>
    <n v="757"/>
    <n v="9.1243750000000006"/>
    <n v="-854.34375"/>
    <n v="573.0625"/>
    <n v="4.3125"/>
    <n v="2.4518915250000002"/>
    <n v="3.6090220710000001"/>
    <n v="1.3051148340000001"/>
    <n v="0"/>
  </r>
  <r>
    <n v="16"/>
    <x v="3"/>
    <n v="3"/>
    <x v="3"/>
    <n v="65"/>
    <b v="0"/>
    <n v="7.77"/>
    <s v="1.52"/>
    <s v="12.99"/>
    <s v="16.99"/>
    <n v="31.5"/>
    <n v="0"/>
    <s v="0.7"/>
    <s v="0.65"/>
    <s v="0.67"/>
    <s v="3.43"/>
    <s v="4.98"/>
    <n v="9.0800000000000018"/>
    <n v="0"/>
    <s v="0.78"/>
    <n v="0"/>
    <n v="60"/>
    <n v="0.41"/>
    <n v="0.27800000000000002"/>
    <n v="8.0000000000000002E-3"/>
    <n v="0"/>
    <n v="0.41"/>
    <n v="0.68799999999999994"/>
    <m/>
    <m/>
    <n v="3.37"/>
    <n v="56.166666666666671"/>
    <n v="56.174666666666674"/>
    <n v="3.8409999999999998E-3"/>
    <n v="40.593339999999998"/>
    <n v="0.114331"/>
    <n v="7.9699999999999999E-5"/>
    <n v="7.7905490000000004"/>
    <n v="1.7368999999999999E-2"/>
    <n v="4.6082999999999999E-2"/>
    <n v="14.763719999999999"/>
    <n v="2.1110600000000002"/>
    <n v="22.28785714"/>
    <n v="0.63785714299999996"/>
    <n v="0.90700000000000003"/>
    <n v="1.1264285709999999"/>
    <n v="0.4"/>
    <n v="423.7857143"/>
    <n v="2"/>
    <n v="0.21"/>
    <n v="0.3"/>
    <n v="113.24285709999999"/>
    <n v="9.7914285710000009"/>
    <n v="757"/>
    <n v="9.2135714289999999"/>
    <n v="-853.2857143"/>
    <n v="480.2857143"/>
    <n v="3.4285714289999998"/>
    <n v="2.3267243190000002"/>
    <n v="2.7014730409999999"/>
    <n v="1.3753240870000001"/>
    <n v="0"/>
  </r>
  <r>
    <n v="16"/>
    <x v="3"/>
    <n v="4"/>
    <x v="3"/>
    <n v="80"/>
    <b v="0"/>
    <n v="5.39"/>
    <s v="2.62"/>
    <s v="14.59"/>
    <s v="17.88"/>
    <n v="35.090000000000003"/>
    <n v="0"/>
    <s v="0.77"/>
    <s v="0.61"/>
    <s v="0.53"/>
    <s v="8.41"/>
    <s v="6.53"/>
    <n v="15.469999999999999"/>
    <n v="0"/>
    <s v="0.75"/>
    <s v="0.69"/>
    <n v="60"/>
    <n v="0.86699999999999999"/>
    <n v="0.38700000000000001"/>
    <n v="1.2999999999999999E-2"/>
    <n v="0"/>
    <n v="0.86699999999999999"/>
    <n v="1.254"/>
    <m/>
    <m/>
    <n v="3.94"/>
    <n v="65.666666666666671"/>
    <n v="65.679666666666677"/>
    <n v="0"/>
    <n v="40.652430000000003"/>
    <n v="6.7357E-2"/>
    <n v="1.3999999999999999E-4"/>
    <n v="7.781129"/>
    <n v="1.4846E-2"/>
    <n v="5.7692E-2"/>
    <n v="14.90302"/>
    <n v="1.0108280000000001"/>
    <n v="22.28489583"/>
    <n v="0.60124999999999995"/>
    <n v="0.90800000000000003"/>
    <n v="1.121875"/>
    <n v="0.4"/>
    <n v="424.20833329999999"/>
    <n v="2"/>
    <n v="0.21"/>
    <n v="0.3"/>
    <n v="114.7947917"/>
    <n v="9.9233333330000004"/>
    <n v="757"/>
    <n v="9.3089583329999996"/>
    <n v="-853.27083330000005"/>
    <n v="394.875"/>
    <n v="2.75"/>
    <n v="2.2425105790000002"/>
    <n v="3.3069951560000002"/>
    <n v="1.426972087"/>
    <n v="0"/>
  </r>
  <r>
    <n v="16"/>
    <x v="3"/>
    <n v="5"/>
    <x v="4"/>
    <n v="120"/>
    <b v="0"/>
    <n v="3.8"/>
    <s v="2.05"/>
    <s v="7.43"/>
    <s v="10.88"/>
    <n v="20.36"/>
    <s v="0.52"/>
    <s v="0.77"/>
    <s v="0.61"/>
    <s v="0.78"/>
    <s v="8.23"/>
    <s v="6.73"/>
    <n v="15.74"/>
    <n v="0"/>
    <s v="0.76"/>
    <s v="0.66"/>
    <n v="60"/>
    <n v="0.97"/>
    <n v="0.40500000000000003"/>
    <n v="0.01"/>
    <n v="1.6E-2"/>
    <n v="0.95399999999999996"/>
    <n v="1.375"/>
    <m/>
    <m/>
    <n v="4.8650000000000002"/>
    <n v="81.083333333333343"/>
    <n v="81.093333333333348"/>
    <n v="0"/>
    <n v="41.242629999999998"/>
    <n v="0.109525"/>
    <n v="2.957E-3"/>
    <n v="7.8221790000000002"/>
    <n v="3.2798000000000001E-2"/>
    <n v="4.1730999999999997E-2"/>
    <n v="14.80467"/>
    <n v="0.18817800000000001"/>
    <n v="22.263333329999998"/>
    <n v="0.55833333299999999"/>
    <n v="0.90800000000000003"/>
    <n v="1.11625"/>
    <n v="0.4"/>
    <n v="430.08333329999999"/>
    <n v="2"/>
    <n v="0.21541666700000001"/>
    <n v="0.3"/>
    <n v="108.16666669999999"/>
    <n v="9.3533333330000001"/>
    <n v="757"/>
    <n v="9.0866666669999994"/>
    <n v="-853.16666669999995"/>
    <n v="629.33333330000005"/>
    <n v="4.25"/>
    <n v="1.771931304"/>
    <n v="7.1190209969999998"/>
    <n v="1.8059390870000001"/>
    <n v="0"/>
  </r>
  <r>
    <n v="16"/>
    <x v="3"/>
    <n v="6"/>
    <x v="5"/>
    <n v="130"/>
    <b v="0"/>
    <n v="3.4"/>
    <s v="2.33"/>
    <n v="0"/>
    <s v="8.04"/>
    <n v="10.37"/>
    <s v="0.09"/>
    <n v="0"/>
    <s v="0.37"/>
    <s v="0.75"/>
    <s v="3.96"/>
    <s v="3.93"/>
    <n v="8.64"/>
    <n v="0"/>
    <s v="0.72"/>
    <n v="0"/>
    <n v="60"/>
    <n v="0.90800000000000003"/>
    <n v="0.41799999999999998"/>
    <n v="1.4E-2"/>
    <n v="2.5000000000000001E-2"/>
    <n v="0.88300000000000001"/>
    <n v="1.3260000000000001"/>
    <m/>
    <m/>
    <n v="2.81"/>
    <n v="46.833333333333336"/>
    <n v="46.847333333333339"/>
    <n v="0"/>
    <n v="40.425490000000003"/>
    <n v="9.0618000000000004E-2"/>
    <n v="3.3799999999999998E-4"/>
    <n v="7.8152780000000002"/>
    <n v="4.0318E-2"/>
    <n v="3.8094000000000003E-2"/>
    <n v="14.64344"/>
    <n v="1.8904369999999999"/>
    <n v="21.936666670000001"/>
    <n v="0.68833333299999999"/>
    <n v="0.90700000000000003"/>
    <n v="1.1299999999999999"/>
    <n v="0.4"/>
    <n v="426.5"/>
    <n v="2"/>
    <n v="0.21083333300000001"/>
    <n v="0.3"/>
    <n v="106.5916667"/>
    <n v="9.2766666670000006"/>
    <n v="757"/>
    <n v="8.9666666670000001"/>
    <n v="-854.25"/>
    <n v="1664.583333"/>
    <n v="11.16666667"/>
    <n v="2.3068650499999999"/>
    <n v="3.876882798"/>
    <n v="1.387163935"/>
    <n v="0"/>
  </r>
  <r>
    <n v="16"/>
    <x v="3"/>
    <n v="7"/>
    <x v="1"/>
    <n v="160"/>
    <b v="1"/>
    <n v="2.12"/>
    <s v="2.13"/>
    <s v="3.17"/>
    <s v="7.37"/>
    <n v="12.67"/>
    <s v="0.42"/>
    <s v="0.79"/>
    <s v="0.57"/>
    <s v="1.62"/>
    <s v="1.08"/>
    <s v="5.81"/>
    <n v="8.51"/>
    <s v="0.22"/>
    <n v="0"/>
    <s v="0.43"/>
    <n v="60"/>
    <n v="1.476"/>
    <n v="0.67700000000000005"/>
    <n v="3.3000000000000002E-2"/>
    <n v="4.8000000000000001E-2"/>
    <n v="1.4279999999999999"/>
    <n v="2.153"/>
    <m/>
    <m/>
    <n v="2.8450000000000002"/>
    <n v="47.416666666666671"/>
    <n v="47.449666666666673"/>
    <n v="0"/>
    <n v="39.879219999999997"/>
    <n v="0.115368"/>
    <n v="7.6300000000000001E-4"/>
    <n v="7.784294"/>
    <n v="3.3391999999999998E-2"/>
    <n v="5.5869000000000002E-2"/>
    <n v="14.38444"/>
    <n v="1.859434"/>
    <n v="21.75571429"/>
    <n v="0.90928571400000002"/>
    <n v="0.90700000000000003"/>
    <n v="1.1492857139999999"/>
    <n v="0.4"/>
    <n v="426.7142857"/>
    <n v="2"/>
    <n v="0.21214285699999999"/>
    <n v="0.3"/>
    <n v="104.5464286"/>
    <n v="9.1303571429999995"/>
    <n v="757"/>
    <n v="8.9307142860000006"/>
    <n v="-854.42857140000001"/>
    <n v="778.2142857"/>
    <n v="5.7142857139999998"/>
    <n v="1.9745009200000001"/>
    <n v="2.338815506"/>
    <n v="1.6206627039999999"/>
    <n v="0"/>
  </r>
  <r>
    <n v="16"/>
    <x v="3"/>
    <n v="8"/>
    <x v="4"/>
    <n v="130"/>
    <b v="0"/>
    <n v="3.66"/>
    <s v="0.84"/>
    <n v="0"/>
    <s v="2.7"/>
    <n v="3.54"/>
    <s v="0.24"/>
    <n v="0"/>
    <s v="0.11"/>
    <n v="0"/>
    <s v="0.85"/>
    <s v="0.85"/>
    <n v="1.7"/>
    <n v="0"/>
    <s v="0.8"/>
    <s v="0.46"/>
    <n v="60"/>
    <n v="0.89700000000000002"/>
    <n v="0.53100000000000003"/>
    <n v="1.6E-2"/>
    <n v="4.2999999999999997E-2"/>
    <n v="0.85399999999999998"/>
    <n v="1.4279999999999999"/>
    <m/>
    <m/>
    <n v="5.7"/>
    <n v="95"/>
    <n v="95.016000000000005"/>
    <n v="1.8749999999999999E-2"/>
    <n v="40.987589999999997"/>
    <n v="0.28408099999999997"/>
    <n v="1.3680000000000001E-3"/>
    <n v="7.8561759999999996"/>
    <n v="7.3523000000000005E-2"/>
    <n v="0.137047"/>
    <n v="14.707520000000001"/>
    <n v="2.6474769999999999"/>
    <n v="21.77638889"/>
    <n v="0.686111111"/>
    <n v="0.90700000000000003"/>
    <n v="1.1299999999999999"/>
    <n v="0.4"/>
    <n v="426.88888889999998"/>
    <n v="2"/>
    <n v="0.21"/>
    <n v="0.3"/>
    <n v="100.5805556"/>
    <n v="8.7819444440000005"/>
    <n v="757"/>
    <n v="8.9594444440000007"/>
    <n v="-854.80555560000005"/>
    <n v="329.61111110000002"/>
    <n v="2.3333333330000001"/>
    <n v="2.171329235"/>
    <n v="3.9769108360000001"/>
    <n v="1.47375163"/>
    <n v="0"/>
  </r>
  <r>
    <n v="16"/>
    <x v="3"/>
    <n v="9"/>
    <x v="5"/>
    <n v="140"/>
    <b v="1"/>
    <n v="0.78"/>
    <s v="0.62"/>
    <s v="0.5"/>
    <s v="2.78"/>
    <n v="3.9"/>
    <n v="0"/>
    <s v="0.92"/>
    <s v="0.31"/>
    <s v="0.12"/>
    <s v="1.71"/>
    <s v="1.04"/>
    <n v="2.87"/>
    <n v="0"/>
    <s v="0.74"/>
    <s v="0.6"/>
    <n v="60"/>
    <n v="0.79700000000000004"/>
    <n v="0.63100000000000001"/>
    <n v="0.02"/>
    <n v="2.8000000000000001E-2"/>
    <n v="0.76900000000000002"/>
    <n v="1.4279999999999999"/>
    <m/>
    <m/>
    <n v="2.0449999999999999"/>
    <n v="34.083333333333336"/>
    <n v="34.103333333333339"/>
    <n v="0"/>
    <n v="41.031440000000003"/>
    <n v="0.103848"/>
    <n v="5.7159999999999997E-3"/>
    <n v="7.7202039999999998"/>
    <n v="3.5074000000000001E-2"/>
    <n v="3.7733999999999997E-2"/>
    <n v="14.827070000000001"/>
    <n v="0.49171500000000001"/>
    <n v="21.768823529999999"/>
    <n v="0.72"/>
    <n v="0.90600000000000003"/>
    <n v="1.1323529409999999"/>
    <n v="0.4"/>
    <n v="431.1176471"/>
    <n v="2"/>
    <n v="0.22"/>
    <n v="0.3"/>
    <n v="94.711764709999997"/>
    <n v="8.27"/>
    <n v="757"/>
    <n v="8.9076470590000003"/>
    <n v="-854.73529410000003"/>
    <n v="815.26470589999997"/>
    <n v="5.4705882350000001"/>
    <n v="1.7515388489999999"/>
    <n v="5.1286170740000001"/>
    <n v="1.826964901"/>
    <n v="0"/>
  </r>
  <r>
    <n v="16"/>
    <x v="3"/>
    <n v="10"/>
    <x v="4"/>
    <n v="55"/>
    <b v="0"/>
    <n v="4.62"/>
    <s v="3.95"/>
    <s v="12.6"/>
    <s v="18.93"/>
    <n v="35.480000000000004"/>
    <s v="0.95"/>
    <n v="0"/>
    <s v="0.48"/>
    <s v="2.14"/>
    <s v="16.88"/>
    <s v="15.52"/>
    <n v="34.54"/>
    <n v="0"/>
    <s v="0.79"/>
    <s v="0.67"/>
    <n v="60"/>
    <n v="0.78900000000000003"/>
    <n v="0.33900000000000002"/>
    <n v="1.2999999999999999E-2"/>
    <n v="0.123"/>
    <n v="0.66600000000000004"/>
    <n v="1.1280000000000001"/>
    <m/>
    <m/>
    <n v="4.38"/>
    <n v="73"/>
    <n v="73.013000000000005"/>
    <n v="0"/>
    <n v="40.2273"/>
    <n v="0.129826"/>
    <n v="2.9700000000000001E-4"/>
    <n v="7.7461950000000002"/>
    <n v="2.9746000000000002E-2"/>
    <n v="4.2800999999999999E-2"/>
    <n v="14.78445"/>
    <n v="2.266794"/>
    <n v="21.63666667"/>
    <n v="0.57666666700000002"/>
    <n v="0.90600000000000003"/>
    <n v="1.1200000000000001"/>
    <n v="0.4"/>
    <n v="423.3666667"/>
    <n v="2"/>
    <n v="0.21099999999999999"/>
    <n v="0.3"/>
    <n v="119.02"/>
    <n v="10.414999999999999"/>
    <n v="757"/>
    <n v="9.1560000000000006"/>
    <n v="-851"/>
    <n v="1497.666667"/>
    <n v="10.866666670000001"/>
    <n v="2.0899068829999998"/>
    <n v="1.8156603099999999"/>
    <n v="1.531168697"/>
    <n v="0"/>
  </r>
  <r>
    <n v="16"/>
    <x v="3"/>
    <n v="11"/>
    <x v="1"/>
    <n v="80"/>
    <b v="0"/>
    <n v="5.79"/>
    <s v="5.75"/>
    <s v="15.19"/>
    <s v="19.26"/>
    <n v="40.200000000000003"/>
    <s v="0.93"/>
    <n v="0"/>
    <s v="0.46"/>
    <s v="2.49"/>
    <s v="19.73"/>
    <s v="12.91"/>
    <n v="35.129999999999995"/>
    <n v="0"/>
    <s v="0.77"/>
    <s v="0.65"/>
    <n v="60"/>
    <n v="1.02"/>
    <n v="0.26700000000000002"/>
    <n v="7.0000000000000001E-3"/>
    <n v="5.1999999999999998E-2"/>
    <n v="0.96799999999999997"/>
    <n v="1.2869999999999999"/>
    <m/>
    <m/>
    <n v="6.1050000000000004"/>
    <n v="101.75000000000001"/>
    <n v="101.75700000000002"/>
    <n v="0"/>
    <n v="39.92295"/>
    <n v="6.8755999999999998E-2"/>
    <n v="0"/>
    <n v="7.727919"/>
    <n v="1.1356E-2"/>
    <n v="3.5497000000000001E-2"/>
    <n v="14.82361"/>
    <n v="2.8991020000000001"/>
    <n v="22.02111111"/>
    <n v="0.87888888899999995"/>
    <n v="0.90611111099999997"/>
    <n v="1.1455555559999999"/>
    <n v="0.4"/>
    <n v="422.287037"/>
    <n v="2"/>
    <n v="0.211666667"/>
    <n v="0.3"/>
    <n v="131.21851849999999"/>
    <n v="11.39898148"/>
    <n v="757"/>
    <n v="9.3242592589999997"/>
    <n v="-852.05555560000005"/>
    <n v="657.93518519999998"/>
    <n v="4.8148148150000001"/>
    <n v="2.0845224409999998"/>
    <n v="1.6873159600000001"/>
    <n v="1.5351237950000001"/>
    <n v="0"/>
  </r>
  <r>
    <n v="16"/>
    <x v="3"/>
    <n v="12"/>
    <x v="3"/>
    <n v="70"/>
    <b v="0"/>
    <n v="5.58"/>
    <s v="2.6"/>
    <s v="8.16"/>
    <s v="12.22"/>
    <n v="22.98"/>
    <s v="0.89"/>
    <n v="0"/>
    <s v="0.7"/>
    <s v="0.35"/>
    <s v="8.49"/>
    <s v="7.70"/>
    <n v="16.54"/>
    <n v="0"/>
    <s v="0.76"/>
    <s v="0.68"/>
    <n v="60"/>
    <n v="0.85099999999999998"/>
    <n v="0.38100000000000001"/>
    <n v="3.9E-2"/>
    <n v="3.3000000000000002E-2"/>
    <n v="0.81799999999999995"/>
    <n v="1.232"/>
    <m/>
    <m/>
    <n v="3.92"/>
    <n v="65.333333333333329"/>
    <n v="65.37233333333333"/>
    <n v="0"/>
    <n v="41.21208"/>
    <n v="7.1820999999999996E-2"/>
    <n v="0"/>
    <n v="7.788233"/>
    <n v="1.3912000000000001E-2"/>
    <n v="5.5778000000000001E-2"/>
    <n v="15.041969999999999"/>
    <n v="0.80029899999999998"/>
    <n v="22.120625"/>
    <n v="0.70499999999999996"/>
    <n v="0.90700000000000003"/>
    <n v="1.131875"/>
    <n v="0.4"/>
    <n v="426.19791670000001"/>
    <n v="2"/>
    <n v="0.21"/>
    <n v="0.3"/>
    <n v="113.22499999999999"/>
    <n v="9.8177083330000006"/>
    <n v="757"/>
    <n v="9.2379166670000004"/>
    <n v="-853.70833330000005"/>
    <n v="1088.9375"/>
    <n v="8.0833333330000006"/>
    <n v="2.1707558530000002"/>
    <n v="1.364897644"/>
    <n v="1.4741409059999999"/>
    <n v="0"/>
  </r>
  <r>
    <n v="16"/>
    <x v="3"/>
    <n v="13"/>
    <x v="5"/>
    <n v="70"/>
    <b v="0"/>
    <n v="3.88"/>
    <s v="7.58"/>
    <s v="9.35"/>
    <s v="21.82"/>
    <n v="38.75"/>
    <s v="0.9"/>
    <n v="0"/>
    <s v="0.43"/>
    <s v="4.15"/>
    <s v="14.95"/>
    <s v="17.37"/>
    <n v="36.47"/>
    <s v="0.95"/>
    <n v="0"/>
    <s v="0.67"/>
    <n v="60"/>
    <n v="0.83699999999999997"/>
    <n v="0.29199999999999998"/>
    <n v="7.0000000000000001E-3"/>
    <n v="0.01"/>
    <n v="0.82699999999999996"/>
    <n v="1.129"/>
    <m/>
    <m/>
    <n v="4.8949999999999996"/>
    <n v="81.583333333333329"/>
    <n v="81.590333333333334"/>
    <n v="0"/>
    <n v="40.290790000000001"/>
    <n v="7.4673000000000003E-2"/>
    <n v="5.6300000000000002E-4"/>
    <n v="7.7198729999999998"/>
    <n v="2.0032999999999999E-2"/>
    <n v="4.4563999999999999E-2"/>
    <n v="14.798959999999999"/>
    <n v="2.0093999999999999"/>
    <n v="22.09857143"/>
    <n v="0.70357142900000003"/>
    <n v="0.90700000000000003"/>
    <n v="1.1299999999999999"/>
    <n v="0.4"/>
    <n v="423"/>
    <n v="2"/>
    <n v="0.21214285699999999"/>
    <n v="0.3"/>
    <n v="126.7321429"/>
    <n v="10.994999999999999"/>
    <n v="757"/>
    <n v="9.3842857140000007"/>
    <n v="-851.2857143"/>
    <n v="790.10714289999999"/>
    <n v="5.8214285710000002"/>
    <n v="2.0869795170000001"/>
    <n v="1.511633668"/>
    <n v="1.5333164379999999"/>
    <n v="0"/>
  </r>
  <r>
    <n v="16"/>
    <x v="3"/>
    <n v="14"/>
    <x v="2"/>
    <n v="80"/>
    <b v="0"/>
    <n v="3.02"/>
    <s v="4.95"/>
    <s v="5.38"/>
    <s v="12.78"/>
    <n v="23.11"/>
    <s v="0.63"/>
    <s v="0.65"/>
    <s v="0.63"/>
    <s v="2.15"/>
    <s v="10.78"/>
    <s v="8.40"/>
    <n v="21.33"/>
    <s v="0.33"/>
    <s v="0.78"/>
    <s v="0.62"/>
    <n v="60"/>
    <n v="0.92600000000000005"/>
    <n v="0.41799999999999998"/>
    <n v="1.0999999999999999E-2"/>
    <n v="4.7E-2"/>
    <n v="0.879"/>
    <n v="1.3439999999999999"/>
    <m/>
    <m/>
    <n v="5.8"/>
    <n v="96.666666666666671"/>
    <n v="96.677666666666667"/>
    <n v="0"/>
    <n v="40.41093"/>
    <n v="7.7970999999999999E-2"/>
    <n v="0"/>
    <n v="7.7428129999999999"/>
    <n v="2.7587E-2"/>
    <n v="4.5842000000000001E-2"/>
    <n v="14.69964"/>
    <n v="1.8154539999999999"/>
    <n v="22.224545450000001"/>
    <n v="0.70818181800000002"/>
    <n v="0.90727272699999995"/>
    <n v="1.131818182"/>
    <n v="0.4"/>
    <n v="425.09090909999998"/>
    <n v="2"/>
    <n v="0.21"/>
    <n v="0.3"/>
    <n v="121.7181818"/>
    <n v="10.532727270000001"/>
    <n v="757"/>
    <n v="9.1986363640000004"/>
    <n v="-851.13636359999998"/>
    <n v="539.31818180000005"/>
    <n v="4.0454545450000001"/>
    <n v="2.2627164620000002"/>
    <n v="3.6910954970000001"/>
    <n v="1.414229336"/>
    <n v="0"/>
  </r>
  <r>
    <n v="16"/>
    <x v="3"/>
    <n v="15"/>
    <x v="4"/>
    <n v="130"/>
    <b v="1"/>
    <n v="1.96"/>
    <s v="1.24"/>
    <s v="1.12"/>
    <s v="6.32"/>
    <n v="8.68"/>
    <s v="0.34"/>
    <s v="0.91"/>
    <s v="0.6"/>
    <s v="0.67"/>
    <s v="1.85"/>
    <s v="3.67"/>
    <n v="6.1899999999999995"/>
    <n v="0"/>
    <s v="0.84"/>
    <s v="0.63"/>
    <n v="60"/>
    <n v="2.0409999999999999"/>
    <n v="0.63100000000000001"/>
    <n v="7.0000000000000001E-3"/>
    <n v="0.129"/>
    <n v="1.9119999999999999"/>
    <n v="2.6719999999999997"/>
    <m/>
    <m/>
    <n v="3.3"/>
    <n v="55"/>
    <n v="55.006999999999998"/>
    <n v="0"/>
    <n v="41.035020000000003"/>
    <n v="0.154254"/>
    <n v="9.1700000000000006E-5"/>
    <n v="7.8214649999999999"/>
    <n v="4.5610999999999999E-2"/>
    <n v="4.2666000000000003E-2"/>
    <n v="14.97927"/>
    <n v="0"/>
    <n v="22.107794120000001"/>
    <n v="0.74529411800000001"/>
    <n v="0.90800000000000003"/>
    <n v="1.1364705879999999"/>
    <n v="0.41176470599999998"/>
    <n v="437.39705880000002"/>
    <n v="2"/>
    <n v="0.21867647100000001"/>
    <n v="0.305882353"/>
    <n v="112.1906863"/>
    <n v="9.7331862749999996"/>
    <n v="757"/>
    <n v="9.1388235289999997"/>
    <n v="-854.6176471"/>
    <n v="335.81372549999998"/>
    <n v="2.274509804"/>
    <n v="2.2850169839999999"/>
    <n v="2.4155086890000002"/>
    <n v="1.4004272280000001"/>
    <n v="0"/>
  </r>
  <r>
    <n v="16"/>
    <x v="3"/>
    <n v="16"/>
    <x v="2"/>
    <n v="140"/>
    <b v="1"/>
    <n v="1.88"/>
    <s v="0.55"/>
    <s v="0.59"/>
    <s v="2.51"/>
    <n v="3.65"/>
    <s v="0.29"/>
    <s v="0.86"/>
    <s v="0.25"/>
    <s v=" "/>
    <s v=" "/>
    <s v=" "/>
    <m/>
    <s v=" "/>
    <s v=" "/>
    <s v=" "/>
    <n v="60"/>
    <n v="1.44"/>
    <n v="1.004"/>
    <n v="2.1000000000000001E-2"/>
    <n v="6.4000000000000001E-2"/>
    <n v="1.3759999999999999"/>
    <n v="2.444"/>
    <m/>
    <m/>
    <n v="3.7850000000000001"/>
    <n v="63.083333333333336"/>
    <n v="63.104333333333336"/>
    <n v="0"/>
    <n v="41.58343"/>
    <n v="0.16317699999999999"/>
    <n v="1.944E-3"/>
    <n v="7.8006589999999996"/>
    <n v="7.5051000000000007E-2"/>
    <n v="7.1858000000000005E-2"/>
    <n v="14.49039"/>
    <n v="1.408094"/>
    <n v="21.920777780000002"/>
    <n v="0.62333333300000004"/>
    <n v="0.90800000000000003"/>
    <n v="1.1259999999999999"/>
    <n v="0.4"/>
    <n v="431.6333333"/>
    <n v="2"/>
    <n v="0.22"/>
    <n v="0.3"/>
    <n v="93.102222220000002"/>
    <n v="8.1035555559999999"/>
    <n v="757"/>
    <n v="8.8964444440000001"/>
    <n v="-857.06666670000004"/>
    <n v="1511.444444"/>
    <n v="11.377777780000001"/>
    <n v="2.0483701889999999"/>
    <n v="2.4466755550000001"/>
    <n v="1.5622176189999999"/>
    <n v="0"/>
  </r>
  <r>
    <n v="16"/>
    <x v="3"/>
    <n v="17"/>
    <x v="1"/>
    <n v="175"/>
    <b v="1"/>
    <n v="1.65"/>
    <n v="0"/>
    <s v="1.08"/>
    <s v="1.76"/>
    <n v="2.84"/>
    <m/>
    <s v="0.79"/>
    <s v="0.53"/>
    <n v="0"/>
    <n v="0"/>
    <s v="0.25"/>
    <n v="0.25"/>
    <n v="0"/>
    <n v="0"/>
    <s v="0.61"/>
    <n v="60"/>
    <n v="0.93400000000000005"/>
    <n v="0.69599999999999995"/>
    <n v="3.5999999999999997E-2"/>
    <n v="0.02"/>
    <n v="0.91400000000000003"/>
    <n v="1.63"/>
    <m/>
    <m/>
    <n v="1.885"/>
    <n v="31.416666666666668"/>
    <n v="31.452666666666669"/>
    <n v="0"/>
    <n v="40.134189999999997"/>
    <n v="0.114963"/>
    <n v="7.7000000000000001E-5"/>
    <n v="7.7176330000000002"/>
    <n v="4.1680000000000002E-2"/>
    <n v="6.6496E-2"/>
    <n v="14.45093"/>
    <n v="0.51983400000000002"/>
    <n v="21.325833329999998"/>
    <n v="1.016666667"/>
    <n v="0.90700000000000003"/>
    <n v="1.1599999999999999"/>
    <n v="0.4"/>
    <n v="432.08333329999999"/>
    <n v="2"/>
    <n v="0.215"/>
    <n v="0.3"/>
    <n v="45.35"/>
    <n v="3.9916666670000001"/>
    <n v="757"/>
    <n v="8.6787500000000009"/>
    <n v="-868.29166669999995"/>
    <n v="956.95833330000005"/>
    <n v="7.3333333329999997"/>
    <n v="1.483576"/>
    <n v="1.571277"/>
    <n v="2.1569509999999998"/>
    <n v="0"/>
  </r>
  <r>
    <n v="16"/>
    <x v="3"/>
    <n v="18"/>
    <x v="3"/>
    <n v="50"/>
    <b v="0"/>
    <n v="13.1"/>
    <s v="1.54"/>
    <s v="5.89"/>
    <s v="6.72"/>
    <n v="14.149999999999999"/>
    <s v="0.94"/>
    <n v="0"/>
    <s v="0.6"/>
    <s v="1.16"/>
    <s v="7.82"/>
    <s v="5.28"/>
    <n v="14.260000000000002"/>
    <s v="0.97"/>
    <n v="0"/>
    <s v="0.62"/>
    <n v="60"/>
    <n v="1.327"/>
    <n v="0.60899999999999999"/>
    <n v="2.9000000000000001E-2"/>
    <n v="3.6999999999999998E-2"/>
    <n v="1.29"/>
    <n v="1.9359999999999999"/>
    <m/>
    <m/>
    <n v="5.04"/>
    <n v="84"/>
    <n v="84.028999999999996"/>
    <n v="0"/>
    <n v="40.877420000000001"/>
    <n v="7.4953000000000006E-2"/>
    <n v="1.0560000000000001E-3"/>
    <n v="7.6523459999999996"/>
    <n v="1.7347000000000001E-2"/>
    <n v="4.7842999999999997E-2"/>
    <n v="15.17647"/>
    <n v="1.088695"/>
    <n v="21.870476190000002"/>
    <n v="0.548571429"/>
    <n v="0.90664285700000002"/>
    <n v="1.1164285709999999"/>
    <n v="0.4"/>
    <n v="426.5357143"/>
    <n v="2"/>
    <n v="0.21"/>
    <n v="0.3"/>
    <n v="105.2238095"/>
    <n v="9.1688095240000003"/>
    <n v="757"/>
    <n v="9.1285714290000008"/>
    <n v="-852.90476190000004"/>
    <n v="360.52380950000003"/>
    <n v="2.4761904760000002"/>
    <n v="2.4818039060000001"/>
    <n v="1.3175832970000001"/>
    <n v="1.2893847060000001"/>
    <n v="1"/>
  </r>
  <r>
    <n v="16"/>
    <x v="3"/>
    <n v="19"/>
    <x v="5"/>
    <n v="140"/>
    <b v="1"/>
    <n v="1.1100000000000001"/>
    <s v="0.18"/>
    <n v="0"/>
    <s v="1.58"/>
    <n v="1.76"/>
    <s v="0.18"/>
    <n v="0"/>
    <s v="0.49"/>
    <n v="0"/>
    <n v="0"/>
    <n v="0"/>
    <n v="0"/>
    <n v="0"/>
    <n v="0"/>
    <n v="0"/>
    <n v="60"/>
    <n v="1.8540000000000001"/>
    <n v="0.89400000000000002"/>
    <n v="3.3000000000000002E-2"/>
    <n v="4.2999999999999997E-2"/>
    <n v="1.8109999999999999"/>
    <n v="2.7480000000000002"/>
    <m/>
    <m/>
    <n v="7.04"/>
    <n v="117.33333333333334"/>
    <n v="117.36633333333334"/>
    <n v="5.3293E-2"/>
    <n v="43.288559999999997"/>
    <n v="0.27143800000000001"/>
    <n v="2.1558999999999998E-2"/>
    <n v="7.8383919999999998"/>
    <n v="8.0071000000000003E-2"/>
    <n v="0.36530699999999999"/>
    <n v="15.01727"/>
    <n v="1.546524"/>
    <n v="21.85011905"/>
    <n v="0.66285714299999998"/>
    <n v="0.90600000000000003"/>
    <n v="1.1274999999999999"/>
    <n v="0.4"/>
    <n v="429.702381"/>
    <n v="2"/>
    <n v="0.21714285699999999"/>
    <n v="0.3"/>
    <n v="97.566666670000004"/>
    <n v="8.5064285710000007"/>
    <n v="757"/>
    <n v="8.9220238100000007"/>
    <n v="-855.14285710000001"/>
    <n v="477.82142859999999"/>
    <n v="3.5357142860000002"/>
    <n v="2.1781307459999999"/>
    <n v="3.615224913"/>
    <n v="1.4691496390000001"/>
    <n v="0"/>
  </r>
  <r>
    <n v="16"/>
    <x v="3"/>
    <n v="20"/>
    <x v="2"/>
    <n v="60"/>
    <b v="0"/>
    <n v="4.29"/>
    <s v="3.72"/>
    <s v="27.51"/>
    <s v="23.71"/>
    <n v="54.94"/>
    <s v="0.86"/>
    <n v="0"/>
    <s v="0.81"/>
    <s v="3.08"/>
    <s v="49.16"/>
    <s v="28.10"/>
    <n v="80.34"/>
    <n v="0"/>
    <s v="0.76"/>
    <s v="0.66"/>
    <n v="60"/>
    <n v="0.72399999999999998"/>
    <n v="0.26200000000000001"/>
    <n v="0.01"/>
    <n v="0"/>
    <n v="0.72399999999999998"/>
    <n v="0.98599999999999999"/>
    <m/>
    <m/>
    <n v="6.6150000000000002"/>
    <n v="110.25000000000001"/>
    <n v="110.26000000000002"/>
    <n v="0"/>
    <n v="39.875489999999999"/>
    <n v="6.8434999999999996E-2"/>
    <n v="0"/>
    <n v="7.67164"/>
    <n v="2.8018999999999999E-2"/>
    <n v="4.1642999999999999E-2"/>
    <n v="14.868209999999999"/>
    <n v="1.063461"/>
    <n v="21.77905303"/>
    <n v="0.58136363599999996"/>
    <n v="0.905045455"/>
    <n v="1.1218181819999999"/>
    <n v="0.4"/>
    <n v="422.02272729999999"/>
    <n v="2"/>
    <n v="0.21"/>
    <n v="0.3"/>
    <n v="126.0113636"/>
    <n v="11.001022730000001"/>
    <n v="757"/>
    <n v="9.1154545450000004"/>
    <n v="-848.45075759999997"/>
    <n v="542.64772730000004"/>
    <n v="3.9659090909999999"/>
    <n v="2.3822731199999998"/>
    <n v="2.7266898159999999"/>
    <n v="1.343254883"/>
    <n v="0"/>
  </r>
  <r>
    <n v="16"/>
    <x v="3"/>
    <s v="control"/>
    <x v="0"/>
    <n v="60"/>
    <b v="0"/>
    <n v="12.5"/>
    <s v="5.39"/>
    <s v="42.7"/>
    <s v="34.26"/>
    <n v="82.35"/>
    <s v=" "/>
    <s v="0.78"/>
    <s v="0.64"/>
    <s v="6.41"/>
    <s v="33.98"/>
    <s v="25.27"/>
    <n v="65.66"/>
    <n v="0"/>
    <s v="0.83"/>
    <s v="0.81"/>
    <n v="60"/>
    <n v="1.6990000000000001"/>
    <n v="0.317"/>
    <n v="5.0000000000000001E-3"/>
    <n v="3.9E-2"/>
    <n v="1.66"/>
    <n v="2.016"/>
    <m/>
    <m/>
    <n v="6.1749999999999998"/>
    <n v="102.91666666666667"/>
    <n v="102.92166666666667"/>
    <n v="0"/>
    <n v="40.432070000000003"/>
    <n v="7.9015000000000002E-2"/>
    <n v="7.0799999999999997E-4"/>
    <n v="7.7484419999999998"/>
    <n v="2.2966E-2"/>
    <n v="4.3941000000000001E-2"/>
    <n v="15.12529"/>
    <n v="2.015889"/>
    <n v="21.82441176"/>
    <n v="0.63941176499999997"/>
    <n v="0.90500000000000003"/>
    <n v="1.124705882"/>
    <n v="0.40294117600000001"/>
    <n v="422.41176469999999"/>
    <n v="2"/>
    <n v="0.21058823500000001"/>
    <n v="0.3"/>
    <n v="142.88627450000001"/>
    <n v="12.463137250000001"/>
    <n v="757"/>
    <n v="9.1529411760000006"/>
    <n v="-844.49019610000005"/>
    <n v="408.41176469999999"/>
    <n v="2.725490196"/>
    <n v="2.2293476320000001"/>
    <n v="3.5222503270000001"/>
    <n v="1.4353974920000001"/>
    <n v="0"/>
  </r>
  <r>
    <n v="30"/>
    <x v="4"/>
    <n v="1"/>
    <x v="1"/>
    <n v="145"/>
    <b v="0"/>
    <s v="3.48"/>
    <s v="1.58"/>
    <s v="8.16"/>
    <s v="3.94"/>
    <n v="13.68"/>
    <s v="0.53"/>
    <s v="0.74"/>
    <s v="0.41"/>
    <n v="0"/>
    <s v="2.37"/>
    <s v="1.38"/>
    <n v="3.75"/>
    <n v="0"/>
    <n v="0"/>
    <s v="0.81"/>
    <n v="60"/>
    <n v="1.7150000000000001"/>
    <n v="0.76800000000000002"/>
    <n v="0.183"/>
    <n v="0.22900000000000001"/>
    <n v="1.486"/>
    <n v="2.4830000000000001"/>
    <m/>
    <m/>
    <n v="3.7549999999999999"/>
    <n v="62.583333333333336"/>
    <n v="62.766333333333336"/>
    <n v="0"/>
    <n v="38.512479999999996"/>
    <n v="5.3057E-2"/>
    <n v="0"/>
    <n v="7.5931649999999999"/>
    <n v="1.3993E-2"/>
    <n v="6.7976999999999996E-2"/>
    <n v="15.496930000000001"/>
    <n v="0.38933499999999999"/>
    <n v="25.718636360000001"/>
    <n v="0.56090909099999997"/>
    <n v="0.91300000000000003"/>
    <n v="1.1209090909999999"/>
    <n v="0.4"/>
    <n v="427"/>
    <n v="2"/>
    <n v="0.21090909099999999"/>
    <n v="0.3"/>
    <n v="116.05"/>
    <n v="9.4086363639999995"/>
    <n v="757"/>
    <n v="9.1681818180000008"/>
    <n v="-831.09090909999998"/>
    <n v="1497.818182"/>
    <n v="10.90909091"/>
    <n v="2.0064583030000001"/>
    <n v="2.523719807"/>
    <n v="1.594849988"/>
    <n v="0"/>
  </r>
  <r>
    <n v="30"/>
    <x v="4"/>
    <n v="2"/>
    <x v="2"/>
    <n v="125"/>
    <b v="0"/>
    <s v="2.52"/>
    <s v="1.29"/>
    <s v="5.33"/>
    <s v="3.61"/>
    <n v="10.23"/>
    <s v="0.64"/>
    <s v="0.77"/>
    <s v="0.54"/>
    <n v="0"/>
    <n v="0"/>
    <n v="0"/>
    <n v="0"/>
    <n v="0"/>
    <n v="0"/>
    <n v="0"/>
    <n v="60"/>
    <n v="2.0859999999999999"/>
    <n v="1.0469999999999999"/>
    <n v="0.25600000000000001"/>
    <n v="0.40400000000000003"/>
    <n v="1.6819999999999999"/>
    <n v="3.133"/>
    <m/>
    <m/>
    <n v="6.8949999999999996"/>
    <n v="114.91666666666666"/>
    <n v="115.17266666666666"/>
    <n v="0"/>
    <n v="39.479959999999998"/>
    <n v="7.7692999999999998E-2"/>
    <n v="0"/>
    <n v="7.6819980000000001"/>
    <n v="5.2631999999999998E-2"/>
    <n v="9.8402000000000003E-2"/>
    <n v="15.180820000000001"/>
    <n v="1.0065029999999999"/>
    <n v="25.525833330000001"/>
    <n v="0.56083333300000004"/>
    <n v="0.91300000000000003"/>
    <n v="1.119583333"/>
    <n v="0.4"/>
    <n v="432.25"/>
    <n v="2"/>
    <n v="0.21875"/>
    <n v="0.3"/>
    <n v="110.0291667"/>
    <n v="8.9525000000000006"/>
    <n v="757"/>
    <n v="9.0758333330000003"/>
    <n v="-827.29166669999995"/>
    <n v="1528.916667"/>
    <n v="11.125"/>
    <n v="1.8788715119999999"/>
    <n v="5.1115561329999997"/>
    <n v="1.7031499910000001"/>
    <n v="0"/>
  </r>
  <r>
    <n v="30"/>
    <x v="4"/>
    <n v="3"/>
    <x v="3"/>
    <n v="105"/>
    <b v="0"/>
    <s v="4.71"/>
    <s v="2.03"/>
    <s v="6.69"/>
    <s v="6.47"/>
    <n v="15.190000000000001"/>
    <s v="0.58"/>
    <s v="0.73"/>
    <s v="0.62"/>
    <n v="0"/>
    <s v="4.11"/>
    <n v="0"/>
    <n v="4.1100000000000003"/>
    <n v="0"/>
    <n v="0"/>
    <n v="0"/>
    <n v="60"/>
    <n v="2.4209999999999998"/>
    <n v="1.1559999999999999"/>
    <n v="0.14599999999999999"/>
    <n v="0.38100000000000001"/>
    <n v="2.04"/>
    <n v="3.577"/>
    <m/>
    <m/>
    <n v="3.93"/>
    <n v="65.5"/>
    <n v="65.646000000000001"/>
    <n v="0"/>
    <n v="40.853090000000002"/>
    <n v="5.8619999999999998E-2"/>
    <n v="6.4000000000000005E-4"/>
    <n v="7.771954"/>
    <n v="2.6644999999999999E-2"/>
    <n v="7.3330000000000006E-2"/>
    <n v="15.203709999999999"/>
    <n v="2.4232490000000002"/>
    <n v="25.153235290000001"/>
    <n v="0.56823529399999995"/>
    <n v="0.91300000000000003"/>
    <n v="1.1194117649999999"/>
    <n v="0.4"/>
    <n v="439.55882350000002"/>
    <n v="2"/>
    <n v="0.22"/>
    <n v="0.3"/>
    <n v="115.6176471"/>
    <n v="9.4711764709999997"/>
    <n v="757"/>
    <n v="9.1667647060000004"/>
    <n v="-823.44117649999998"/>
    <n v="1415.5"/>
    <n v="10.44117647"/>
    <n v="2.3400838419999999"/>
    <n v="4.3645962369999998"/>
    <n v="1.3674723710000001"/>
    <n v="0"/>
  </r>
  <r>
    <n v="30"/>
    <x v="4"/>
    <n v="4"/>
    <x v="3"/>
    <n v="100"/>
    <b v="0"/>
    <s v="6.78"/>
    <s v="1.29"/>
    <s v="4.80"/>
    <s v="3.71"/>
    <n v="9.8000000000000007"/>
    <s v="0.55"/>
    <s v="0.70"/>
    <s v="0.56"/>
    <n v="0"/>
    <n v="0"/>
    <s v="0.71"/>
    <n v="0.71"/>
    <n v="0"/>
    <n v="0"/>
    <s v="0.67"/>
    <n v="60"/>
    <n v="1.845"/>
    <n v="0.93700000000000006"/>
    <n v="7.8E-2"/>
    <n v="0.32500000000000001"/>
    <n v="1.52"/>
    <n v="2.782"/>
    <m/>
    <m/>
    <n v="1.61"/>
    <n v="26.833333333333336"/>
    <n v="26.911333333333335"/>
    <n v="0"/>
    <n v="39.880650000000003"/>
    <n v="0.132683"/>
    <n v="8.0800000000000002E-4"/>
    <n v="7.7690570000000001"/>
    <n v="4.163E-2"/>
    <n v="5.2665999999999998E-2"/>
    <n v="15.077970000000001"/>
    <n v="1.4333290000000001"/>
    <n v="25.041071429999999"/>
    <n v="0.67928571400000004"/>
    <n v="0.91300000000000003"/>
    <n v="1.1299999999999999"/>
    <n v="0.4"/>
    <n v="434.10714289999999"/>
    <n v="2"/>
    <n v="0.22"/>
    <n v="0.3"/>
    <n v="113.6107143"/>
    <n v="9.3260714290000006"/>
    <n v="757"/>
    <n v="9.3485714289999997"/>
    <n v="-829.64285710000001"/>
    <n v="1167.357143"/>
    <n v="8.3214285710000002"/>
    <n v="1.762597747"/>
    <n v="2.8797716680000001"/>
    <n v="1.815502151"/>
    <n v="0"/>
  </r>
  <r>
    <n v="30"/>
    <x v="4"/>
    <n v="5"/>
    <x v="4"/>
    <n v="145"/>
    <b v="1"/>
    <s v="1.88"/>
    <n v="0"/>
    <s v="0.73"/>
    <s v="1.29"/>
    <n v="2.02"/>
    <n v="0"/>
    <s v="0.85"/>
    <s v="0.49"/>
    <n v="0"/>
    <n v="0"/>
    <n v="0"/>
    <n v="0"/>
    <n v="0"/>
    <n v="0"/>
    <n v="0"/>
    <n v="60"/>
    <n v="1.8759999999999999"/>
    <n v="1.0389999999999999"/>
    <n v="5.6000000000000001E-2"/>
    <n v="0.437"/>
    <n v="1.4390000000000001"/>
    <n v="2.915"/>
    <m/>
    <m/>
    <n v="2.0249999999999999"/>
    <n v="33.75"/>
    <n v="33.805999999999997"/>
    <n v="0"/>
    <n v="39.718409999999999"/>
    <n v="0.15745500000000001"/>
    <n v="1.008E-3"/>
    <n v="7.8165579999999997"/>
    <n v="4.8566999999999999E-2"/>
    <n v="5.5062E-2"/>
    <n v="15.280150000000001"/>
    <n v="2.114665"/>
    <n v="25.14964286"/>
    <n v="0.71928571399999996"/>
    <n v="0.91300000000000003"/>
    <n v="1.1328571430000001"/>
    <n v="0.4"/>
    <n v="436.4642857"/>
    <n v="2"/>
    <n v="0.22"/>
    <n v="0.3"/>
    <n v="97.321428569999995"/>
    <n v="7.9685714289999998"/>
    <n v="757"/>
    <n v="8.934642857"/>
    <n v="-831.82142859999999"/>
    <n v="1217.392857"/>
    <n v="9.0714285710000002"/>
    <n v="1.7819576450000001"/>
    <n v="8.8883092500000007"/>
    <n v="1.795777811"/>
    <n v="0"/>
  </r>
  <r>
    <n v="30"/>
    <x v="4"/>
    <n v="6"/>
    <x v="5"/>
    <n v="155"/>
    <b v="1"/>
    <s v="6.89"/>
    <s v="0.67"/>
    <s v="1.46"/>
    <s v="2.42"/>
    <n v="4.55"/>
    <s v="0.68"/>
    <s v="0.82"/>
    <s v="0.37"/>
    <n v="0"/>
    <n v="0"/>
    <n v="0"/>
    <n v="0"/>
    <n v="0"/>
    <n v="0"/>
    <n v="0"/>
    <n v="60"/>
    <n v="2.0630000000000002"/>
    <n v="1.6659999999999999"/>
    <n v="0.255"/>
    <n v="0.436"/>
    <n v="1.627"/>
    <n v="3.7290000000000001"/>
    <m/>
    <m/>
    <n v="2.15"/>
    <n v="35.833333333333336"/>
    <n v="36.088333333333338"/>
    <n v="0"/>
    <n v="39.323970000000003"/>
    <n v="8.7146000000000001E-2"/>
    <n v="5.5000000000000003E-4"/>
    <n v="7.7668119999999998"/>
    <n v="3.9594999999999998E-2"/>
    <n v="7.4767E-2"/>
    <n v="15.188610000000001"/>
    <n v="1.3677189999999999"/>
    <n v="25.097857139999999"/>
    <n v="0.61857142899999995"/>
    <n v="0.91300000000000003"/>
    <n v="1.124642857"/>
    <n v="0.4"/>
    <n v="434.2142857"/>
    <n v="2"/>
    <n v="0.22"/>
    <n v="0.3"/>
    <n v="98.842857140000007"/>
    <n v="8.1050000000000004"/>
    <n v="757"/>
    <n v="8.9667857140000002"/>
    <n v="-829.5"/>
    <n v="1089.357143"/>
    <n v="7.6428571429999996"/>
    <n v="1.8942777909999999"/>
    <n v="5.3087164549999999"/>
    <n v="1.689298167"/>
    <n v="0"/>
  </r>
  <r>
    <n v="30"/>
    <x v="4"/>
    <n v="7"/>
    <x v="1"/>
    <n v="170"/>
    <b v="1"/>
    <s v="4.21"/>
    <s v="0.43"/>
    <n v="0"/>
    <s v="1.01"/>
    <n v="1.44"/>
    <n v="0"/>
    <n v="0"/>
    <s v="0.42"/>
    <n v="0"/>
    <n v="0"/>
    <n v="0"/>
    <n v="0"/>
    <n v="0"/>
    <n v="0"/>
    <n v="0"/>
    <n v="60"/>
    <n v="0.71099999999999997"/>
    <n v="0.56200000000000006"/>
    <n v="3.4000000000000002E-2"/>
    <n v="0.1"/>
    <n v="0.61099999999999999"/>
    <n v="1.2730000000000001"/>
    <m/>
    <m/>
    <n v="1.4850000000000001"/>
    <n v="24.750000000000004"/>
    <n v="24.784000000000002"/>
    <n v="0"/>
    <n v="31.07525"/>
    <n v="6.7361000000000004E-2"/>
    <n v="5.5999999999999995E-4"/>
    <n v="7.7233479999999997"/>
    <n v="1.0784999999999999E-2"/>
    <n v="3.7571E-2"/>
    <n v="14.972939999999999"/>
    <n v="0.86158299999999999"/>
    <n v="24.862301590000001"/>
    <n v="0.89"/>
    <n v="0.91348412700000003"/>
    <n v="1.148571429"/>
    <n v="0.4"/>
    <n v="400.92857140000001"/>
    <n v="2.4444444440000002"/>
    <n v="0.19952381"/>
    <n v="0.27142857100000001"/>
    <n v="149.12222220000001"/>
    <n v="12.28190476"/>
    <n v="757"/>
    <n v="9.4606746029999993"/>
    <n v="-805.91666669999995"/>
    <n v="733.62301590000004"/>
    <n v="5.5396825400000003"/>
    <n v="2.0097103980000002"/>
    <n v="1.4474124749999999"/>
    <n v="1.592269216"/>
    <n v="0"/>
  </r>
  <r>
    <n v="30"/>
    <x v="4"/>
    <n v="8"/>
    <x v="4"/>
    <n v="120"/>
    <b v="0"/>
    <s v="5.17"/>
    <s v="0.60"/>
    <n v="0"/>
    <s v="1.98"/>
    <n v="2.58"/>
    <n v="0"/>
    <n v="0"/>
    <s v="0.20"/>
    <n v="0"/>
    <n v="0"/>
    <n v="0"/>
    <n v="0"/>
    <n v="0"/>
    <n v="0"/>
    <n v="0"/>
    <n v="60"/>
    <n v="1.784"/>
    <n v="1.444"/>
    <n v="0.11899999999999999"/>
    <n v="0.36"/>
    <n v="1.4239999999999999"/>
    <n v="3.2279999999999998"/>
    <m/>
    <m/>
    <n v="3.63"/>
    <n v="60.5"/>
    <n v="60.619"/>
    <n v="0"/>
    <n v="39.24859"/>
    <n v="0.12731899999999999"/>
    <n v="0"/>
    <n v="7.9355089999999997"/>
    <n v="5.0249000000000002E-2"/>
    <n v="6.6324999999999995E-2"/>
    <n v="14.75517"/>
    <n v="1.3049930000000001"/>
    <n v="24.87833333"/>
    <n v="0.62083333299999999"/>
    <n v="0.91325000000000001"/>
    <n v="1.125"/>
    <n v="0.4"/>
    <n v="432.83333329999999"/>
    <n v="2"/>
    <n v="0.22"/>
    <n v="0.3"/>
    <n v="98.288888889999996"/>
    <n v="8.091111111"/>
    <n v="757"/>
    <n v="8.9052777780000003"/>
    <n v="-833.5"/>
    <n v="998.55555560000005"/>
    <n v="7.3333333329999997"/>
    <n v="2.426362074"/>
    <n v="2.7599879340000002"/>
    <n v="1.318846859"/>
    <n v="0"/>
  </r>
  <r>
    <n v="30"/>
    <x v="4"/>
    <n v="9"/>
    <x v="5"/>
    <n v="140"/>
    <b v="1"/>
    <s v="10.4"/>
    <s v="0.12"/>
    <s v="1.22"/>
    <s v="1.01"/>
    <n v="2.3499999999999996"/>
    <n v="0"/>
    <s v="0.77"/>
    <s v="0.48"/>
    <n v="0"/>
    <s v="8.61"/>
    <n v="0"/>
    <n v="8.61"/>
    <n v="0"/>
    <s v="0.68"/>
    <n v="0"/>
    <n v="60"/>
    <n v="2.077"/>
    <n v="1.196"/>
    <n v="0.105"/>
    <n v="0.34499999999999997"/>
    <n v="1.732"/>
    <n v="3.2729999999999997"/>
    <m/>
    <m/>
    <n v="3.94"/>
    <n v="65.666666666666671"/>
    <n v="65.771666666666675"/>
    <n v="0"/>
    <n v="39.241039999999998"/>
    <n v="7.6780000000000001E-2"/>
    <n v="2.4529999999999999E-3"/>
    <n v="7.9199869999999999"/>
    <n v="2.3786000000000002E-2"/>
    <n v="5.1473999999999999E-2"/>
    <n v="14.83643"/>
    <n v="0.95242800000000005"/>
    <n v="24.925357139999999"/>
    <n v="0.64071428600000002"/>
    <n v="0.91300000000000003"/>
    <n v="1.125357143"/>
    <n v="0.4"/>
    <n v="426.5"/>
    <n v="2"/>
    <n v="0.21142857100000001"/>
    <n v="0.3"/>
    <n v="116.0678571"/>
    <n v="9.5460714289999995"/>
    <n v="757"/>
    <n v="9.0803571430000005"/>
    <n v="-828.57142859999999"/>
    <n v="1108.392857"/>
    <n v="8.3928571430000005"/>
    <n v="2.1660901689999998"/>
    <n v="2.5168341970000001"/>
    <n v="1.477316155"/>
    <n v="0"/>
  </r>
  <r>
    <n v="30"/>
    <x v="4"/>
    <n v="10"/>
    <x v="4"/>
    <n v="90"/>
    <b v="0"/>
    <s v="9.40"/>
    <s v="5.97"/>
    <s v="10.14"/>
    <s v="5.14"/>
    <n v="21.25"/>
    <n v="0"/>
    <n v="0"/>
    <s v="0.76"/>
    <s v="2.21"/>
    <s v="17.54"/>
    <n v="0"/>
    <n v="19.75"/>
    <n v="0"/>
    <s v="0.63"/>
    <n v="0"/>
    <n v="60"/>
    <n v="2.7429999999999999"/>
    <n v="0.99399999999999999"/>
    <n v="1.2999999999999999E-2"/>
    <n v="0.61"/>
    <n v="2.133"/>
    <n v="3.7370000000000001"/>
    <m/>
    <m/>
    <n v="1.78"/>
    <n v="29.666666666666668"/>
    <n v="29.67966666666667"/>
    <n v="0"/>
    <n v="38.989980000000003"/>
    <n v="8.0741999999999994E-2"/>
    <n v="3.0800000000000001E-4"/>
    <n v="7.9452239999999996"/>
    <n v="1.6709000000000002E-2"/>
    <n v="4.376E-2"/>
    <n v="15.0817"/>
    <n v="3.5234800000000002"/>
    <n v="24.82176471"/>
    <n v="0.68058823499999999"/>
    <n v="0.91200000000000003"/>
    <n v="1.1291176469999999"/>
    <n v="0.4"/>
    <n v="435.97058820000001"/>
    <n v="2"/>
    <n v="0.22"/>
    <n v="0.3"/>
    <n v="114.57647059999999"/>
    <n v="9.4417647060000007"/>
    <n v="757"/>
    <n v="9.1838235289999997"/>
    <n v="-820.85294120000003"/>
    <n v="943.52941180000005"/>
    <n v="7.4411764710000003"/>
    <n v="2.2384652009999999"/>
    <n v="1.881888011"/>
    <n v="1.4295509260000001"/>
    <n v="0"/>
  </r>
  <r>
    <n v="30"/>
    <x v="4"/>
    <n v="11"/>
    <x v="1"/>
    <n v="145"/>
    <b v="0"/>
    <s v="17.6"/>
    <s v="1.91"/>
    <n v="1.34"/>
    <s v="4.48"/>
    <n v="7.73"/>
    <s v="0.40"/>
    <s v="0.88"/>
    <s v="0.37"/>
    <n v="0"/>
    <n v="0"/>
    <n v="0"/>
    <n v="0"/>
    <n v="0"/>
    <n v="0"/>
    <n v="0"/>
    <n v="60"/>
    <n v="0.88100000000000001"/>
    <n v="0.66"/>
    <n v="4.3999999999999997E-2"/>
    <n v="4.5999999999999999E-2"/>
    <n v="0.83499999999999996"/>
    <n v="1.5409999999999999"/>
    <m/>
    <m/>
    <n v="4.835"/>
    <n v="80.583333333333343"/>
    <n v="80.62733333333334"/>
    <n v="0"/>
    <n v="38.871839999999999"/>
    <n v="5.3525999999999997E-2"/>
    <n v="0"/>
    <n v="7.8927509999999996"/>
    <n v="1.8856000000000001E-2"/>
    <n v="6.6436999999999996E-2"/>
    <n v="14.99512"/>
    <n v="0.94089199999999995"/>
    <n v="25.138214290000001"/>
    <n v="0.75357142899999996"/>
    <n v="0.91300000000000003"/>
    <n v="1.135357143"/>
    <n v="0.4"/>
    <n v="433.9642857"/>
    <n v="2"/>
    <n v="0.22"/>
    <n v="0.3"/>
    <n v="104.8607143"/>
    <n v="8.5907142860000008"/>
    <n v="757"/>
    <n v="9.0503571429999994"/>
    <n v="-836.14285710000001"/>
    <n v="1220.7857140000001"/>
    <n v="8.8571428569999995"/>
    <n v="1.835266885"/>
    <n v="2.060077272"/>
    <n v="1.743615616"/>
    <n v="0"/>
  </r>
  <r>
    <n v="30"/>
    <x v="4"/>
    <n v="12"/>
    <x v="3"/>
    <n v="90"/>
    <b v="0"/>
    <s v="9.90"/>
    <s v="2.55"/>
    <s v="6.99"/>
    <s v="5.51"/>
    <n v="15.049999999999999"/>
    <s v="0.92"/>
    <n v="0"/>
    <s v="0.64"/>
    <n v="0"/>
    <n v="0"/>
    <n v="3"/>
    <n v="3"/>
    <n v="0"/>
    <n v="0"/>
    <n v="0"/>
    <n v="60"/>
    <n v="1.1319999999999999"/>
    <n v="0.60599999999999998"/>
    <n v="2.9000000000000001E-2"/>
    <n v="0.155"/>
    <n v="0.97699999999999998"/>
    <n v="1.738"/>
    <m/>
    <m/>
    <n v="3.05"/>
    <n v="50.833333333333336"/>
    <n v="50.862333333333339"/>
    <n v="0"/>
    <n v="39.566339999999997"/>
    <n v="6.4591999999999997E-2"/>
    <n v="0"/>
    <n v="7.8150409999999999"/>
    <n v="1.7073000000000001E-2"/>
    <n v="6.7863999999999994E-2"/>
    <n v="15.55386"/>
    <n v="0.86086200000000002"/>
    <n v="25.504000000000001"/>
    <n v="0.58499999999999996"/>
    <n v="0.91300000000000003"/>
    <n v="1.121"/>
    <n v="0.4"/>
    <n v="435.6"/>
    <n v="2"/>
    <n v="0.22"/>
    <n v="0.3"/>
    <n v="114.33"/>
    <n v="9.3070000000000004"/>
    <n v="757"/>
    <n v="9.3650000000000002"/>
    <n v="-831.6"/>
    <n v="1403.1"/>
    <n v="8.4499999999999993"/>
    <n v="1.8090839139999999"/>
    <n v="6.712867804"/>
    <n v="1.7688510609999999"/>
    <n v="0"/>
  </r>
  <r>
    <n v="30"/>
    <x v="4"/>
    <n v="13"/>
    <x v="5"/>
    <n v="140"/>
    <b v="0"/>
    <s v="3.61"/>
    <s v="2.22"/>
    <s v="2.37"/>
    <s v="4.36"/>
    <n v="8.9499999999999993"/>
    <s v="0.70"/>
    <n v="0"/>
    <s v="0.73"/>
    <n v="0"/>
    <n v="0"/>
    <s v="3.05"/>
    <n v="3.05"/>
    <n v="0"/>
    <n v="0"/>
    <n v="0"/>
    <n v="60"/>
    <n v="1.91"/>
    <n v="1.133"/>
    <n v="7.4999999999999997E-2"/>
    <n v="0.193"/>
    <n v="1.7170000000000001"/>
    <n v="3.0430000000000001"/>
    <m/>
    <m/>
    <n v="2.85"/>
    <n v="47.5"/>
    <n v="47.575000000000003"/>
    <n v="0"/>
    <n v="38.58578"/>
    <n v="6.0287E-2"/>
    <n v="1.6410000000000001E-3"/>
    <n v="7.7701919999999998"/>
    <n v="2.8694999999999998E-2"/>
    <n v="4.8837999999999999E-2"/>
    <n v="14.90888"/>
    <n v="1.5623860000000001"/>
    <n v="25.45"/>
    <n v="0.60799999999999998"/>
    <n v="0.91300000000000003"/>
    <n v="1.1246666670000001"/>
    <n v="0.4"/>
    <n v="434.1333333"/>
    <n v="2"/>
    <n v="0.22"/>
    <n v="0.3"/>
    <n v="106.38666670000001"/>
    <n v="8.6660000000000004"/>
    <n v="757"/>
    <n v="8.9873333330000005"/>
    <n v="-828.06666670000004"/>
    <n v="1227.2"/>
    <n v="7.8"/>
    <n v="2.4466284890000001"/>
    <n v="4.3650403630000003"/>
    <n v="1.307922316"/>
    <n v="0"/>
  </r>
  <r>
    <n v="30"/>
    <x v="4"/>
    <n v="14"/>
    <x v="2"/>
    <n v="145"/>
    <b v="1"/>
    <s v="11.3"/>
    <s v="0.72"/>
    <s v="4.68"/>
    <s v="1.10"/>
    <n v="6.5"/>
    <s v="0.78"/>
    <n v="0"/>
    <s v="0.85"/>
    <n v="0"/>
    <n v="0"/>
    <n v="0"/>
    <n v="0"/>
    <n v="0"/>
    <n v="0"/>
    <n v="0"/>
    <n v="60"/>
    <n v="2.161"/>
    <n v="1.2010000000000001"/>
    <n v="0.06"/>
    <n v="0.48699999999999999"/>
    <n v="1.6739999999999999"/>
    <n v="3.3620000000000001"/>
    <m/>
    <m/>
    <n v="3.1349999999999998"/>
    <n v="52.25"/>
    <n v="52.31"/>
    <n v="0"/>
    <n v="39.000689999999999"/>
    <n v="7.7578999999999995E-2"/>
    <n v="3.9100000000000002E-4"/>
    <n v="7.8203290000000001"/>
    <n v="4.1803E-2"/>
    <n v="8.0051999999999998E-2"/>
    <n v="15.01619"/>
    <n v="1.067787"/>
    <n v="24.585454550000001"/>
    <n v="0.89"/>
    <n v="0.91300000000000003"/>
    <n v="1.1477272730000001"/>
    <n v="0.4"/>
    <n v="440"/>
    <n v="2"/>
    <n v="0.22"/>
    <n v="0.3"/>
    <n v="67.163636359999998"/>
    <n v="5.559090909"/>
    <n v="757"/>
    <n v="8.760454545"/>
    <n v="-841.45454549999999"/>
    <n v="915.77272730000004"/>
    <n v="6.4545454549999999"/>
    <n v="1.880511397"/>
    <n v="1.9079341110000001"/>
    <n v="1.7016647730000001"/>
    <n v="0"/>
  </r>
  <r>
    <n v="30"/>
    <x v="4"/>
    <n v="15"/>
    <x v="4"/>
    <n v="145"/>
    <b v="1"/>
    <s v="2.52"/>
    <s v="0.12"/>
    <s v="1.67"/>
    <s v="1.17"/>
    <n v="2.96"/>
    <s v="0.9"/>
    <n v="0"/>
    <s v="0.75"/>
    <n v="0"/>
    <n v="0"/>
    <n v="0"/>
    <n v="0"/>
    <n v="0"/>
    <n v="0"/>
    <n v="0"/>
    <n v="60"/>
    <n v="1.702"/>
    <n v="1.111"/>
    <n v="0.12"/>
    <n v="0.30499999999999999"/>
    <n v="1.397"/>
    <n v="2.8129999999999997"/>
    <m/>
    <m/>
    <n v="3.7349999999999999"/>
    <n v="62.25"/>
    <n v="62.37"/>
    <n v="0"/>
    <n v="38.08484"/>
    <n v="0.112986"/>
    <n v="0"/>
    <n v="7.8333300000000001"/>
    <n v="2.6027000000000002E-2"/>
    <n v="6.2246000000000003E-2"/>
    <n v="15.09069"/>
    <n v="1.4376549999999999"/>
    <n v="25.019523809999999"/>
    <n v="0.79714285699999998"/>
    <n v="0.91300000000000003"/>
    <n v="1.1401190480000001"/>
    <n v="0.4"/>
    <n v="432.73809519999998"/>
    <n v="2"/>
    <n v="0.21928571399999999"/>
    <n v="0.3"/>
    <n v="101.7857143"/>
    <n v="8.3552380950000007"/>
    <n v="757"/>
    <n v="8.9459523809999997"/>
    <n v="-830.40476190000004"/>
    <n v="880.0357143"/>
    <n v="6.595238095"/>
    <n v="2.036794387"/>
    <n v="4.9103887229999996"/>
    <n v="1.5710962390000001"/>
    <n v="0"/>
  </r>
  <r>
    <n v="30"/>
    <x v="4"/>
    <n v="16"/>
    <x v="2"/>
    <n v="140"/>
    <b v="1"/>
    <s v="4.55"/>
    <n v="0"/>
    <n v="0"/>
    <s v="0.72"/>
    <n v="0.72"/>
    <n v="0"/>
    <n v="0"/>
    <s v="0.24"/>
    <n v="0"/>
    <n v="0"/>
    <n v="0"/>
    <n v="0"/>
    <n v="0"/>
    <n v="0"/>
    <n v="0"/>
    <n v="60"/>
    <n v="1.3440000000000001"/>
    <n v="0.77300000000000002"/>
    <n v="2.4E-2"/>
    <n v="0.48899999999999999"/>
    <n v="0.85499999999999998"/>
    <n v="2.117"/>
    <m/>
    <m/>
    <n v="1.575"/>
    <n v="26.25"/>
    <n v="26.274000000000001"/>
    <n v="0"/>
    <n v="36.112450000000003"/>
    <n v="0.127721"/>
    <n v="2.9399999999999999E-4"/>
    <n v="7.8855279999999999"/>
    <n v="2.1929000000000001E-2"/>
    <n v="4.2083000000000002E-2"/>
    <n v="14.902229999999999"/>
    <n v="1.475867"/>
    <n v="25.2075"/>
    <n v="0.60499999999999998"/>
    <n v="0.91317857099999999"/>
    <n v="1.1232142860000001"/>
    <n v="0.4"/>
    <n v="417.85714289999999"/>
    <n v="2"/>
    <n v="0.21"/>
    <n v="0.3"/>
    <n v="120.5928571"/>
    <n v="9.8682142860000006"/>
    <n v="757"/>
    <n v="9.2264285709999996"/>
    <n v="-821"/>
    <n v="1405.6785709999999"/>
    <n v="9.7857142859999993"/>
    <n v="1.671817052"/>
    <n v="5.3858146429999998"/>
    <n v="1.914085035"/>
    <n v="0"/>
  </r>
  <r>
    <n v="30"/>
    <x v="4"/>
    <n v="17"/>
    <x v="1"/>
    <n v="190"/>
    <b v="1"/>
    <s v="4.10"/>
    <n v="0"/>
    <s v="1.11"/>
    <n v="0"/>
    <n v="1.1100000000000001"/>
    <n v="0"/>
    <s v="0.72"/>
    <n v="0"/>
    <n v="0"/>
    <n v="0"/>
    <n v="0"/>
    <n v="0"/>
    <n v="0"/>
    <n v="0"/>
    <n v="0"/>
    <n v="60"/>
    <n v="0.93100000000000005"/>
    <n v="0.60299999999999998"/>
    <n v="3.4000000000000002E-2"/>
    <n v="0.245"/>
    <n v="0.68600000000000005"/>
    <n v="1.534"/>
    <m/>
    <m/>
    <n v="2.88"/>
    <n v="48"/>
    <n v="48.033999999999999"/>
    <n v="0"/>
    <n v="39.503619999999998"/>
    <n v="4.4491999999999997E-2"/>
    <n v="1.9699999999999999E-4"/>
    <n v="7.7922750000000001"/>
    <n v="6.2199999999999998E-3"/>
    <n v="3.4674000000000003E-2"/>
    <n v="14.98949"/>
    <n v="1.504707"/>
    <n v="24.669325400000002"/>
    <n v="0.84333333300000002"/>
    <n v="0.91320634899999997"/>
    <n v="1.144761905"/>
    <n v="0.4"/>
    <n v="403.86507940000001"/>
    <n v="2.595238095"/>
    <n v="0.202380952"/>
    <n v="0.3"/>
    <n v="145.1496032"/>
    <n v="11.99142857"/>
    <n v="757"/>
    <n v="9.5136904760000007"/>
    <n v="-820.61507940000001"/>
    <n v="947.38888889999998"/>
    <n v="6.436507937"/>
    <n v="1.7558614610000001"/>
    <n v="1.39734362"/>
    <n v="1.822467246"/>
    <n v="0"/>
  </r>
  <r>
    <n v="30"/>
    <x v="4"/>
    <n v="18"/>
    <x v="3"/>
    <n v="90"/>
    <b v="0"/>
    <s v="8.90"/>
    <s v="0.81"/>
    <s v="3.39"/>
    <s v="2.43"/>
    <n v="6.6300000000000008"/>
    <s v="0.83"/>
    <n v="0"/>
    <s v="0.72"/>
    <n v="0"/>
    <n v="0"/>
    <n v="0"/>
    <n v="0"/>
    <n v="0"/>
    <n v="0"/>
    <n v="0"/>
    <n v="60"/>
    <n v="0.54300000000000004"/>
    <n v="0.51600000000000001"/>
    <n v="3.6999999999999998E-2"/>
    <n v="0.113"/>
    <n v="0.43"/>
    <n v="1.0589999999999999"/>
    <m/>
    <m/>
    <n v="2.3250000000000002"/>
    <n v="38.750000000000007"/>
    <n v="38.787000000000006"/>
    <n v="0"/>
    <n v="38.87276"/>
    <n v="4.3128E-2"/>
    <n v="1.1329999999999999E-3"/>
    <n v="7.8711070000000003"/>
    <n v="1.2185E-2"/>
    <n v="4.1183999999999998E-2"/>
    <n v="15.045629999999999"/>
    <n v="1.8983680000000001"/>
    <n v="24.767063490000002"/>
    <n v="0.83444444399999995"/>
    <n v="0.91338888900000004"/>
    <n v="1.1438095239999999"/>
    <n v="0.4"/>
    <n v="435.5"/>
    <n v="2"/>
    <n v="0.22"/>
    <n v="0.3"/>
    <n v="106.90873019999999"/>
    <n v="8.8198412699999995"/>
    <n v="757"/>
    <n v="9.2250793649999991"/>
    <n v="-831.55952379999997"/>
    <n v="656.66269839999995"/>
    <n v="3.9642857139999998"/>
    <n v="2.585367014"/>
    <n v="1.5881273"/>
    <n v="1.2377352930000001"/>
    <n v="0"/>
  </r>
  <r>
    <n v="30"/>
    <x v="4"/>
    <n v="19"/>
    <x v="5"/>
    <n v="155"/>
    <b v="1"/>
    <s v="7.07"/>
    <s v="1.51"/>
    <s v="3.05"/>
    <s v="2.78"/>
    <n v="7.34"/>
    <s v="0.86"/>
    <n v="0"/>
    <s v="0.70"/>
    <n v="0"/>
    <n v="0"/>
    <n v="0"/>
    <n v="0"/>
    <n v="0"/>
    <n v="0"/>
    <n v="0"/>
    <n v="60"/>
    <n v="1.0169999999999999"/>
    <n v="0.72399999999999998"/>
    <n v="2.8000000000000001E-2"/>
    <n v="0.13500000000000001"/>
    <n v="0.88200000000000001"/>
    <n v="1.7410000000000001"/>
    <m/>
    <m/>
    <n v="6.3550000000000004"/>
    <n v="105.91666666666667"/>
    <n v="105.94466666666668"/>
    <n v="0"/>
    <n v="36.58314"/>
    <n v="6.9936999999999999E-2"/>
    <n v="2.117E-3"/>
    <n v="7.7482360000000003"/>
    <n v="1.4751E-2"/>
    <n v="4.4129000000000002E-2"/>
    <n v="14.956200000000001"/>
    <n v="1.6424160000000001"/>
    <n v="24.71676471"/>
    <n v="0.79058823499999997"/>
    <n v="0.91300000000000003"/>
    <n v="1.139411765"/>
    <n v="0.4"/>
    <n v="437.70588240000001"/>
    <n v="2"/>
    <n v="0.22"/>
    <n v="0.3"/>
    <n v="86.714705879999997"/>
    <n v="7.155882353"/>
    <n v="757"/>
    <n v="8.8547058819999993"/>
    <n v="-835.35294120000003"/>
    <n v="779.23529410000003"/>
    <n v="4.8823529409999997"/>
    <n v="2.9175778440000002"/>
    <n v="0.77247944999999996"/>
    <n v="1.0968002130000001"/>
    <n v="0"/>
  </r>
  <r>
    <n v="30"/>
    <x v="4"/>
    <n v="20"/>
    <x v="2"/>
    <n v="55"/>
    <b v="0"/>
    <s v="19.8"/>
    <s v="16.81"/>
    <s v="41.16"/>
    <s v="24.56"/>
    <n v="82.53"/>
    <s v="0.55"/>
    <s v="0.76"/>
    <s v="0.60"/>
    <s v="10.65"/>
    <s v="47.22"/>
    <s v="14.32"/>
    <n v="72.19"/>
    <n v="0"/>
    <n v="0"/>
    <s v="0.85"/>
    <n v="60"/>
    <n v="1.3819999999999999"/>
    <n v="0.51800000000000002"/>
    <n v="1.4999999999999999E-2"/>
    <n v="7.9000000000000001E-2"/>
    <n v="1.3029999999999999"/>
    <n v="1.9"/>
    <m/>
    <m/>
    <n v="6.3550000000000004"/>
    <n v="105.91666666666667"/>
    <n v="105.93166666666667"/>
    <n v="0"/>
    <n v="38.98921"/>
    <n v="9.2002E-2"/>
    <n v="0"/>
    <n v="7.7869510000000002"/>
    <n v="2.4704E-2"/>
    <n v="6.7385E-2"/>
    <n v="15.299670000000001"/>
    <n v="0.58832799999999996"/>
    <n v="24.76230769"/>
    <n v="0.73769230799999996"/>
    <n v="0.91300000000000003"/>
    <n v="1.136153846"/>
    <n v="0.4"/>
    <n v="435.2692308"/>
    <n v="2"/>
    <n v="0.22"/>
    <n v="0.3"/>
    <n v="149.18076919999999"/>
    <n v="12.30461538"/>
    <n v="757"/>
    <n v="9.26"/>
    <n v="-811.07692310000004"/>
    <n v="756.76923079999995"/>
    <n v="5.769230769"/>
    <n v="2.8678062240000002"/>
    <n v="0.65211415500000003"/>
    <n v="1.115835503"/>
    <n v="0"/>
  </r>
  <r>
    <n v="30"/>
    <x v="4"/>
    <s v="control"/>
    <x v="0"/>
    <n v="60"/>
    <b v="0"/>
    <n v="19.3"/>
    <s v="15.01"/>
    <s v="51.33"/>
    <s v="24.94"/>
    <n v="91.28"/>
    <s v="0.52"/>
    <s v="0.75"/>
    <s v="0.54"/>
    <s v="16.94"/>
    <s v="41.88"/>
    <s v="29.72"/>
    <n v="88.54"/>
    <s v="0.52"/>
    <s v="0.74"/>
    <s v="0.50"/>
    <n v="60"/>
    <n v="1.5549999999999999"/>
    <n v="0.372"/>
    <n v="1.6E-2"/>
    <n v="3.9E-2"/>
    <n v="1.516"/>
    <n v="1.927"/>
    <m/>
    <m/>
    <n v="8.7799999999999994"/>
    <n v="146.33333333333331"/>
    <n v="146.34933333333331"/>
    <n v="0"/>
    <n v="31.572189999999999"/>
    <n v="7.3339000000000001E-2"/>
    <n v="2.5999999999999998E-4"/>
    <n v="7.5735570000000001"/>
    <n v="1.1573999999999999E-2"/>
    <n v="3.3694000000000002E-2"/>
    <n v="14.919029999999999"/>
    <n v="1.3626720000000001"/>
    <n v="24.733214289999999"/>
    <n v="0.62142857100000004"/>
    <n v="0.91214285699999997"/>
    <n v="1.125"/>
    <n v="0.4"/>
    <n v="438.2142857"/>
    <n v="2"/>
    <n v="0.22"/>
    <n v="0.3"/>
    <n v="151.11071430000001"/>
    <n v="12.47392857"/>
    <n v="757"/>
    <n v="9.4178571430000009"/>
    <n v="-800.7857143"/>
    <n v="1207.2857140000001"/>
    <n v="9.4285714289999998"/>
    <n v="1.981761474"/>
    <n v="2.9662268090000001"/>
    <n v="1.6147251030000001"/>
    <n v="0"/>
  </r>
  <r>
    <n v="45"/>
    <x v="5"/>
    <n v="1"/>
    <x v="1"/>
    <n v="100"/>
    <b v="0"/>
    <s v="9.06"/>
    <s v="5.38"/>
    <s v="2.06"/>
    <s v="12.57"/>
    <n v="20.009999999999998"/>
    <s v="0.49"/>
    <s v="0.86"/>
    <s v="0.60"/>
    <s v="7.95"/>
    <n v="0"/>
    <s v="17.6"/>
    <n v="25.55"/>
    <n v="0"/>
    <n v="0"/>
    <s v="0.59"/>
    <n v="60"/>
    <n v="4.7300000000000004"/>
    <n v="0.77600000000000002"/>
    <n v="3.9E-2"/>
    <n v="0.183"/>
    <n v="4.5469999999999997"/>
    <n v="5.5060000000000002"/>
    <m/>
    <m/>
    <n v="5.875"/>
    <n v="97.916666666666671"/>
    <n v="97.955666666666673"/>
    <n v="0"/>
    <n v="40.455350000000003"/>
    <n v="4.2195000000000003E-2"/>
    <n v="8.2799999999999996E-4"/>
    <n v="7.9683700000000002"/>
    <n v="1.8190999999999999E-2"/>
    <n v="4.3859000000000002E-2"/>
    <n v="15.777089999999999"/>
    <n v="2.0714049999999999"/>
    <n v="23.535"/>
    <n v="0.73083333299999997"/>
    <n v="0.91"/>
    <n v="1.1299999999999999"/>
    <n v="0.5"/>
    <n v="467.95833329999999"/>
    <n v="2"/>
    <n v="0.23583333300000001"/>
    <n v="0.3"/>
    <n v="140.4"/>
    <n v="11.85"/>
    <n v="757"/>
    <n v="9.3608333330000004"/>
    <n v="-739"/>
    <n v="107.29166669999999"/>
    <n v="0.83333333300000001"/>
    <n v="2.752852216"/>
    <n v="0.21212173300000001"/>
    <n v="1.162430726"/>
    <n v="0"/>
  </r>
  <r>
    <n v="45"/>
    <x v="5"/>
    <n v="2"/>
    <x v="2"/>
    <n v="70"/>
    <b v="0"/>
    <s v="7.84"/>
    <s v="4.86"/>
    <s v="10.17"/>
    <n v="14"/>
    <n v="29.03"/>
    <s v="0.67"/>
    <s v="0.70"/>
    <s v="0.68"/>
    <s v="8.62"/>
    <n v="0"/>
    <s v="19.6"/>
    <n v="28.22"/>
    <s v="0.43"/>
    <s v="0.86"/>
    <s v="0.5"/>
    <n v="60"/>
    <n v="1.925"/>
    <n v="0.45900000000000002"/>
    <n v="3.6999999999999998E-2"/>
    <n v="6.4000000000000001E-2"/>
    <n v="1.861"/>
    <n v="2.3839999999999999"/>
    <m/>
    <m/>
    <n v="3.75"/>
    <n v="62.5"/>
    <n v="62.536999999999999"/>
    <n v="0"/>
    <n v="40.704999999999998"/>
    <n v="5.1267E-2"/>
    <n v="1.74E-4"/>
    <n v="7.9534830000000003"/>
    <n v="2.6099000000000001E-2"/>
    <n v="4.6435999999999998E-2"/>
    <n v="15.89101"/>
    <n v="0.99785100000000004"/>
    <n v="23.747222220000001"/>
    <n v="0.55333333299999998"/>
    <n v="0.91077777800000004"/>
    <n v="1.1155555559999999"/>
    <n v="0.5"/>
    <n v="468.22222219999998"/>
    <n v="2"/>
    <n v="0.23888888899999999"/>
    <n v="0.3"/>
    <n v="129.03888889999999"/>
    <n v="10.846111110000001"/>
    <n v="757"/>
    <n v="9.4366666670000008"/>
    <n v="-740.22222220000003"/>
    <n v="380.44444440000001"/>
    <n v="2.7777777779999999"/>
    <n v="2.29341002"/>
    <n v="2.6688323110000001"/>
    <n v="1.3953021800000001"/>
    <n v="0"/>
  </r>
  <r>
    <n v="45"/>
    <x v="5"/>
    <n v="3"/>
    <x v="3"/>
    <n v="70"/>
    <b v="0"/>
    <s v="6.84"/>
    <s v="9.28"/>
    <s v="19.19"/>
    <s v="34.31"/>
    <n v="62.78"/>
    <s v="0.94"/>
    <n v="0"/>
    <s v="0.62"/>
    <s v="12.33"/>
    <s v="9.41"/>
    <s v="28.59"/>
    <n v="50.33"/>
    <s v="0.68"/>
    <s v="0.44"/>
    <s v="0.69"/>
    <n v="60"/>
    <n v="1.917"/>
    <n v="0.35399999999999998"/>
    <n v="0.08"/>
    <n v="7.9000000000000001E-2"/>
    <n v="1.8380000000000001"/>
    <n v="2.2709999999999999"/>
    <m/>
    <m/>
    <n v="2.0950000000000002"/>
    <n v="34.916666666666671"/>
    <n v="34.99666666666667"/>
    <n v="0"/>
    <n v="40.618409999999997"/>
    <n v="3.2822999999999998E-2"/>
    <n v="5.8900000000000001E-4"/>
    <n v="7.9668429999999999"/>
    <n v="1.01E-2"/>
    <n v="6.6526000000000002E-2"/>
    <n v="15.720649999999999"/>
    <n v="1.0439940000000001"/>
    <n v="23.610208329999999"/>
    <n v="0.68874999999999997"/>
    <n v="0.91100000000000003"/>
    <n v="1.1274999999999999"/>
    <n v="0.5"/>
    <n v="468.71875"/>
    <n v="2"/>
    <n v="0.24"/>
    <n v="0.3"/>
    <n v="134.8197917"/>
    <n v="11.361875"/>
    <n v="757"/>
    <n v="9.4334375000000001"/>
    <n v="-726.57291669999995"/>
    <n v="570.90625"/>
    <n v="4.3125"/>
    <n v="3.2813667240000002"/>
    <n v="1.9106857269999999"/>
    <n v="0.97520340400000005"/>
    <n v="0"/>
  </r>
  <r>
    <n v="45"/>
    <x v="5"/>
    <n v="4"/>
    <x v="3"/>
    <n v="105"/>
    <b v="0"/>
    <s v="4.93"/>
    <s v="5.79"/>
    <s v="20.57"/>
    <s v="25.77"/>
    <n v="52.129999999999995"/>
    <s v="0.95"/>
    <n v="0"/>
    <s v="0.71"/>
    <s v="9.9"/>
    <s v="10.66"/>
    <s v="25.19"/>
    <n v="45.75"/>
    <s v="0.69"/>
    <s v="0.63"/>
    <s v="0.68"/>
    <n v="60"/>
    <n v="2.9209999999999998"/>
    <n v="0.58299999999999996"/>
    <n v="5.5E-2"/>
    <n v="0.245"/>
    <n v="2.6760000000000002"/>
    <n v="3.504"/>
    <m/>
    <m/>
    <n v="6.6"/>
    <n v="110"/>
    <n v="110.05500000000001"/>
    <n v="0"/>
    <n v="39.886749999999999"/>
    <n v="4.4613E-2"/>
    <n v="4.9299999999999999E-5"/>
    <n v="7.9258170000000003"/>
    <n v="2.4279999999999999E-2"/>
    <n v="4.7508000000000002E-2"/>
    <n v="15.69483"/>
    <n v="1.498939"/>
    <n v="23.58212121"/>
    <n v="0.55636363600000005"/>
    <n v="0.91100000000000003"/>
    <n v="1.117272727"/>
    <n v="0.5"/>
    <n v="466.12121209999998"/>
    <n v="2"/>
    <n v="0.23363636400000001"/>
    <n v="0.3"/>
    <n v="129.64242419999999"/>
    <n v="10.93454545"/>
    <n v="757"/>
    <n v="9.4363636359999994"/>
    <n v="-741.04545450000001"/>
    <n v="1192.257576"/>
    <n v="9.2727272729999992"/>
    <n v="1.635035442"/>
    <n v="5.4917396009999999"/>
    <n v="1.9571441199999999"/>
    <n v="0"/>
  </r>
  <r>
    <n v="45"/>
    <x v="5"/>
    <n v="5"/>
    <x v="4"/>
    <n v="120"/>
    <b v="0"/>
    <s v="2.83"/>
    <s v="1.36"/>
    <n v="0"/>
    <s v="1.61"/>
    <n v="2.97"/>
    <s v="0.07"/>
    <n v="0"/>
    <s v="0.06"/>
    <s v="2.27"/>
    <s v="1.49"/>
    <s v="7.62"/>
    <n v="11.379999999999999"/>
    <s v="0.46"/>
    <s v="0.89"/>
    <s v="0.43"/>
    <n v="60"/>
    <n v="2.0840000000000001"/>
    <n v="1.0589999999999999"/>
    <n v="9.8000000000000004E-2"/>
    <n v="0.152"/>
    <n v="1.9319999999999999"/>
    <n v="3.1429999999999998"/>
    <m/>
    <m/>
    <n v="4.4800000000000004"/>
    <n v="74.666666666666671"/>
    <n v="74.76466666666667"/>
    <n v="0"/>
    <n v="39.964880000000001"/>
    <n v="6.3785999999999995E-2"/>
    <n v="9.6199999999999996E-4"/>
    <n v="8.0071080000000006"/>
    <n v="5.7366E-2"/>
    <n v="5.5613999999999997E-2"/>
    <n v="15.704560000000001"/>
    <n v="1.7923819999999999"/>
    <n v="23.153500000000001"/>
    <n v="0.54600000000000004"/>
    <n v="0.90800000000000003"/>
    <n v="1.1140000000000001"/>
    <n v="0.5"/>
    <n v="470.05"/>
    <n v="2"/>
    <n v="0.24"/>
    <n v="0.3"/>
    <n v="99.405000000000001"/>
    <n v="8.4518333329999997"/>
    <n v="757"/>
    <n v="8.8390000000000004"/>
    <n v="-753.1"/>
    <n v="1453"/>
    <n v="10.46666667"/>
    <n v="2.8837983189999998"/>
    <n v="2.4551688270000001"/>
    <n v="1.1096476399999999"/>
    <n v="0"/>
  </r>
  <r>
    <n v="45"/>
    <x v="5"/>
    <n v="6"/>
    <x v="5"/>
    <n v="105"/>
    <b v="0"/>
    <s v="10.7"/>
    <n v="0"/>
    <s v="7.88"/>
    <s v="2.33"/>
    <n v="10.210000000000001"/>
    <n v="0"/>
    <s v="0.46"/>
    <s v="0.82"/>
    <s v="6.93"/>
    <s v="4.27"/>
    <s v="12.66"/>
    <n v="23.86"/>
    <s v="0.62"/>
    <s v="0.8"/>
    <s v="0.57"/>
    <n v="60"/>
    <n v="2.867"/>
    <n v="0.98299999999999998"/>
    <n v="7.4999999999999997E-2"/>
    <n v="0.157"/>
    <n v="2.71"/>
    <n v="3.8499999999999996"/>
    <m/>
    <m/>
    <n v="2.2599999999999998"/>
    <n v="37.666666666666664"/>
    <n v="37.741666666666667"/>
    <n v="0"/>
    <n v="40.107030000000002"/>
    <n v="7.0927000000000004E-2"/>
    <n v="1.7619999999999999E-3"/>
    <n v="7.9681980000000001"/>
    <n v="4.5012999999999997E-2"/>
    <n v="5.4837999999999998E-2"/>
    <n v="15.814539999999999"/>
    <n v="0.98559399999999997"/>
    <n v="23.184999999999999"/>
    <n v="0.63"/>
    <n v="0.90800000000000003"/>
    <n v="1.121"/>
    <n v="0.5"/>
    <n v="468.8"/>
    <n v="2"/>
    <n v="0.24"/>
    <n v="0.3"/>
    <n v="110.05"/>
    <n v="9.3520000000000003"/>
    <n v="757"/>
    <n v="8.9269999999999996"/>
    <n v="-756.6"/>
    <n v="546.5"/>
    <n v="4.2"/>
    <n v="1.878807015"/>
    <n v="2.6573493570000002"/>
    <n v="1.703208458"/>
    <n v="0"/>
  </r>
  <r>
    <n v="45"/>
    <x v="5"/>
    <n v="7"/>
    <x v="1"/>
    <n v="172"/>
    <b v="1"/>
    <s v="2.47"/>
    <s v="1.79"/>
    <s v="1.23"/>
    <s v="2.76"/>
    <n v="5.7799999999999994"/>
    <s v="0.44"/>
    <s v="0.81"/>
    <s v="0.55"/>
    <n v="0"/>
    <s v="2.32"/>
    <s v="3.39"/>
    <n v="5.71"/>
    <n v="0"/>
    <s v="0.75"/>
    <s v="0.40"/>
    <n v="60"/>
    <n v="1.6459999999999999"/>
    <n v="0.71099999999999997"/>
    <n v="9.1999999999999998E-2"/>
    <n v="0.185"/>
    <n v="1.4610000000000001"/>
    <n v="2.3570000000000002"/>
    <m/>
    <m/>
    <n v="4.2450000000000001"/>
    <n v="70.75"/>
    <n v="70.841999999999999"/>
    <n v="0"/>
    <n v="36.582769999999996"/>
    <n v="5.169E-2"/>
    <n v="1.325E-3"/>
    <n v="7.8820769999999998"/>
    <n v="3.7997999999999997E-2"/>
    <n v="7.8122999999999998E-2"/>
    <n v="15.035360000000001"/>
    <n v="1.2069380000000001"/>
    <n v="22.638067230000001"/>
    <n v="0.97705882399999999"/>
    <n v="0.90800000000000003"/>
    <n v="1.1508823530000001"/>
    <n v="0.429411765"/>
    <n v="450.80672270000002"/>
    <n v="2"/>
    <n v="0.23"/>
    <n v="0.3"/>
    <n v="120.1672269"/>
    <n v="10.31915966"/>
    <n v="757"/>
    <n v="9.1682352940000005"/>
    <n v="-749.27310920000002"/>
    <n v="791.54201680000006"/>
    <n v="4.5"/>
    <n v="2.4041455730000001"/>
    <n v="3.460963327"/>
    <n v="1.331034209"/>
    <n v="0"/>
  </r>
  <r>
    <n v="45"/>
    <x v="5"/>
    <n v="8"/>
    <x v="4"/>
    <n v="90"/>
    <b v="0"/>
    <s v="9.43"/>
    <s v="2.41"/>
    <n v="0"/>
    <s v="2.66"/>
    <n v="5.07"/>
    <n v="0"/>
    <n v="0"/>
    <s v="0.16"/>
    <s v="1.04"/>
    <s v="5.72"/>
    <s v="6.91"/>
    <n v="13.67"/>
    <n v="0"/>
    <s v="0.82"/>
    <n v="0"/>
    <n v="60"/>
    <n v="2.544"/>
    <n v="1.0229999999999999"/>
    <n v="0.10299999999999999"/>
    <n v="0.14399999999999999"/>
    <n v="2.4"/>
    <n v="3.5669999999999997"/>
    <m/>
    <m/>
    <n v="4.24"/>
    <n v="70.666666666666671"/>
    <n v="70.769666666666666"/>
    <n v="0"/>
    <n v="38.550980000000003"/>
    <n v="8.4879999999999997E-2"/>
    <n v="9.4499999999999998E-4"/>
    <n v="7.9959230000000003"/>
    <n v="3.5180000000000003E-2"/>
    <n v="5.5087999999999998E-2"/>
    <n v="15.501239999999999"/>
    <n v="1.424677"/>
    <n v="23.02"/>
    <n v="0.77"/>
    <n v="0.90800000000000003"/>
    <n v="1.1333333329999999"/>
    <n v="0.5"/>
    <n v="460.44444440000001"/>
    <n v="2"/>
    <n v="0.23"/>
    <n v="0.3"/>
    <n v="98.577777780000005"/>
    <n v="8.4022222220000007"/>
    <n v="757"/>
    <n v="8.7744444440000002"/>
    <n v="-756"/>
    <n v="366.11111110000002"/>
    <n v="2.6666666669999999"/>
    <n v="3.0410325089999999"/>
    <n v="1.0105974259999999"/>
    <n v="1.052274183"/>
    <n v="0"/>
  </r>
  <r>
    <n v="45"/>
    <x v="5"/>
    <n v="9"/>
    <x v="5"/>
    <n v="145"/>
    <b v="1"/>
    <s v="6.89"/>
    <s v="1.26"/>
    <n v="0"/>
    <s v="1.47"/>
    <n v="2.73"/>
    <n v="0"/>
    <n v="0"/>
    <s v="0.18"/>
    <s v="0.79"/>
    <n v="0"/>
    <s v="4.02"/>
    <n v="4.8099999999999996"/>
    <s v="0.15"/>
    <n v="0"/>
    <s v="0.04"/>
    <n v="60"/>
    <n v="1.6339999999999999"/>
    <n v="0.84199999999999997"/>
    <n v="3.6999999999999998E-2"/>
    <n v="0.126"/>
    <n v="1.508"/>
    <n v="2.476"/>
    <m/>
    <m/>
    <n v="5.8049999999999997"/>
    <n v="96.75"/>
    <n v="96.787000000000006"/>
    <n v="0"/>
    <n v="38.917290000000001"/>
    <n v="7.8708E-2"/>
    <n v="2.1359999999999999E-3"/>
    <n v="8.0395479999999999"/>
    <n v="2.9441999999999999E-2"/>
    <n v="4.8028000000000001E-2"/>
    <n v="15.33484"/>
    <n v="1.482356"/>
    <n v="22.9146"/>
    <n v="0.82399999999999995"/>
    <n v="0.90900000000000003"/>
    <n v="1.1399999999999999"/>
    <n v="0.5"/>
    <n v="460.79"/>
    <n v="2"/>
    <n v="0.23"/>
    <n v="0.3"/>
    <n v="101.01"/>
    <n v="8.6264000000000003"/>
    <n v="757"/>
    <n v="8.8245000000000005"/>
    <n v="-762.98"/>
    <n v="647.70000000000005"/>
    <n v="4.5"/>
    <n v="2.0279340810000002"/>
    <n v="1.2156494390000001"/>
    <n v="1.577960561"/>
    <n v="0"/>
  </r>
  <r>
    <n v="45"/>
    <x v="5"/>
    <n v="10"/>
    <x v="4"/>
    <n v="70"/>
    <b v="0"/>
    <s v="10.7"/>
    <s v="21.88"/>
    <s v="10.09"/>
    <s v="55.37"/>
    <n v="87.34"/>
    <s v="0.85"/>
    <n v="0"/>
    <s v="0.64"/>
    <s v="22.38"/>
    <s v="9.18"/>
    <s v="54.35"/>
    <n v="85.91"/>
    <s v="0.77"/>
    <n v="0"/>
    <s v="0.64"/>
    <n v="60"/>
    <n v="1.9350000000000001"/>
    <n v="0.27500000000000002"/>
    <n v="1.7000000000000001E-2"/>
    <n v="6.7000000000000004E-2"/>
    <n v="1.8680000000000001"/>
    <n v="2.21"/>
    <m/>
    <m/>
    <n v="1.65"/>
    <n v="27.5"/>
    <n v="27.516999999999999"/>
    <n v="0"/>
    <n v="40.471469999999997"/>
    <n v="5.4113000000000001E-2"/>
    <n v="0"/>
    <n v="8.1228169999999995"/>
    <n v="1.2947E-2"/>
    <n v="4.0445000000000002E-2"/>
    <n v="15.46452"/>
    <n v="0.63447200000000004"/>
    <n v="22.998333330000001"/>
    <n v="0.75444444399999999"/>
    <n v="0.90900000000000003"/>
    <n v="1.1325000000000001"/>
    <n v="0.5"/>
    <n v="466.19444440000001"/>
    <n v="2"/>
    <n v="0.231944444"/>
    <n v="0.3"/>
    <n v="118.7472222"/>
    <n v="10.125"/>
    <n v="757"/>
    <n v="9.0977777779999993"/>
    <n v="-748.72222220000003"/>
    <n v="290.47222219999998"/>
    <n v="2"/>
    <n v="2.270038505"/>
    <n v="3.7666971779999998"/>
    <n v="1.4096677179999999"/>
    <n v="0"/>
  </r>
  <r>
    <n v="45"/>
    <x v="5"/>
    <n v="11"/>
    <x v="1"/>
    <n v="95"/>
    <b v="1"/>
    <s v="5.63"/>
    <s v="10.98"/>
    <s v="3.02"/>
    <s v="19.59"/>
    <n v="33.590000000000003"/>
    <s v="0.60"/>
    <n v="0"/>
    <s v="0.69"/>
    <s v="10.33"/>
    <s v="10.78"/>
    <s v="25.36"/>
    <n v="46.47"/>
    <s v="0.62"/>
    <s v="0.76"/>
    <s v="0.63"/>
    <n v="60"/>
    <n v="3.0779999999999998"/>
    <n v="0.628"/>
    <n v="3.1E-2"/>
    <n v="0.126"/>
    <n v="2.952"/>
    <n v="3.706"/>
    <m/>
    <m/>
    <n v="4.0049999999999999"/>
    <n v="66.75"/>
    <n v="66.781000000000006"/>
    <n v="0"/>
    <n v="40.74689"/>
    <n v="5.8673999999999997E-2"/>
    <n v="3.1E-4"/>
    <n v="8.0912930000000003"/>
    <n v="2.7035E-2"/>
    <n v="3.8106000000000001E-2"/>
    <n v="15.585929999999999"/>
    <n v="0.912053"/>
    <n v="23.64833333"/>
    <n v="0.703333333"/>
    <n v="0.91"/>
    <n v="1.1279999999999999"/>
    <n v="0.5"/>
    <n v="471.3666667"/>
    <n v="2"/>
    <n v="0.24"/>
    <n v="0.3"/>
    <n v="127.1033333"/>
    <n v="10.70633333"/>
    <n v="757"/>
    <n v="9.1803333330000001"/>
    <n v="-742.03333329999998"/>
    <n v="354.76666669999997"/>
    <n v="2.5333333329999999"/>
    <n v="2.1716602479999998"/>
    <n v="1.088411383"/>
    <n v="1.4735269950000001"/>
    <n v="0"/>
  </r>
  <r>
    <n v="45"/>
    <x v="5"/>
    <n v="12"/>
    <x v="3"/>
    <n v="70"/>
    <b v="1"/>
    <s v="6.75"/>
    <s v="11.26"/>
    <s v="6.73"/>
    <s v="32.50"/>
    <n v="50.49"/>
    <s v="0.65"/>
    <n v="0"/>
    <s v="0.72"/>
    <s v="8.41"/>
    <s v="10.61"/>
    <s v="25.95"/>
    <n v="44.97"/>
    <s v="0.72"/>
    <n v="0"/>
    <s v="0.73"/>
    <n v="60"/>
    <n v="2.0760000000000001"/>
    <n v="0.44500000000000001"/>
    <n v="3.7999999999999999E-2"/>
    <n v="0.104"/>
    <n v="1.972"/>
    <n v="2.5209999999999999"/>
    <m/>
    <m/>
    <n v="3.54"/>
    <n v="59"/>
    <n v="59.037999999999997"/>
    <n v="0"/>
    <n v="41.239840000000001"/>
    <n v="4.666E-2"/>
    <n v="0"/>
    <n v="8.1536729999999995"/>
    <n v="1.1665999999999999E-2"/>
    <n v="4.7761999999999999E-2"/>
    <n v="15.38583"/>
    <n v="1.731098"/>
    <n v="23.37895833"/>
    <n v="0.61867424233333335"/>
    <n v="0.91"/>
    <n v="1.1211363636666667"/>
    <n v="0.5"/>
    <n v="467.37089646666664"/>
    <n v="2"/>
    <n v="0.23787878799999998"/>
    <n v="0.3"/>
    <n v="123.83892046666666"/>
    <n v="10.478352271333334"/>
    <n v="757"/>
    <n v="9.3140246209999997"/>
    <n v="-743.25157826666657"/>
    <n v="827.22127533333332"/>
    <n v="6.3011363636666671"/>
    <n v="2.4331965540000002"/>
    <n v="3.0892256723333333"/>
    <n v="1.42502901"/>
    <n v="0"/>
  </r>
  <r>
    <n v="45"/>
    <x v="5"/>
    <n v="13"/>
    <x v="5"/>
    <n v="90"/>
    <b v="1"/>
    <s v="5.35"/>
    <s v="4.25"/>
    <n v="0"/>
    <s v="4.38"/>
    <n v="8.629999999999999"/>
    <s v="0.21"/>
    <n v="0"/>
    <s v="0.54"/>
    <s v="1.98"/>
    <n v="0"/>
    <s v="7.01"/>
    <n v="8.99"/>
    <s v="0.57"/>
    <n v="0"/>
    <s v="0.53"/>
    <n v="60"/>
    <n v="2.2730000000000001"/>
    <n v="0.84699999999999998"/>
    <n v="5.6000000000000001E-2"/>
    <n v="9.5000000000000001E-2"/>
    <n v="2.1779999999999999"/>
    <n v="3.12"/>
    <m/>
    <m/>
    <n v="4.01"/>
    <n v="66.833333333333329"/>
    <n v="66.889333333333326"/>
    <n v="0"/>
    <n v="40.698050000000002"/>
    <n v="5.6073999999999999E-2"/>
    <n v="1.9070000000000001E-3"/>
    <n v="8.0743639999999992"/>
    <n v="5.3948000000000003E-2"/>
    <n v="5.7502999999999999E-2"/>
    <n v="15.64038"/>
    <n v="0.49604100000000001"/>
    <n v="23.572948719999999"/>
    <n v="0.58769230800000005"/>
    <n v="0.91100000000000003"/>
    <n v="1.1192307690000001"/>
    <n v="0.5"/>
    <n v="472.64102559999998"/>
    <n v="2"/>
    <n v="0.24"/>
    <n v="0.3"/>
    <n v="103.8230769"/>
    <n v="8.7576923079999993"/>
    <n v="757"/>
    <n v="9.1623076920000006"/>
    <n v="-751.15384619999998"/>
    <n v="1569.4102559999999"/>
    <n v="11.974358970000001"/>
    <n v="2.0795928720000001"/>
    <n v="2.171611172"/>
    <n v="1.5387627269999999"/>
    <n v="0"/>
  </r>
  <r>
    <n v="45"/>
    <x v="5"/>
    <n v="14"/>
    <x v="2"/>
    <n v="65"/>
    <b v="0"/>
    <s v="7.7"/>
    <s v="7.48"/>
    <n v="0"/>
    <s v="7.14"/>
    <n v="14.620000000000001"/>
    <s v="0.24"/>
    <n v="0"/>
    <s v="0.28"/>
    <s v="11.10"/>
    <s v="6.64"/>
    <s v="24.03"/>
    <n v="41.769999999999996"/>
    <s v="0.78"/>
    <n v="0"/>
    <s v="0.63"/>
    <n v="60"/>
    <n v="2.14"/>
    <n v="0.68700000000000006"/>
    <n v="7.6999999999999999E-2"/>
    <n v="7.8E-2"/>
    <n v="2.0619999999999998"/>
    <n v="2.827"/>
    <m/>
    <m/>
    <n v="3.51"/>
    <n v="58.5"/>
    <n v="58.576999999999998"/>
    <n v="0"/>
    <n v="40.24109"/>
    <n v="6.2598000000000001E-2"/>
    <n v="4.7199999999999998E-4"/>
    <n v="8.0681770000000004"/>
    <n v="2.9096E-2"/>
    <n v="4.5064E-2"/>
    <n v="15.62373"/>
    <n v="0.62365700000000002"/>
    <n v="23.518636359999999"/>
    <n v="0.61727272700000002"/>
    <n v="0.91"/>
    <n v="1.1200000000000001"/>
    <n v="0.5"/>
    <n v="467.72727270000001"/>
    <n v="2"/>
    <n v="0.23909090899999999"/>
    <n v="0.3"/>
    <n v="121.3318182"/>
    <n v="10.24318182"/>
    <n v="757"/>
    <n v="9.4281818180000005"/>
    <n v="-746.63636359999998"/>
    <n v="1406.4545450000001"/>
    <n v="10.954545449999999"/>
    <n v="2.387109513"/>
    <n v="1.0499538559999999"/>
    <n v="1.340533387"/>
    <n v="0"/>
  </r>
  <r>
    <n v="45"/>
    <x v="5"/>
    <n v="15"/>
    <x v="4"/>
    <n v="120"/>
    <b v="0"/>
    <s v="2.07"/>
    <s v="3.21"/>
    <n v="0"/>
    <s v="3.82"/>
    <n v="7.0299999999999994"/>
    <s v="0.40"/>
    <n v="0"/>
    <s v="0.48"/>
    <s v="0.76"/>
    <s v="3.8"/>
    <s v="5.63"/>
    <n v="10.19"/>
    <s v="0.65"/>
    <s v="0.69"/>
    <s v="0.48"/>
    <n v="60"/>
    <n v="2.1179999999999999"/>
    <n v="0.99299999999999999"/>
    <n v="6.4000000000000001E-2"/>
    <n v="0.19500000000000001"/>
    <n v="1.923"/>
    <n v="3.1109999999999998"/>
    <m/>
    <m/>
    <n v="3.97"/>
    <n v="66.166666666666671"/>
    <n v="66.230666666666664"/>
    <n v="0"/>
    <n v="39.835320000000003"/>
    <n v="7.5142E-2"/>
    <n v="8.3799999999999999E-4"/>
    <n v="8.0798629999999996"/>
    <n v="5.7890999999999998E-2"/>
    <n v="5.9924999999999999E-2"/>
    <n v="15.427250000000001"/>
    <n v="2.3396140000000001"/>
    <n v="23.096666670000001"/>
    <n v="0.65500000000000003"/>
    <n v="0.90800000000000003"/>
    <n v="1.1241666669999999"/>
    <n v="0.5"/>
    <n v="466.33333329999999"/>
    <n v="2"/>
    <n v="0.23250000000000001"/>
    <n v="0.3"/>
    <n v="111.52500000000001"/>
    <n v="9.4908333329999994"/>
    <n v="757"/>
    <n v="9.1875"/>
    <n v="-753.5"/>
    <n v="408.75"/>
    <n v="2.4166666669999999"/>
    <n v="2.302821078"/>
    <n v="3.2348909539999999"/>
    <n v="1.389599926"/>
    <n v="0"/>
  </r>
  <r>
    <n v="45"/>
    <x v="5"/>
    <n v="16"/>
    <x v="2"/>
    <n v="140"/>
    <b v="1"/>
    <s v="2.85"/>
    <s v="1.20"/>
    <s v="2.27"/>
    <s v="6.82"/>
    <n v="10.29"/>
    <s v="0.54"/>
    <s v="0.78"/>
    <s v="0.42"/>
    <s v="1.23"/>
    <s v="2.91"/>
    <s v="6.47"/>
    <n v="10.61"/>
    <n v="0"/>
    <s v="0.65"/>
    <s v="0.64"/>
    <n v="60"/>
    <n v="1.206"/>
    <n v="0.74399999999999999"/>
    <n v="5.8999999999999997E-2"/>
    <n v="0.221"/>
    <n v="0.98499999999999999"/>
    <n v="1.95"/>
    <m/>
    <m/>
    <n v="8.5500000000000007"/>
    <n v="142.50000000000003"/>
    <n v="142.55900000000003"/>
    <n v="0"/>
    <n v="38.16818"/>
    <n v="8.0997E-2"/>
    <n v="0"/>
    <n v="8.0296669999999999"/>
    <n v="6.4043000000000003E-2"/>
    <n v="7.5462000000000001E-2"/>
    <n v="14.809380000000001"/>
    <n v="0.73757300000000003"/>
    <n v="23.069047619999999"/>
    <n v="0.71285714300000003"/>
    <n v="0.90800000000000003"/>
    <n v="1.128571429"/>
    <n v="0.5"/>
    <n v="452.47619049999997"/>
    <n v="2"/>
    <n v="0.23"/>
    <n v="0.3"/>
    <n v="105.0738095"/>
    <n v="8.9473809519999996"/>
    <n v="757"/>
    <n v="8.9144047620000002"/>
    <n v="-746.97619050000003"/>
    <n v="1379.2857140000001"/>
    <n v="10.05952381"/>
    <n v="2.0631895440000001"/>
    <n v="2.5566319640000001"/>
    <n v="1.5509966150000001"/>
    <n v="0"/>
  </r>
  <r>
    <n v="45"/>
    <x v="5"/>
    <n v="17"/>
    <x v="1"/>
    <n v="180"/>
    <b v="1"/>
    <s v="2.76"/>
    <n v="0"/>
    <s v="1.55"/>
    <s v="4.6"/>
    <n v="6.1499999999999995"/>
    <s v="0.8"/>
    <s v="0.17"/>
    <m/>
    <n v="0"/>
    <s v="2.43"/>
    <s v="3.66"/>
    <n v="6.09"/>
    <n v="0"/>
    <s v="0.44"/>
    <s v="0.2"/>
    <n v="60"/>
    <n v="0.52300000000000002"/>
    <n v="0.41599999999999998"/>
    <n v="7.3999999999999996E-2"/>
    <n v="3.9E-2"/>
    <n v="0.48399999999999999"/>
    <n v="0.93899999999999995"/>
    <m/>
    <m/>
    <n v="1.61"/>
    <n v="26.833333333333336"/>
    <n v="26.907333333333337"/>
    <n v="0"/>
    <n v="31.344760000000001"/>
    <n v="7.4975E-2"/>
    <n v="3.8900000000000002E-4"/>
    <n v="7.871664"/>
    <n v="2.5645999999999999E-2"/>
    <n v="7.3290999999999995E-2"/>
    <n v="14.27359"/>
    <n v="2.0685210000000001"/>
    <n v="23.055714290000001"/>
    <n v="0.76214285699999995"/>
    <n v="0.90800000000000003"/>
    <n v="1.1310714289999999"/>
    <n v="0.4"/>
    <n v="414.64285710000001"/>
    <n v="2"/>
    <n v="0.21"/>
    <n v="0.3"/>
    <n v="131.4357143"/>
    <n v="11.19714286"/>
    <n v="757"/>
    <n v="9.2200000000000006"/>
    <n v="-728"/>
    <n v="384.35714289999999"/>
    <n v="2.6071428569999999"/>
    <n v="2.4450326410000001"/>
    <n v="0.67822492300000004"/>
    <n v="1.3087759839999999"/>
    <n v="0"/>
  </r>
  <r>
    <n v="45"/>
    <x v="5"/>
    <n v="18"/>
    <x v="3"/>
    <n v="85"/>
    <b v="0"/>
    <s v="10.4"/>
    <s v="6.18"/>
    <s v="8.75"/>
    <s v="20.85"/>
    <n v="35.78"/>
    <n v="0"/>
    <n v="0"/>
    <s v="0.68"/>
    <s v="7.53"/>
    <s v="7.95"/>
    <s v="23.02"/>
    <n v="38.5"/>
    <n v="0"/>
    <s v="0.89"/>
    <n v="0"/>
    <n v="60"/>
    <n v="1.8560000000000001"/>
    <n v="0.622"/>
    <n v="0.03"/>
    <n v="0.20300000000000001"/>
    <n v="1.653"/>
    <n v="2.4779999999999998"/>
    <m/>
    <m/>
    <n v="5.2649999999999997"/>
    <n v="87.75"/>
    <n v="87.78"/>
    <n v="0"/>
    <n v="40.245010000000001"/>
    <n v="5.6321999999999997E-2"/>
    <n v="9.8099999999999999E-5"/>
    <n v="8.0852939999999993"/>
    <n v="2.1128000000000001E-2"/>
    <n v="4.1963E-2"/>
    <n v="15.48729"/>
    <n v="1.4866820000000001"/>
    <n v="22.94454545"/>
    <n v="0.61090909100000002"/>
    <n v="0.90800000000000003"/>
    <n v="1.1186363640000001"/>
    <n v="0.5"/>
    <n v="467.27272729999999"/>
    <n v="2"/>
    <n v="0.24"/>
    <n v="0.3"/>
    <n v="107.0545455"/>
    <n v="9.1386363639999999"/>
    <n v="757"/>
    <n v="9.0722727269999996"/>
    <n v="-762.13636359999998"/>
    <n v="718.5"/>
    <n v="5.3181818180000002"/>
    <n v="2.3831874960000001"/>
    <n v="1.8652516889999999"/>
    <n v="1.342739506"/>
    <n v="0"/>
  </r>
  <r>
    <n v="45"/>
    <x v="5"/>
    <n v="19"/>
    <x v="5"/>
    <n v="85"/>
    <b v="0"/>
    <s v="6.71"/>
    <s v="1.18"/>
    <n v="0"/>
    <s v="6.38"/>
    <n v="7.56"/>
    <s v="0.84"/>
    <n v="0"/>
    <s v="0.27"/>
    <s v="0.2"/>
    <n v="0"/>
    <s v="4.77"/>
    <n v="4.97"/>
    <s v="0.42"/>
    <n v="0"/>
    <s v="0.25"/>
    <n v="60"/>
    <n v="3.363"/>
    <n v="1.444"/>
    <n v="3.1E-2"/>
    <n v="0.23400000000000001"/>
    <n v="3.129"/>
    <n v="4.8070000000000004"/>
    <m/>
    <m/>
    <n v="10.48"/>
    <n v="174.66666666666669"/>
    <n v="174.69766666666669"/>
    <n v="0"/>
    <n v="39.9313"/>
    <n v="7.2761999999999993E-2"/>
    <n v="1.7849999999999999E-3"/>
    <n v="8.0783489999999993"/>
    <n v="2.6574E-2"/>
    <n v="4.8044000000000003E-2"/>
    <n v="15.544729999999999"/>
    <n v="1.9214389999999999"/>
    <n v="22.994824560000001"/>
    <n v="0.73894736800000005"/>
    <n v="0.90900000000000003"/>
    <n v="1.1313157890000001"/>
    <n v="0.5"/>
    <n v="466.10526320000002"/>
    <n v="2"/>
    <n v="0.23157894700000001"/>
    <n v="0.3"/>
    <n v="103.8517544"/>
    <n v="8.8556140350000003"/>
    <n v="757"/>
    <n v="8.8594736839999992"/>
    <n v="-760.35087720000001"/>
    <n v="344.63157890000002"/>
    <n v="2.4473684210000002"/>
    <n v="2.4501525790000001"/>
    <n v="1.779846474"/>
    <n v="1.306041113"/>
    <n v="0"/>
  </r>
  <r>
    <n v="45"/>
    <x v="5"/>
    <n v="20"/>
    <x v="2"/>
    <n v="65"/>
    <b v="0"/>
    <s v="13.6"/>
    <s v="18.88"/>
    <s v="14.19"/>
    <s v="47.93"/>
    <n v="81"/>
    <s v="0.79"/>
    <n v="0"/>
    <s v="0.67"/>
    <s v="22.31"/>
    <s v="15.68"/>
    <s v="51.48"/>
    <n v="89.47"/>
    <s v="0.83"/>
    <n v="0"/>
    <s v="0.64"/>
    <n v="60"/>
    <n v="1.591"/>
    <n v="0.26200000000000001"/>
    <n v="0.01"/>
    <n v="0.03"/>
    <n v="1.5609999999999999"/>
    <n v="1.853"/>
    <m/>
    <m/>
    <n v="7.04"/>
    <n v="117.33333333333334"/>
    <n v="117.34333333333335"/>
    <n v="0"/>
    <n v="40.274540000000002"/>
    <n v="5.0224999999999999E-2"/>
    <n v="9.7499999999999996E-4"/>
    <n v="7.9667380000000003"/>
    <n v="1.0812E-2"/>
    <n v="3.4898999999999999E-2"/>
    <n v="15.542210000000001"/>
    <n v="1.9322539999999999"/>
    <n v="23.044583329999998"/>
    <n v="0.45583333300000001"/>
    <n v="0.90900000000000003"/>
    <n v="1.10625"/>
    <n v="0.5"/>
    <n v="468.375"/>
    <n v="2"/>
    <n v="0.24"/>
    <n v="0.3"/>
    <n v="118.9416667"/>
    <n v="10.13291667"/>
    <n v="757"/>
    <n v="9.0745833329999996"/>
    <n v="-750.66666669999995"/>
    <n v="486.25"/>
    <n v="3.7916666669999999"/>
    <n v="2.1332615590000001"/>
    <n v="0.61119862400000002"/>
    <n v="1.500050468"/>
    <n v="0"/>
  </r>
  <r>
    <n v="45"/>
    <x v="5"/>
    <s v="control"/>
    <x v="0"/>
    <n v="55"/>
    <b v="0"/>
    <n v="12.1"/>
    <s v="21.59"/>
    <s v="20.7"/>
    <s v="49.64"/>
    <n v="91.93"/>
    <s v="0.84"/>
    <n v="0"/>
    <s v="0.66"/>
    <s v="20.81"/>
    <s v="19.27"/>
    <s v="43.74"/>
    <n v="83.82"/>
    <n v="0"/>
    <n v="0"/>
    <s v="0.72"/>
    <n v="60"/>
    <n v="2.7440000000000002"/>
    <n v="0.29499999999999998"/>
    <n v="2.1999999999999999E-2"/>
    <n v="8.7999999999999995E-2"/>
    <n v="2.6560000000000001"/>
    <n v="3.0390000000000001"/>
    <m/>
    <m/>
    <n v="9.0250000000000004"/>
    <n v="150.41666666666669"/>
    <n v="150.43866666666668"/>
    <n v="0"/>
    <n v="41.100729999999999"/>
    <n v="4.8873E-2"/>
    <n v="1.5300000000000001E-4"/>
    <n v="8.1044830000000001"/>
    <n v="1.8203E-2"/>
    <n v="3.5874000000000003E-2"/>
    <n v="15.710850000000001"/>
    <n v="1.545803"/>
    <n v="23.09363158"/>
    <n v="0.85842105300000004"/>
    <n v="0.90852368400000005"/>
    <n v="1.141578947"/>
    <n v="0.5"/>
    <n v="470.0789474"/>
    <n v="2"/>
    <n v="0.24"/>
    <n v="0.3"/>
    <n v="116.4036842"/>
    <n v="9.9063947369999994"/>
    <n v="757"/>
    <n v="9.0559210530000005"/>
    <n v="-711.11052629999995"/>
    <n v="299.48421050000002"/>
    <n v="2.3368421050000001"/>
    <n v="2.3877722239999999"/>
    <n v="1.3656984029999999"/>
    <n v="1.3401613299999999"/>
    <n v="0"/>
  </r>
  <r>
    <n v="45"/>
    <x v="5"/>
    <s v="control 2"/>
    <x v="0"/>
    <n v="55"/>
    <b v="0"/>
    <n v="15"/>
    <s v="23.09"/>
    <s v="16.48"/>
    <s v="53.49"/>
    <n v="93.06"/>
    <s v="0.86"/>
    <n v="0"/>
    <s v="0.62"/>
    <s v="19.39"/>
    <s v="17.05"/>
    <s v="42.76"/>
    <n v="79.199999999999989"/>
    <n v="0"/>
    <n v="0"/>
    <s v="0.71"/>
    <n v="60"/>
    <n v="0.98899999999999999"/>
    <n v="0.245"/>
    <n v="2E-3"/>
    <n v="8.9999999999999993E-3"/>
    <n v="0.98"/>
    <n v="1.234"/>
    <m/>
    <m/>
    <n v="6.9"/>
    <n v="115.00000000000001"/>
    <n v="115.00200000000001"/>
    <n v="0"/>
    <n v="40.763919999999999"/>
    <n v="3.7700999999999998E-2"/>
    <n v="5.6800000000000004E-4"/>
    <n v="8.0591609999999996"/>
    <n v="7.4700000000000001E-3"/>
    <n v="3.4957000000000002E-2"/>
    <n v="15.55889"/>
    <n v="0.79164699999999999"/>
    <n v="23.033958330000001"/>
    <n v="0.55249999999999999"/>
    <n v="0.90800000000000003"/>
    <n v="1.11375"/>
    <n v="0.5"/>
    <n v="469.60416670000001"/>
    <n v="2"/>
    <n v="0.23708333300000001"/>
    <n v="0.3"/>
    <n v="121.1708333"/>
    <n v="10.32041667"/>
    <n v="757"/>
    <n v="9.2795833329999997"/>
    <n v="-753.625"/>
    <n v="1349.416667"/>
    <n v="10.04166667"/>
    <n v="2.111157344"/>
    <n v="4.5395327229999998"/>
    <n v="1.5157562790000001"/>
    <n v="0"/>
  </r>
  <r>
    <n v="45"/>
    <x v="5"/>
    <s v="control 3"/>
    <x v="0"/>
    <n v="55"/>
    <b v="0"/>
    <n v="8.44"/>
    <s v="21.81"/>
    <s v="14.94"/>
    <s v="54.43"/>
    <n v="91.18"/>
    <s v="0.81"/>
    <n v="0"/>
    <s v="0.64"/>
    <s v="20.67"/>
    <s v="19.67"/>
    <s v="46.53"/>
    <n v="86.87"/>
    <s v="0.82"/>
    <n v="0"/>
    <s v="0.66"/>
    <n v="60"/>
    <n v="0.88200000000000001"/>
    <n v="0.22600000000000001"/>
    <n v="1.9E-2"/>
    <n v="1E-3"/>
    <n v="0.88100000000000001"/>
    <n v="1.1080000000000001"/>
    <m/>
    <m/>
    <n v="1.5149999999999999"/>
    <n v="25.25"/>
    <n v="25.268999999999998"/>
    <n v="0"/>
    <n v="40.607500000000002"/>
    <n v="4.2096000000000001E-2"/>
    <n v="0"/>
    <n v="8.051418"/>
    <n v="5.182E-3"/>
    <n v="4.3859000000000002E-2"/>
    <n v="15.544739999999999"/>
    <n v="0.26892899999999997"/>
    <n v="23.886333329999999"/>
    <n v="0.44700000000000001"/>
    <n v="0.91100000000000003"/>
    <n v="1.1045"/>
    <n v="0.5"/>
    <n v="467"/>
    <n v="2"/>
    <n v="0.23300000000000001"/>
    <n v="0.3"/>
    <n v="147.3533333"/>
    <n v="12.349"/>
    <n v="757"/>
    <n v="9.6346666669999994"/>
    <n v="-732.3666667"/>
    <n v="703.51666669999997"/>
    <n v="4.5333333329999999"/>
    <n v="1.9514358489999999"/>
    <n v="2.4360916019999999"/>
    <n v="1.6398181890000001"/>
    <n v="0"/>
  </r>
  <r>
    <n v="45"/>
    <x v="5"/>
    <s v="control 4"/>
    <x v="0"/>
    <n v="55"/>
    <b v="0"/>
    <n v="10.7"/>
    <s v="25.28"/>
    <n v="0"/>
    <s v="75.68"/>
    <n v="100.96000000000001"/>
    <n v="0"/>
    <n v="0"/>
    <s v="0.38"/>
    <s v="28.62"/>
    <s v="18.68"/>
    <s v="77.37"/>
    <n v="124.67"/>
    <s v="0.78"/>
    <n v="0"/>
    <s v="0.68"/>
    <n v="60"/>
    <n v="2.145"/>
    <n v="0.27300000000000002"/>
    <n v="1.6E-2"/>
    <n v="7.3999999999999996E-2"/>
    <n v="2.0710000000000002"/>
    <n v="2.4180000000000001"/>
    <m/>
    <m/>
    <n v="4.0149999999999997"/>
    <n v="66.916666666666657"/>
    <n v="66.932666666666663"/>
    <n v="0"/>
    <n v="41.360799999999998"/>
    <n v="6.1106000000000001E-2"/>
    <n v="3.6200000000000002E-4"/>
    <n v="8.0828229999999994"/>
    <n v="1.1993999999999999E-2"/>
    <n v="5.1706000000000002E-2"/>
    <n v="15.74403"/>
    <n v="0.70945400000000003"/>
    <n v="23.845769229999998"/>
    <n v="0.55692307699999999"/>
    <n v="0.91"/>
    <n v="1.115384615"/>
    <n v="0.5"/>
    <n v="468.46153850000002"/>
    <n v="2"/>
    <n v="0.236153846"/>
    <n v="0.3"/>
    <n v="145.95384619999999"/>
    <n v="12.24884615"/>
    <n v="757"/>
    <n v="9.5946153850000009"/>
    <n v="-729.92307689999996"/>
    <n v="189.92307690000001"/>
    <n v="1.384615385"/>
    <n v="2.7796925140000002"/>
    <n v="2.0566585119999998"/>
    <n v="1.151206468"/>
    <n v="0"/>
  </r>
  <r>
    <n v="60"/>
    <x v="6"/>
    <n v="1"/>
    <x v="1"/>
    <n v="100"/>
    <b v="0"/>
    <n v="4.51"/>
    <s v="8.05"/>
    <n v="0"/>
    <s v="22.59"/>
    <n v="30.64"/>
    <s v="0.50"/>
    <n v="0"/>
    <s v="0.64"/>
    <s v="7.41"/>
    <s v="2.34"/>
    <s v="27.15"/>
    <n v="36.9"/>
    <s v="0.59"/>
    <s v="0.86"/>
    <s v="0.68"/>
    <n v="60"/>
    <n v="0.54100000000000004"/>
    <n v="0.35299999999999998"/>
    <n v="8.3000000000000004E-2"/>
    <n v="0"/>
    <n v="0.54"/>
    <n v="0.89300000000000002"/>
    <m/>
    <m/>
    <n v="6.2350000000000003"/>
    <n v="103.91666666666667"/>
    <n v="103.99966666666667"/>
    <n v="0"/>
    <n v="40.302819999999997"/>
    <n v="4.9064000000000003E-2"/>
    <n v="0"/>
    <n v="8.3634190000000004"/>
    <n v="3.6375999999999999E-2"/>
    <n v="0.101604"/>
    <n v="16.944959999999998"/>
    <n v="0"/>
    <n v="23.74666667"/>
    <n v="0.60666666700000005"/>
    <n v="0.90900000000000003"/>
    <n v="1.1299999999999999"/>
    <n v="0.5"/>
    <n v="486.33333329999999"/>
    <n v="2"/>
    <n v="0.25"/>
    <n v="0.3"/>
    <n v="68.266666670000006"/>
    <n v="5.7350000000000003"/>
    <n v="757"/>
    <n v="9.2533333330000005"/>
    <n v="-585.83333330000005"/>
    <n v="1150.333333"/>
    <n v="5"/>
    <n v="2.682126518"/>
    <n v="1.948871223"/>
    <n v="1.1930831669999999"/>
    <n v="0"/>
  </r>
  <r>
    <n v="60"/>
    <x v="6"/>
    <n v="2"/>
    <x v="2"/>
    <n v="70"/>
    <b v="0"/>
    <n v="3.38"/>
    <s v="14.14"/>
    <n v="0"/>
    <s v="42.36"/>
    <n v="56.5"/>
    <s v="0.88"/>
    <n v="0"/>
    <s v="0.59"/>
    <s v="14.26"/>
    <n v="0"/>
    <s v="48.86"/>
    <n v="63.12"/>
    <s v="0.52"/>
    <n v="0"/>
    <s v="0.64"/>
    <n v="60"/>
    <n v="0.94099999999999995"/>
    <n v="0.30499999999999999"/>
    <n v="6.2E-2"/>
    <n v="0"/>
    <n v="0.94"/>
    <n v="1.2449999999999999"/>
    <m/>
    <m/>
    <n v="4.13"/>
    <n v="68.833333333333329"/>
    <n v="68.895333333333326"/>
    <n v="0"/>
    <n v="40.147620000000003"/>
    <n v="5.0835999999999999E-2"/>
    <n v="0"/>
    <n v="8.3437110000000008"/>
    <n v="5.2394000000000003E-2"/>
    <n v="7.6204999999999995E-2"/>
    <n v="16.613240000000001"/>
    <n v="1.3879060000000001"/>
    <n v="23.49555556"/>
    <n v="0.806666667"/>
    <n v="0.90900000000000003"/>
    <n v="1.146111111"/>
    <n v="0.5"/>
    <n v="488.59259259999999"/>
    <n v="2"/>
    <n v="0.25074074099999999"/>
    <n v="0.3"/>
    <n v="72.574074069999995"/>
    <n v="6.132592593"/>
    <n v="757"/>
    <n v="9.1953703699999991"/>
    <n v="-597.31481480000002"/>
    <n v="464.64814810000001"/>
    <n v="2.8148148150000001"/>
    <n v="2.2208582080000001"/>
    <n v="1.4727693559999999"/>
    <n v="1.4408844240000001"/>
    <n v="0"/>
  </r>
  <r>
    <n v="60"/>
    <x v="6"/>
    <n v="3"/>
    <x v="3"/>
    <n v="70"/>
    <b v="0"/>
    <n v="3.93"/>
    <s v="12.33"/>
    <n v="0"/>
    <s v="38.82"/>
    <n v="51.15"/>
    <s v="0.88"/>
    <n v="0"/>
    <s v="0.61"/>
    <s v="13.04"/>
    <n v="0"/>
    <s v="45.11"/>
    <n v="58.15"/>
    <s v="0.61"/>
    <n v="0"/>
    <s v="0.68"/>
    <n v="60"/>
    <n v="0.629"/>
    <n v="7.1999999999999995E-2"/>
    <n v="2.9000000000000001E-2"/>
    <n v="0"/>
    <n v="0.628"/>
    <n v="0.7"/>
    <m/>
    <m/>
    <n v="7.04"/>
    <n v="117.33333333333334"/>
    <n v="117.36233333333334"/>
    <n v="0"/>
    <n v="39.494160000000001"/>
    <n v="4.4817000000000003E-2"/>
    <n v="0"/>
    <n v="8.3215090000000007"/>
    <n v="1.6261000000000001E-2"/>
    <n v="5.1503E-2"/>
    <n v="17.000730000000001"/>
    <n v="1.627996"/>
    <n v="23.75"/>
    <n v="0.63100000000000001"/>
    <n v="0.91"/>
    <n v="1.133"/>
    <n v="0.5"/>
    <n v="483.1"/>
    <n v="2"/>
    <n v="0.24099999999999999"/>
    <n v="0.3"/>
    <n v="61.3"/>
    <n v="5.15"/>
    <n v="757"/>
    <n v="9.3800000000000008"/>
    <n v="-561.4"/>
    <n v="331.8"/>
    <n v="1.75"/>
    <n v="2.7133835500000001"/>
    <n v="1.418243401"/>
    <n v="1.179339353"/>
    <n v="0"/>
  </r>
  <r>
    <n v="60"/>
    <x v="6"/>
    <n v="4"/>
    <x v="3"/>
    <n v="105"/>
    <b v="0"/>
    <n v="4.2"/>
    <s v="7.43"/>
    <s v="8.11"/>
    <s v="23.56"/>
    <n v="39.099999999999994"/>
    <s v="0.71"/>
    <n v="0"/>
    <s v="0.74"/>
    <s v="6.7"/>
    <s v="2.17"/>
    <s v="24.67"/>
    <n v="33.540000000000006"/>
    <s v="0.65"/>
    <n v="0"/>
    <s v="0.7"/>
    <n v="60"/>
    <n v="0.46400000000000002"/>
    <n v="1.2999999999999999E-2"/>
    <n v="2.5999999999999999E-2"/>
    <n v="0"/>
    <n v="0.46300000000000002"/>
    <n v="0.47600000000000003"/>
    <m/>
    <m/>
    <n v="5.8650000000000002"/>
    <n v="97.750000000000014"/>
    <n v="97.77600000000001"/>
    <n v="0"/>
    <n v="39.71163"/>
    <n v="2.9728999999999998E-2"/>
    <n v="2.5300000000000002E-4"/>
    <n v="8.3559429999999999"/>
    <n v="5.8760000000000001E-3"/>
    <n v="5.3294000000000001E-2"/>
    <n v="16.917760000000001"/>
    <n v="2.0310299999999999"/>
    <n v="23.71"/>
    <n v="0.77300000000000002"/>
    <n v="0.91"/>
    <n v="1.145"/>
    <n v="0.5"/>
    <n v="480.5"/>
    <n v="2"/>
    <n v="0.24"/>
    <n v="0.3"/>
    <n v="63.58"/>
    <n v="5.35"/>
    <n v="757"/>
    <n v="9.4250000000000007"/>
    <n v="-577.29999999999995"/>
    <n v="301.2"/>
    <n v="2.1"/>
    <n v="2.4155270299999998"/>
    <n v="2.2124437989999999"/>
    <n v="1.3247626539999999"/>
    <n v="0"/>
  </r>
  <r>
    <n v="60"/>
    <x v="6"/>
    <n v="5"/>
    <x v="4"/>
    <n v="120"/>
    <b v="0"/>
    <n v="1.8"/>
    <s v="4.54"/>
    <n v="0"/>
    <s v="10.38"/>
    <n v="14.920000000000002"/>
    <n v="0"/>
    <n v="0"/>
    <s v="0.39"/>
    <s v="1.75"/>
    <n v="0"/>
    <s v="3.47"/>
    <n v="5.2200000000000006"/>
    <s v="0.36"/>
    <n v="0"/>
    <s v="0.48"/>
    <n v="60"/>
    <n v="0.41"/>
    <n v="0.28199999999999997"/>
    <n v="3.5999999999999997E-2"/>
    <n v="0"/>
    <n v="0.41"/>
    <n v="0.69199999999999995"/>
    <m/>
    <m/>
    <n v="4.5549999999999997"/>
    <n v="75.916666666666671"/>
    <n v="75.952666666666673"/>
    <n v="0"/>
    <n v="38.841610000000003"/>
    <n v="0.25968799999999997"/>
    <n v="8.8800000000000001E-4"/>
    <n v="8.1934159999999991"/>
    <n v="6.2727000000000005E-2"/>
    <n v="6.6393999999999995E-2"/>
    <n v="16.617249999999999"/>
    <n v="1.493892"/>
    <n v="23.84285714"/>
    <n v="0.64714285699999996"/>
    <n v="0.91100000000000003"/>
    <n v="1.135"/>
    <n v="0.5"/>
    <n v="479.57142859999999"/>
    <n v="2"/>
    <n v="0.24"/>
    <n v="0.3"/>
    <n v="73.685714290000007"/>
    <n v="6.1828571429999997"/>
    <n v="757"/>
    <n v="9.3371428569999999"/>
    <n v="-621.57142859999999"/>
    <n v="201.7857143"/>
    <n v="1.1428571430000001"/>
    <n v="2.7114349839999998"/>
    <n v="2.1203378669999999"/>
    <n v="1.1801868820000001"/>
    <n v="0"/>
  </r>
  <r>
    <n v="60"/>
    <x v="6"/>
    <n v="6"/>
    <x v="5"/>
    <n v="105"/>
    <b v="0"/>
    <n v="1.47"/>
    <s v="6.02"/>
    <s v="3.47"/>
    <s v="18.41"/>
    <n v="27.9"/>
    <s v="0.83"/>
    <n v="0"/>
    <s v="0.70"/>
    <s v="7.09"/>
    <n v="0"/>
    <s v="17.75"/>
    <n v="24.84"/>
    <s v="0.68"/>
    <n v="0"/>
    <s v="0.62"/>
    <n v="60"/>
    <n v="0.32800000000000001"/>
    <n v="0.27500000000000002"/>
    <n v="9.4E-2"/>
    <n v="0"/>
    <n v="0.32800000000000001"/>
    <n v="0.60299999999999998"/>
    <m/>
    <m/>
    <n v="0.51500000000000001"/>
    <n v="8.5833333333333339"/>
    <n v="8.6773333333333333"/>
    <n v="0"/>
    <n v="39.718409999999999"/>
    <n v="0.115091"/>
    <n v="0"/>
    <n v="8.2858990000000006"/>
    <n v="8.1495999999999999E-2"/>
    <n v="0.12931100000000001"/>
    <n v="16.690930000000002"/>
    <n v="2.5804239999999998"/>
    <n v="23.66155556"/>
    <n v="0.44666666700000002"/>
    <n v="0.90900000000000003"/>
    <n v="1.1166666670000001"/>
    <n v="0.5"/>
    <n v="484.95555560000003"/>
    <n v="2"/>
    <n v="0.242666667"/>
    <n v="0.3"/>
    <n v="64.748888890000003"/>
    <n v="5.4526666669999999"/>
    <n v="757"/>
    <n v="9.0651111110000002"/>
    <n v="-600.20000000000005"/>
    <n v="883.84444440000004"/>
    <n v="5.1555555560000004"/>
    <n v="2.5269450180000002"/>
    <n v="3.4571667869999998"/>
    <n v="1.266351257"/>
    <n v="0"/>
  </r>
  <r>
    <n v="60"/>
    <x v="6"/>
    <n v="7"/>
    <x v="1"/>
    <n v="172"/>
    <b v="1"/>
    <n v="2.15"/>
    <s v="2.15"/>
    <s v="2.68"/>
    <s v="4.85"/>
    <n v="9.68"/>
    <n v="0"/>
    <s v="0.92"/>
    <s v="0.5"/>
    <s v="1.57"/>
    <n v="0"/>
    <s v="1.59"/>
    <n v="3.16"/>
    <s v="0.18"/>
    <n v="0"/>
    <s v="0.53"/>
    <n v="60"/>
    <n v="0.495"/>
    <n v="0.22800000000000001"/>
    <n v="9.1999999999999998E-2"/>
    <n v="0"/>
    <n v="0.49399999999999999"/>
    <n v="0.72199999999999998"/>
    <m/>
    <m/>
    <n v="1.7350000000000001"/>
    <n v="28.916666666666668"/>
    <n v="29.008666666666667"/>
    <n v="0"/>
    <n v="37.361319999999999"/>
    <n v="5.7324E-2"/>
    <n v="0"/>
    <n v="8.2429950000000005"/>
    <n v="4.3275000000000001E-2"/>
    <n v="0.110081"/>
    <n v="16.91047"/>
    <n v="1.2011700000000001"/>
    <n v="23.657857140000001"/>
    <n v="0.73499999999999999"/>
    <n v="0.90900000000000003"/>
    <n v="1.1421428570000001"/>
    <n v="0.5"/>
    <n v="469.2857143"/>
    <n v="2"/>
    <n v="0.24"/>
    <n v="0.3"/>
    <n v="68.517857140000004"/>
    <n v="5.77"/>
    <n v="757"/>
    <n v="9.1014285709999996"/>
    <n v="-611.10714289999999"/>
    <n v="720.92857140000001"/>
    <n v="5"/>
    <n v="2.1871197549999999"/>
    <n v="1.9264683570000001"/>
    <n v="1.4631114700000001"/>
    <n v="0"/>
  </r>
  <r>
    <n v="60"/>
    <x v="6"/>
    <n v="8"/>
    <x v="4"/>
    <n v="90"/>
    <b v="0"/>
    <n v="2.97"/>
    <s v="7.93"/>
    <n v="0"/>
    <s v="19.90"/>
    <n v="27.83"/>
    <s v="0.87"/>
    <n v="0"/>
    <s v="0.53"/>
    <s v="7.17"/>
    <n v="0"/>
    <s v="20.01"/>
    <n v="27.18"/>
    <s v="0.82"/>
    <n v="0"/>
    <s v="0.56"/>
    <n v="60"/>
    <n v="0.28100000000000003"/>
    <n v="0.11"/>
    <n v="1.6E-2"/>
    <n v="0"/>
    <n v="0.28100000000000003"/>
    <n v="0.39100000000000001"/>
    <m/>
    <m/>
    <n v="5.8150000000000004"/>
    <n v="96.916666666666671"/>
    <n v="96.932666666666677"/>
    <n v="0"/>
    <n v="38.317369999999997"/>
    <n v="7.1544999999999997E-2"/>
    <n v="9.4200000000000002E-4"/>
    <n v="8.341405"/>
    <n v="7.4773999999999993E-2"/>
    <n v="4.3136000000000001E-2"/>
    <n v="16.889489999999999"/>
    <n v="2.5956E-2"/>
    <n v="23.646666669999998"/>
    <n v="0.45777777800000002"/>
    <n v="0.90900000000000003"/>
    <n v="1.1188888889999999"/>
    <n v="0.5"/>
    <n v="476"/>
    <n v="2"/>
    <n v="0.24"/>
    <n v="0.3"/>
    <n v="65.544444440000007"/>
    <n v="5.5205555559999997"/>
    <n v="757"/>
    <n v="9.0255555560000005"/>
    <n v="-596"/>
    <n v="997.94444439999995"/>
    <n v="7.1666666670000003"/>
    <n v="2.8586819920000002"/>
    <n v="1.8276745430000001"/>
    <n v="1.119396984"/>
    <n v="0"/>
  </r>
  <r>
    <n v="60"/>
    <x v="6"/>
    <n v="9"/>
    <x v="5"/>
    <n v="145"/>
    <b v="1"/>
    <n v="1.3"/>
    <s v="1.53"/>
    <n v="0"/>
    <s v="0.59"/>
    <n v="2.12"/>
    <s v="0.57"/>
    <n v="0"/>
    <s v="0.96"/>
    <s v="1.32"/>
    <n v="0"/>
    <s v="0.49"/>
    <n v="1.81"/>
    <s v="0.09"/>
    <n v="0"/>
    <s v="0.49"/>
    <n v="60"/>
    <n v="0.223"/>
    <n v="0.186"/>
    <n v="3.2000000000000001E-2"/>
    <n v="0"/>
    <n v="0.223"/>
    <n v="0.40900000000000003"/>
    <m/>
    <m/>
    <n v="11.32"/>
    <n v="188.66666666666669"/>
    <n v="188.6986666666667"/>
    <n v="0"/>
    <n v="36.050179999999997"/>
    <n v="4.8732999999999999E-2"/>
    <n v="1.9750000000000002E-3"/>
    <n v="8.2877150000000004"/>
    <n v="2.2348E-2"/>
    <n v="5.9310000000000002E-2"/>
    <n v="16.56251"/>
    <n v="1.4585630000000001"/>
    <n v="23.507999999999999"/>
    <n v="0.55300000000000005"/>
    <n v="0.90900000000000003"/>
    <n v="1.125"/>
    <n v="0.5"/>
    <n v="465.5"/>
    <n v="2"/>
    <n v="0.23"/>
    <n v="0.3"/>
    <n v="56.35"/>
    <n v="4.7610000000000001"/>
    <n v="757"/>
    <n v="8.8249999999999993"/>
    <n v="-589.9"/>
    <n v="398.5"/>
    <n v="2.7"/>
    <n v="2.4362934300000001"/>
    <n v="0.359937171"/>
    <n v="1.313470685"/>
    <n v="0"/>
  </r>
  <r>
    <n v="60"/>
    <x v="6"/>
    <n v="10"/>
    <x v="4"/>
    <n v="70"/>
    <b v="0"/>
    <n v="5.77"/>
    <s v="11.97"/>
    <s v="4.90"/>
    <s v="41.18"/>
    <n v="58.05"/>
    <s v="0.69"/>
    <n v="0"/>
    <s v="0.72"/>
    <s v="11.62"/>
    <s v="5.87"/>
    <s v="37.23"/>
    <n v="54.72"/>
    <s v="0.6"/>
    <s v="0.86"/>
    <s v="0.66"/>
    <n v="60"/>
    <n v="0.34599999999999997"/>
    <n v="0.11700000000000001"/>
    <n v="8.0000000000000002E-3"/>
    <n v="0"/>
    <n v="0.34599999999999997"/>
    <n v="0.46299999999999997"/>
    <m/>
    <m/>
    <n v="4.5"/>
    <n v="75"/>
    <n v="75.007999999999996"/>
    <n v="0"/>
    <n v="39.89817"/>
    <n v="0.137847"/>
    <n v="4.4700000000000002E-4"/>
    <n v="8.3703129999999994"/>
    <n v="5.8404999999999999E-2"/>
    <n v="3.4768E-2"/>
    <n v="16.676279999999998"/>
    <n v="1.3410420000000001"/>
    <n v="23.51409091"/>
    <n v="0.67181818199999999"/>
    <n v="0.91"/>
    <n v="1.1381818180000001"/>
    <n v="0.5"/>
    <n v="482.27272729999999"/>
    <n v="2"/>
    <n v="0.24"/>
    <n v="0.3"/>
    <n v="57.827272729999997"/>
    <n v="4.8827272730000004"/>
    <n v="757"/>
    <n v="8.9727272730000003"/>
    <n v="-589.72727269999996"/>
    <n v="650.36363640000002"/>
    <n v="4.9090909089999997"/>
    <n v="3.2031083059999998"/>
    <n v="1.060979391"/>
    <n v="0.99902959700000005"/>
    <n v="0"/>
  </r>
  <r>
    <n v="60"/>
    <x v="6"/>
    <n v="11"/>
    <x v="1"/>
    <n v="95"/>
    <b v="1"/>
    <n v="7.52"/>
    <s v="7.05"/>
    <s v="2.22"/>
    <s v="22.28"/>
    <n v="31.55"/>
    <s v="0.65"/>
    <n v="0"/>
    <s v="0.73"/>
    <s v="4.85"/>
    <s v="2.57"/>
    <s v="19.97"/>
    <n v="27.39"/>
    <s v="0.67"/>
    <n v="0"/>
    <s v="0.71"/>
    <n v="60"/>
    <n v="0.40899999999999997"/>
    <n v="9.9000000000000005E-2"/>
    <n v="3.5999999999999997E-2"/>
    <n v="0"/>
    <n v="0.40899999999999997"/>
    <n v="0.50800000000000001"/>
    <m/>
    <m/>
    <n v="5.9450000000000003"/>
    <n v="99.083333333333343"/>
    <n v="99.119333333333344"/>
    <n v="0"/>
    <n v="39.914940000000001"/>
    <n v="4.1998000000000001E-2"/>
    <n v="6.2500000000000001E-4"/>
    <n v="8.3430110000000006"/>
    <n v="2.2734999999999998E-2"/>
    <n v="6.2223000000000001E-2"/>
    <n v="17.077629999999999"/>
    <n v="2.2119979999999999"/>
    <n v="23.526818179999999"/>
    <n v="0.73272727299999996"/>
    <n v="0.90900000000000003"/>
    <n v="1.1404545450000001"/>
    <n v="0.5"/>
    <n v="486.13636359999998"/>
    <n v="2"/>
    <n v="0.24272727299999999"/>
    <n v="0.3"/>
    <n v="74.736363639999993"/>
    <n v="6.3054545449999999"/>
    <n v="757"/>
    <n v="9.309090909"/>
    <n v="-604.54545450000001"/>
    <n v="598.13636359999998"/>
    <n v="4.1363636359999996"/>
    <n v="2.5526969230000001"/>
    <n v="1.223092998"/>
    <n v="1.2535761569999999"/>
    <n v="0"/>
  </r>
  <r>
    <n v="60"/>
    <x v="6"/>
    <n v="12"/>
    <x v="3"/>
    <n v="70"/>
    <b v="1"/>
    <n v="3.68"/>
    <s v="13.11"/>
    <s v="3.82"/>
    <s v="40.57"/>
    <n v="57.5"/>
    <s v="0.66"/>
    <n v="0"/>
    <s v="0.72"/>
    <s v="11.19"/>
    <s v="6.33"/>
    <s v="36.05"/>
    <n v="53.569999999999993"/>
    <s v="0.66"/>
    <n v="0"/>
    <s v="0.72"/>
    <n v="60"/>
    <n v="0.39600000000000002"/>
    <n v="0"/>
    <n v="2.1000000000000001E-2"/>
    <n v="0"/>
    <n v="0.39600000000000002"/>
    <n v="0.39600000000000002"/>
    <m/>
    <m/>
    <n v="5.9850000000000003"/>
    <n v="99.750000000000014"/>
    <n v="99.771000000000015"/>
    <n v="0"/>
    <n v="39.818539999999999"/>
    <n v="3.0065000000000001E-2"/>
    <n v="0"/>
    <n v="8.3603909999999999"/>
    <n v="4.3740000000000003E-3"/>
    <n v="5.3258E-2"/>
    <n v="17.554559999999999"/>
    <n v="1.180261"/>
    <n v="23.77222222"/>
    <n v="0.86666666699999995"/>
    <n v="0.90900000000000003"/>
    <n v="1.152222222"/>
    <n v="0.5"/>
    <n v="480.5"/>
    <n v="2"/>
    <n v="0.24"/>
    <n v="0.3"/>
    <n v="70.044444440000007"/>
    <n v="5.8855555559999999"/>
    <n v="757"/>
    <n v="9.488888889"/>
    <n v="-587.22222220000003"/>
    <n v="329.66666670000001"/>
    <n v="2.2222222220000001"/>
    <n v="3.3608235209999999"/>
    <n v="1.6082343729999999"/>
    <n v="0.95214758499999996"/>
    <n v="0"/>
  </r>
  <r>
    <n v="60"/>
    <x v="6"/>
    <n v="13"/>
    <x v="5"/>
    <n v="90"/>
    <b v="1"/>
    <n v="3.29"/>
    <s v="6.56"/>
    <n v="0"/>
    <s v="21.81"/>
    <n v="28.369999999999997"/>
    <s v="0.46"/>
    <n v="0"/>
    <s v="0.64"/>
    <s v="3.42"/>
    <s v="2.85"/>
    <s v="13.60"/>
    <n v="19.869999999999997"/>
    <s v="0.65"/>
    <n v="0"/>
    <s v="0.68"/>
    <n v="60"/>
    <n v="0.32500000000000001"/>
    <n v="8.0000000000000002E-3"/>
    <n v="2.8000000000000001E-2"/>
    <n v="0"/>
    <n v="0.32500000000000001"/>
    <n v="0.33300000000000002"/>
    <m/>
    <m/>
    <n v="11.574999999999999"/>
    <n v="192.91666666666666"/>
    <n v="192.94466666666665"/>
    <n v="0"/>
    <n v="37.577179999999998"/>
    <n v="6.1141000000000001E-2"/>
    <n v="4.6200000000000001E-4"/>
    <n v="8.3403519999999993"/>
    <n v="1.6659E-2"/>
    <n v="5.8918999999999999E-2"/>
    <n v="16.778759999999998"/>
    <n v="1.913508"/>
    <n v="23.939916669999999"/>
    <n v="0.52916666700000003"/>
    <n v="0.91"/>
    <n v="1.1241666669999999"/>
    <n v="0.5"/>
    <n v="471.17500000000001"/>
    <n v="2"/>
    <n v="0.23708333300000001"/>
    <n v="0.3"/>
    <n v="76.683333329999996"/>
    <n v="6.4234166669999997"/>
    <n v="757"/>
    <n v="9.4896666669999998"/>
    <n v="-563.42499999999995"/>
    <n v="504.31666669999998"/>
    <n v="3.5"/>
    <n v="2.0797016560000001"/>
    <n v="2.7581582999999998"/>
    <n v="1.538682238"/>
    <n v="0"/>
  </r>
  <r>
    <n v="60"/>
    <x v="6"/>
    <n v="14"/>
    <x v="2"/>
    <n v="65"/>
    <b v="0"/>
    <n v="3.2"/>
    <s v="12.76"/>
    <n v="0"/>
    <s v="039.94"/>
    <n v="52.699999999999996"/>
    <s v="0.5"/>
    <n v="0"/>
    <s v="0.64"/>
    <s v="5.28"/>
    <n v="0"/>
    <s v="14.17"/>
    <n v="19.45"/>
    <s v="0.43"/>
    <n v="0"/>
    <s v="0.5"/>
    <n v="60"/>
    <n v="0.32700000000000001"/>
    <n v="1.2999999999999999E-2"/>
    <n v="2.3E-2"/>
    <n v="0"/>
    <n v="0.32700000000000001"/>
    <n v="0.34"/>
    <m/>
    <m/>
    <n v="9.32"/>
    <n v="155.33333333333334"/>
    <n v="155.35633333333334"/>
    <n v="0"/>
    <n v="39.167270000000002"/>
    <n v="4.0404000000000002E-2"/>
    <n v="5.2499999999999997E-4"/>
    <n v="8.3721599999999992"/>
    <n v="1.7454999999999998E-2"/>
    <n v="5.9706000000000002E-2"/>
    <n v="16.94678"/>
    <n v="0.367705"/>
    <n v="23.918333329999999"/>
    <n v="0.50083333299999999"/>
    <n v="0.91100000000000003"/>
    <n v="1.1212500000000001"/>
    <n v="0.5"/>
    <n v="476.83333329999999"/>
    <n v="2"/>
    <n v="0.24"/>
    <n v="0.3"/>
    <n v="78.387500000000003"/>
    <n v="6.5679166670000004"/>
    <n v="757"/>
    <n v="9.6083333329999991"/>
    <n v="-581"/>
    <n v="336.875"/>
    <n v="2.375"/>
    <n v="2.1719258990000001"/>
    <n v="0.90871606599999999"/>
    <n v="1.4733467659999999"/>
    <n v="0"/>
  </r>
  <r>
    <n v="60"/>
    <x v="6"/>
    <n v="15"/>
    <x v="4"/>
    <n v="120"/>
    <b v="0"/>
    <n v="1.37"/>
    <s v="2.64"/>
    <n v="0"/>
    <s v="5.32"/>
    <n v="7.9600000000000009"/>
    <s v="0.14"/>
    <n v="0"/>
    <s v="0.53"/>
    <s v="1.54"/>
    <n v="0"/>
    <s v="1.67"/>
    <n v="3.21"/>
    <s v="0.08"/>
    <n v="0"/>
    <s v="0.39"/>
    <n v="60"/>
    <n v="0.28599999999999998"/>
    <n v="4.8000000000000001E-2"/>
    <n v="2.8000000000000001E-2"/>
    <n v="0"/>
    <n v="0.28599999999999998"/>
    <n v="0.33399999999999996"/>
    <m/>
    <m/>
    <n v="5.58"/>
    <n v="93"/>
    <n v="93.028000000000006"/>
    <n v="0"/>
    <n v="31.9267"/>
    <n v="0.15045700000000001"/>
    <n v="1.6500000000000001E-5"/>
    <n v="8.2704489999999993"/>
    <n v="2.1475000000000001E-2"/>
    <n v="5.4741999999999999E-2"/>
    <n v="16.008179999999999"/>
    <n v="1.4196299999999999"/>
    <n v="23.864999999999998"/>
    <n v="0.66"/>
    <n v="0.91100000000000003"/>
    <n v="1.1366666670000001"/>
    <n v="0.4"/>
    <n v="443.5"/>
    <n v="2"/>
    <n v="0.22166666700000001"/>
    <n v="0.3"/>
    <n v="78.8"/>
    <n v="6.61"/>
    <n v="757"/>
    <n v="9.7650000000000006"/>
    <n v="-603.16666669999995"/>
    <n v="227.83333329999999"/>
    <n v="1.3333333329999999"/>
    <n v="3.5410636279999999"/>
    <n v="3.2369056650000001"/>
    <n v="0.90368328200000003"/>
    <n v="0"/>
  </r>
  <r>
    <n v="60"/>
    <x v="6"/>
    <n v="16"/>
    <x v="2"/>
    <n v="140"/>
    <b v="1"/>
    <n v="1.91"/>
    <s v="2.62"/>
    <s v="1.08"/>
    <s v="4.04"/>
    <n v="7.74"/>
    <n v="0"/>
    <n v="0"/>
    <s v="0.67"/>
    <n v="0"/>
    <n v="0"/>
    <n v="0"/>
    <n v="0"/>
    <n v="0"/>
    <n v="0"/>
    <n v="0"/>
    <n v="60"/>
    <n v="0.23300000000000001"/>
    <n v="0.182"/>
    <n v="4.3999999999999997E-2"/>
    <n v="0"/>
    <n v="0.23300000000000001"/>
    <n v="0.41500000000000004"/>
    <m/>
    <m/>
    <n v="2.4649999999999999"/>
    <n v="41.083333333333336"/>
    <n v="41.127333333333333"/>
    <n v="0"/>
    <n v="30.42859"/>
    <n v="0.49453799999999998"/>
    <n v="4.8000000000000001E-4"/>
    <n v="8.2486669999999993"/>
    <n v="7.6282000000000003E-2"/>
    <n v="0.14152200000000001"/>
    <n v="15.67109"/>
    <n v="2.2877019999999999"/>
    <n v="23.393999999999998"/>
    <n v="0.71299999999999997"/>
    <n v="0.90900000000000003"/>
    <n v="1.1399999999999999"/>
    <n v="0.4"/>
    <n v="431.9"/>
    <n v="2"/>
    <n v="0.216"/>
    <n v="0.3"/>
    <n v="70.625"/>
    <n v="5.9770000000000003"/>
    <n v="757"/>
    <n v="9.1859999999999999"/>
    <n v="-609.20000000000005"/>
    <n v="616.70000000000005"/>
    <n v="4.4000000000000004"/>
    <n v="2.2081160440000001"/>
    <n v="2.6421205329999999"/>
    <n v="1.4491991980000001"/>
    <n v="0"/>
  </r>
  <r>
    <n v="60"/>
    <x v="6"/>
    <n v="17"/>
    <x v="1"/>
    <n v="180"/>
    <b v="1"/>
    <n v="0.99"/>
    <s v="1.76"/>
    <s v="0.32"/>
    <s v="1.85"/>
    <n v="3.93"/>
    <n v="0"/>
    <n v="0"/>
    <s v="0.88"/>
    <s v="1.85"/>
    <n v="0"/>
    <s v="1.61"/>
    <n v="3.46"/>
    <s v="0.24"/>
    <n v="0"/>
    <s v="0.6"/>
    <n v="60"/>
    <n v="0"/>
    <n v="0"/>
    <n v="1.2E-2"/>
    <n v="0"/>
    <n v="0"/>
    <n v="0"/>
    <m/>
    <m/>
    <n v="1.75"/>
    <n v="29.166666666666668"/>
    <n v="29.178666666666668"/>
    <n v="0"/>
    <n v="23.590450000000001"/>
    <n v="2.9461000000000001E-2"/>
    <n v="1.616E-3"/>
    <n v="8.0373970000000003"/>
    <n v="7.3350000000000004E-3"/>
    <n v="3.8158999999999998E-2"/>
    <n v="15.496130000000001"/>
    <n v="1.3915109999999999"/>
    <n v="23.64"/>
    <n v="0.69588235300000001"/>
    <n v="0.90900000000000003"/>
    <n v="1.1376470590000001"/>
    <n v="0.4"/>
    <n v="401.26666669999997"/>
    <n v="2.7352941180000001"/>
    <n v="0.20235294100000001"/>
    <n v="0.3"/>
    <n v="77.449019609999993"/>
    <n v="6.5266666669999998"/>
    <n v="757"/>
    <n v="9.8819999999999997"/>
    <n v="-558.85490200000004"/>
    <n v="589.05490199999997"/>
    <n v="4.2941176470000002"/>
    <n v="2.176398179"/>
    <n v="1.1960826499999999"/>
    <n v="1.470319186"/>
    <n v="0"/>
  </r>
  <r>
    <n v="60"/>
    <x v="6"/>
    <n v="18"/>
    <x v="3"/>
    <n v="85"/>
    <b v="0"/>
    <n v="4.3600000000000003"/>
    <s v="10.83"/>
    <s v="5.25"/>
    <s v="32.63"/>
    <n v="48.71"/>
    <s v="0.63"/>
    <n v="0"/>
    <s v="0.73"/>
    <s v="9.34"/>
    <s v="8.21"/>
    <s v="30.96"/>
    <n v="48.510000000000005"/>
    <s v="0.53"/>
    <s v="0.81"/>
    <s v="0.66"/>
    <n v="60"/>
    <n v="0.46300000000000002"/>
    <n v="5.6000000000000001E-2"/>
    <n v="4.0000000000000001E-3"/>
    <n v="0"/>
    <n v="0.46200000000000002"/>
    <n v="0.51800000000000002"/>
    <m/>
    <m/>
    <n v="4.7750000000000004"/>
    <n v="79.583333333333343"/>
    <n v="79.587333333333348"/>
    <n v="0"/>
    <n v="39.803800000000003"/>
    <n v="3.7697000000000001E-2"/>
    <n v="4.2000000000000002E-4"/>
    <n v="8.3743099999999995"/>
    <n v="7.5929999999999999E-3"/>
    <n v="2.9148E-2"/>
    <n v="17.22128"/>
    <n v="1.3742080000000001"/>
    <n v="23.558076920000001"/>
    <n v="0.83769230800000005"/>
    <n v="0.90900000000000003"/>
    <n v="1.1499999999999999"/>
    <n v="0.5"/>
    <n v="481.96153850000002"/>
    <n v="2"/>
    <n v="0.24"/>
    <n v="0.3"/>
    <n v="63.369230770000001"/>
    <n v="5.3452564100000002"/>
    <n v="757"/>
    <n v="9.131538462"/>
    <n v="-609.64102560000003"/>
    <n v="377.46153850000002"/>
    <n v="2.692307692"/>
    <n v="3.4475438469999999"/>
    <n v="0.745397635"/>
    <n v="0.92819704199999997"/>
    <n v="0"/>
  </r>
  <r>
    <n v="60"/>
    <x v="6"/>
    <n v="19"/>
    <x v="5"/>
    <n v="85"/>
    <b v="0"/>
    <n v="3"/>
    <s v="8.05"/>
    <s v="7.64"/>
    <s v="30.53"/>
    <n v="46.22"/>
    <s v="0.7"/>
    <n v="0"/>
    <s v="0.76"/>
    <s v="8.77"/>
    <s v="2.68"/>
    <s v="33.91"/>
    <n v="45.36"/>
    <s v="0.65"/>
    <n v="0"/>
    <s v="0.71"/>
    <n v="60"/>
    <n v="0.17199999999999999"/>
    <n v="0.13800000000000001"/>
    <n v="1.2E-2"/>
    <n v="0"/>
    <n v="0.17199999999999999"/>
    <n v="0.31"/>
    <m/>
    <m/>
    <n v="6.95"/>
    <n v="115.83333333333334"/>
    <n v="115.84533333333334"/>
    <n v="0"/>
    <n v="35.723289999999999"/>
    <n v="4.1917999999999997E-2"/>
    <n v="1.1640000000000001E-3"/>
    <n v="8.3096060000000005"/>
    <n v="6.9380999999999998E-2"/>
    <n v="4.9292999999999997E-2"/>
    <n v="16.005669999999999"/>
    <n v="0.74983"/>
    <n v="23.524999999999999"/>
    <n v="0.63384615399999999"/>
    <n v="0.90900000000000003"/>
    <n v="1.133846154"/>
    <n v="0.5"/>
    <n v="463.19230770000001"/>
    <n v="2"/>
    <n v="0.23"/>
    <n v="0.3"/>
    <n v="59.92307692"/>
    <n v="5.0573076920000002"/>
    <n v="757"/>
    <n v="8.9707692310000002"/>
    <n v="-598.92307689999996"/>
    <n v="583.69230770000001"/>
    <n v="4.307692308"/>
    <n v="2.4173614620000001"/>
    <n v="1.945434729"/>
    <n v="1.3237573490000001"/>
    <n v="0"/>
  </r>
  <r>
    <n v="60"/>
    <x v="6"/>
    <n v="20"/>
    <x v="2"/>
    <n v="65"/>
    <b v="0"/>
    <n v="4.3099999999999996"/>
    <s v="16.25"/>
    <s v="14.48"/>
    <s v="54.43"/>
    <n v="85.16"/>
    <s v="0.91"/>
    <n v="0"/>
    <s v="0.63"/>
    <s v="17.67"/>
    <s v="9.86"/>
    <s v="56.88"/>
    <n v="84.41"/>
    <s v="0.88"/>
    <n v="0"/>
    <s v="0.62"/>
    <n v="60"/>
    <n v="0.47699999999999998"/>
    <n v="0.11799999999999999"/>
    <n v="7.0000000000000001E-3"/>
    <n v="0"/>
    <n v="0.47599999999999998"/>
    <n v="0.59399999999999997"/>
    <m/>
    <m/>
    <n v="6.6749999999999998"/>
    <n v="111.25"/>
    <n v="111.25700000000001"/>
    <n v="0"/>
    <n v="40.086239999999997"/>
    <n v="7.0177000000000003E-2"/>
    <n v="5.44E-4"/>
    <n v="8.5035319999999999"/>
    <n v="4.5338999999999997E-2"/>
    <n v="4.5231E-2"/>
    <n v="17.070959999999999"/>
    <n v="1.04111"/>
    <n v="23.608846150000002"/>
    <n v="0.63923076899999998"/>
    <n v="0.91"/>
    <n v="1.133076923"/>
    <n v="0.5"/>
    <n v="482"/>
    <n v="2"/>
    <n v="0.24"/>
    <n v="0.3"/>
    <n v="58.641025640000002"/>
    <n v="4.9402564099999999"/>
    <n v="757"/>
    <n v="8.9397435900000009"/>
    <n v="-559.69230770000001"/>
    <n v="539.84615380000002"/>
    <n v="3.9743589739999998"/>
    <n v="2.7219790690000001"/>
    <n v="1.4089760790000001"/>
    <n v="1.1756152120000001"/>
    <n v="0"/>
  </r>
  <r>
    <n v="60"/>
    <x v="6"/>
    <s v="control"/>
    <x v="0"/>
    <n v="55"/>
    <b v="0"/>
    <n v="6.53"/>
    <s v="20.10"/>
    <s v="9.47"/>
    <s v="67.65"/>
    <n v="97.22"/>
    <n v="0"/>
    <s v="0.97"/>
    <n v="0"/>
    <s v="21.38"/>
    <s v="10.26"/>
    <s v="68.58"/>
    <n v="100.22"/>
    <s v="0.89"/>
    <n v="0"/>
    <s v="0.53"/>
    <n v="60"/>
    <n v="0.33200000000000002"/>
    <n v="0"/>
    <n v="1E-3"/>
    <n v="0"/>
    <n v="0.33200000000000002"/>
    <n v="0.33200000000000002"/>
    <m/>
    <m/>
    <n v="6.81"/>
    <n v="113.5"/>
    <n v="113.501"/>
    <n v="0"/>
    <n v="40.209600000000002"/>
    <n v="6.9151000000000004E-2"/>
    <n v="6.5400000000000004E-5"/>
    <n v="8.4069319999999994"/>
    <n v="3.1940000000000003E-2"/>
    <n v="3.1022999999999998E-2"/>
    <n v="17.163679999999999"/>
    <n v="0.48883100000000002"/>
    <n v="23.659375000000001"/>
    <n v="0.74750000000000005"/>
    <n v="0.91"/>
    <n v="1.14375"/>
    <n v="0.5"/>
    <n v="484.25"/>
    <n v="2"/>
    <n v="0.24"/>
    <n v="0.3"/>
    <n v="54.9375"/>
    <n v="4.6262499999999998"/>
    <n v="757"/>
    <n v="9.1199999999999992"/>
    <n v="-567.75"/>
    <n v="640.875"/>
    <n v="4.875"/>
    <n v="3.385439769"/>
    <n v="1.8241977250000001"/>
    <n v="0.94522431900000004"/>
    <n v="0"/>
  </r>
  <r>
    <n v="60"/>
    <x v="6"/>
    <s v="control 2"/>
    <x v="0"/>
    <n v="55"/>
    <b v="0"/>
    <n v="6.78"/>
    <s v="22.09"/>
    <n v="0"/>
    <s v="70.09"/>
    <n v="92.18"/>
    <s v="0.88"/>
    <n v="0"/>
    <s v="0.53"/>
    <s v="19.31"/>
    <s v="12.32"/>
    <s v="62.86"/>
    <n v="94.49"/>
    <s v="0.88"/>
    <n v="0"/>
    <s v="0.58"/>
    <n v="60"/>
    <n v="0.32500000000000001"/>
    <n v="0"/>
    <n v="5.0000000000000001E-3"/>
    <n v="0"/>
    <n v="0.32500000000000001"/>
    <n v="0.32500000000000001"/>
    <m/>
    <m/>
    <n v="6.7549999999999999"/>
    <n v="112.58333333333334"/>
    <n v="112.58833333333334"/>
    <n v="0"/>
    <n v="40.074280000000002"/>
    <n v="5.5386999999999999E-2"/>
    <n v="7.8899999999999999E-4"/>
    <n v="8.3660870000000003"/>
    <n v="2.1224E-2"/>
    <n v="3.9746999999999998E-2"/>
    <n v="17.032879999999999"/>
    <n v="1.4845189999999999"/>
    <n v="23.748125000000002"/>
    <n v="0.54"/>
    <n v="0.90900000000000003"/>
    <n v="1.125"/>
    <n v="0.5"/>
    <n v="483.5"/>
    <n v="2"/>
    <n v="0.24"/>
    <n v="0.3"/>
    <n v="67.356250000000003"/>
    <n v="5.6612499999999999"/>
    <n v="757"/>
    <n v="9.17"/>
    <n v="-600.875"/>
    <n v="619.5"/>
    <n v="4.25"/>
    <n v="2.098372253"/>
    <n v="2.8055050380000002"/>
    <n v="1.524991572"/>
    <n v="0"/>
  </r>
  <r>
    <n v="60"/>
    <x v="6"/>
    <s v="control 3"/>
    <x v="0"/>
    <n v="55"/>
    <b v="0"/>
    <n v="6.83"/>
    <s v="20.95"/>
    <n v="0"/>
    <s v="68.11"/>
    <n v="89.06"/>
    <s v="0.89"/>
    <n v="0"/>
    <s v="0.56"/>
    <s v="23.29"/>
    <s v="16.44"/>
    <s v="93.39 "/>
    <n v="133.12"/>
    <s v="0.55"/>
    <s v="0.84"/>
    <s v="0.65"/>
    <n v="60"/>
    <n v="0.35399999999999998"/>
    <n v="0"/>
    <n v="7.0000000000000001E-3"/>
    <n v="0"/>
    <n v="0.35399999999999998"/>
    <n v="0.35399999999999998"/>
    <m/>
    <m/>
    <n v="4.3150000000000004"/>
    <n v="71.916666666666671"/>
    <n v="71.923666666666676"/>
    <n v="0"/>
    <n v="40.615690000000001"/>
    <n v="5.2462000000000002E-2"/>
    <n v="0"/>
    <n v="8.4150790000000004"/>
    <n v="1.1658999999999999E-2"/>
    <n v="3.9072999999999997E-2"/>
    <n v="17.264589999999998"/>
    <n v="0.82697600000000004"/>
    <n v="23.706666670000001"/>
    <n v="0.49833333299999999"/>
    <n v="0.90883333300000002"/>
    <n v="1.1200000000000001"/>
    <n v="0.5"/>
    <n v="485.66666670000001"/>
    <n v="2"/>
    <n v="0.24666666700000001"/>
    <n v="0.3"/>
    <n v="72.266666670000006"/>
    <n v="6.0866666670000003"/>
    <n v="757"/>
    <n v="9.2841666669999992"/>
    <n v="-609"/>
    <n v="816.58333330000005"/>
    <n v="5.5833333329999997"/>
    <n v="3.9500337829999999"/>
    <n v="3.015192909"/>
    <n v="0.81011965399999997"/>
    <n v="0"/>
  </r>
  <r>
    <n v="60"/>
    <x v="6"/>
    <s v="control 4"/>
    <x v="0"/>
    <n v="55"/>
    <b v="0"/>
    <n v="4.9400000000000004"/>
    <s v="20.53"/>
    <n v="0"/>
    <s v="69.31"/>
    <n v="89.84"/>
    <s v="0.91"/>
    <n v="0"/>
    <s v="0.55"/>
    <s v="18.98"/>
    <s v="16.91"/>
    <s v="77.97"/>
    <n v="113.86"/>
    <s v="0.58"/>
    <s v="0.81"/>
    <s v="0.66"/>
    <n v="60"/>
    <n v="0.34499999999999997"/>
    <n v="0"/>
    <n v="1.7000000000000001E-2"/>
    <n v="0"/>
    <n v="0.34499999999999997"/>
    <n v="0.34499999999999997"/>
    <m/>
    <m/>
    <n v="11.47"/>
    <n v="191.16666666666669"/>
    <n v="191.18366666666668"/>
    <n v="0"/>
    <n v="40.904429999999998"/>
    <n v="2.9651E-2"/>
    <n v="1.4200000000000001E-4"/>
    <n v="8.3960670000000004"/>
    <n v="5.8560000000000001E-3"/>
    <n v="5.1124000000000003E-2"/>
    <n v="17.83278"/>
    <n v="2.0454500000000002"/>
    <n v="24.046818179999999"/>
    <n v="0.72"/>
    <n v="0.90900000000000003"/>
    <n v="1.1399999999999999"/>
    <n v="0.5"/>
    <n v="485"/>
    <n v="2"/>
    <n v="0.245454545"/>
    <n v="0.3"/>
    <n v="77.818181820000007"/>
    <n v="6.5031818179999998"/>
    <n v="757"/>
    <n v="9.5327272730000008"/>
    <n v="-572.81818180000005"/>
    <n v="577.09090909999998"/>
    <n v="4.0909090910000003"/>
    <n v="2.6238393470000001"/>
    <n v="3.0992221729999998"/>
    <n v="1.21958686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end_harvest"/>
    <d v="2019-09-19T00:00:00"/>
    <x v="0"/>
    <n v="2"/>
    <x v="0"/>
    <n v="9.6000000000000002E-2"/>
    <n v="22.28"/>
    <n v="0.17499999999999999"/>
    <n v="0"/>
    <n v="9.6000000000000002E-2"/>
    <n v="22.376000000000001"/>
    <n v="0"/>
    <n v="74.434920000000005"/>
    <n v="15.082520000000001"/>
    <n v="84.228332940000001"/>
    <n v="3.058E-3"/>
    <n v="3.0579999999999998"/>
    <n v="11.05926"/>
    <n v="2.402936"/>
    <n v="3.0814490000000001"/>
    <n v="95.444801326000004"/>
    <n v="1.6005609999999999"/>
    <n v="51.32198846499999"/>
    <n v="0.88248214433713179"/>
    <n v="0.86571265057986424"/>
    <n v="0"/>
  </r>
  <r>
    <s v="end_harvest"/>
    <d v="2019-09-19T00:00:00"/>
    <x v="1"/>
    <n v="14"/>
    <x v="0"/>
    <n v="7.6999999999999999E-2"/>
    <n v="30.11"/>
    <n v="8.1000000000000003E-2"/>
    <n v="0"/>
    <n v="7.6999999999999999E-2"/>
    <n v="30.187000000000001"/>
    <n v="0"/>
    <n v="77.019329999999997"/>
    <n v="11.22832"/>
    <n v="62.70455304"/>
    <n v="0"/>
    <n v="0"/>
    <n v="11.190110000000001"/>
    <n v="2.105448"/>
    <n v="1.775396"/>
    <n v="54.991115704000002"/>
    <n v="3.5232230000000002"/>
    <n v="112.97214549499999"/>
    <n v="1.1402669728964769"/>
    <n v="1.0761980236690343"/>
    <n v="0"/>
  </r>
  <r>
    <s v="end_harvest"/>
    <d v="2019-09-19T00:00:00"/>
    <x v="2"/>
    <n v="16"/>
    <x v="0"/>
    <n v="4.4999999999999998E-2"/>
    <n v="22.207999999999998"/>
    <n v="6.2E-2"/>
    <n v="0"/>
    <n v="4.4999999999999998E-2"/>
    <n v="22.253"/>
    <n v="0"/>
    <n v="81.39443"/>
    <n v="18.573239999999998"/>
    <n v="103.72225877999999"/>
    <n v="1.4999999999999999E-4"/>
    <n v="0.15"/>
    <n v="11.88151"/>
    <n v="2.1530279999999999"/>
    <n v="1.856317"/>
    <n v="57.497562758000001"/>
    <n v="3.7639269999999998"/>
    <n v="120.69031925499999"/>
    <n v="1.8039418334400348"/>
    <n v="1.7384794586983108"/>
    <n v="0"/>
  </r>
  <r>
    <s v="end_harvest"/>
    <d v="2019-09-19T00:00:00"/>
    <x v="3"/>
    <n v="20"/>
    <x v="0"/>
    <n v="0.11"/>
    <n v="10.284000000000001"/>
    <n v="5.7000000000000002E-2"/>
    <n v="0"/>
    <n v="0.11"/>
    <n v="10.394"/>
    <n v="0"/>
    <n v="95.965519999999998"/>
    <n v="1.0452920000000001"/>
    <n v="5.8374331740000009"/>
    <n v="5.8100000000000003E-4"/>
    <n v="0.58100000000000007"/>
    <n v="10.254239999999999"/>
    <n v="0.66309200000000001"/>
    <n v="0.103255"/>
    <n v="3.19822037"/>
    <n v="39.112349999999999"/>
    <n v="1254.1375027499998"/>
    <n v="1.825212930527361"/>
    <n v="-10.404197640076939"/>
    <n v="0"/>
  </r>
  <r>
    <s v="end_harvest"/>
    <d v="2019-09-19T00:00:00"/>
    <x v="0"/>
    <n v="1"/>
    <x v="1"/>
    <n v="0.01"/>
    <n v="26.68"/>
    <n v="0.14699999999999999"/>
    <n v="0"/>
    <n v="0.01"/>
    <n v="26.69"/>
    <n v="0"/>
    <n v="84.799310000000006"/>
    <n v="14.390219999999999"/>
    <n v="80.362183590000001"/>
    <n v="5.04E-4"/>
    <n v="0.504"/>
    <n v="12.031029999999999"/>
    <n v="1.8986780000000001"/>
    <n v="1.743865"/>
    <n v="54.014474509999999"/>
    <n v="8.3015299999999996"/>
    <n v="266.18855944999996"/>
    <n v="1.4877897881820938"/>
    <n v="1.3340989474341551"/>
    <n v="0"/>
  </r>
  <r>
    <s v="end_harvest"/>
    <d v="2019-09-19T00:00:00"/>
    <x v="1"/>
    <n v="7"/>
    <x v="1"/>
    <n v="7.0999999999999994E-2"/>
    <n v="12.930999999999999"/>
    <n v="0"/>
    <n v="0"/>
    <n v="7.0999999999999994E-2"/>
    <n v="13.001999999999999"/>
    <n v="0"/>
    <n v="156.2791"/>
    <n v="11.687469999999999"/>
    <n v="65.268676214999999"/>
    <n v="0"/>
    <n v="0"/>
    <n v="15.87618"/>
    <n v="1.4957849999999999"/>
    <n v="1.179219"/>
    <n v="36.525129306000004"/>
    <n v="136.68600000000001"/>
    <n v="4382.8365899999999"/>
    <n v="1.786952639323806"/>
    <n v="-1.9552928392581554"/>
    <n v="0"/>
  </r>
  <r>
    <s v="end_harvest"/>
    <d v="2019-09-19T00:00:00"/>
    <x v="2"/>
    <n v="11"/>
    <x v="1"/>
    <n v="4.1000000000000002E-2"/>
    <n v="19.446999999999999"/>
    <n v="0.14699999999999999"/>
    <n v="0"/>
    <n v="4.1000000000000002E-2"/>
    <n v="19.488"/>
    <n v="0"/>
    <n v="68.620549999999994"/>
    <n v="13.02718"/>
    <n v="72.750286709999997"/>
    <n v="3.6200000000000002E-4"/>
    <n v="0.36200000000000004"/>
    <n v="10.140230000000001"/>
    <n v="1.637141"/>
    <n v="1.958045"/>
    <n v="60.648485829999998"/>
    <n v="9.4687169999999998"/>
    <n v="303.61441060499999"/>
    <n v="1.1995400332651636"/>
    <n v="1.0434154924721557"/>
    <n v="0"/>
  </r>
  <r>
    <s v="end_harvest"/>
    <d v="2019-09-19T00:00:00"/>
    <x v="3"/>
    <n v="17"/>
    <x v="1"/>
    <n v="4.4999999999999998E-2"/>
    <n v="34.064999999999998"/>
    <n v="0.107"/>
    <n v="0"/>
    <n v="4.4999999999999998E-2"/>
    <n v="34.11"/>
    <n v="0"/>
    <n v="78.482420000000005"/>
    <n v="19.93946"/>
    <n v="111.35191437"/>
    <n v="0"/>
    <n v="0"/>
    <n v="11.129009999999999"/>
    <n v="2.1362869999999998"/>
    <n v="2.7530839999999999"/>
    <n v="85.274023815999996"/>
    <n v="5.514138"/>
    <n v="176.81083496999997"/>
    <n v="1.305812830062641"/>
    <n v="1.2411490819100015"/>
    <n v="0"/>
  </r>
  <r>
    <s v="end_harvest"/>
    <d v="2019-09-19T00:00:00"/>
    <x v="0"/>
    <n v="5"/>
    <x v="2"/>
    <n v="5.3999999999999999E-2"/>
    <n v="17.172999999999998"/>
    <n v="5.0000000000000001E-3"/>
    <n v="0"/>
    <n v="5.3999999999999999E-2"/>
    <n v="17.226999999999997"/>
    <n v="0"/>
    <n v="113.2073"/>
    <n v="24.079750000000001"/>
    <n v="134.47336387500002"/>
    <n v="0"/>
    <n v="0"/>
    <n v="15.75339"/>
    <n v="1.6188560000000001"/>
    <n v="0.67423999999999995"/>
    <n v="20.883909759999998"/>
    <n v="1.631229"/>
    <n v="52.305357884999999"/>
    <n v="6.439089491401826"/>
    <n v="6.3609801230533591"/>
    <n v="0.303537"/>
  </r>
  <r>
    <s v="end_harvest"/>
    <d v="2019-09-19T00:00:00"/>
    <x v="1"/>
    <n v="8"/>
    <x v="2"/>
    <n v="4.3999999999999997E-2"/>
    <n v="12.403"/>
    <n v="3.0000000000000001E-3"/>
    <n v="0"/>
    <n v="4.3999999999999997E-2"/>
    <n v="12.447000000000001"/>
    <n v="0"/>
    <n v="99.357470000000006"/>
    <n v="23.765260000000001"/>
    <n v="132.71709447000001"/>
    <n v="1.7880000000000001E-3"/>
    <n v="1.788"/>
    <n v="13.1571"/>
    <n v="1.3500509999999999"/>
    <n v="0.95801000000000003"/>
    <n v="29.673401740000003"/>
    <n v="1.7528649999999999"/>
    <n v="56.205616224999993"/>
    <n v="4.4725945354319192"/>
    <n v="4.4135226091540121"/>
    <n v="0.51839199999999996"/>
  </r>
  <r>
    <s v="end_harvest"/>
    <d v="2019-09-19T00:00:00"/>
    <x v="2"/>
    <n v="10"/>
    <x v="2"/>
    <n v="5.2999999999999999E-2"/>
    <n v="7.4509999999999996"/>
    <n v="2.9000000000000001E-2"/>
    <n v="0"/>
    <n v="5.2999999999999999E-2"/>
    <n v="7.5039999999999996"/>
    <n v="0"/>
    <n v="86.107209999999995"/>
    <n v="15.947229999999999"/>
    <n v="89.057305935000002"/>
    <n v="0"/>
    <n v="0"/>
    <n v="11.22307"/>
    <n v="1.1665410000000001"/>
    <n v="0.93372299999999997"/>
    <n v="28.921136202"/>
    <n v="7.4250059999999998"/>
    <n v="238.08281738999997"/>
    <n v="3.0793156020212433"/>
    <n v="2.8225827424219538"/>
    <n v="0"/>
  </r>
  <r>
    <s v="end_harvest"/>
    <d v="2019-09-19T00:00:00"/>
    <x v="3"/>
    <n v="15"/>
    <x v="2"/>
    <n v="5.0999999999999997E-2"/>
    <n v="36.33"/>
    <n v="8.4000000000000005E-2"/>
    <n v="0"/>
    <n v="5.0999999999999997E-2"/>
    <n v="36.381"/>
    <n v="0"/>
    <n v="118.95350000000001"/>
    <n v="32.696339999999999"/>
    <n v="182.59271072999999"/>
    <n v="0"/>
    <n v="0"/>
    <n v="15.42376"/>
    <n v="1.8927290000000001"/>
    <n v="0.707013"/>
    <n v="21.899020662000002"/>
    <n v="0.90758099999999997"/>
    <n v="29.101584764999998"/>
    <n v="8.3379395612353431"/>
    <n v="8.2964956531260245"/>
    <n v="3.4210989999999999"/>
  </r>
  <r>
    <s v="end_harvest"/>
    <d v="2019-09-19T00:00:00"/>
    <x v="0"/>
    <s v="control"/>
    <x v="3"/>
    <n v="5.8000000000000003E-2"/>
    <n v="7.8470000000000004"/>
    <n v="3.4000000000000002E-2"/>
    <n v="0"/>
    <n v="5.8000000000000003E-2"/>
    <n v="7.9050000000000002"/>
    <n v="0"/>
    <n v="69.339200000000005"/>
    <n v="16.942599999999999"/>
    <n v="94.615949700000002"/>
    <n v="8.1099999999999998E-4"/>
    <n v="0.81099999999999994"/>
    <n v="10.211080000000001"/>
    <n v="1.74031"/>
    <n v="2.951724"/>
    <n v="91.426699176"/>
    <n v="1.2022820000000001"/>
    <n v="38.55117233"/>
    <n v="1.0348831419349458"/>
    <n v="1.0217329132726864"/>
    <n v="0"/>
  </r>
  <r>
    <s v="end_harvest"/>
    <d v="2019-09-19T00:00:00"/>
    <x v="1"/>
    <s v="control 2"/>
    <x v="3"/>
    <n v="0.20599999999999999"/>
    <n v="13.429"/>
    <n v="4.9000000000000002E-2"/>
    <n v="0"/>
    <n v="0.20599999999999999"/>
    <n v="13.635"/>
    <n v="0"/>
    <n v="89.010090000000005"/>
    <n v="18.567139999999998"/>
    <n v="103.68819332999999"/>
    <n v="0"/>
    <n v="0"/>
    <n v="14.928610000000001"/>
    <n v="3.9350139999999998"/>
    <n v="2.6185230000000002"/>
    <n v="81.106131402000003"/>
    <n v="0.90787300000000004"/>
    <n v="29.110947745000001"/>
    <n v="1.2784260762737247"/>
    <n v="1.2672324342603958"/>
    <n v="2.5249079999999999"/>
  </r>
  <r>
    <s v="end_harvest"/>
    <d v="2019-09-19T00:00:00"/>
    <x v="2"/>
    <s v="control 3"/>
    <x v="3"/>
    <n v="0.05"/>
    <n v="14.699"/>
    <n v="0.11899999999999999"/>
    <n v="0"/>
    <n v="0.05"/>
    <n v="14.749000000000001"/>
    <n v="0"/>
    <n v="84.531589999999994"/>
    <n v="11.50774"/>
    <n v="64.264974030000005"/>
    <n v="0"/>
    <n v="0"/>
    <n v="13.19073"/>
    <n v="3.1015830000000002"/>
    <n v="1.33477"/>
    <n v="41.343165980000002"/>
    <n v="1.5541"/>
    <n v="49.832216499999994"/>
    <n v="1.5544279811828769"/>
    <n v="1.5168377298520572"/>
    <n v="8.3635000000000001E-2"/>
  </r>
  <r>
    <s v="end_harvest"/>
    <d v="2019-09-19T00:00:00"/>
    <x v="3"/>
    <s v="control 4"/>
    <x v="3"/>
    <n v="0.84599999999999997"/>
    <n v="9.9120000000000008"/>
    <n v="0.03"/>
    <n v="8.7999999999999995E-2"/>
    <n v="0.75800000000000001"/>
    <n v="10.757999999999999"/>
    <n v="0"/>
    <n v="68.229910000000004"/>
    <n v="12.849830000000001"/>
    <n v="71.759875635"/>
    <n v="0"/>
    <n v="0"/>
    <n v="10.628159999999999"/>
    <n v="2.062055"/>
    <n v="2.0624199999999999"/>
    <n v="63.881397079999999"/>
    <n v="4.9594009999999997"/>
    <n v="159.02319306499999"/>
    <n v="1.1233297785446617"/>
    <n v="1.0456952679250953"/>
    <n v="0.79308900000000004"/>
  </r>
  <r>
    <s v="end_harvest"/>
    <d v="2019-09-19T00:00:00"/>
    <x v="0"/>
    <n v="3"/>
    <x v="4"/>
    <n v="0.13500000000000001"/>
    <n v="26.080000000000002"/>
    <n v="0.17799999999999999"/>
    <n v="0"/>
    <n v="0.13500000000000001"/>
    <n v="26.215000000000003"/>
    <n v="0"/>
    <n v="83.503630000000001"/>
    <n v="18.703890000000001"/>
    <n v="104.45187370500001"/>
    <n v="1.188E-3"/>
    <n v="1.1879999999999999"/>
    <n v="11.642250000000001"/>
    <n v="3.522313"/>
    <n v="2.0434239999999999"/>
    <n v="63.293014975999995"/>
    <n v="6.7922700000000003"/>
    <n v="217.79413754999999"/>
    <n v="1.6502906954994481"/>
    <n v="1.5429760099440901"/>
    <n v="0"/>
  </r>
  <r>
    <s v="end_harvest"/>
    <d v="2019-09-19T00:00:00"/>
    <x v="1"/>
    <n v="4"/>
    <x v="4"/>
    <n v="5.7000000000000002E-2"/>
    <n v="21.747"/>
    <n v="7.8E-2"/>
    <n v="0"/>
    <n v="5.7000000000000002E-2"/>
    <n v="21.803999999999998"/>
    <n v="0"/>
    <n v="91.02413"/>
    <n v="21.43487"/>
    <n v="119.70303151500001"/>
    <n v="0"/>
    <n v="0"/>
    <n v="12.64278"/>
    <n v="3.331801"/>
    <n v="2.4642840000000001"/>
    <n v="76.328732616000011"/>
    <n v="1.299204"/>
    <n v="41.658976259999996"/>
    <n v="1.5682565059374232"/>
    <n v="1.5512353403098458"/>
    <n v="0"/>
  </r>
  <r>
    <s v="end_harvest"/>
    <d v="2019-09-19T00:00:00"/>
    <x v="2"/>
    <n v="12"/>
    <x v="4"/>
    <n v="4.5999999999999999E-2"/>
    <n v="37.924999999999997"/>
    <n v="6.5000000000000002E-2"/>
    <n v="0"/>
    <n v="4.5999999999999999E-2"/>
    <n v="37.970999999999997"/>
    <n v="0"/>
    <n v="81.782989999999998"/>
    <n v="15.136430000000001"/>
    <n v="84.529393335000009"/>
    <n v="0"/>
    <n v="0"/>
    <n v="11.739990000000001"/>
    <n v="1.7058199999999999"/>
    <n v="1.728726"/>
    <n v="53.545559124"/>
    <n v="16.92285"/>
    <n v="542.63118524999993"/>
    <n v="1.578644330508308"/>
    <n v="1.2625985131360342"/>
    <n v="0"/>
  </r>
  <r>
    <s v="end_harvest"/>
    <d v="2019-09-19T00:00:00"/>
    <x v="3"/>
    <n v="18"/>
    <x v="4"/>
    <n v="6.4000000000000001E-2"/>
    <n v="13.941000000000001"/>
    <n v="1.4E-2"/>
    <n v="0"/>
    <n v="6.4000000000000001E-2"/>
    <n v="14.005000000000001"/>
    <n v="0"/>
    <n v="85.366159999999994"/>
    <n v="12.69781"/>
    <n v="70.910919945000003"/>
    <n v="0"/>
    <n v="0"/>
    <n v="11.80865"/>
    <n v="1.9472389999999999"/>
    <n v="1.7030240000000001"/>
    <n v="52.749465376000003"/>
    <n v="9.9407530000000008"/>
    <n v="318.75024494500002"/>
    <n v="1.3442964670740172"/>
    <n v="1.1558442632622445"/>
    <n v="0"/>
  </r>
  <r>
    <s v="end_harvest"/>
    <d v="2019-09-19T00:00:00"/>
    <x v="0"/>
    <n v="6"/>
    <x v="5"/>
    <n v="6.0999999999999999E-2"/>
    <n v="25.013999999999999"/>
    <n v="0.24399999999999999"/>
    <n v="0"/>
    <n v="6.0999999999999999E-2"/>
    <n v="25.074999999999999"/>
    <n v="0"/>
    <n v="79.597020000000001"/>
    <n v="15.03201"/>
    <n v="83.946259845"/>
    <n v="0"/>
    <n v="0"/>
    <n v="10.88842"/>
    <n v="1.9499249999999999"/>
    <n v="2.8420320000000001"/>
    <n v="88.029099168000002"/>
    <n v="5.4418119999999996"/>
    <n v="174.49170177999997"/>
    <n v="0.95361943537320459"/>
    <n v="0.89180110425959735"/>
    <n v="0"/>
  </r>
  <r>
    <s v="end_harvest"/>
    <d v="2019-09-19T00:00:00"/>
    <x v="1"/>
    <n v="9"/>
    <x v="5"/>
    <n v="6.9000000000000006E-2"/>
    <n v="19.190000000000001"/>
    <n v="2.7E-2"/>
    <n v="0"/>
    <n v="6.9000000000000006E-2"/>
    <n v="19.259"/>
    <n v="0"/>
    <n v="82.330160000000006"/>
    <n v="14.68981"/>
    <n v="82.035243945000005"/>
    <n v="1.0300000000000001E-3"/>
    <n v="1.03"/>
    <n v="11.289529999999999"/>
    <n v="1.996451"/>
    <n v="0.650231"/>
    <n v="20.140254993999999"/>
    <n v="2.899705"/>
    <n v="92.979040824999998"/>
    <n v="4.0731978800387179"/>
    <n v="3.9292222947810416"/>
    <n v="0"/>
  </r>
  <r>
    <s v="end_harvest"/>
    <d v="2019-09-19T00:00:00"/>
    <x v="2"/>
    <n v="13"/>
    <x v="5"/>
    <n v="4.5999999999999999E-2"/>
    <n v="18.594999999999999"/>
    <n v="7.2999999999999995E-2"/>
    <n v="0"/>
    <n v="4.5999999999999999E-2"/>
    <n v="18.640999999999998"/>
    <n v="0"/>
    <n v="77.281589999999994"/>
    <n v="10.153829999999999"/>
    <n v="56.704063634999997"/>
    <n v="0"/>
    <n v="0"/>
    <n v="10.82071"/>
    <n v="1.5635110000000001"/>
    <n v="1.3061430000000001"/>
    <n v="40.456473282000005"/>
    <n v="22.459820000000001"/>
    <n v="720.17412830000001"/>
    <n v="1.4016066907203428"/>
    <n v="0.84644658461211031"/>
    <n v="0"/>
  </r>
  <r>
    <s v="end_harvest"/>
    <d v="2019-09-19T00:00:00"/>
    <x v="3"/>
    <n v="19"/>
    <x v="5"/>
    <n v="5.7000000000000002E-2"/>
    <n v="24.824999999999999"/>
    <n v="0.13700000000000001"/>
    <n v="0"/>
    <n v="5.7000000000000002E-2"/>
    <n v="24.881999999999998"/>
    <n v="0"/>
    <n v="90.592640000000003"/>
    <n v="11.693580000000001"/>
    <n v="65.302797510000005"/>
    <n v="5.04E-4"/>
    <n v="0.504"/>
    <n v="12.61561"/>
    <n v="1.8585050000000001"/>
    <n v="1.0583880000000001"/>
    <n v="32.782509912000002"/>
    <n v="17.002669999999998"/>
    <n v="545.19061354999997"/>
    <n v="1.9920011519952592"/>
    <n v="1.473350504267515"/>
    <n v="0"/>
  </r>
  <r>
    <m/>
    <m/>
    <x v="4"/>
    <m/>
    <x v="6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6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 rowPageCount="1" colPageCount="1"/>
  <pivotFields count="62"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Page" multipleItemSelectionAllowed="1" showAll="0">
      <items count="7">
        <item h="1" x="3"/>
        <item h="1" x="2"/>
        <item h="1" x="1"/>
        <item x="0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Average of DisN" fld="2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0" firstHeaderRow="1" firstDataRow="2" firstDataCol="1"/>
  <pivotFields count="2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Fe-S/P" fld="2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L1002"/>
  <sheetViews>
    <sheetView workbookViewId="0">
      <pane xSplit="3" ySplit="2" topLeftCell="Z114" activePane="bottomRight" state="frozen"/>
      <selection pane="topRight" activeCell="D1" sqref="D1"/>
      <selection pane="bottomLeft" activeCell="A2" sqref="A2"/>
      <selection pane="bottomRight" activeCell="AH3" sqref="AH3"/>
    </sheetView>
  </sheetViews>
  <sheetFormatPr defaultColWidth="14.42578125" defaultRowHeight="15.75" customHeight="1"/>
  <cols>
    <col min="1" max="6" width="14.42578125" style="13"/>
    <col min="7" max="7" width="10.42578125" style="13" bestFit="1" customWidth="1"/>
    <col min="8" max="28" width="14.42578125" style="13"/>
    <col min="29" max="29" width="12" style="13" bestFit="1" customWidth="1"/>
    <col min="30" max="30" width="12" style="13" customWidth="1"/>
    <col min="31" max="16384" width="14.42578125" style="13"/>
  </cols>
  <sheetData>
    <row r="1" spans="1:64" ht="15.75" customHeight="1">
      <c r="H1" s="17" t="s">
        <v>678</v>
      </c>
      <c r="I1" s="17" t="s">
        <v>678</v>
      </c>
      <c r="J1" s="17" t="s">
        <v>678</v>
      </c>
      <c r="K1" s="17"/>
      <c r="L1" s="17"/>
      <c r="N1" s="17" t="s">
        <v>678</v>
      </c>
      <c r="O1" s="17" t="s">
        <v>678</v>
      </c>
      <c r="P1" s="17" t="s">
        <v>678</v>
      </c>
      <c r="U1" s="13" t="s">
        <v>61</v>
      </c>
      <c r="V1" s="13" t="s">
        <v>61</v>
      </c>
      <c r="W1" s="13" t="s">
        <v>61</v>
      </c>
      <c r="X1" s="13" t="s">
        <v>61</v>
      </c>
      <c r="Y1" s="13" t="s">
        <v>61</v>
      </c>
      <c r="AB1" s="13" t="s">
        <v>677</v>
      </c>
      <c r="AC1" s="13" t="s">
        <v>61</v>
      </c>
      <c r="AD1" s="13" t="s">
        <v>61</v>
      </c>
      <c r="AE1" s="13" t="s">
        <v>61</v>
      </c>
      <c r="AF1" s="13" t="s">
        <v>61</v>
      </c>
      <c r="AG1" s="13" t="s">
        <v>61</v>
      </c>
      <c r="AH1" s="13" t="s">
        <v>61</v>
      </c>
      <c r="AI1" s="13" t="s">
        <v>61</v>
      </c>
      <c r="AJ1" s="13" t="s">
        <v>61</v>
      </c>
      <c r="AK1" s="13" t="s">
        <v>61</v>
      </c>
      <c r="AL1" s="13" t="s">
        <v>61</v>
      </c>
      <c r="AM1" s="17" t="s">
        <v>678</v>
      </c>
    </row>
    <row r="2" spans="1:64" ht="15">
      <c r="A2" s="12" t="s">
        <v>3</v>
      </c>
      <c r="B2" s="14" t="s">
        <v>6</v>
      </c>
      <c r="C2" s="12" t="s">
        <v>9</v>
      </c>
      <c r="D2" s="12" t="s">
        <v>12</v>
      </c>
      <c r="E2" s="9" t="s">
        <v>14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9" t="s">
        <v>33</v>
      </c>
      <c r="W2" s="9" t="s">
        <v>34</v>
      </c>
      <c r="X2" s="9" t="s">
        <v>35</v>
      </c>
      <c r="Y2" s="15" t="s">
        <v>36</v>
      </c>
      <c r="Z2" s="9" t="s">
        <v>40</v>
      </c>
      <c r="AA2" s="15" t="s">
        <v>46</v>
      </c>
      <c r="AB2" s="15" t="s">
        <v>48</v>
      </c>
      <c r="AC2" s="15" t="s">
        <v>676</v>
      </c>
      <c r="AD2" s="18" t="s">
        <v>679</v>
      </c>
      <c r="AE2" s="9" t="s">
        <v>49</v>
      </c>
      <c r="AF2" s="9" t="s">
        <v>50</v>
      </c>
      <c r="AG2" s="9" t="s">
        <v>51</v>
      </c>
      <c r="AH2" s="9" t="s">
        <v>53</v>
      </c>
      <c r="AI2" s="9" t="s">
        <v>54</v>
      </c>
      <c r="AJ2" s="9" t="s">
        <v>56</v>
      </c>
      <c r="AK2" s="9" t="s">
        <v>57</v>
      </c>
      <c r="AL2" s="9" t="s">
        <v>58</v>
      </c>
      <c r="AM2" s="9" t="s">
        <v>59</v>
      </c>
      <c r="AN2" s="20" t="s">
        <v>680</v>
      </c>
      <c r="AO2" s="20" t="s">
        <v>681</v>
      </c>
      <c r="AP2" s="20" t="s">
        <v>682</v>
      </c>
      <c r="AQ2" s="20" t="s">
        <v>683</v>
      </c>
      <c r="AR2" s="20" t="s">
        <v>684</v>
      </c>
      <c r="AS2" s="20" t="s">
        <v>685</v>
      </c>
      <c r="AT2" s="20" t="s">
        <v>686</v>
      </c>
      <c r="AU2" s="20" t="s">
        <v>687</v>
      </c>
      <c r="AV2" s="20" t="s">
        <v>688</v>
      </c>
      <c r="AW2" s="20" t="s">
        <v>689</v>
      </c>
      <c r="AX2" s="20" t="s">
        <v>690</v>
      </c>
      <c r="AY2" s="20" t="s">
        <v>691</v>
      </c>
      <c r="AZ2" s="20" t="s">
        <v>13</v>
      </c>
      <c r="BA2" s="20" t="s">
        <v>692</v>
      </c>
      <c r="BB2" s="20" t="s">
        <v>693</v>
      </c>
      <c r="BC2" s="20" t="s">
        <v>694</v>
      </c>
      <c r="BD2" s="20" t="s">
        <v>695</v>
      </c>
      <c r="BE2" s="20" t="s">
        <v>696</v>
      </c>
      <c r="BF2" s="20" t="s">
        <v>697</v>
      </c>
      <c r="BG2" s="13" t="s">
        <v>709</v>
      </c>
    </row>
    <row r="3" spans="1:64" ht="15">
      <c r="A3" s="12">
        <v>16</v>
      </c>
      <c r="B3" s="14">
        <v>43658</v>
      </c>
      <c r="C3" s="12">
        <v>19</v>
      </c>
      <c r="D3" s="12" t="s">
        <v>109</v>
      </c>
      <c r="E3" s="12">
        <v>140</v>
      </c>
      <c r="F3" s="12" t="b">
        <v>1</v>
      </c>
      <c r="G3" s="10">
        <v>1.1100000000000001</v>
      </c>
      <c r="H3" s="12" t="s">
        <v>357</v>
      </c>
      <c r="I3" s="12">
        <v>0</v>
      </c>
      <c r="J3" s="12" t="s">
        <v>358</v>
      </c>
      <c r="K3" s="12" t="s">
        <v>357</v>
      </c>
      <c r="L3" s="12">
        <v>0</v>
      </c>
      <c r="M3" s="12" t="s">
        <v>359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60</v>
      </c>
      <c r="U3" s="8">
        <v>1.8540000000000001</v>
      </c>
      <c r="V3" s="8">
        <v>0.89400000000000002</v>
      </c>
      <c r="W3" s="8">
        <v>3.3000000000000002E-2</v>
      </c>
      <c r="X3" s="8">
        <v>4.2999999999999997E-2</v>
      </c>
      <c r="Y3" s="8">
        <v>1.8109999999999999</v>
      </c>
      <c r="AB3" s="12">
        <v>7.04</v>
      </c>
      <c r="AC3" s="12">
        <f>AB3/(T3/1000)</f>
        <v>117.33333333333334</v>
      </c>
      <c r="AD3" s="19">
        <f>AC3+W3</f>
        <v>117.36633333333334</v>
      </c>
      <c r="AE3" s="9">
        <v>5.3293E-2</v>
      </c>
      <c r="AF3" s="9">
        <v>43.288559999999997</v>
      </c>
      <c r="AG3" s="9">
        <v>0.27143800000000001</v>
      </c>
      <c r="AH3" s="9">
        <v>2.1558999999999998E-2</v>
      </c>
      <c r="AI3" s="9">
        <v>7.8383919999999998</v>
      </c>
      <c r="AJ3" s="9">
        <v>8.0071000000000003E-2</v>
      </c>
      <c r="AK3" s="9">
        <v>0.36530699999999999</v>
      </c>
      <c r="AL3" s="9">
        <v>15.01727</v>
      </c>
      <c r="AM3" s="9">
        <v>1.546524</v>
      </c>
      <c r="AN3" s="20">
        <v>21.85011905</v>
      </c>
      <c r="AO3" s="20">
        <v>0.66285714299999998</v>
      </c>
      <c r="AP3" s="20">
        <v>0.90600000000000003</v>
      </c>
      <c r="AQ3" s="20">
        <v>1.1274999999999999</v>
      </c>
      <c r="AR3" s="20">
        <v>0.4</v>
      </c>
      <c r="AS3" s="20">
        <v>429.702381</v>
      </c>
      <c r="AT3" s="20">
        <v>2</v>
      </c>
      <c r="AU3" s="20">
        <v>0.21714285699999999</v>
      </c>
      <c r="AV3" s="20">
        <v>0.3</v>
      </c>
      <c r="AW3" s="20">
        <v>97.566666670000004</v>
      </c>
      <c r="AX3" s="20">
        <v>8.5064285710000007</v>
      </c>
      <c r="AY3" s="20">
        <v>757</v>
      </c>
      <c r="AZ3" s="20">
        <v>8.9220238100000007</v>
      </c>
      <c r="BA3" s="20">
        <v>-855.14285710000001</v>
      </c>
      <c r="BB3" s="20">
        <v>477.82142859999999</v>
      </c>
      <c r="BC3" s="20">
        <v>3.5357142860000002</v>
      </c>
      <c r="BD3" s="20">
        <v>2.1781307459999999</v>
      </c>
      <c r="BE3" s="20">
        <v>3.615224913</v>
      </c>
      <c r="BF3" s="20">
        <v>1.4691496390000001</v>
      </c>
      <c r="BG3" s="20">
        <v>0</v>
      </c>
    </row>
    <row r="4" spans="1:64" ht="15">
      <c r="A4" s="12">
        <v>16</v>
      </c>
      <c r="B4" s="14">
        <v>43658</v>
      </c>
      <c r="C4" s="12">
        <v>9</v>
      </c>
      <c r="D4" s="12" t="s">
        <v>109</v>
      </c>
      <c r="E4" s="12">
        <v>140</v>
      </c>
      <c r="F4" s="12" t="b">
        <v>1</v>
      </c>
      <c r="G4" s="10">
        <v>0.78</v>
      </c>
      <c r="H4" s="12" t="s">
        <v>157</v>
      </c>
      <c r="I4" s="12" t="s">
        <v>304</v>
      </c>
      <c r="J4" s="12" t="s">
        <v>305</v>
      </c>
      <c r="K4" s="12">
        <v>0</v>
      </c>
      <c r="L4" s="12" t="s">
        <v>306</v>
      </c>
      <c r="M4" s="12" t="s">
        <v>307</v>
      </c>
      <c r="N4" s="12" t="s">
        <v>308</v>
      </c>
      <c r="O4" s="12" t="s">
        <v>267</v>
      </c>
      <c r="P4" s="12" t="s">
        <v>309</v>
      </c>
      <c r="Q4" s="12">
        <v>0</v>
      </c>
      <c r="R4" s="12" t="s">
        <v>93</v>
      </c>
      <c r="S4" s="12" t="s">
        <v>163</v>
      </c>
      <c r="T4" s="12">
        <v>60</v>
      </c>
      <c r="U4" s="8">
        <v>0.79700000000000004</v>
      </c>
      <c r="V4" s="8">
        <v>0.63100000000000001</v>
      </c>
      <c r="W4" s="8">
        <v>0.02</v>
      </c>
      <c r="X4" s="8">
        <v>2.8000000000000001E-2</v>
      </c>
      <c r="Y4" s="8">
        <v>0.76900000000000002</v>
      </c>
      <c r="AB4" s="12">
        <v>2.0449999999999999</v>
      </c>
      <c r="AC4" s="12">
        <f>AB4/(T4/1000)</f>
        <v>34.083333333333336</v>
      </c>
      <c r="AD4" s="19">
        <f>AC4+W4</f>
        <v>34.103333333333339</v>
      </c>
      <c r="AE4" s="9">
        <v>0</v>
      </c>
      <c r="AF4" s="9">
        <v>41.031440000000003</v>
      </c>
      <c r="AG4" s="9">
        <v>0.103848</v>
      </c>
      <c r="AH4" s="9">
        <v>5.7159999999999997E-3</v>
      </c>
      <c r="AI4" s="9">
        <v>7.7202039999999998</v>
      </c>
      <c r="AJ4" s="9">
        <v>3.5074000000000001E-2</v>
      </c>
      <c r="AK4" s="9">
        <v>3.7733999999999997E-2</v>
      </c>
      <c r="AL4" s="9">
        <v>14.827070000000001</v>
      </c>
      <c r="AM4" s="9">
        <v>0.49171500000000001</v>
      </c>
      <c r="AN4" s="20">
        <v>21.768823529999999</v>
      </c>
      <c r="AO4" s="20">
        <v>0.72</v>
      </c>
      <c r="AP4" s="20">
        <v>0.90600000000000003</v>
      </c>
      <c r="AQ4" s="20">
        <v>1.1323529409999999</v>
      </c>
      <c r="AR4" s="20">
        <v>0.4</v>
      </c>
      <c r="AS4" s="20">
        <v>431.1176471</v>
      </c>
      <c r="AT4" s="20">
        <v>2</v>
      </c>
      <c r="AU4" s="20">
        <v>0.22</v>
      </c>
      <c r="AV4" s="20">
        <v>0.3</v>
      </c>
      <c r="AW4" s="20">
        <v>94.711764709999997</v>
      </c>
      <c r="AX4" s="20">
        <v>8.27</v>
      </c>
      <c r="AY4" s="20">
        <v>757</v>
      </c>
      <c r="AZ4" s="20">
        <v>8.9076470590000003</v>
      </c>
      <c r="BA4" s="20">
        <v>-854.73529410000003</v>
      </c>
      <c r="BB4" s="20">
        <v>815.26470589999997</v>
      </c>
      <c r="BC4" s="20">
        <v>5.4705882350000001</v>
      </c>
      <c r="BD4" s="20">
        <v>1.7515388489999999</v>
      </c>
      <c r="BE4" s="20">
        <v>5.1286170740000001</v>
      </c>
      <c r="BF4" s="20">
        <v>1.826964901</v>
      </c>
      <c r="BG4" s="20">
        <v>0</v>
      </c>
    </row>
    <row r="5" spans="1:64" ht="15">
      <c r="A5" s="12" t="s">
        <v>675</v>
      </c>
      <c r="B5" s="14">
        <v>43727</v>
      </c>
      <c r="C5" s="12">
        <v>2</v>
      </c>
      <c r="D5" s="12" t="s">
        <v>95</v>
      </c>
      <c r="U5" s="20">
        <v>9.6000000000000002E-2</v>
      </c>
      <c r="V5" s="39">
        <v>22.28</v>
      </c>
      <c r="W5" s="20">
        <v>0.17499999999999999</v>
      </c>
      <c r="X5" s="20">
        <v>0</v>
      </c>
      <c r="Y5" s="20">
        <v>9.6000000000000002E-2</v>
      </c>
      <c r="AC5" s="12"/>
      <c r="AD5" s="19"/>
      <c r="AE5" s="12">
        <v>0</v>
      </c>
      <c r="AF5" s="9">
        <v>74.434920000000005</v>
      </c>
      <c r="AG5" s="9">
        <v>15.082520000000001</v>
      </c>
      <c r="AH5" s="9">
        <v>3.058E-3</v>
      </c>
      <c r="AI5" s="9">
        <v>11.05926</v>
      </c>
      <c r="AJ5" s="9">
        <v>2.402936</v>
      </c>
      <c r="AK5" s="9">
        <v>3.0814490000000001</v>
      </c>
      <c r="AL5" s="9">
        <v>1.6005609999999999</v>
      </c>
      <c r="AM5" s="9">
        <v>0</v>
      </c>
    </row>
    <row r="6" spans="1:64" ht="15">
      <c r="A6" s="12">
        <v>16</v>
      </c>
      <c r="B6" s="14">
        <v>43658</v>
      </c>
      <c r="C6" s="12">
        <v>5</v>
      </c>
      <c r="D6" s="12" t="s">
        <v>105</v>
      </c>
      <c r="E6" s="12">
        <v>120</v>
      </c>
      <c r="F6" s="12" t="b">
        <v>0</v>
      </c>
      <c r="G6" s="10">
        <v>3.8</v>
      </c>
      <c r="H6" s="12" t="s">
        <v>118</v>
      </c>
      <c r="I6" s="12" t="s">
        <v>221</v>
      </c>
      <c r="J6" s="12" t="s">
        <v>190</v>
      </c>
      <c r="K6" s="12" t="s">
        <v>182</v>
      </c>
      <c r="L6" s="12" t="s">
        <v>199</v>
      </c>
      <c r="M6" s="12" t="s">
        <v>174</v>
      </c>
      <c r="N6" s="12" t="s">
        <v>170</v>
      </c>
      <c r="O6" s="12" t="s">
        <v>284</v>
      </c>
      <c r="P6" s="12" t="s">
        <v>285</v>
      </c>
      <c r="Q6" s="12">
        <v>0</v>
      </c>
      <c r="R6" s="12" t="s">
        <v>152</v>
      </c>
      <c r="S6" s="12" t="s">
        <v>133</v>
      </c>
      <c r="T6" s="12">
        <v>60</v>
      </c>
      <c r="U6" s="8">
        <v>0.97</v>
      </c>
      <c r="V6" s="8">
        <v>0.40500000000000003</v>
      </c>
      <c r="W6" s="8">
        <v>0.01</v>
      </c>
      <c r="X6" s="8">
        <v>1.6E-2</v>
      </c>
      <c r="Y6" s="8">
        <v>0.95399999999999996</v>
      </c>
      <c r="AB6" s="12">
        <v>4.8650000000000002</v>
      </c>
      <c r="AC6" s="12">
        <f>AB6/(T6/1000)</f>
        <v>81.083333333333343</v>
      </c>
      <c r="AD6" s="19">
        <f>AC6+W6</f>
        <v>81.093333333333348</v>
      </c>
      <c r="AE6" s="9">
        <v>0</v>
      </c>
      <c r="AF6" s="9">
        <v>41.242629999999998</v>
      </c>
      <c r="AG6" s="9">
        <v>0.109525</v>
      </c>
      <c r="AH6" s="9">
        <v>2.957E-3</v>
      </c>
      <c r="AI6" s="9">
        <v>7.8221790000000002</v>
      </c>
      <c r="AJ6" s="9">
        <v>3.2798000000000001E-2</v>
      </c>
      <c r="AK6" s="9">
        <v>4.1730999999999997E-2</v>
      </c>
      <c r="AL6" s="9">
        <v>14.80467</v>
      </c>
      <c r="AM6" s="9">
        <v>0.18817800000000001</v>
      </c>
      <c r="AN6" s="20">
        <v>22.263333329999998</v>
      </c>
      <c r="AO6" s="20">
        <v>0.55833333299999999</v>
      </c>
      <c r="AP6" s="20">
        <v>0.90800000000000003</v>
      </c>
      <c r="AQ6" s="20">
        <v>1.11625</v>
      </c>
      <c r="AR6" s="20">
        <v>0.4</v>
      </c>
      <c r="AS6" s="20">
        <v>430.08333329999999</v>
      </c>
      <c r="AT6" s="20">
        <v>2</v>
      </c>
      <c r="AU6" s="20">
        <v>0.21541666700000001</v>
      </c>
      <c r="AV6" s="20">
        <v>0.3</v>
      </c>
      <c r="AW6" s="20">
        <v>108.16666669999999</v>
      </c>
      <c r="AX6" s="20">
        <v>9.3533333330000001</v>
      </c>
      <c r="AY6" s="20">
        <v>757</v>
      </c>
      <c r="AZ6" s="20">
        <v>9.0866666669999994</v>
      </c>
      <c r="BA6" s="20">
        <v>-853.16666669999995</v>
      </c>
      <c r="BB6" s="20">
        <v>629.33333330000005</v>
      </c>
      <c r="BC6" s="20">
        <v>4.25</v>
      </c>
      <c r="BD6" s="20">
        <v>1.771931304</v>
      </c>
      <c r="BE6" s="20">
        <v>7.1190209969999998</v>
      </c>
      <c r="BF6" s="20">
        <v>1.8059390870000001</v>
      </c>
      <c r="BG6" s="20">
        <v>0</v>
      </c>
    </row>
    <row r="7" spans="1:64" ht="15">
      <c r="A7" s="12">
        <v>30</v>
      </c>
      <c r="B7" s="14">
        <v>43670</v>
      </c>
      <c r="C7" s="12">
        <v>9</v>
      </c>
      <c r="D7" s="12" t="s">
        <v>109</v>
      </c>
      <c r="E7" s="12">
        <v>140</v>
      </c>
      <c r="F7" s="12" t="b">
        <v>1</v>
      </c>
      <c r="G7" s="12" t="s">
        <v>261</v>
      </c>
      <c r="H7" s="12" t="s">
        <v>308</v>
      </c>
      <c r="I7" s="12" t="s">
        <v>400</v>
      </c>
      <c r="J7" s="12" t="s">
        <v>395</v>
      </c>
      <c r="K7" s="12">
        <v>0</v>
      </c>
      <c r="L7" s="12" t="s">
        <v>199</v>
      </c>
      <c r="M7" s="12" t="s">
        <v>207</v>
      </c>
      <c r="N7" s="12">
        <v>0</v>
      </c>
      <c r="O7" s="12" t="s">
        <v>401</v>
      </c>
      <c r="P7" s="12">
        <v>0</v>
      </c>
      <c r="Q7" s="12">
        <v>0</v>
      </c>
      <c r="R7" s="12" t="s">
        <v>112</v>
      </c>
      <c r="S7" s="12">
        <v>0</v>
      </c>
      <c r="T7" s="12">
        <v>60</v>
      </c>
      <c r="U7" s="8">
        <v>2.077</v>
      </c>
      <c r="V7" s="8">
        <v>1.196</v>
      </c>
      <c r="W7" s="8">
        <v>0.105</v>
      </c>
      <c r="X7" s="8">
        <v>0.34499999999999997</v>
      </c>
      <c r="Y7" s="8">
        <v>1.732</v>
      </c>
      <c r="AB7" s="12">
        <v>3.94</v>
      </c>
      <c r="AC7" s="12">
        <f>AB7/(T7/1000)</f>
        <v>65.666666666666671</v>
      </c>
      <c r="AD7" s="19">
        <f>AC7+W7</f>
        <v>65.771666666666675</v>
      </c>
      <c r="AE7" s="9">
        <v>0</v>
      </c>
      <c r="AF7" s="9">
        <v>39.241039999999998</v>
      </c>
      <c r="AG7" s="9">
        <v>7.6780000000000001E-2</v>
      </c>
      <c r="AH7" s="9">
        <v>2.4529999999999999E-3</v>
      </c>
      <c r="AI7" s="9">
        <v>7.9199869999999999</v>
      </c>
      <c r="AJ7" s="9">
        <v>2.3786000000000002E-2</v>
      </c>
      <c r="AK7" s="9">
        <v>5.1473999999999999E-2</v>
      </c>
      <c r="AL7" s="9">
        <v>14.83643</v>
      </c>
      <c r="AM7" s="9">
        <v>0.95242800000000005</v>
      </c>
      <c r="AN7" s="20">
        <v>24.925357139999999</v>
      </c>
      <c r="AO7" s="20">
        <v>0.64071428600000002</v>
      </c>
      <c r="AP7" s="20">
        <v>0.91300000000000003</v>
      </c>
      <c r="AQ7" s="20">
        <v>1.125357143</v>
      </c>
      <c r="AR7" s="20">
        <v>0.4</v>
      </c>
      <c r="AS7" s="20">
        <v>426.5</v>
      </c>
      <c r="AT7" s="20">
        <v>2</v>
      </c>
      <c r="AU7" s="20">
        <v>0.21142857100000001</v>
      </c>
      <c r="AV7" s="20">
        <v>0.3</v>
      </c>
      <c r="AW7" s="20">
        <v>116.0678571</v>
      </c>
      <c r="AX7" s="20">
        <v>9.5460714289999995</v>
      </c>
      <c r="AY7" s="20">
        <v>757</v>
      </c>
      <c r="AZ7" s="20">
        <v>9.0803571430000005</v>
      </c>
      <c r="BA7" s="20">
        <v>-828.57142859999999</v>
      </c>
      <c r="BB7" s="20">
        <v>1108.392857</v>
      </c>
      <c r="BC7" s="20">
        <v>8.3928571430000005</v>
      </c>
      <c r="BD7" s="20">
        <v>2.1660901689999998</v>
      </c>
      <c r="BE7" s="20">
        <v>2.5168341970000001</v>
      </c>
      <c r="BF7" s="20">
        <v>1.477316155</v>
      </c>
      <c r="BG7" s="20">
        <v>0</v>
      </c>
    </row>
    <row r="8" spans="1:64" ht="15">
      <c r="A8" s="12">
        <v>45</v>
      </c>
      <c r="B8" s="14">
        <v>43684</v>
      </c>
      <c r="C8" s="12">
        <v>9</v>
      </c>
      <c r="D8" s="12" t="s">
        <v>109</v>
      </c>
      <c r="E8" s="12">
        <v>145</v>
      </c>
      <c r="F8" s="12" t="b">
        <v>1</v>
      </c>
      <c r="G8" s="12" t="s">
        <v>391</v>
      </c>
      <c r="H8" s="12" t="s">
        <v>492</v>
      </c>
      <c r="I8" s="12">
        <v>0</v>
      </c>
      <c r="J8" s="12" t="s">
        <v>493</v>
      </c>
      <c r="K8" s="12">
        <v>0</v>
      </c>
      <c r="L8" s="12">
        <v>0</v>
      </c>
      <c r="M8" s="12" t="s">
        <v>357</v>
      </c>
      <c r="N8" s="12" t="s">
        <v>257</v>
      </c>
      <c r="O8" s="12">
        <v>0</v>
      </c>
      <c r="P8" s="12" t="s">
        <v>494</v>
      </c>
      <c r="Q8" s="12" t="s">
        <v>269</v>
      </c>
      <c r="R8" s="12">
        <v>0</v>
      </c>
      <c r="S8" s="12" t="s">
        <v>495</v>
      </c>
      <c r="T8" s="12">
        <v>60</v>
      </c>
      <c r="U8" s="8">
        <v>1.6339999999999999</v>
      </c>
      <c r="V8" s="8">
        <v>0.84199999999999997</v>
      </c>
      <c r="W8" s="8">
        <v>3.6999999999999998E-2</v>
      </c>
      <c r="X8" s="8">
        <v>0.126</v>
      </c>
      <c r="Y8" s="8">
        <v>1.508</v>
      </c>
      <c r="AB8" s="12">
        <v>5.8049999999999997</v>
      </c>
      <c r="AC8" s="12">
        <f>AB8/(T8/1000)</f>
        <v>96.75</v>
      </c>
      <c r="AD8" s="19">
        <f>AC8+W8</f>
        <v>96.787000000000006</v>
      </c>
      <c r="AE8" s="9">
        <v>0</v>
      </c>
      <c r="AF8" s="9">
        <v>38.917290000000001</v>
      </c>
      <c r="AG8" s="9">
        <v>7.8708E-2</v>
      </c>
      <c r="AH8" s="9">
        <v>2.1359999999999999E-3</v>
      </c>
      <c r="AI8" s="9">
        <v>8.0395479999999999</v>
      </c>
      <c r="AJ8" s="9">
        <v>2.9441999999999999E-2</v>
      </c>
      <c r="AK8" s="9">
        <v>4.8028000000000001E-2</v>
      </c>
      <c r="AL8" s="9">
        <v>15.33484</v>
      </c>
      <c r="AM8" s="9">
        <v>1.482356</v>
      </c>
      <c r="AN8" s="20">
        <v>22.9146</v>
      </c>
      <c r="AO8" s="20">
        <v>0.82399999999999995</v>
      </c>
      <c r="AP8" s="20">
        <v>0.90900000000000003</v>
      </c>
      <c r="AQ8" s="20">
        <v>1.1399999999999999</v>
      </c>
      <c r="AR8" s="20">
        <v>0.5</v>
      </c>
      <c r="AS8" s="20">
        <v>460.79</v>
      </c>
      <c r="AT8" s="20">
        <v>2</v>
      </c>
      <c r="AU8" s="20">
        <v>0.23</v>
      </c>
      <c r="AV8" s="20">
        <v>0.3</v>
      </c>
      <c r="AW8" s="20">
        <v>101.01</v>
      </c>
      <c r="AX8" s="20">
        <v>8.6264000000000003</v>
      </c>
      <c r="AY8" s="20">
        <v>757</v>
      </c>
      <c r="AZ8" s="20">
        <v>8.8245000000000005</v>
      </c>
      <c r="BA8" s="20">
        <v>-762.98</v>
      </c>
      <c r="BB8" s="20">
        <v>647.70000000000005</v>
      </c>
      <c r="BC8" s="20">
        <v>4.5</v>
      </c>
      <c r="BD8" s="20">
        <v>2.0279340810000002</v>
      </c>
      <c r="BE8" s="20">
        <v>1.2156494390000001</v>
      </c>
      <c r="BF8" s="20">
        <v>1.577960561</v>
      </c>
      <c r="BG8" s="20">
        <v>0</v>
      </c>
      <c r="BH8" s="20"/>
      <c r="BI8" s="20"/>
      <c r="BJ8" s="20"/>
      <c r="BK8" s="20"/>
      <c r="BL8" s="20"/>
    </row>
    <row r="9" spans="1:64" ht="15">
      <c r="A9" s="12">
        <v>30</v>
      </c>
      <c r="B9" s="14">
        <v>43670</v>
      </c>
      <c r="C9" s="12">
        <v>19</v>
      </c>
      <c r="D9" s="12" t="s">
        <v>109</v>
      </c>
      <c r="E9" s="12">
        <v>155</v>
      </c>
      <c r="F9" s="12" t="b">
        <v>1</v>
      </c>
      <c r="G9" s="12" t="s">
        <v>429</v>
      </c>
      <c r="H9" s="12" t="s">
        <v>217</v>
      </c>
      <c r="I9" s="12" t="s">
        <v>418</v>
      </c>
      <c r="J9" s="12" t="s">
        <v>305</v>
      </c>
      <c r="K9" s="12" t="s">
        <v>347</v>
      </c>
      <c r="L9" s="12">
        <v>0</v>
      </c>
      <c r="M9" s="12" t="s">
        <v>388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60</v>
      </c>
      <c r="U9" s="8">
        <v>1.0169999999999999</v>
      </c>
      <c r="V9" s="8">
        <v>0.72399999999999998</v>
      </c>
      <c r="W9" s="8">
        <v>2.8000000000000001E-2</v>
      </c>
      <c r="X9" s="8">
        <v>0.13500000000000001</v>
      </c>
      <c r="Y9" s="8">
        <v>0.88200000000000001</v>
      </c>
      <c r="AB9" s="12">
        <v>6.3550000000000004</v>
      </c>
      <c r="AC9" s="12">
        <f>AB9/(T9/1000)</f>
        <v>105.91666666666667</v>
      </c>
      <c r="AD9" s="19">
        <f>AC9+W9</f>
        <v>105.94466666666668</v>
      </c>
      <c r="AE9" s="9">
        <v>0</v>
      </c>
      <c r="AF9" s="9">
        <v>36.58314</v>
      </c>
      <c r="AG9" s="9">
        <v>6.9936999999999999E-2</v>
      </c>
      <c r="AH9" s="9">
        <v>2.117E-3</v>
      </c>
      <c r="AI9" s="9">
        <v>7.7482360000000003</v>
      </c>
      <c r="AJ9" s="9">
        <v>1.4751E-2</v>
      </c>
      <c r="AK9" s="9">
        <v>4.4129000000000002E-2</v>
      </c>
      <c r="AL9" s="9">
        <v>14.956200000000001</v>
      </c>
      <c r="AM9" s="9">
        <v>1.6424160000000001</v>
      </c>
      <c r="AN9" s="20">
        <v>24.71676471</v>
      </c>
      <c r="AO9" s="20">
        <v>0.79058823499999997</v>
      </c>
      <c r="AP9" s="20">
        <v>0.91300000000000003</v>
      </c>
      <c r="AQ9" s="20">
        <v>1.139411765</v>
      </c>
      <c r="AR9" s="20">
        <v>0.4</v>
      </c>
      <c r="AS9" s="20">
        <v>437.70588240000001</v>
      </c>
      <c r="AT9" s="20">
        <v>2</v>
      </c>
      <c r="AU9" s="20">
        <v>0.22</v>
      </c>
      <c r="AV9" s="20">
        <v>0.3</v>
      </c>
      <c r="AW9" s="20">
        <v>86.714705879999997</v>
      </c>
      <c r="AX9" s="20">
        <v>7.155882353</v>
      </c>
      <c r="AY9" s="20">
        <v>757</v>
      </c>
      <c r="AZ9" s="20">
        <v>8.8547058819999993</v>
      </c>
      <c r="BA9" s="20">
        <v>-835.35294120000003</v>
      </c>
      <c r="BB9" s="20">
        <v>779.23529410000003</v>
      </c>
      <c r="BC9" s="20">
        <v>4.8823529409999997</v>
      </c>
      <c r="BD9" s="20">
        <v>2.9175778440000002</v>
      </c>
      <c r="BE9" s="20">
        <v>0.77247944999999996</v>
      </c>
      <c r="BF9" s="20">
        <v>1.0968002130000001</v>
      </c>
      <c r="BG9" s="20">
        <v>0</v>
      </c>
    </row>
    <row r="10" spans="1:64" ht="15">
      <c r="A10" s="12">
        <v>60</v>
      </c>
      <c r="B10" s="14">
        <v>43706</v>
      </c>
      <c r="C10" s="12">
        <v>9</v>
      </c>
      <c r="D10" s="12" t="s">
        <v>109</v>
      </c>
      <c r="E10" s="12">
        <v>145</v>
      </c>
      <c r="F10" s="12" t="b">
        <v>1</v>
      </c>
      <c r="H10" s="12" t="s">
        <v>616</v>
      </c>
      <c r="I10" s="12">
        <v>0</v>
      </c>
      <c r="J10" s="12" t="s">
        <v>344</v>
      </c>
      <c r="K10" s="12" t="s">
        <v>295</v>
      </c>
      <c r="L10" s="12">
        <v>0</v>
      </c>
      <c r="M10" s="12" t="s">
        <v>266</v>
      </c>
      <c r="N10" s="12" t="s">
        <v>617</v>
      </c>
      <c r="O10" s="12">
        <v>0</v>
      </c>
      <c r="P10" s="12" t="s">
        <v>359</v>
      </c>
      <c r="Q10" s="12" t="s">
        <v>288</v>
      </c>
      <c r="R10" s="12">
        <v>0</v>
      </c>
      <c r="S10" s="12" t="s">
        <v>359</v>
      </c>
      <c r="T10" s="12">
        <v>60</v>
      </c>
      <c r="U10" s="8">
        <v>0.223</v>
      </c>
      <c r="V10" s="8">
        <v>0.186</v>
      </c>
      <c r="W10" s="8">
        <v>3.2000000000000001E-2</v>
      </c>
      <c r="X10" s="8">
        <v>0</v>
      </c>
      <c r="Y10" s="8">
        <v>0.223</v>
      </c>
      <c r="AB10" s="12">
        <v>11.32</v>
      </c>
      <c r="AC10" s="12">
        <f>AB10/(T10/1000)</f>
        <v>188.66666666666669</v>
      </c>
      <c r="AD10" s="19">
        <f>AC10+W10</f>
        <v>188.6986666666667</v>
      </c>
      <c r="AE10" s="9">
        <v>0</v>
      </c>
      <c r="AF10" s="9">
        <v>36.050179999999997</v>
      </c>
      <c r="AG10" s="9">
        <v>4.8732999999999999E-2</v>
      </c>
      <c r="AH10" s="9">
        <v>1.9750000000000002E-3</v>
      </c>
      <c r="AI10" s="9">
        <v>8.2877150000000004</v>
      </c>
      <c r="AJ10" s="9">
        <v>2.2348E-2</v>
      </c>
      <c r="AK10" s="9">
        <v>5.9310000000000002E-2</v>
      </c>
      <c r="AL10" s="9">
        <v>16.56251</v>
      </c>
      <c r="AM10" s="9">
        <v>1.4585630000000001</v>
      </c>
      <c r="AN10" s="20">
        <v>23.507999999999999</v>
      </c>
      <c r="AO10" s="20">
        <v>0.55300000000000005</v>
      </c>
      <c r="AP10" s="20">
        <v>0.90900000000000003</v>
      </c>
      <c r="AQ10" s="20">
        <v>1.125</v>
      </c>
      <c r="AR10" s="20">
        <v>0.5</v>
      </c>
      <c r="AS10" s="20">
        <v>465.5</v>
      </c>
      <c r="AT10" s="20">
        <v>2</v>
      </c>
      <c r="AU10" s="20">
        <v>0.23</v>
      </c>
      <c r="AV10" s="20">
        <v>0.3</v>
      </c>
      <c r="AW10" s="20">
        <v>56.35</v>
      </c>
      <c r="AX10" s="20">
        <v>4.7610000000000001</v>
      </c>
      <c r="AY10" s="20">
        <v>757</v>
      </c>
      <c r="AZ10" s="20">
        <v>8.8249999999999993</v>
      </c>
      <c r="BA10" s="20">
        <v>-589.9</v>
      </c>
      <c r="BB10" s="20">
        <v>398.5</v>
      </c>
      <c r="BC10" s="20">
        <v>2.7</v>
      </c>
      <c r="BD10" s="20">
        <v>2.4362934300000001</v>
      </c>
      <c r="BE10" s="20">
        <v>0.359937171</v>
      </c>
      <c r="BF10" s="20">
        <v>1.313470685</v>
      </c>
      <c r="BG10" s="20">
        <v>0</v>
      </c>
      <c r="BH10" s="20"/>
      <c r="BI10" s="20"/>
      <c r="BJ10" s="20"/>
    </row>
    <row r="11" spans="1:64" ht="15">
      <c r="A11" s="12">
        <v>16</v>
      </c>
      <c r="B11" s="14">
        <v>43658</v>
      </c>
      <c r="C11" s="12">
        <v>16</v>
      </c>
      <c r="D11" s="12" t="s">
        <v>95</v>
      </c>
      <c r="E11" s="12">
        <v>140</v>
      </c>
      <c r="F11" s="12" t="b">
        <v>1</v>
      </c>
      <c r="G11" s="10">
        <v>1.88</v>
      </c>
      <c r="H11" s="12" t="s">
        <v>343</v>
      </c>
      <c r="I11" s="12" t="s">
        <v>344</v>
      </c>
      <c r="J11" s="12" t="s">
        <v>345</v>
      </c>
      <c r="K11" s="12" t="s">
        <v>346</v>
      </c>
      <c r="L11" s="12" t="s">
        <v>347</v>
      </c>
      <c r="M11" s="12" t="s">
        <v>348</v>
      </c>
      <c r="N11" s="12" t="s">
        <v>66</v>
      </c>
      <c r="O11" s="12" t="s">
        <v>66</v>
      </c>
      <c r="P11" s="12" t="s">
        <v>66</v>
      </c>
      <c r="Q11" s="12" t="s">
        <v>66</v>
      </c>
      <c r="R11" s="12" t="s">
        <v>66</v>
      </c>
      <c r="S11" s="12" t="s">
        <v>66</v>
      </c>
      <c r="T11" s="12">
        <v>60</v>
      </c>
      <c r="U11" s="8">
        <v>1.44</v>
      </c>
      <c r="V11" s="8">
        <v>1.004</v>
      </c>
      <c r="W11" s="8">
        <v>2.1000000000000001E-2</v>
      </c>
      <c r="X11" s="8">
        <v>6.4000000000000001E-2</v>
      </c>
      <c r="Y11" s="8">
        <v>1.3759999999999999</v>
      </c>
      <c r="AB11" s="12">
        <v>3.7850000000000001</v>
      </c>
      <c r="AC11" s="12">
        <f>AB11/(T11/1000)</f>
        <v>63.083333333333336</v>
      </c>
      <c r="AD11" s="19">
        <f>AC11+W11</f>
        <v>63.104333333333336</v>
      </c>
      <c r="AE11" s="9">
        <v>0</v>
      </c>
      <c r="AF11" s="9">
        <v>41.58343</v>
      </c>
      <c r="AG11" s="9">
        <v>0.16317699999999999</v>
      </c>
      <c r="AH11" s="9">
        <v>1.944E-3</v>
      </c>
      <c r="AI11" s="9">
        <v>7.8006589999999996</v>
      </c>
      <c r="AJ11" s="9">
        <v>7.5051000000000007E-2</v>
      </c>
      <c r="AK11" s="9">
        <v>7.1858000000000005E-2</v>
      </c>
      <c r="AL11" s="9">
        <v>14.49039</v>
      </c>
      <c r="AM11" s="9">
        <v>1.408094</v>
      </c>
      <c r="AN11" s="20">
        <v>21.920777780000002</v>
      </c>
      <c r="AO11" s="20">
        <v>0.62333333300000004</v>
      </c>
      <c r="AP11" s="20">
        <v>0.90800000000000003</v>
      </c>
      <c r="AQ11" s="20">
        <v>1.1259999999999999</v>
      </c>
      <c r="AR11" s="20">
        <v>0.4</v>
      </c>
      <c r="AS11" s="20">
        <v>431.6333333</v>
      </c>
      <c r="AT11" s="20">
        <v>2</v>
      </c>
      <c r="AU11" s="20">
        <v>0.22</v>
      </c>
      <c r="AV11" s="20">
        <v>0.3</v>
      </c>
      <c r="AW11" s="20">
        <v>93.102222220000002</v>
      </c>
      <c r="AX11" s="20">
        <v>8.1035555559999999</v>
      </c>
      <c r="AY11" s="20">
        <v>757</v>
      </c>
      <c r="AZ11" s="20">
        <v>8.8964444440000001</v>
      </c>
      <c r="BA11" s="20">
        <v>-857.06666670000004</v>
      </c>
      <c r="BB11" s="20">
        <v>1511.444444</v>
      </c>
      <c r="BC11" s="20">
        <v>11.377777780000001</v>
      </c>
      <c r="BD11" s="20">
        <v>2.0483701889999999</v>
      </c>
      <c r="BE11" s="20">
        <v>2.4466755550000001</v>
      </c>
      <c r="BF11" s="20">
        <v>1.5622176189999999</v>
      </c>
      <c r="BG11" s="20">
        <v>0</v>
      </c>
    </row>
    <row r="12" spans="1:64" ht="15">
      <c r="A12" s="12">
        <v>45</v>
      </c>
      <c r="B12" s="14">
        <v>43684</v>
      </c>
      <c r="C12" s="12">
        <v>13</v>
      </c>
      <c r="D12" s="12" t="s">
        <v>109</v>
      </c>
      <c r="E12" s="12">
        <v>90</v>
      </c>
      <c r="F12" s="12" t="b">
        <v>1</v>
      </c>
      <c r="G12" s="12" t="s">
        <v>513</v>
      </c>
      <c r="H12" s="12" t="s">
        <v>514</v>
      </c>
      <c r="I12" s="12">
        <v>0</v>
      </c>
      <c r="J12" s="12" t="s">
        <v>515</v>
      </c>
      <c r="K12" s="12" t="s">
        <v>516</v>
      </c>
      <c r="L12" s="12">
        <v>0</v>
      </c>
      <c r="M12" s="12" t="s">
        <v>378</v>
      </c>
      <c r="N12" s="12" t="s">
        <v>398</v>
      </c>
      <c r="O12" s="12">
        <v>0</v>
      </c>
      <c r="P12" s="12" t="s">
        <v>517</v>
      </c>
      <c r="Q12" s="12" t="s">
        <v>295</v>
      </c>
      <c r="R12" s="12">
        <v>0</v>
      </c>
      <c r="S12" s="12" t="s">
        <v>282</v>
      </c>
      <c r="T12" s="12">
        <v>60</v>
      </c>
      <c r="U12" s="8">
        <v>2.2730000000000001</v>
      </c>
      <c r="V12" s="8">
        <v>0.84699999999999998</v>
      </c>
      <c r="W12" s="8">
        <v>5.6000000000000001E-2</v>
      </c>
      <c r="X12" s="8">
        <v>9.5000000000000001E-2</v>
      </c>
      <c r="Y12" s="8">
        <v>2.1779999999999999</v>
      </c>
      <c r="AB12" s="12">
        <v>4.01</v>
      </c>
      <c r="AC12" s="12">
        <f>AB12/(T12/1000)</f>
        <v>66.833333333333329</v>
      </c>
      <c r="AD12" s="19">
        <f>AC12+W12</f>
        <v>66.889333333333326</v>
      </c>
      <c r="AE12" s="9">
        <v>0</v>
      </c>
      <c r="AF12" s="9">
        <v>40.698050000000002</v>
      </c>
      <c r="AG12" s="9">
        <v>5.6073999999999999E-2</v>
      </c>
      <c r="AH12" s="9">
        <v>1.9070000000000001E-3</v>
      </c>
      <c r="AI12" s="9">
        <v>8.0743639999999992</v>
      </c>
      <c r="AJ12" s="9">
        <v>5.3948000000000003E-2</v>
      </c>
      <c r="AK12" s="9">
        <v>5.7502999999999999E-2</v>
      </c>
      <c r="AL12" s="9">
        <v>15.64038</v>
      </c>
      <c r="AM12" s="9">
        <v>0.49604100000000001</v>
      </c>
      <c r="AN12" s="20">
        <v>23.572948719999999</v>
      </c>
      <c r="AO12" s="20">
        <v>0.58769230800000005</v>
      </c>
      <c r="AP12" s="20">
        <v>0.91100000000000003</v>
      </c>
      <c r="AQ12" s="20">
        <v>1.1192307690000001</v>
      </c>
      <c r="AR12" s="20">
        <v>0.5</v>
      </c>
      <c r="AS12" s="20">
        <v>472.64102559999998</v>
      </c>
      <c r="AT12" s="20">
        <v>2</v>
      </c>
      <c r="AU12" s="20">
        <v>0.24</v>
      </c>
      <c r="AV12" s="20">
        <v>0.3</v>
      </c>
      <c r="AW12" s="20">
        <v>103.8230769</v>
      </c>
      <c r="AX12" s="20">
        <v>8.7576923079999993</v>
      </c>
      <c r="AY12" s="20">
        <v>757</v>
      </c>
      <c r="AZ12" s="20">
        <v>9.1623076920000006</v>
      </c>
      <c r="BA12" s="20">
        <v>-751.15384619999998</v>
      </c>
      <c r="BB12" s="20">
        <v>1569.4102559999999</v>
      </c>
      <c r="BC12" s="20">
        <v>11.974358970000001</v>
      </c>
      <c r="BD12" s="20">
        <v>2.0795928720000001</v>
      </c>
      <c r="BE12" s="20">
        <v>2.171611172</v>
      </c>
      <c r="BF12" s="20">
        <v>1.5387627269999999</v>
      </c>
      <c r="BG12" s="20">
        <v>0</v>
      </c>
      <c r="BH12" s="20"/>
      <c r="BI12" s="20"/>
      <c r="BJ12" s="20"/>
      <c r="BK12" s="20"/>
      <c r="BL12" s="20"/>
    </row>
    <row r="13" spans="1:64" ht="15">
      <c r="A13" s="12" t="s">
        <v>675</v>
      </c>
      <c r="B13" s="14">
        <v>43727</v>
      </c>
      <c r="C13" s="12">
        <v>8</v>
      </c>
      <c r="D13" s="12" t="s">
        <v>105</v>
      </c>
      <c r="U13" s="20">
        <v>4.3999999999999997E-2</v>
      </c>
      <c r="V13" s="20">
        <v>12.403</v>
      </c>
      <c r="W13" s="20">
        <v>3.0000000000000001E-3</v>
      </c>
      <c r="X13" s="20">
        <v>0</v>
      </c>
      <c r="Y13" s="20">
        <v>4.3999999999999997E-2</v>
      </c>
      <c r="AC13" s="12"/>
      <c r="AD13" s="19"/>
      <c r="AE13" s="12">
        <v>0</v>
      </c>
      <c r="AF13" s="9">
        <v>99.357470000000006</v>
      </c>
      <c r="AG13" s="9">
        <v>23.765260000000001</v>
      </c>
      <c r="AH13" s="9">
        <v>1.7880000000000001E-3</v>
      </c>
      <c r="AI13" s="9">
        <v>13.1571</v>
      </c>
      <c r="AJ13" s="9">
        <v>1.3500509999999999</v>
      </c>
      <c r="AK13" s="9">
        <v>0.95801000000000003</v>
      </c>
      <c r="AL13" s="9">
        <v>1.7528649999999999</v>
      </c>
      <c r="AM13" s="9">
        <v>0.51839199999999996</v>
      </c>
    </row>
    <row r="14" spans="1:64" ht="15">
      <c r="A14" s="12">
        <v>45</v>
      </c>
      <c r="B14" s="14">
        <v>43684</v>
      </c>
      <c r="C14" s="12">
        <v>19</v>
      </c>
      <c r="D14" s="12" t="s">
        <v>109</v>
      </c>
      <c r="E14" s="12">
        <v>85</v>
      </c>
      <c r="F14" s="12" t="b">
        <v>0</v>
      </c>
      <c r="G14" s="12" t="s">
        <v>540</v>
      </c>
      <c r="H14" s="12" t="s">
        <v>541</v>
      </c>
      <c r="I14" s="12">
        <v>0</v>
      </c>
      <c r="J14" s="12" t="s">
        <v>542</v>
      </c>
      <c r="K14" s="12" t="s">
        <v>222</v>
      </c>
      <c r="L14" s="12">
        <v>0</v>
      </c>
      <c r="M14" s="12" t="s">
        <v>543</v>
      </c>
      <c r="N14" s="12" t="s">
        <v>535</v>
      </c>
      <c r="O14" s="12">
        <v>0</v>
      </c>
      <c r="P14" s="12" t="s">
        <v>544</v>
      </c>
      <c r="Q14" s="12" t="s">
        <v>294</v>
      </c>
      <c r="R14" s="12">
        <v>0</v>
      </c>
      <c r="S14" s="12" t="s">
        <v>348</v>
      </c>
      <c r="T14" s="12">
        <v>60</v>
      </c>
      <c r="U14" s="8">
        <v>3.363</v>
      </c>
      <c r="V14" s="8">
        <v>1.444</v>
      </c>
      <c r="W14" s="8">
        <v>3.1E-2</v>
      </c>
      <c r="X14" s="8">
        <v>0.23400000000000001</v>
      </c>
      <c r="Y14" s="8">
        <v>3.129</v>
      </c>
      <c r="AB14" s="12">
        <v>10.48</v>
      </c>
      <c r="AC14" s="12">
        <f>AB14/(T14/1000)</f>
        <v>174.66666666666669</v>
      </c>
      <c r="AD14" s="19">
        <f>AC14+W14</f>
        <v>174.69766666666669</v>
      </c>
      <c r="AE14" s="9">
        <v>0</v>
      </c>
      <c r="AF14" s="9">
        <v>39.9313</v>
      </c>
      <c r="AG14" s="9">
        <v>7.2761999999999993E-2</v>
      </c>
      <c r="AH14" s="9">
        <v>1.7849999999999999E-3</v>
      </c>
      <c r="AI14" s="9">
        <v>8.0783489999999993</v>
      </c>
      <c r="AJ14" s="9">
        <v>2.6574E-2</v>
      </c>
      <c r="AK14" s="9">
        <v>4.8044000000000003E-2</v>
      </c>
      <c r="AL14" s="9">
        <v>15.544729999999999</v>
      </c>
      <c r="AM14" s="9">
        <v>1.9214389999999999</v>
      </c>
      <c r="AN14" s="20">
        <v>22.994824560000001</v>
      </c>
      <c r="AO14" s="20">
        <v>0.73894736800000005</v>
      </c>
      <c r="AP14" s="20">
        <v>0.90900000000000003</v>
      </c>
      <c r="AQ14" s="20">
        <v>1.1313157890000001</v>
      </c>
      <c r="AR14" s="20">
        <v>0.5</v>
      </c>
      <c r="AS14" s="20">
        <v>466.10526320000002</v>
      </c>
      <c r="AT14" s="20">
        <v>2</v>
      </c>
      <c r="AU14" s="20">
        <v>0.23157894700000001</v>
      </c>
      <c r="AV14" s="20">
        <v>0.3</v>
      </c>
      <c r="AW14" s="20">
        <v>103.8517544</v>
      </c>
      <c r="AX14" s="20">
        <v>8.8556140350000003</v>
      </c>
      <c r="AY14" s="20">
        <v>757</v>
      </c>
      <c r="AZ14" s="20">
        <v>8.8594736839999992</v>
      </c>
      <c r="BA14" s="20">
        <v>-760.35087720000001</v>
      </c>
      <c r="BB14" s="20">
        <v>344.63157890000002</v>
      </c>
      <c r="BC14" s="20">
        <v>2.4473684210000002</v>
      </c>
      <c r="BD14" s="20">
        <v>2.4501525790000001</v>
      </c>
      <c r="BE14" s="20">
        <v>1.779846474</v>
      </c>
      <c r="BF14" s="20">
        <v>1.306041113</v>
      </c>
      <c r="BG14" s="20">
        <v>0</v>
      </c>
      <c r="BH14" s="20"/>
      <c r="BI14" s="20"/>
      <c r="BJ14" s="20"/>
      <c r="BK14" s="20"/>
      <c r="BL14" s="20"/>
    </row>
    <row r="15" spans="1:64" ht="15">
      <c r="A15" s="12">
        <v>45</v>
      </c>
      <c r="B15" s="14">
        <v>43684</v>
      </c>
      <c r="C15" s="12">
        <v>6</v>
      </c>
      <c r="D15" s="12" t="s">
        <v>109</v>
      </c>
      <c r="E15" s="12">
        <v>105</v>
      </c>
      <c r="F15" s="12" t="b">
        <v>0</v>
      </c>
      <c r="G15" s="12" t="s">
        <v>477</v>
      </c>
      <c r="H15" s="12">
        <v>0</v>
      </c>
      <c r="I15" s="12" t="s">
        <v>478</v>
      </c>
      <c r="J15" s="12" t="s">
        <v>286</v>
      </c>
      <c r="K15" s="12">
        <v>0</v>
      </c>
      <c r="L15" s="12" t="s">
        <v>303</v>
      </c>
      <c r="M15" s="12" t="s">
        <v>69</v>
      </c>
      <c r="N15" s="12" t="s">
        <v>161</v>
      </c>
      <c r="O15" s="12" t="s">
        <v>479</v>
      </c>
      <c r="P15" s="12" t="s">
        <v>480</v>
      </c>
      <c r="Q15" s="12" t="s">
        <v>157</v>
      </c>
      <c r="R15" s="12" t="s">
        <v>121</v>
      </c>
      <c r="S15" s="12" t="s">
        <v>295</v>
      </c>
      <c r="T15" s="12">
        <v>60</v>
      </c>
      <c r="U15" s="8">
        <v>2.867</v>
      </c>
      <c r="V15" s="8">
        <v>0.98299999999999998</v>
      </c>
      <c r="W15" s="8">
        <v>7.4999999999999997E-2</v>
      </c>
      <c r="X15" s="8">
        <v>0.157</v>
      </c>
      <c r="Y15" s="8">
        <v>2.71</v>
      </c>
      <c r="AB15" s="12">
        <v>2.2599999999999998</v>
      </c>
      <c r="AC15" s="12">
        <f>AB15/(T15/1000)</f>
        <v>37.666666666666664</v>
      </c>
      <c r="AD15" s="19">
        <f>AC15+W15</f>
        <v>37.741666666666667</v>
      </c>
      <c r="AE15" s="9">
        <v>0</v>
      </c>
      <c r="AF15" s="9">
        <v>40.107030000000002</v>
      </c>
      <c r="AG15" s="9">
        <v>7.0927000000000004E-2</v>
      </c>
      <c r="AH15" s="9">
        <v>1.7619999999999999E-3</v>
      </c>
      <c r="AI15" s="9">
        <v>7.9681980000000001</v>
      </c>
      <c r="AJ15" s="9">
        <v>4.5012999999999997E-2</v>
      </c>
      <c r="AK15" s="9">
        <v>5.4837999999999998E-2</v>
      </c>
      <c r="AL15" s="9">
        <v>15.814539999999999</v>
      </c>
      <c r="AM15" s="9">
        <v>0.98559399999999997</v>
      </c>
      <c r="AN15" s="20">
        <v>23.184999999999999</v>
      </c>
      <c r="AO15" s="20">
        <v>0.63</v>
      </c>
      <c r="AP15" s="20">
        <v>0.90800000000000003</v>
      </c>
      <c r="AQ15" s="20">
        <v>1.121</v>
      </c>
      <c r="AR15" s="20">
        <v>0.5</v>
      </c>
      <c r="AS15" s="20">
        <v>468.8</v>
      </c>
      <c r="AT15" s="20">
        <v>2</v>
      </c>
      <c r="AU15" s="20">
        <v>0.24</v>
      </c>
      <c r="AV15" s="20">
        <v>0.3</v>
      </c>
      <c r="AW15" s="20">
        <v>110.05</v>
      </c>
      <c r="AX15" s="20">
        <v>9.3520000000000003</v>
      </c>
      <c r="AY15" s="20">
        <v>757</v>
      </c>
      <c r="AZ15" s="20">
        <v>8.9269999999999996</v>
      </c>
      <c r="BA15" s="20">
        <v>-756.6</v>
      </c>
      <c r="BB15" s="20">
        <v>546.5</v>
      </c>
      <c r="BC15" s="20">
        <v>4.2</v>
      </c>
      <c r="BD15" s="20">
        <v>1.878807015</v>
      </c>
      <c r="BE15" s="20">
        <v>2.6573493570000002</v>
      </c>
      <c r="BF15" s="20">
        <v>1.703208458</v>
      </c>
      <c r="BG15" s="20">
        <v>0</v>
      </c>
      <c r="BH15" s="20"/>
      <c r="BI15" s="20"/>
      <c r="BJ15" s="20"/>
      <c r="BK15" s="20"/>
      <c r="BL15" s="20"/>
    </row>
    <row r="16" spans="1:64" ht="15">
      <c r="A16" s="12">
        <v>30</v>
      </c>
      <c r="B16" s="14">
        <v>43670</v>
      </c>
      <c r="C16" s="12">
        <v>13</v>
      </c>
      <c r="D16" s="12" t="s">
        <v>109</v>
      </c>
      <c r="E16" s="12">
        <v>140</v>
      </c>
      <c r="F16" s="12" t="b">
        <v>0</v>
      </c>
      <c r="G16" s="12" t="s">
        <v>377</v>
      </c>
      <c r="H16" s="12" t="s">
        <v>417</v>
      </c>
      <c r="I16" s="12" t="s">
        <v>374</v>
      </c>
      <c r="J16" s="12" t="s">
        <v>129</v>
      </c>
      <c r="K16" s="12" t="s">
        <v>388</v>
      </c>
      <c r="L16" s="12">
        <v>0</v>
      </c>
      <c r="M16" s="12" t="s">
        <v>128</v>
      </c>
      <c r="N16" s="12">
        <v>0</v>
      </c>
      <c r="O16" s="12">
        <v>0</v>
      </c>
      <c r="P16" s="12" t="s">
        <v>418</v>
      </c>
      <c r="Q16" s="12">
        <v>0</v>
      </c>
      <c r="R16" s="12">
        <v>0</v>
      </c>
      <c r="S16" s="12">
        <v>0</v>
      </c>
      <c r="T16" s="12">
        <v>60</v>
      </c>
      <c r="U16" s="8">
        <v>1.91</v>
      </c>
      <c r="V16" s="8">
        <v>1.133</v>
      </c>
      <c r="W16" s="8">
        <v>7.4999999999999997E-2</v>
      </c>
      <c r="X16" s="8">
        <v>0.193</v>
      </c>
      <c r="Y16" s="8">
        <v>1.7170000000000001</v>
      </c>
      <c r="AB16" s="12">
        <v>2.85</v>
      </c>
      <c r="AC16" s="12">
        <f>AB16/(T16/1000)</f>
        <v>47.5</v>
      </c>
      <c r="AD16" s="19">
        <f>AC16+W16</f>
        <v>47.575000000000003</v>
      </c>
      <c r="AE16" s="9">
        <v>0</v>
      </c>
      <c r="AF16" s="9">
        <v>38.58578</v>
      </c>
      <c r="AG16" s="9">
        <v>6.0287E-2</v>
      </c>
      <c r="AH16" s="9">
        <v>1.6410000000000001E-3</v>
      </c>
      <c r="AI16" s="9">
        <v>7.7701919999999998</v>
      </c>
      <c r="AJ16" s="9">
        <v>2.8694999999999998E-2</v>
      </c>
      <c r="AK16" s="9">
        <v>4.8837999999999999E-2</v>
      </c>
      <c r="AL16" s="9">
        <v>14.90888</v>
      </c>
      <c r="AM16" s="9">
        <v>1.5623860000000001</v>
      </c>
      <c r="AN16" s="20">
        <v>25.45</v>
      </c>
      <c r="AO16" s="20">
        <v>0.60799999999999998</v>
      </c>
      <c r="AP16" s="20">
        <v>0.91300000000000003</v>
      </c>
      <c r="AQ16" s="20">
        <v>1.1246666670000001</v>
      </c>
      <c r="AR16" s="20">
        <v>0.4</v>
      </c>
      <c r="AS16" s="20">
        <v>434.1333333</v>
      </c>
      <c r="AT16" s="20">
        <v>2</v>
      </c>
      <c r="AU16" s="20">
        <v>0.22</v>
      </c>
      <c r="AV16" s="20">
        <v>0.3</v>
      </c>
      <c r="AW16" s="20">
        <v>106.38666670000001</v>
      </c>
      <c r="AX16" s="20">
        <v>8.6660000000000004</v>
      </c>
      <c r="AY16" s="20">
        <v>757</v>
      </c>
      <c r="AZ16" s="20">
        <v>8.9873333330000005</v>
      </c>
      <c r="BA16" s="20">
        <v>-828.06666670000004</v>
      </c>
      <c r="BB16" s="20">
        <v>1227.2</v>
      </c>
      <c r="BC16" s="20">
        <v>7.8</v>
      </c>
      <c r="BD16" s="20">
        <v>2.4466284890000001</v>
      </c>
      <c r="BE16" s="20">
        <v>4.3650403630000003</v>
      </c>
      <c r="BF16" s="20">
        <v>1.307922316</v>
      </c>
      <c r="BG16" s="20">
        <v>0</v>
      </c>
    </row>
    <row r="17" spans="1:64" ht="15">
      <c r="A17" s="12">
        <v>7</v>
      </c>
      <c r="B17" s="14">
        <v>43649</v>
      </c>
      <c r="C17" s="12">
        <v>9</v>
      </c>
      <c r="D17" s="12" t="s">
        <v>109</v>
      </c>
      <c r="E17" s="12">
        <v>70</v>
      </c>
      <c r="F17" s="12" t="b">
        <v>0</v>
      </c>
      <c r="G17" s="12">
        <v>12.7</v>
      </c>
      <c r="H17" s="12" t="s">
        <v>200</v>
      </c>
      <c r="I17" s="12" t="s">
        <v>201</v>
      </c>
      <c r="J17" s="12" t="s">
        <v>202</v>
      </c>
      <c r="K17" s="12">
        <v>0</v>
      </c>
      <c r="L17" s="12" t="s">
        <v>99</v>
      </c>
      <c r="M17" s="12" t="s">
        <v>70</v>
      </c>
      <c r="N17" s="12" t="s">
        <v>199</v>
      </c>
      <c r="O17" s="12" t="s">
        <v>203</v>
      </c>
      <c r="P17" s="12" t="s">
        <v>204</v>
      </c>
      <c r="Q17" s="12">
        <v>0</v>
      </c>
      <c r="R17" s="12" t="s">
        <v>93</v>
      </c>
      <c r="S17" s="12" t="s">
        <v>157</v>
      </c>
      <c r="T17" s="12">
        <v>60</v>
      </c>
      <c r="U17" s="8">
        <v>2.78</v>
      </c>
      <c r="V17" s="8">
        <v>0.37</v>
      </c>
      <c r="W17" s="8">
        <v>2E-3</v>
      </c>
      <c r="X17" s="8">
        <v>4.9000000000000002E-2</v>
      </c>
      <c r="Y17" s="8">
        <v>2.7309999999999999</v>
      </c>
      <c r="AB17" s="12">
        <v>5.2850000000000001</v>
      </c>
      <c r="AC17" s="12">
        <f>AB17/(T17/1000)</f>
        <v>88.083333333333343</v>
      </c>
      <c r="AD17" s="19">
        <f>AC17+W17</f>
        <v>88.085333333333338</v>
      </c>
      <c r="AE17" s="9">
        <v>0</v>
      </c>
      <c r="AF17" s="9">
        <v>40.987349999999999</v>
      </c>
      <c r="AG17" s="9">
        <v>2.3377999999999999E-2</v>
      </c>
      <c r="AH17" s="9">
        <v>1.64E-3</v>
      </c>
      <c r="AI17" s="9">
        <v>7.6865259999999997</v>
      </c>
      <c r="AJ17" s="9">
        <v>5.6969999999999998E-3</v>
      </c>
      <c r="AK17" s="9">
        <v>2.5996999999999999E-2</v>
      </c>
      <c r="AL17" s="9">
        <v>14.566879999999999</v>
      </c>
      <c r="AM17" s="9">
        <v>1.8565499999999999</v>
      </c>
      <c r="AN17" s="20">
        <v>23.337352939999999</v>
      </c>
      <c r="AO17" s="20">
        <v>0.68</v>
      </c>
      <c r="AP17" s="20">
        <v>0.90700000000000003</v>
      </c>
      <c r="AQ17" s="20">
        <v>1.1435294119999999</v>
      </c>
      <c r="AR17" s="20">
        <v>0.4</v>
      </c>
      <c r="AS17" s="20">
        <v>415.32352939999998</v>
      </c>
      <c r="AT17" s="20">
        <v>2</v>
      </c>
      <c r="AU17" s="20">
        <v>0.21</v>
      </c>
      <c r="AV17" s="20">
        <v>0.3</v>
      </c>
      <c r="AW17" s="20">
        <v>142.1470588</v>
      </c>
      <c r="AX17" s="20">
        <v>12.04647059</v>
      </c>
      <c r="AY17" s="20">
        <v>757</v>
      </c>
      <c r="AZ17" s="20">
        <v>9.2552941180000001</v>
      </c>
      <c r="BA17" s="20">
        <v>-896</v>
      </c>
      <c r="BB17" s="20">
        <v>308.05882350000002</v>
      </c>
      <c r="BC17" s="20">
        <v>2.0588235290000001</v>
      </c>
      <c r="BD17" s="20">
        <v>2.0779220079999998</v>
      </c>
      <c r="BE17" s="20">
        <v>2.504324016</v>
      </c>
      <c r="BF17" s="20">
        <v>1.5400000519999999</v>
      </c>
      <c r="BG17" s="20">
        <v>0</v>
      </c>
    </row>
    <row r="18" spans="1:64" ht="15">
      <c r="A18" s="12">
        <v>60</v>
      </c>
      <c r="B18" s="14">
        <v>43706</v>
      </c>
      <c r="C18" s="12">
        <v>17</v>
      </c>
      <c r="D18" s="12" t="s">
        <v>90</v>
      </c>
      <c r="E18" s="12">
        <v>180</v>
      </c>
      <c r="F18" s="12" t="b">
        <v>1</v>
      </c>
      <c r="H18" s="12" t="s">
        <v>349</v>
      </c>
      <c r="I18" s="12" t="s">
        <v>641</v>
      </c>
      <c r="J18" s="12" t="s">
        <v>200</v>
      </c>
      <c r="K18" s="12">
        <v>0</v>
      </c>
      <c r="L18" s="12">
        <v>0</v>
      </c>
      <c r="M18" s="12" t="s">
        <v>412</v>
      </c>
      <c r="N18" s="12" t="s">
        <v>200</v>
      </c>
      <c r="O18" s="12">
        <v>0</v>
      </c>
      <c r="P18" s="12" t="s">
        <v>471</v>
      </c>
      <c r="Q18" s="12" t="s">
        <v>301</v>
      </c>
      <c r="R18" s="12">
        <v>0</v>
      </c>
      <c r="S18" s="12" t="s">
        <v>163</v>
      </c>
      <c r="T18" s="12">
        <v>60</v>
      </c>
      <c r="U18" s="8">
        <v>0</v>
      </c>
      <c r="V18" s="8">
        <v>0</v>
      </c>
      <c r="W18" s="8">
        <v>1.2E-2</v>
      </c>
      <c r="X18" s="8">
        <v>0</v>
      </c>
      <c r="Y18" s="8">
        <v>0</v>
      </c>
      <c r="AB18" s="12">
        <v>1.75</v>
      </c>
      <c r="AC18" s="12">
        <f>AB18/(T18/1000)</f>
        <v>29.166666666666668</v>
      </c>
      <c r="AD18" s="19">
        <f>AC18+W18</f>
        <v>29.178666666666668</v>
      </c>
      <c r="AE18" s="9">
        <v>0</v>
      </c>
      <c r="AF18" s="9">
        <v>23.590450000000001</v>
      </c>
      <c r="AG18" s="9">
        <v>2.9461000000000001E-2</v>
      </c>
      <c r="AH18" s="9">
        <v>1.616E-3</v>
      </c>
      <c r="AI18" s="9">
        <v>8.0373970000000003</v>
      </c>
      <c r="AJ18" s="9">
        <v>7.3350000000000004E-3</v>
      </c>
      <c r="AK18" s="9">
        <v>3.8158999999999998E-2</v>
      </c>
      <c r="AL18" s="9">
        <v>15.496130000000001</v>
      </c>
      <c r="AM18" s="9">
        <v>1.3915109999999999</v>
      </c>
      <c r="AN18" s="20">
        <v>23.64</v>
      </c>
      <c r="AO18" s="20">
        <v>0.69588235300000001</v>
      </c>
      <c r="AP18" s="20">
        <v>0.90900000000000003</v>
      </c>
      <c r="AQ18" s="20">
        <v>1.1376470590000001</v>
      </c>
      <c r="AR18" s="20">
        <v>0.4</v>
      </c>
      <c r="AS18" s="20">
        <v>401.26666669999997</v>
      </c>
      <c r="AT18" s="20">
        <v>2.7352941180000001</v>
      </c>
      <c r="AU18" s="20">
        <v>0.20235294100000001</v>
      </c>
      <c r="AV18" s="20">
        <v>0.3</v>
      </c>
      <c r="AW18" s="20">
        <v>77.449019609999993</v>
      </c>
      <c r="AX18" s="20">
        <v>6.5266666669999998</v>
      </c>
      <c r="AY18" s="20">
        <v>757</v>
      </c>
      <c r="AZ18" s="20">
        <v>9.8819999999999997</v>
      </c>
      <c r="BA18" s="20">
        <v>-558.85490200000004</v>
      </c>
      <c r="BB18" s="20">
        <v>589.05490199999997</v>
      </c>
      <c r="BC18" s="20">
        <v>4.2941176470000002</v>
      </c>
      <c r="BD18" s="20">
        <v>2.176398179</v>
      </c>
      <c r="BE18" s="20">
        <v>1.1960826499999999</v>
      </c>
      <c r="BF18" s="20">
        <v>1.470319186</v>
      </c>
      <c r="BG18" s="20">
        <v>0</v>
      </c>
      <c r="BH18" s="20"/>
      <c r="BI18" s="20"/>
      <c r="BJ18" s="20"/>
    </row>
    <row r="19" spans="1:64" ht="15">
      <c r="A19" s="12">
        <v>7</v>
      </c>
      <c r="B19" s="14">
        <v>43649</v>
      </c>
      <c r="C19" s="12">
        <v>16</v>
      </c>
      <c r="D19" s="12" t="s">
        <v>95</v>
      </c>
      <c r="E19" s="12">
        <v>60</v>
      </c>
      <c r="F19" s="12" t="b">
        <v>0</v>
      </c>
      <c r="G19" s="12">
        <v>12</v>
      </c>
      <c r="H19" s="12">
        <v>0</v>
      </c>
      <c r="I19" s="12" t="s">
        <v>234</v>
      </c>
      <c r="J19" s="12" t="s">
        <v>235</v>
      </c>
      <c r="K19" s="12">
        <v>0</v>
      </c>
      <c r="L19" s="12" t="s">
        <v>112</v>
      </c>
      <c r="M19" s="12" t="s">
        <v>160</v>
      </c>
      <c r="N19" s="12" t="s">
        <v>112</v>
      </c>
      <c r="O19" s="12" t="s">
        <v>236</v>
      </c>
      <c r="P19" s="12" t="s">
        <v>237</v>
      </c>
      <c r="Q19" s="12">
        <v>0</v>
      </c>
      <c r="R19" s="12" t="s">
        <v>93</v>
      </c>
      <c r="S19" s="12" t="s">
        <v>167</v>
      </c>
      <c r="T19" s="12">
        <v>60</v>
      </c>
      <c r="U19" s="8">
        <v>0.52400000000000002</v>
      </c>
      <c r="V19" s="8">
        <v>0.22900000000000001</v>
      </c>
      <c r="W19" s="8">
        <v>1.2999999999999999E-2</v>
      </c>
      <c r="X19" s="8">
        <v>0</v>
      </c>
      <c r="Y19" s="8">
        <v>0.52400000000000002</v>
      </c>
      <c r="AB19" s="12">
        <v>4.2949999999999999</v>
      </c>
      <c r="AC19" s="12">
        <f>AB19/(T19/1000)</f>
        <v>71.583333333333329</v>
      </c>
      <c r="AD19" s="19">
        <f>AC19+W19</f>
        <v>71.596333333333334</v>
      </c>
      <c r="AE19" s="9">
        <v>0</v>
      </c>
      <c r="AF19" s="9">
        <v>40.45908</v>
      </c>
      <c r="AG19" s="9">
        <v>5.6618000000000002E-2</v>
      </c>
      <c r="AH19" s="9">
        <v>1.415E-3</v>
      </c>
      <c r="AI19" s="9">
        <v>7.740545</v>
      </c>
      <c r="AJ19" s="9">
        <v>3.5146999999999998E-2</v>
      </c>
      <c r="AK19" s="9">
        <v>4.2014000000000003E-2</v>
      </c>
      <c r="AL19" s="9">
        <v>14.29363</v>
      </c>
      <c r="AM19" s="9">
        <v>2.5948440000000002</v>
      </c>
      <c r="AN19" s="20">
        <v>23.36492063</v>
      </c>
      <c r="AO19" s="20">
        <v>0.79523809499999998</v>
      </c>
      <c r="AP19" s="20">
        <v>0.90700000000000003</v>
      </c>
      <c r="AQ19" s="20">
        <v>1.153333333</v>
      </c>
      <c r="AR19" s="20">
        <v>0.42222222199999998</v>
      </c>
      <c r="AS19" s="20">
        <v>433.35714289999999</v>
      </c>
      <c r="AT19" s="20">
        <v>2</v>
      </c>
      <c r="AU19" s="20">
        <v>0.22</v>
      </c>
      <c r="AV19" s="20">
        <v>0.307936508</v>
      </c>
      <c r="AW19" s="20">
        <v>144.84523809999999</v>
      </c>
      <c r="AX19" s="20">
        <v>12.26960317</v>
      </c>
      <c r="AY19" s="20">
        <v>757</v>
      </c>
      <c r="AZ19" s="20">
        <v>9.1779365080000002</v>
      </c>
      <c r="BA19" s="20">
        <v>-895.65079370000001</v>
      </c>
      <c r="BB19" s="20">
        <v>409.52380950000003</v>
      </c>
      <c r="BC19" s="20">
        <v>2.9523809519999999</v>
      </c>
      <c r="BD19" s="20">
        <v>2.1769914209999999</v>
      </c>
      <c r="BE19" s="20">
        <v>3.0900895670000001</v>
      </c>
      <c r="BF19" s="20">
        <v>1.469918517</v>
      </c>
      <c r="BG19" s="20">
        <v>0</v>
      </c>
    </row>
    <row r="20" spans="1:64" ht="15">
      <c r="A20" s="12">
        <v>16</v>
      </c>
      <c r="B20" s="14">
        <v>43658</v>
      </c>
      <c r="C20" s="12">
        <v>8</v>
      </c>
      <c r="D20" s="12" t="s">
        <v>105</v>
      </c>
      <c r="E20" s="12">
        <v>130</v>
      </c>
      <c r="F20" s="12" t="b">
        <v>0</v>
      </c>
      <c r="G20" s="10">
        <v>3.66</v>
      </c>
      <c r="H20" s="12" t="s">
        <v>222</v>
      </c>
      <c r="I20" s="12">
        <v>0</v>
      </c>
      <c r="J20" s="12" t="s">
        <v>245</v>
      </c>
      <c r="K20" s="12" t="s">
        <v>301</v>
      </c>
      <c r="L20" s="12">
        <v>0</v>
      </c>
      <c r="M20" s="12" t="s">
        <v>302</v>
      </c>
      <c r="N20" s="12">
        <v>0</v>
      </c>
      <c r="O20" s="12" t="s">
        <v>143</v>
      </c>
      <c r="P20" s="12" t="s">
        <v>143</v>
      </c>
      <c r="Q20" s="12">
        <v>0</v>
      </c>
      <c r="R20" s="12" t="s">
        <v>121</v>
      </c>
      <c r="S20" s="12" t="s">
        <v>303</v>
      </c>
      <c r="T20" s="12">
        <v>60</v>
      </c>
      <c r="U20" s="8">
        <v>0.89700000000000002</v>
      </c>
      <c r="V20" s="8">
        <v>0.53100000000000003</v>
      </c>
      <c r="W20" s="8">
        <v>1.6E-2</v>
      </c>
      <c r="X20" s="8">
        <v>4.2999999999999997E-2</v>
      </c>
      <c r="Y20" s="8">
        <v>0.85399999999999998</v>
      </c>
      <c r="AB20" s="12">
        <v>5.7</v>
      </c>
      <c r="AC20" s="12">
        <f>AB20/(T20/1000)</f>
        <v>95</v>
      </c>
      <c r="AD20" s="19">
        <f>AC20+W20</f>
        <v>95.016000000000005</v>
      </c>
      <c r="AE20" s="9">
        <v>1.8749999999999999E-2</v>
      </c>
      <c r="AF20" s="9">
        <v>40.987589999999997</v>
      </c>
      <c r="AG20" s="9">
        <v>0.28408099999999997</v>
      </c>
      <c r="AH20" s="9">
        <v>1.3680000000000001E-3</v>
      </c>
      <c r="AI20" s="9">
        <v>7.8561759999999996</v>
      </c>
      <c r="AJ20" s="9">
        <v>7.3523000000000005E-2</v>
      </c>
      <c r="AK20" s="9">
        <v>0.137047</v>
      </c>
      <c r="AL20" s="9">
        <v>14.707520000000001</v>
      </c>
      <c r="AM20" s="9">
        <v>2.6474769999999999</v>
      </c>
      <c r="AN20" s="20">
        <v>21.77638889</v>
      </c>
      <c r="AO20" s="20">
        <v>0.686111111</v>
      </c>
      <c r="AP20" s="20">
        <v>0.90700000000000003</v>
      </c>
      <c r="AQ20" s="20">
        <v>1.1299999999999999</v>
      </c>
      <c r="AR20" s="20">
        <v>0.4</v>
      </c>
      <c r="AS20" s="20">
        <v>426.88888889999998</v>
      </c>
      <c r="AT20" s="20">
        <v>2</v>
      </c>
      <c r="AU20" s="20">
        <v>0.21</v>
      </c>
      <c r="AV20" s="20">
        <v>0.3</v>
      </c>
      <c r="AW20" s="20">
        <v>100.5805556</v>
      </c>
      <c r="AX20" s="20">
        <v>8.7819444440000005</v>
      </c>
      <c r="AY20" s="20">
        <v>757</v>
      </c>
      <c r="AZ20" s="20">
        <v>8.9594444440000007</v>
      </c>
      <c r="BA20" s="20">
        <v>-854.80555560000005</v>
      </c>
      <c r="BB20" s="20">
        <v>329.61111110000002</v>
      </c>
      <c r="BC20" s="20">
        <v>2.3333333330000001</v>
      </c>
      <c r="BD20" s="20">
        <v>2.171329235</v>
      </c>
      <c r="BE20" s="20">
        <v>3.9769108360000001</v>
      </c>
      <c r="BF20" s="20">
        <v>1.47375163</v>
      </c>
      <c r="BG20" s="20">
        <v>0</v>
      </c>
    </row>
    <row r="21" spans="1:64" ht="15">
      <c r="A21" s="12">
        <v>45</v>
      </c>
      <c r="B21" s="14">
        <v>43684</v>
      </c>
      <c r="C21" s="12">
        <v>7</v>
      </c>
      <c r="D21" s="12" t="s">
        <v>90</v>
      </c>
      <c r="E21" s="12">
        <v>172</v>
      </c>
      <c r="F21" s="12" t="b">
        <v>1</v>
      </c>
      <c r="G21" s="12" t="s">
        <v>481</v>
      </c>
      <c r="H21" s="12" t="s">
        <v>482</v>
      </c>
      <c r="I21" s="12" t="s">
        <v>483</v>
      </c>
      <c r="J21" s="12" t="s">
        <v>484</v>
      </c>
      <c r="K21" s="12" t="s">
        <v>461</v>
      </c>
      <c r="L21" s="12" t="s">
        <v>75</v>
      </c>
      <c r="M21" s="12" t="s">
        <v>343</v>
      </c>
      <c r="N21" s="12">
        <v>0</v>
      </c>
      <c r="O21" s="12" t="s">
        <v>485</v>
      </c>
      <c r="P21" s="12" t="s">
        <v>427</v>
      </c>
      <c r="Q21" s="12">
        <v>0</v>
      </c>
      <c r="R21" s="12" t="s">
        <v>156</v>
      </c>
      <c r="S21" s="12" t="s">
        <v>411</v>
      </c>
      <c r="T21" s="12">
        <v>60</v>
      </c>
      <c r="U21" s="8">
        <v>1.6459999999999999</v>
      </c>
      <c r="V21" s="8">
        <v>0.71099999999999997</v>
      </c>
      <c r="W21" s="8">
        <v>9.1999999999999998E-2</v>
      </c>
      <c r="X21" s="8">
        <v>0.185</v>
      </c>
      <c r="Y21" s="8">
        <v>1.4610000000000001</v>
      </c>
      <c r="AB21" s="12">
        <v>4.2450000000000001</v>
      </c>
      <c r="AC21" s="12">
        <f>AB21/(T21/1000)</f>
        <v>70.75</v>
      </c>
      <c r="AD21" s="19">
        <f>AC21+W21</f>
        <v>70.841999999999999</v>
      </c>
      <c r="AE21" s="9">
        <v>0</v>
      </c>
      <c r="AF21" s="9">
        <v>36.582769999999996</v>
      </c>
      <c r="AG21" s="9">
        <v>5.169E-2</v>
      </c>
      <c r="AH21" s="9">
        <v>1.325E-3</v>
      </c>
      <c r="AI21" s="9">
        <v>7.8820769999999998</v>
      </c>
      <c r="AJ21" s="9">
        <v>3.7997999999999997E-2</v>
      </c>
      <c r="AK21" s="9">
        <v>7.8122999999999998E-2</v>
      </c>
      <c r="AL21" s="9">
        <v>15.035360000000001</v>
      </c>
      <c r="AM21" s="9">
        <v>1.2069380000000001</v>
      </c>
      <c r="AN21" s="20">
        <v>22.638067230000001</v>
      </c>
      <c r="AO21" s="20">
        <v>0.97705882399999999</v>
      </c>
      <c r="AP21" s="20">
        <v>0.90800000000000003</v>
      </c>
      <c r="AQ21" s="20">
        <v>1.1508823530000001</v>
      </c>
      <c r="AR21" s="20">
        <v>0.429411765</v>
      </c>
      <c r="AS21" s="20">
        <v>450.80672270000002</v>
      </c>
      <c r="AT21" s="20">
        <v>2</v>
      </c>
      <c r="AU21" s="20">
        <v>0.23</v>
      </c>
      <c r="AV21" s="20">
        <v>0.3</v>
      </c>
      <c r="AW21" s="20">
        <v>120.1672269</v>
      </c>
      <c r="AX21" s="20">
        <v>10.31915966</v>
      </c>
      <c r="AY21" s="20">
        <v>757</v>
      </c>
      <c r="AZ21" s="20">
        <v>9.1682352940000005</v>
      </c>
      <c r="BA21" s="20">
        <v>-749.27310920000002</v>
      </c>
      <c r="BB21" s="20">
        <v>791.54201680000006</v>
      </c>
      <c r="BC21" s="20">
        <v>4.5</v>
      </c>
      <c r="BD21" s="20">
        <v>2.4041455730000001</v>
      </c>
      <c r="BE21" s="20">
        <v>3.460963327</v>
      </c>
      <c r="BF21" s="20">
        <v>1.331034209</v>
      </c>
      <c r="BG21" s="20">
        <v>0</v>
      </c>
      <c r="BH21" s="20"/>
      <c r="BI21" s="20"/>
      <c r="BJ21" s="20"/>
      <c r="BK21" s="20"/>
      <c r="BL21" s="20"/>
    </row>
    <row r="22" spans="1:64" ht="15">
      <c r="A22" s="12">
        <v>7</v>
      </c>
      <c r="B22" s="14">
        <v>43649</v>
      </c>
      <c r="C22" s="12">
        <v>10</v>
      </c>
      <c r="D22" s="12" t="s">
        <v>105</v>
      </c>
      <c r="E22" s="12">
        <v>60</v>
      </c>
      <c r="F22" s="12" t="b">
        <v>0</v>
      </c>
      <c r="G22" s="12">
        <v>15.1</v>
      </c>
      <c r="H22" s="12" t="s">
        <v>98</v>
      </c>
      <c r="I22" s="12" t="s">
        <v>205</v>
      </c>
      <c r="J22" s="12" t="s">
        <v>206</v>
      </c>
      <c r="K22" s="12">
        <v>0</v>
      </c>
      <c r="L22" s="12" t="s">
        <v>94</v>
      </c>
      <c r="M22" s="12" t="s">
        <v>167</v>
      </c>
      <c r="N22" s="12" t="s">
        <v>207</v>
      </c>
      <c r="O22" s="12" t="s">
        <v>168</v>
      </c>
      <c r="P22" s="12" t="s">
        <v>208</v>
      </c>
      <c r="Q22" s="12">
        <v>0</v>
      </c>
      <c r="R22" s="12" t="s">
        <v>152</v>
      </c>
      <c r="S22" s="12" t="s">
        <v>157</v>
      </c>
      <c r="T22" s="12">
        <v>60</v>
      </c>
      <c r="U22" s="8">
        <v>1.8560000000000001</v>
      </c>
      <c r="V22" s="8">
        <v>0.216</v>
      </c>
      <c r="W22" s="8">
        <v>4.0000000000000001E-3</v>
      </c>
      <c r="X22" s="8">
        <v>2.1999999999999999E-2</v>
      </c>
      <c r="Y22" s="8">
        <v>1.8340000000000001</v>
      </c>
      <c r="AB22" s="12">
        <v>5.3</v>
      </c>
      <c r="AC22" s="12">
        <f>AB22/(T22/1000)</f>
        <v>88.333333333333329</v>
      </c>
      <c r="AD22" s="19">
        <f>AC22+W22</f>
        <v>88.337333333333333</v>
      </c>
      <c r="AE22" s="9">
        <v>0</v>
      </c>
      <c r="AF22" s="9">
        <v>40.833120000000001</v>
      </c>
      <c r="AG22" s="9">
        <v>2.9901E-2</v>
      </c>
      <c r="AH22" s="9">
        <v>1.2390000000000001E-3</v>
      </c>
      <c r="AI22" s="9">
        <v>7.6576129999999996</v>
      </c>
      <c r="AJ22" s="9">
        <v>5.1279999999999997E-3</v>
      </c>
      <c r="AK22" s="9">
        <v>2.8771000000000001E-2</v>
      </c>
      <c r="AL22" s="9">
        <v>14.5505</v>
      </c>
      <c r="AM22" s="9">
        <v>1.948116</v>
      </c>
      <c r="AN22" s="20">
        <v>23.27857143</v>
      </c>
      <c r="AO22" s="20">
        <v>0.67714285699999999</v>
      </c>
      <c r="AP22" s="20">
        <v>0.90700000000000003</v>
      </c>
      <c r="AQ22" s="20">
        <v>1.1417857140000001</v>
      </c>
      <c r="AR22" s="20">
        <v>0.4</v>
      </c>
      <c r="AS22" s="20">
        <v>414.39285710000001</v>
      </c>
      <c r="AT22" s="20">
        <v>2</v>
      </c>
      <c r="AU22" s="20">
        <v>0.21</v>
      </c>
      <c r="AV22" s="20">
        <v>0.3</v>
      </c>
      <c r="AW22" s="20">
        <v>146.49285710000001</v>
      </c>
      <c r="AX22" s="20">
        <v>12.43</v>
      </c>
      <c r="AY22" s="20">
        <v>757</v>
      </c>
      <c r="AZ22" s="20">
        <v>9.3439285709999993</v>
      </c>
      <c r="BA22" s="20">
        <v>-895.07142859999999</v>
      </c>
      <c r="BB22" s="20">
        <v>186.4642857</v>
      </c>
      <c r="BC22" s="20">
        <v>1.3571428569999999</v>
      </c>
      <c r="BD22" s="20">
        <v>2.5957209350000001</v>
      </c>
      <c r="BE22" s="20">
        <v>2.2932135140000001</v>
      </c>
      <c r="BF22" s="20">
        <v>1.232798163</v>
      </c>
      <c r="BG22" s="20">
        <v>0</v>
      </c>
    </row>
    <row r="23" spans="1:64" ht="15">
      <c r="A23" s="12" t="s">
        <v>675</v>
      </c>
      <c r="B23" s="14">
        <v>43727</v>
      </c>
      <c r="C23" s="12">
        <v>3</v>
      </c>
      <c r="D23" s="12" t="s">
        <v>100</v>
      </c>
      <c r="U23" s="20">
        <v>0.13500000000000001</v>
      </c>
      <c r="V23" s="39">
        <v>26.080000000000002</v>
      </c>
      <c r="W23" s="20">
        <v>0.17799999999999999</v>
      </c>
      <c r="X23" s="20">
        <v>0</v>
      </c>
      <c r="Y23" s="20">
        <v>0.13500000000000001</v>
      </c>
      <c r="AC23" s="12"/>
      <c r="AD23" s="19"/>
      <c r="AE23" s="12">
        <v>0</v>
      </c>
      <c r="AF23" s="9">
        <v>83.503630000000001</v>
      </c>
      <c r="AG23" s="9">
        <v>18.703890000000001</v>
      </c>
      <c r="AH23" s="9">
        <v>1.188E-3</v>
      </c>
      <c r="AI23" s="9">
        <v>11.642250000000001</v>
      </c>
      <c r="AJ23" s="9">
        <v>3.522313</v>
      </c>
      <c r="AK23" s="9">
        <v>2.0434239999999999</v>
      </c>
      <c r="AL23" s="9">
        <v>6.7922700000000003</v>
      </c>
      <c r="AM23" s="9">
        <v>0</v>
      </c>
    </row>
    <row r="24" spans="1:64" ht="15">
      <c r="A24" s="12">
        <v>60</v>
      </c>
      <c r="B24" s="14">
        <v>43706</v>
      </c>
      <c r="C24" s="12">
        <v>19</v>
      </c>
      <c r="D24" s="12" t="s">
        <v>109</v>
      </c>
      <c r="E24" s="12">
        <v>85</v>
      </c>
      <c r="F24" s="12" t="b">
        <v>0</v>
      </c>
      <c r="H24" s="12" t="s">
        <v>169</v>
      </c>
      <c r="I24" s="12" t="s">
        <v>645</v>
      </c>
      <c r="J24" s="12" t="s">
        <v>646</v>
      </c>
      <c r="K24" s="12" t="s">
        <v>94</v>
      </c>
      <c r="L24" s="12">
        <v>0</v>
      </c>
      <c r="M24" s="12" t="s">
        <v>152</v>
      </c>
      <c r="N24" s="12" t="s">
        <v>647</v>
      </c>
      <c r="O24" s="12" t="s">
        <v>608</v>
      </c>
      <c r="P24" s="12" t="s">
        <v>648</v>
      </c>
      <c r="Q24" s="12" t="s">
        <v>160</v>
      </c>
      <c r="R24" s="12">
        <v>0</v>
      </c>
      <c r="S24" s="12" t="s">
        <v>98</v>
      </c>
      <c r="T24" s="12">
        <v>60</v>
      </c>
      <c r="U24" s="8">
        <v>0.17199999999999999</v>
      </c>
      <c r="V24" s="8">
        <v>0.13800000000000001</v>
      </c>
      <c r="W24" s="8">
        <v>1.2E-2</v>
      </c>
      <c r="X24" s="8">
        <v>0</v>
      </c>
      <c r="Y24" s="8">
        <v>0.17199999999999999</v>
      </c>
      <c r="AB24" s="12">
        <v>6.95</v>
      </c>
      <c r="AC24" s="12">
        <f>AB24/(T24/1000)</f>
        <v>115.83333333333334</v>
      </c>
      <c r="AD24" s="19">
        <f>AC24+W24</f>
        <v>115.84533333333334</v>
      </c>
      <c r="AE24" s="9">
        <v>0</v>
      </c>
      <c r="AF24" s="9">
        <v>35.723289999999999</v>
      </c>
      <c r="AG24" s="9">
        <v>4.1917999999999997E-2</v>
      </c>
      <c r="AH24" s="9">
        <v>1.1640000000000001E-3</v>
      </c>
      <c r="AI24" s="9">
        <v>8.3096060000000005</v>
      </c>
      <c r="AJ24" s="9">
        <v>6.9380999999999998E-2</v>
      </c>
      <c r="AK24" s="9">
        <v>4.9292999999999997E-2</v>
      </c>
      <c r="AL24" s="9">
        <v>16.005669999999999</v>
      </c>
      <c r="AM24" s="9">
        <v>0.74983</v>
      </c>
      <c r="AN24" s="20">
        <v>23.524999999999999</v>
      </c>
      <c r="AO24" s="20">
        <v>0.63384615399999999</v>
      </c>
      <c r="AP24" s="20">
        <v>0.90900000000000003</v>
      </c>
      <c r="AQ24" s="20">
        <v>1.133846154</v>
      </c>
      <c r="AR24" s="20">
        <v>0.5</v>
      </c>
      <c r="AS24" s="20">
        <v>463.19230770000001</v>
      </c>
      <c r="AT24" s="20">
        <v>2</v>
      </c>
      <c r="AU24" s="20">
        <v>0.23</v>
      </c>
      <c r="AV24" s="20">
        <v>0.3</v>
      </c>
      <c r="AW24" s="20">
        <v>59.92307692</v>
      </c>
      <c r="AX24" s="20">
        <v>5.0573076920000002</v>
      </c>
      <c r="AY24" s="20">
        <v>757</v>
      </c>
      <c r="AZ24" s="20">
        <v>8.9707692310000002</v>
      </c>
      <c r="BA24" s="20">
        <v>-598.92307689999996</v>
      </c>
      <c r="BB24" s="20">
        <v>583.69230770000001</v>
      </c>
      <c r="BC24" s="20">
        <v>4.307692308</v>
      </c>
      <c r="BD24" s="20">
        <v>2.4173614620000001</v>
      </c>
      <c r="BE24" s="20">
        <v>1.945434729</v>
      </c>
      <c r="BF24" s="20">
        <v>1.3237573490000001</v>
      </c>
      <c r="BG24" s="20">
        <v>0</v>
      </c>
      <c r="BH24" s="20"/>
      <c r="BI24" s="20"/>
      <c r="BJ24" s="20"/>
    </row>
    <row r="25" spans="1:64" ht="15">
      <c r="A25" s="12">
        <v>7</v>
      </c>
      <c r="B25" s="14">
        <v>43649</v>
      </c>
      <c r="C25" s="12">
        <v>18</v>
      </c>
      <c r="D25" s="12" t="s">
        <v>100</v>
      </c>
      <c r="E25" s="12">
        <v>55</v>
      </c>
      <c r="F25" s="12" t="b">
        <v>0</v>
      </c>
      <c r="G25" s="12">
        <v>25.8</v>
      </c>
      <c r="H25" s="12" t="s">
        <v>188</v>
      </c>
      <c r="I25" s="12" t="s">
        <v>243</v>
      </c>
      <c r="J25" s="12" t="s">
        <v>244</v>
      </c>
      <c r="K25" s="12">
        <v>0</v>
      </c>
      <c r="L25" s="12" t="s">
        <v>156</v>
      </c>
      <c r="M25" s="12" t="s">
        <v>160</v>
      </c>
      <c r="N25" s="12" t="s">
        <v>245</v>
      </c>
      <c r="O25" s="12" t="s">
        <v>246</v>
      </c>
      <c r="P25" s="12" t="s">
        <v>247</v>
      </c>
      <c r="Q25" s="12">
        <v>0</v>
      </c>
      <c r="R25" s="12" t="s">
        <v>69</v>
      </c>
      <c r="S25" s="12" t="s">
        <v>174</v>
      </c>
      <c r="T25" s="12">
        <v>60</v>
      </c>
      <c r="U25" s="8">
        <v>0.45800000000000002</v>
      </c>
      <c r="V25" s="8">
        <v>0.192</v>
      </c>
      <c r="W25" s="8">
        <v>2E-3</v>
      </c>
      <c r="X25" s="8">
        <v>0</v>
      </c>
      <c r="Y25" s="8">
        <v>0.45800000000000002</v>
      </c>
      <c r="AB25" s="12">
        <v>6.4749999999999996</v>
      </c>
      <c r="AC25" s="12">
        <f>AB25/(T25/1000)</f>
        <v>107.91666666666667</v>
      </c>
      <c r="AD25" s="19">
        <f>AC25+W25</f>
        <v>107.91866666666667</v>
      </c>
      <c r="AE25" s="9">
        <v>0</v>
      </c>
      <c r="AF25" s="9">
        <v>41.554130000000001</v>
      </c>
      <c r="AG25" s="9">
        <v>3.243E-2</v>
      </c>
      <c r="AH25" s="9">
        <v>1.14E-3</v>
      </c>
      <c r="AI25" s="9">
        <v>7.78796</v>
      </c>
      <c r="AJ25" s="9">
        <v>4.1399999999999996E-3</v>
      </c>
      <c r="AK25" s="9">
        <v>2.6110000000000001E-2</v>
      </c>
      <c r="AL25" s="9">
        <v>14.773070000000001</v>
      </c>
      <c r="AM25" s="9">
        <v>1.7255799999999999</v>
      </c>
      <c r="AN25" s="20">
        <v>23.218571430000001</v>
      </c>
      <c r="AO25" s="20">
        <v>0.764285714</v>
      </c>
      <c r="AP25" s="20">
        <v>0.90700000000000003</v>
      </c>
      <c r="AQ25" s="20">
        <v>1.14952381</v>
      </c>
      <c r="AR25" s="20">
        <v>0.4</v>
      </c>
      <c r="AS25" s="20">
        <v>419.10317459999999</v>
      </c>
      <c r="AT25" s="20">
        <v>2</v>
      </c>
      <c r="AU25" s="20">
        <v>0.21</v>
      </c>
      <c r="AV25" s="20">
        <v>0.3</v>
      </c>
      <c r="AW25" s="20">
        <v>120.484127</v>
      </c>
      <c r="AX25" s="20">
        <v>10.23126984</v>
      </c>
      <c r="AY25" s="20">
        <v>757</v>
      </c>
      <c r="AZ25" s="20">
        <v>9.3353174600000006</v>
      </c>
      <c r="BA25" s="20">
        <v>-897.20634919999998</v>
      </c>
      <c r="BB25" s="20">
        <v>370.33333329999999</v>
      </c>
      <c r="BC25" s="20">
        <v>2.7857142860000002</v>
      </c>
      <c r="BD25" s="20">
        <v>2.4835683510000002</v>
      </c>
      <c r="BE25" s="20">
        <v>3.8835440929999998</v>
      </c>
      <c r="BF25" s="20">
        <v>1.288468666</v>
      </c>
      <c r="BG25" s="20">
        <v>0</v>
      </c>
    </row>
    <row r="26" spans="1:64" ht="15">
      <c r="A26" s="12">
        <v>7</v>
      </c>
      <c r="B26" s="14">
        <v>43649</v>
      </c>
      <c r="C26" s="12">
        <v>6</v>
      </c>
      <c r="D26" s="12" t="s">
        <v>109</v>
      </c>
      <c r="E26" s="12">
        <v>65</v>
      </c>
      <c r="F26" s="12" t="b">
        <v>0</v>
      </c>
      <c r="G26" s="12">
        <v>10.6</v>
      </c>
      <c r="H26" s="12" t="s">
        <v>182</v>
      </c>
      <c r="I26" s="12" t="s">
        <v>183</v>
      </c>
      <c r="J26" s="12" t="s">
        <v>184</v>
      </c>
      <c r="K26" s="12">
        <v>0</v>
      </c>
      <c r="L26" s="12" t="s">
        <v>94</v>
      </c>
      <c r="M26" s="12" t="s">
        <v>160</v>
      </c>
      <c r="N26" s="12">
        <v>0</v>
      </c>
      <c r="O26" s="12" t="s">
        <v>185</v>
      </c>
      <c r="P26" s="12" t="s">
        <v>186</v>
      </c>
      <c r="Q26" s="12">
        <v>0</v>
      </c>
      <c r="R26" s="12" t="s">
        <v>187</v>
      </c>
      <c r="S26" s="12" t="s">
        <v>167</v>
      </c>
      <c r="T26" s="12">
        <v>60</v>
      </c>
      <c r="U26" s="8">
        <v>2.57</v>
      </c>
      <c r="V26" s="8">
        <v>0.214</v>
      </c>
      <c r="W26" s="8">
        <v>0</v>
      </c>
      <c r="X26" s="8">
        <v>4.2000000000000003E-2</v>
      </c>
      <c r="Y26" s="8">
        <v>2.528</v>
      </c>
      <c r="AB26" s="12">
        <v>6.13</v>
      </c>
      <c r="AC26" s="12">
        <f>AB26/(T26/1000)</f>
        <v>102.16666666666667</v>
      </c>
      <c r="AD26" s="19">
        <f>AC26+W26</f>
        <v>102.16666666666667</v>
      </c>
      <c r="AE26" s="9">
        <v>0</v>
      </c>
      <c r="AF26" s="9">
        <v>41.136429999999997</v>
      </c>
      <c r="AG26" s="9">
        <v>3.2174000000000001E-2</v>
      </c>
      <c r="AH26" s="9">
        <v>1.139E-3</v>
      </c>
      <c r="AI26" s="9">
        <v>7.7109370000000004</v>
      </c>
      <c r="AJ26" s="9">
        <v>4.0990000000000002E-3</v>
      </c>
      <c r="AK26" s="9">
        <v>2.5749999999999999E-2</v>
      </c>
      <c r="AL26" s="9">
        <v>14.62689</v>
      </c>
      <c r="AM26" s="9">
        <v>1.714515</v>
      </c>
      <c r="AN26" s="20">
        <v>23.586078430000001</v>
      </c>
      <c r="AO26" s="20">
        <v>0.70588235300000002</v>
      </c>
      <c r="AP26" s="20">
        <v>0.90800000000000003</v>
      </c>
      <c r="AQ26" s="20">
        <v>1.142647059</v>
      </c>
      <c r="AR26" s="20">
        <v>0.4</v>
      </c>
      <c r="AS26" s="20">
        <v>419.01960780000002</v>
      </c>
      <c r="AT26" s="20">
        <v>2</v>
      </c>
      <c r="AU26" s="20">
        <v>0.21</v>
      </c>
      <c r="AV26" s="20">
        <v>0.3</v>
      </c>
      <c r="AW26" s="20">
        <v>162.86274510000001</v>
      </c>
      <c r="AX26" s="20">
        <v>13.73666667</v>
      </c>
      <c r="AY26" s="20">
        <v>757</v>
      </c>
      <c r="AZ26" s="20">
        <v>9.5166666670000009</v>
      </c>
      <c r="BA26" s="20">
        <v>-891.22549019999997</v>
      </c>
      <c r="BB26" s="20">
        <v>1391.784314</v>
      </c>
      <c r="BC26" s="20">
        <v>9.0588235289999997</v>
      </c>
      <c r="BD26" s="20">
        <v>1.833867479</v>
      </c>
      <c r="BE26" s="20">
        <v>1.511330939</v>
      </c>
      <c r="BF26" s="20">
        <v>1.744946152</v>
      </c>
      <c r="BG26" s="20">
        <v>0</v>
      </c>
    </row>
    <row r="27" spans="1:64" ht="15">
      <c r="A27" s="12">
        <v>30</v>
      </c>
      <c r="B27" s="14">
        <v>43670</v>
      </c>
      <c r="C27" s="12">
        <v>18</v>
      </c>
      <c r="D27" s="12" t="s">
        <v>100</v>
      </c>
      <c r="E27" s="12">
        <v>90</v>
      </c>
      <c r="F27" s="12" t="b">
        <v>0</v>
      </c>
      <c r="G27" s="12" t="s">
        <v>426</v>
      </c>
      <c r="H27" s="12" t="s">
        <v>75</v>
      </c>
      <c r="I27" s="12" t="s">
        <v>427</v>
      </c>
      <c r="J27" s="12" t="s">
        <v>428</v>
      </c>
      <c r="K27" s="12" t="s">
        <v>151</v>
      </c>
      <c r="L27" s="12">
        <v>0</v>
      </c>
      <c r="M27" s="12" t="s">
        <v>187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60</v>
      </c>
      <c r="U27" s="8">
        <v>0.54300000000000004</v>
      </c>
      <c r="V27" s="8">
        <v>0.51600000000000001</v>
      </c>
      <c r="W27" s="8">
        <v>3.6999999999999998E-2</v>
      </c>
      <c r="X27" s="8">
        <v>0.113</v>
      </c>
      <c r="Y27" s="8">
        <v>0.43</v>
      </c>
      <c r="AB27" s="12">
        <v>2.3250000000000002</v>
      </c>
      <c r="AC27" s="12">
        <f>AB27/(T27/1000)</f>
        <v>38.750000000000007</v>
      </c>
      <c r="AD27" s="19">
        <f>AC27+W27</f>
        <v>38.787000000000006</v>
      </c>
      <c r="AE27" s="9">
        <v>0</v>
      </c>
      <c r="AF27" s="9">
        <v>38.87276</v>
      </c>
      <c r="AG27" s="9">
        <v>4.3128E-2</v>
      </c>
      <c r="AH27" s="9">
        <v>1.1329999999999999E-3</v>
      </c>
      <c r="AI27" s="9">
        <v>7.8711070000000003</v>
      </c>
      <c r="AJ27" s="9">
        <v>1.2185E-2</v>
      </c>
      <c r="AK27" s="9">
        <v>4.1183999999999998E-2</v>
      </c>
      <c r="AL27" s="9">
        <v>15.045629999999999</v>
      </c>
      <c r="AM27" s="9">
        <v>1.8983680000000001</v>
      </c>
      <c r="AN27" s="20">
        <v>24.767063490000002</v>
      </c>
      <c r="AO27" s="20">
        <v>0.83444444399999995</v>
      </c>
      <c r="AP27" s="20">
        <v>0.91338888900000004</v>
      </c>
      <c r="AQ27" s="20">
        <v>1.1438095239999999</v>
      </c>
      <c r="AR27" s="20">
        <v>0.4</v>
      </c>
      <c r="AS27" s="20">
        <v>435.5</v>
      </c>
      <c r="AT27" s="20">
        <v>2</v>
      </c>
      <c r="AU27" s="20">
        <v>0.22</v>
      </c>
      <c r="AV27" s="20">
        <v>0.3</v>
      </c>
      <c r="AW27" s="20">
        <v>106.90873019999999</v>
      </c>
      <c r="AX27" s="20">
        <v>8.8198412699999995</v>
      </c>
      <c r="AY27" s="20">
        <v>757</v>
      </c>
      <c r="AZ27" s="20">
        <v>9.2250793649999991</v>
      </c>
      <c r="BA27" s="20">
        <v>-831.55952379999997</v>
      </c>
      <c r="BB27" s="20">
        <v>656.66269839999995</v>
      </c>
      <c r="BC27" s="20">
        <v>3.9642857139999998</v>
      </c>
      <c r="BD27" s="20">
        <v>2.585367014</v>
      </c>
      <c r="BE27" s="20">
        <v>1.5881273</v>
      </c>
      <c r="BF27" s="20">
        <v>1.2377352930000001</v>
      </c>
      <c r="BG27" s="20">
        <v>0</v>
      </c>
    </row>
    <row r="28" spans="1:64" ht="15">
      <c r="A28" s="12">
        <v>16</v>
      </c>
      <c r="B28" s="14">
        <v>43658</v>
      </c>
      <c r="C28" s="12">
        <v>18</v>
      </c>
      <c r="D28" s="12" t="s">
        <v>100</v>
      </c>
      <c r="E28" s="12">
        <v>50</v>
      </c>
      <c r="F28" s="12" t="b">
        <v>0</v>
      </c>
      <c r="G28" s="10">
        <v>13.1</v>
      </c>
      <c r="H28" s="12" t="s">
        <v>350</v>
      </c>
      <c r="I28" s="12" t="s">
        <v>351</v>
      </c>
      <c r="J28" s="12" t="s">
        <v>352</v>
      </c>
      <c r="K28" s="12" t="s">
        <v>353</v>
      </c>
      <c r="L28" s="12">
        <v>0</v>
      </c>
      <c r="M28" s="12" t="s">
        <v>163</v>
      </c>
      <c r="N28" s="12" t="s">
        <v>254</v>
      </c>
      <c r="O28" s="12" t="s">
        <v>354</v>
      </c>
      <c r="P28" s="12" t="s">
        <v>355</v>
      </c>
      <c r="Q28" s="12" t="s">
        <v>356</v>
      </c>
      <c r="R28" s="12">
        <v>0</v>
      </c>
      <c r="S28" s="12" t="s">
        <v>157</v>
      </c>
      <c r="T28" s="12">
        <v>60</v>
      </c>
      <c r="U28" s="8">
        <v>1.327</v>
      </c>
      <c r="V28" s="8">
        <v>0.60899999999999999</v>
      </c>
      <c r="W28" s="8">
        <v>2.9000000000000001E-2</v>
      </c>
      <c r="X28" s="8">
        <v>3.6999999999999998E-2</v>
      </c>
      <c r="Y28" s="8">
        <v>1.29</v>
      </c>
      <c r="AB28" s="12">
        <v>5.04</v>
      </c>
      <c r="AC28" s="12">
        <f>AB28/(T28/1000)</f>
        <v>84</v>
      </c>
      <c r="AD28" s="19">
        <f>AC28+W28</f>
        <v>84.028999999999996</v>
      </c>
      <c r="AE28" s="9">
        <v>0</v>
      </c>
      <c r="AF28" s="9">
        <v>40.877420000000001</v>
      </c>
      <c r="AG28" s="9">
        <v>7.4953000000000006E-2</v>
      </c>
      <c r="AH28" s="9">
        <v>1.0560000000000001E-3</v>
      </c>
      <c r="AI28" s="9">
        <v>7.6523459999999996</v>
      </c>
      <c r="AJ28" s="9">
        <v>1.7347000000000001E-2</v>
      </c>
      <c r="AK28" s="9">
        <v>4.7842999999999997E-2</v>
      </c>
      <c r="AL28" s="9">
        <v>15.17647</v>
      </c>
      <c r="AM28" s="9">
        <v>1.088695</v>
      </c>
      <c r="AN28" s="20">
        <v>21.870476190000002</v>
      </c>
      <c r="AO28" s="20">
        <v>0.548571429</v>
      </c>
      <c r="AP28" s="20">
        <v>0.90664285700000002</v>
      </c>
      <c r="AQ28" s="20">
        <v>1.1164285709999999</v>
      </c>
      <c r="AR28" s="20">
        <v>0.4</v>
      </c>
      <c r="AS28" s="20">
        <v>426.5357143</v>
      </c>
      <c r="AT28" s="20">
        <v>2</v>
      </c>
      <c r="AU28" s="20">
        <v>0.21</v>
      </c>
      <c r="AV28" s="20">
        <v>0.3</v>
      </c>
      <c r="AW28" s="20">
        <v>105.2238095</v>
      </c>
      <c r="AX28" s="20">
        <v>9.1688095240000003</v>
      </c>
      <c r="AY28" s="20">
        <v>757</v>
      </c>
      <c r="AZ28" s="20">
        <v>9.1285714290000008</v>
      </c>
      <c r="BA28" s="20">
        <v>-852.90476190000004</v>
      </c>
      <c r="BB28" s="20">
        <v>360.52380950000003</v>
      </c>
      <c r="BC28" s="20">
        <v>2.4761904760000002</v>
      </c>
      <c r="BD28" s="20">
        <v>2.4818039060000001</v>
      </c>
      <c r="BE28" s="20">
        <v>1.3175832970000001</v>
      </c>
      <c r="BF28" s="20">
        <v>1.2893847060000001</v>
      </c>
      <c r="BG28" s="20">
        <v>1</v>
      </c>
    </row>
    <row r="29" spans="1:64" ht="15">
      <c r="A29" s="12" t="s">
        <v>675</v>
      </c>
      <c r="B29" s="14">
        <v>43727</v>
      </c>
      <c r="C29" s="12">
        <v>9</v>
      </c>
      <c r="D29" s="12" t="s">
        <v>109</v>
      </c>
      <c r="U29" s="20">
        <v>6.9000000000000006E-2</v>
      </c>
      <c r="V29" s="20">
        <v>19.190000000000001</v>
      </c>
      <c r="W29" s="20">
        <v>2.7E-2</v>
      </c>
      <c r="X29" s="20">
        <v>0</v>
      </c>
      <c r="Y29" s="20">
        <v>6.9000000000000006E-2</v>
      </c>
      <c r="AC29" s="12"/>
      <c r="AD29" s="19"/>
      <c r="AE29" s="12">
        <v>0</v>
      </c>
      <c r="AF29" s="9">
        <v>82.330160000000006</v>
      </c>
      <c r="AG29" s="9">
        <v>14.68981</v>
      </c>
      <c r="AH29" s="9">
        <v>1.0300000000000001E-3</v>
      </c>
      <c r="AI29" s="9">
        <v>11.289529999999999</v>
      </c>
      <c r="AJ29" s="9">
        <v>1.996451</v>
      </c>
      <c r="AK29" s="9">
        <v>0.650231</v>
      </c>
      <c r="AL29" s="9">
        <v>2.899705</v>
      </c>
      <c r="AM29" s="9">
        <v>0</v>
      </c>
    </row>
    <row r="30" spans="1:64" ht="15">
      <c r="A30" s="12">
        <v>30</v>
      </c>
      <c r="B30" s="14">
        <v>43670</v>
      </c>
      <c r="C30" s="12">
        <v>5</v>
      </c>
      <c r="D30" s="12" t="s">
        <v>105</v>
      </c>
      <c r="E30" s="12">
        <v>145</v>
      </c>
      <c r="F30" s="12" t="b">
        <v>1</v>
      </c>
      <c r="G30" s="12" t="s">
        <v>390</v>
      </c>
      <c r="H30" s="12">
        <v>0</v>
      </c>
      <c r="I30" s="12" t="s">
        <v>128</v>
      </c>
      <c r="J30" s="12" t="s">
        <v>164</v>
      </c>
      <c r="K30" s="12">
        <v>0</v>
      </c>
      <c r="L30" s="12" t="s">
        <v>143</v>
      </c>
      <c r="M30" s="12" t="s">
        <v>359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60</v>
      </c>
      <c r="U30" s="8">
        <v>1.8759999999999999</v>
      </c>
      <c r="V30" s="8">
        <v>1.0389999999999999</v>
      </c>
      <c r="W30" s="8">
        <v>5.6000000000000001E-2</v>
      </c>
      <c r="X30" s="8">
        <v>0.437</v>
      </c>
      <c r="Y30" s="8">
        <v>1.4390000000000001</v>
      </c>
      <c r="AB30" s="12">
        <v>2.0249999999999999</v>
      </c>
      <c r="AC30" s="12">
        <f>AB30/(T30/1000)</f>
        <v>33.75</v>
      </c>
      <c r="AD30" s="19">
        <f>AC30+W30</f>
        <v>33.805999999999997</v>
      </c>
      <c r="AE30" s="9">
        <v>0</v>
      </c>
      <c r="AF30" s="9">
        <v>39.718409999999999</v>
      </c>
      <c r="AG30" s="9">
        <v>0.15745500000000001</v>
      </c>
      <c r="AH30" s="9">
        <v>1.008E-3</v>
      </c>
      <c r="AI30" s="9">
        <v>7.8165579999999997</v>
      </c>
      <c r="AJ30" s="9">
        <v>4.8566999999999999E-2</v>
      </c>
      <c r="AK30" s="9">
        <v>5.5062E-2</v>
      </c>
      <c r="AL30" s="9">
        <v>15.280150000000001</v>
      </c>
      <c r="AM30" s="9">
        <v>2.114665</v>
      </c>
      <c r="AN30" s="20">
        <v>25.14964286</v>
      </c>
      <c r="AO30" s="20">
        <v>0.71928571399999996</v>
      </c>
      <c r="AP30" s="20">
        <v>0.91300000000000003</v>
      </c>
      <c r="AQ30" s="20">
        <v>1.1328571430000001</v>
      </c>
      <c r="AR30" s="20">
        <v>0.4</v>
      </c>
      <c r="AS30" s="20">
        <v>436.4642857</v>
      </c>
      <c r="AT30" s="20">
        <v>2</v>
      </c>
      <c r="AU30" s="20">
        <v>0.22</v>
      </c>
      <c r="AV30" s="20">
        <v>0.3</v>
      </c>
      <c r="AW30" s="20">
        <v>97.321428569999995</v>
      </c>
      <c r="AX30" s="20">
        <v>7.9685714289999998</v>
      </c>
      <c r="AY30" s="20">
        <v>757</v>
      </c>
      <c r="AZ30" s="20">
        <v>8.934642857</v>
      </c>
      <c r="BA30" s="20">
        <v>-831.82142859999999</v>
      </c>
      <c r="BB30" s="20">
        <v>1217.392857</v>
      </c>
      <c r="BC30" s="20">
        <v>9.0714285710000002</v>
      </c>
      <c r="BD30" s="20">
        <v>1.7819576450000001</v>
      </c>
      <c r="BE30" s="20">
        <v>8.8883092500000007</v>
      </c>
      <c r="BF30" s="20">
        <v>1.795777811</v>
      </c>
      <c r="BG30" s="20">
        <v>0</v>
      </c>
    </row>
    <row r="31" spans="1:64" ht="15">
      <c r="A31" s="12">
        <v>45</v>
      </c>
      <c r="B31" s="14">
        <v>43684</v>
      </c>
      <c r="C31" s="12">
        <v>20</v>
      </c>
      <c r="D31" s="12" t="s">
        <v>95</v>
      </c>
      <c r="E31" s="12">
        <v>65</v>
      </c>
      <c r="F31" s="12" t="b">
        <v>0</v>
      </c>
      <c r="G31" s="12" t="s">
        <v>545</v>
      </c>
      <c r="H31" s="12" t="s">
        <v>546</v>
      </c>
      <c r="I31" s="12" t="s">
        <v>547</v>
      </c>
      <c r="J31" s="12" t="s">
        <v>548</v>
      </c>
      <c r="K31" s="12" t="s">
        <v>257</v>
      </c>
      <c r="L31" s="12">
        <v>0</v>
      </c>
      <c r="M31" s="12" t="s">
        <v>153</v>
      </c>
      <c r="N31" s="12" t="s">
        <v>549</v>
      </c>
      <c r="O31" s="12" t="s">
        <v>550</v>
      </c>
      <c r="P31" s="12" t="s">
        <v>551</v>
      </c>
      <c r="Q31" s="12" t="s">
        <v>151</v>
      </c>
      <c r="R31" s="12">
        <v>0</v>
      </c>
      <c r="S31" s="12" t="s">
        <v>167</v>
      </c>
      <c r="T31" s="12">
        <v>60</v>
      </c>
      <c r="U31" s="8">
        <v>1.591</v>
      </c>
      <c r="V31" s="8">
        <v>0.26200000000000001</v>
      </c>
      <c r="W31" s="8">
        <v>0.01</v>
      </c>
      <c r="X31" s="8">
        <v>0.03</v>
      </c>
      <c r="Y31" s="8">
        <v>1.5609999999999999</v>
      </c>
      <c r="AB31" s="12">
        <v>7.04</v>
      </c>
      <c r="AC31" s="12">
        <f>AB31/(T31/1000)</f>
        <v>117.33333333333334</v>
      </c>
      <c r="AD31" s="19">
        <f>AC31+W31</f>
        <v>117.34333333333335</v>
      </c>
      <c r="AE31" s="9">
        <v>0</v>
      </c>
      <c r="AF31" s="9">
        <v>40.274540000000002</v>
      </c>
      <c r="AG31" s="9">
        <v>5.0224999999999999E-2</v>
      </c>
      <c r="AH31" s="9">
        <v>9.7499999999999996E-4</v>
      </c>
      <c r="AI31" s="9">
        <v>7.9667380000000003</v>
      </c>
      <c r="AJ31" s="9">
        <v>1.0812E-2</v>
      </c>
      <c r="AK31" s="9">
        <v>3.4898999999999999E-2</v>
      </c>
      <c r="AL31" s="9">
        <v>15.542210000000001</v>
      </c>
      <c r="AM31" s="9">
        <v>1.9322539999999999</v>
      </c>
      <c r="AN31" s="20">
        <v>23.044583329999998</v>
      </c>
      <c r="AO31" s="20">
        <v>0.45583333300000001</v>
      </c>
      <c r="AP31" s="20">
        <v>0.90900000000000003</v>
      </c>
      <c r="AQ31" s="20">
        <v>1.10625</v>
      </c>
      <c r="AR31" s="20">
        <v>0.5</v>
      </c>
      <c r="AS31" s="20">
        <v>468.375</v>
      </c>
      <c r="AT31" s="20">
        <v>2</v>
      </c>
      <c r="AU31" s="20">
        <v>0.24</v>
      </c>
      <c r="AV31" s="20">
        <v>0.3</v>
      </c>
      <c r="AW31" s="20">
        <v>118.9416667</v>
      </c>
      <c r="AX31" s="20">
        <v>10.13291667</v>
      </c>
      <c r="AY31" s="20">
        <v>757</v>
      </c>
      <c r="AZ31" s="20">
        <v>9.0745833329999996</v>
      </c>
      <c r="BA31" s="20">
        <v>-750.66666669999995</v>
      </c>
      <c r="BB31" s="20">
        <v>486.25</v>
      </c>
      <c r="BC31" s="20">
        <v>3.7916666669999999</v>
      </c>
      <c r="BD31" s="20">
        <v>2.1332615590000001</v>
      </c>
      <c r="BE31" s="20">
        <v>0.61119862400000002</v>
      </c>
      <c r="BF31" s="20">
        <v>1.500050468</v>
      </c>
      <c r="BG31" s="20">
        <v>0</v>
      </c>
      <c r="BH31" s="20"/>
      <c r="BI31" s="20"/>
      <c r="BJ31" s="20"/>
      <c r="BK31" s="20"/>
      <c r="BL31" s="20"/>
    </row>
    <row r="32" spans="1:64" ht="15">
      <c r="A32" s="12">
        <v>45</v>
      </c>
      <c r="B32" s="14">
        <v>43684</v>
      </c>
      <c r="C32" s="12">
        <v>5</v>
      </c>
      <c r="D32" s="12" t="s">
        <v>105</v>
      </c>
      <c r="E32" s="12">
        <v>120</v>
      </c>
      <c r="F32" s="12" t="b">
        <v>0</v>
      </c>
      <c r="G32" s="12" t="s">
        <v>469</v>
      </c>
      <c r="H32" s="12" t="s">
        <v>470</v>
      </c>
      <c r="I32" s="12">
        <v>0</v>
      </c>
      <c r="J32" s="12" t="s">
        <v>471</v>
      </c>
      <c r="K32" s="12" t="s">
        <v>472</v>
      </c>
      <c r="L32" s="12">
        <v>0</v>
      </c>
      <c r="M32" s="12" t="s">
        <v>473</v>
      </c>
      <c r="N32" s="12" t="s">
        <v>474</v>
      </c>
      <c r="O32" s="12" t="s">
        <v>475</v>
      </c>
      <c r="P32" s="12" t="s">
        <v>476</v>
      </c>
      <c r="Q32" s="12" t="s">
        <v>303</v>
      </c>
      <c r="R32" s="12" t="s">
        <v>260</v>
      </c>
      <c r="S32" s="12" t="s">
        <v>300</v>
      </c>
      <c r="T32" s="12">
        <v>60</v>
      </c>
      <c r="U32" s="8">
        <v>2.0840000000000001</v>
      </c>
      <c r="V32" s="8">
        <v>1.0589999999999999</v>
      </c>
      <c r="W32" s="8">
        <v>9.8000000000000004E-2</v>
      </c>
      <c r="X32" s="8">
        <v>0.152</v>
      </c>
      <c r="Y32" s="8">
        <v>1.9319999999999999</v>
      </c>
      <c r="AB32" s="12">
        <v>4.4800000000000004</v>
      </c>
      <c r="AC32" s="12">
        <f>AB32/(T32/1000)</f>
        <v>74.666666666666671</v>
      </c>
      <c r="AD32" s="19">
        <f>AC32+W32</f>
        <v>74.76466666666667</v>
      </c>
      <c r="AE32" s="9">
        <v>0</v>
      </c>
      <c r="AF32" s="9">
        <v>39.964880000000001</v>
      </c>
      <c r="AG32" s="9">
        <v>6.3785999999999995E-2</v>
      </c>
      <c r="AH32" s="9">
        <v>9.6199999999999996E-4</v>
      </c>
      <c r="AI32" s="9">
        <v>8.0071080000000006</v>
      </c>
      <c r="AJ32" s="9">
        <v>5.7366E-2</v>
      </c>
      <c r="AK32" s="9">
        <v>5.5613999999999997E-2</v>
      </c>
      <c r="AL32" s="9">
        <v>15.704560000000001</v>
      </c>
      <c r="AM32" s="9">
        <v>1.7923819999999999</v>
      </c>
      <c r="AN32" s="20">
        <v>23.153500000000001</v>
      </c>
      <c r="AO32" s="20">
        <v>0.54600000000000004</v>
      </c>
      <c r="AP32" s="20">
        <v>0.90800000000000003</v>
      </c>
      <c r="AQ32" s="20">
        <v>1.1140000000000001</v>
      </c>
      <c r="AR32" s="20">
        <v>0.5</v>
      </c>
      <c r="AS32" s="20">
        <v>470.05</v>
      </c>
      <c r="AT32" s="20">
        <v>2</v>
      </c>
      <c r="AU32" s="20">
        <v>0.24</v>
      </c>
      <c r="AV32" s="20">
        <v>0.3</v>
      </c>
      <c r="AW32" s="20">
        <v>99.405000000000001</v>
      </c>
      <c r="AX32" s="20">
        <v>8.4518333329999997</v>
      </c>
      <c r="AY32" s="20">
        <v>757</v>
      </c>
      <c r="AZ32" s="20">
        <v>8.8390000000000004</v>
      </c>
      <c r="BA32" s="20">
        <v>-753.1</v>
      </c>
      <c r="BB32" s="20">
        <v>1453</v>
      </c>
      <c r="BC32" s="20">
        <v>10.46666667</v>
      </c>
      <c r="BD32" s="20">
        <v>2.8837983189999998</v>
      </c>
      <c r="BE32" s="20">
        <v>2.4551688270000001</v>
      </c>
      <c r="BF32" s="20">
        <v>1.1096476399999999</v>
      </c>
      <c r="BG32" s="20">
        <v>0</v>
      </c>
      <c r="BH32" s="20"/>
      <c r="BI32" s="20"/>
      <c r="BJ32" s="20"/>
      <c r="BK32" s="20"/>
      <c r="BL32" s="20"/>
    </row>
    <row r="33" spans="1:64" ht="15">
      <c r="A33" s="12">
        <v>45</v>
      </c>
      <c r="B33" s="14">
        <v>43684</v>
      </c>
      <c r="C33" s="12">
        <v>8</v>
      </c>
      <c r="D33" s="12" t="s">
        <v>105</v>
      </c>
      <c r="E33" s="12">
        <v>90</v>
      </c>
      <c r="F33" s="12" t="b">
        <v>0</v>
      </c>
      <c r="G33" s="12" t="s">
        <v>486</v>
      </c>
      <c r="H33" s="12" t="s">
        <v>487</v>
      </c>
      <c r="I33" s="12">
        <v>0</v>
      </c>
      <c r="J33" s="12" t="s">
        <v>488</v>
      </c>
      <c r="K33" s="12">
        <v>0</v>
      </c>
      <c r="L33" s="12">
        <v>0</v>
      </c>
      <c r="M33" s="12" t="s">
        <v>489</v>
      </c>
      <c r="N33" s="12" t="s">
        <v>309</v>
      </c>
      <c r="O33" s="12" t="s">
        <v>490</v>
      </c>
      <c r="P33" s="12" t="s">
        <v>491</v>
      </c>
      <c r="Q33" s="12">
        <v>0</v>
      </c>
      <c r="R33" s="12" t="s">
        <v>69</v>
      </c>
      <c r="S33" s="12">
        <v>0</v>
      </c>
      <c r="T33" s="12">
        <v>60</v>
      </c>
      <c r="U33" s="8">
        <v>2.544</v>
      </c>
      <c r="V33" s="8">
        <v>1.0229999999999999</v>
      </c>
      <c r="W33" s="8">
        <v>0.10299999999999999</v>
      </c>
      <c r="X33" s="8">
        <v>0.14399999999999999</v>
      </c>
      <c r="Y33" s="8">
        <v>2.4</v>
      </c>
      <c r="AB33" s="12">
        <v>4.24</v>
      </c>
      <c r="AC33" s="12">
        <f>AB33/(T33/1000)</f>
        <v>70.666666666666671</v>
      </c>
      <c r="AD33" s="19">
        <f>AC33+W33</f>
        <v>70.769666666666666</v>
      </c>
      <c r="AE33" s="9">
        <v>0</v>
      </c>
      <c r="AF33" s="9">
        <v>38.550980000000003</v>
      </c>
      <c r="AG33" s="9">
        <v>8.4879999999999997E-2</v>
      </c>
      <c r="AH33" s="9">
        <v>9.4499999999999998E-4</v>
      </c>
      <c r="AI33" s="9">
        <v>7.9959230000000003</v>
      </c>
      <c r="AJ33" s="9">
        <v>3.5180000000000003E-2</v>
      </c>
      <c r="AK33" s="9">
        <v>5.5087999999999998E-2</v>
      </c>
      <c r="AL33" s="9">
        <v>15.501239999999999</v>
      </c>
      <c r="AM33" s="9">
        <v>1.424677</v>
      </c>
      <c r="AN33" s="20">
        <v>23.02</v>
      </c>
      <c r="AO33" s="20">
        <v>0.77</v>
      </c>
      <c r="AP33" s="20">
        <v>0.90800000000000003</v>
      </c>
      <c r="AQ33" s="20">
        <v>1.1333333329999999</v>
      </c>
      <c r="AR33" s="20">
        <v>0.5</v>
      </c>
      <c r="AS33" s="20">
        <v>460.44444440000001</v>
      </c>
      <c r="AT33" s="20">
        <v>2</v>
      </c>
      <c r="AU33" s="20">
        <v>0.23</v>
      </c>
      <c r="AV33" s="20">
        <v>0.3</v>
      </c>
      <c r="AW33" s="20">
        <v>98.577777780000005</v>
      </c>
      <c r="AX33" s="20">
        <v>8.4022222220000007</v>
      </c>
      <c r="AY33" s="20">
        <v>757</v>
      </c>
      <c r="AZ33" s="20">
        <v>8.7744444440000002</v>
      </c>
      <c r="BA33" s="20">
        <v>-756</v>
      </c>
      <c r="BB33" s="20">
        <v>366.11111110000002</v>
      </c>
      <c r="BC33" s="20">
        <v>2.6666666669999999</v>
      </c>
      <c r="BD33" s="20">
        <v>3.0410325089999999</v>
      </c>
      <c r="BE33" s="20">
        <v>1.0105974259999999</v>
      </c>
      <c r="BF33" s="20">
        <v>1.052274183</v>
      </c>
      <c r="BG33" s="20">
        <v>0</v>
      </c>
      <c r="BH33" s="20"/>
      <c r="BI33" s="20"/>
      <c r="BJ33" s="20"/>
      <c r="BK33" s="20"/>
      <c r="BL33" s="20"/>
    </row>
    <row r="34" spans="1:64" ht="15">
      <c r="A34" s="12">
        <v>60</v>
      </c>
      <c r="B34" s="14">
        <v>43706</v>
      </c>
      <c r="C34" s="12">
        <v>8</v>
      </c>
      <c r="D34" s="12" t="s">
        <v>105</v>
      </c>
      <c r="E34" s="12">
        <v>90</v>
      </c>
      <c r="F34" s="12" t="b">
        <v>0</v>
      </c>
      <c r="H34" s="12" t="s">
        <v>612</v>
      </c>
      <c r="I34" s="12">
        <v>0</v>
      </c>
      <c r="J34" s="12" t="s">
        <v>613</v>
      </c>
      <c r="K34" s="12" t="s">
        <v>196</v>
      </c>
      <c r="L34" s="12">
        <v>0</v>
      </c>
      <c r="M34" s="12" t="s">
        <v>282</v>
      </c>
      <c r="N34" s="12" t="s">
        <v>614</v>
      </c>
      <c r="O34" s="12">
        <v>0</v>
      </c>
      <c r="P34" s="12" t="s">
        <v>615</v>
      </c>
      <c r="Q34" s="12" t="s">
        <v>69</v>
      </c>
      <c r="R34" s="12">
        <v>0</v>
      </c>
      <c r="S34" s="12" t="s">
        <v>389</v>
      </c>
      <c r="T34" s="12">
        <v>60</v>
      </c>
      <c r="U34" s="8">
        <v>0.28100000000000003</v>
      </c>
      <c r="V34" s="8">
        <v>0.11</v>
      </c>
      <c r="W34" s="8">
        <v>1.6E-2</v>
      </c>
      <c r="X34" s="8">
        <v>0</v>
      </c>
      <c r="Y34" s="8">
        <v>0.28100000000000003</v>
      </c>
      <c r="AB34" s="12">
        <v>5.8150000000000004</v>
      </c>
      <c r="AC34" s="12">
        <f>AB34/(T34/1000)</f>
        <v>96.916666666666671</v>
      </c>
      <c r="AD34" s="19">
        <f>AC34+W34</f>
        <v>96.932666666666677</v>
      </c>
      <c r="AE34" s="9">
        <v>0</v>
      </c>
      <c r="AF34" s="9">
        <v>38.317369999999997</v>
      </c>
      <c r="AG34" s="9">
        <v>7.1544999999999997E-2</v>
      </c>
      <c r="AH34" s="9">
        <v>9.4200000000000002E-4</v>
      </c>
      <c r="AI34" s="9">
        <v>8.341405</v>
      </c>
      <c r="AJ34" s="9">
        <v>7.4773999999999993E-2</v>
      </c>
      <c r="AK34" s="9">
        <v>4.3136000000000001E-2</v>
      </c>
      <c r="AL34" s="9">
        <v>16.889489999999999</v>
      </c>
      <c r="AM34" s="9">
        <v>2.5956E-2</v>
      </c>
      <c r="AN34" s="20">
        <v>23.646666669999998</v>
      </c>
      <c r="AO34" s="20">
        <v>0.45777777800000002</v>
      </c>
      <c r="AP34" s="20">
        <v>0.90900000000000003</v>
      </c>
      <c r="AQ34" s="20">
        <v>1.1188888889999999</v>
      </c>
      <c r="AR34" s="20">
        <v>0.5</v>
      </c>
      <c r="AS34" s="20">
        <v>476</v>
      </c>
      <c r="AT34" s="20">
        <v>2</v>
      </c>
      <c r="AU34" s="20">
        <v>0.24</v>
      </c>
      <c r="AV34" s="20">
        <v>0.3</v>
      </c>
      <c r="AW34" s="20">
        <v>65.544444440000007</v>
      </c>
      <c r="AX34" s="20">
        <v>5.5205555559999997</v>
      </c>
      <c r="AY34" s="20">
        <v>757</v>
      </c>
      <c r="AZ34" s="20">
        <v>9.0255555560000005</v>
      </c>
      <c r="BA34" s="20">
        <v>-596</v>
      </c>
      <c r="BB34" s="20">
        <v>997.94444439999995</v>
      </c>
      <c r="BC34" s="20">
        <v>7.1666666670000003</v>
      </c>
      <c r="BD34" s="20">
        <v>2.8586819920000002</v>
      </c>
      <c r="BE34" s="20">
        <v>1.8276745430000001</v>
      </c>
      <c r="BF34" s="20">
        <v>1.119396984</v>
      </c>
      <c r="BG34" s="20">
        <v>0</v>
      </c>
      <c r="BH34" s="20"/>
      <c r="BI34" s="20"/>
      <c r="BJ34" s="20"/>
    </row>
    <row r="35" spans="1:64" ht="15">
      <c r="A35" s="12">
        <v>60</v>
      </c>
      <c r="B35" s="14">
        <v>43706</v>
      </c>
      <c r="C35" s="12">
        <v>5</v>
      </c>
      <c r="D35" s="12" t="s">
        <v>105</v>
      </c>
      <c r="E35" s="12">
        <v>120</v>
      </c>
      <c r="F35" s="12" t="b">
        <v>0</v>
      </c>
      <c r="H35" s="12" t="s">
        <v>598</v>
      </c>
      <c r="I35" s="12">
        <v>0</v>
      </c>
      <c r="J35" s="12" t="s">
        <v>599</v>
      </c>
      <c r="K35" s="12">
        <v>0</v>
      </c>
      <c r="L35" s="12">
        <v>0</v>
      </c>
      <c r="M35" s="12" t="s">
        <v>600</v>
      </c>
      <c r="N35" s="12" t="s">
        <v>601</v>
      </c>
      <c r="O35" s="12">
        <v>0</v>
      </c>
      <c r="P35" s="12" t="s">
        <v>602</v>
      </c>
      <c r="Q35" s="12" t="s">
        <v>603</v>
      </c>
      <c r="R35" s="12">
        <v>0</v>
      </c>
      <c r="S35" s="12" t="s">
        <v>207</v>
      </c>
      <c r="T35" s="12">
        <v>60</v>
      </c>
      <c r="U35" s="8">
        <v>0.41</v>
      </c>
      <c r="V35" s="8">
        <v>0.28199999999999997</v>
      </c>
      <c r="W35" s="8">
        <v>3.5999999999999997E-2</v>
      </c>
      <c r="X35" s="8">
        <v>0</v>
      </c>
      <c r="Y35" s="8">
        <v>0.41</v>
      </c>
      <c r="AB35" s="12">
        <v>4.5549999999999997</v>
      </c>
      <c r="AC35" s="12">
        <f>AB35/(T35/1000)</f>
        <v>75.916666666666671</v>
      </c>
      <c r="AD35" s="19">
        <f>AC35+W35</f>
        <v>75.952666666666673</v>
      </c>
      <c r="AE35" s="9">
        <v>0</v>
      </c>
      <c r="AF35" s="9">
        <v>38.841610000000003</v>
      </c>
      <c r="AG35" s="9">
        <v>0.25968799999999997</v>
      </c>
      <c r="AH35" s="9">
        <v>8.8800000000000001E-4</v>
      </c>
      <c r="AI35" s="9">
        <v>8.1934159999999991</v>
      </c>
      <c r="AJ35" s="9">
        <v>6.2727000000000005E-2</v>
      </c>
      <c r="AK35" s="9">
        <v>6.6393999999999995E-2</v>
      </c>
      <c r="AL35" s="9">
        <v>16.617249999999999</v>
      </c>
      <c r="AM35" s="9">
        <v>1.493892</v>
      </c>
      <c r="AN35" s="20">
        <v>23.84285714</v>
      </c>
      <c r="AO35" s="20">
        <v>0.64714285699999996</v>
      </c>
      <c r="AP35" s="20">
        <v>0.91100000000000003</v>
      </c>
      <c r="AQ35" s="20">
        <v>1.135</v>
      </c>
      <c r="AR35" s="20">
        <v>0.5</v>
      </c>
      <c r="AS35" s="20">
        <v>479.57142859999999</v>
      </c>
      <c r="AT35" s="20">
        <v>2</v>
      </c>
      <c r="AU35" s="20">
        <v>0.24</v>
      </c>
      <c r="AV35" s="20">
        <v>0.3</v>
      </c>
      <c r="AW35" s="20">
        <v>73.685714290000007</v>
      </c>
      <c r="AX35" s="20">
        <v>6.1828571429999997</v>
      </c>
      <c r="AY35" s="20">
        <v>757</v>
      </c>
      <c r="AZ35" s="20">
        <v>9.3371428569999999</v>
      </c>
      <c r="BA35" s="20">
        <v>-621.57142859999999</v>
      </c>
      <c r="BB35" s="20">
        <v>201.7857143</v>
      </c>
      <c r="BC35" s="20">
        <v>1.1428571430000001</v>
      </c>
      <c r="BD35" s="20">
        <v>2.7114349839999998</v>
      </c>
      <c r="BE35" s="20">
        <v>2.1203378669999999</v>
      </c>
      <c r="BF35" s="20">
        <v>1.1801868820000001</v>
      </c>
      <c r="BG35" s="20">
        <v>0</v>
      </c>
      <c r="BH35" s="20"/>
      <c r="BI35" s="20"/>
      <c r="BJ35" s="20"/>
    </row>
    <row r="36" spans="1:64" ht="15">
      <c r="A36" s="12">
        <v>45</v>
      </c>
      <c r="B36" s="14">
        <v>43684</v>
      </c>
      <c r="C36" s="12">
        <v>15</v>
      </c>
      <c r="D36" s="12" t="s">
        <v>105</v>
      </c>
      <c r="E36" s="12">
        <v>120</v>
      </c>
      <c r="F36" s="12" t="b">
        <v>0</v>
      </c>
      <c r="G36" s="12" t="s">
        <v>525</v>
      </c>
      <c r="H36" s="12" t="s">
        <v>124</v>
      </c>
      <c r="I36" s="12">
        <v>0</v>
      </c>
      <c r="J36" s="12" t="s">
        <v>526</v>
      </c>
      <c r="K36" s="12" t="s">
        <v>411</v>
      </c>
      <c r="L36" s="12">
        <v>0</v>
      </c>
      <c r="M36" s="12" t="s">
        <v>207</v>
      </c>
      <c r="N36" s="12" t="s">
        <v>152</v>
      </c>
      <c r="O36" s="12" t="s">
        <v>114</v>
      </c>
      <c r="P36" s="12" t="s">
        <v>502</v>
      </c>
      <c r="Q36" s="12" t="s">
        <v>160</v>
      </c>
      <c r="R36" s="12" t="s">
        <v>99</v>
      </c>
      <c r="S36" s="12" t="s">
        <v>207</v>
      </c>
      <c r="T36" s="12">
        <v>60</v>
      </c>
      <c r="U36" s="8">
        <v>2.1179999999999999</v>
      </c>
      <c r="V36" s="8">
        <v>0.99299999999999999</v>
      </c>
      <c r="W36" s="8">
        <v>6.4000000000000001E-2</v>
      </c>
      <c r="X36" s="8">
        <v>0.19500000000000001</v>
      </c>
      <c r="Y36" s="8">
        <v>1.923</v>
      </c>
      <c r="AB36" s="12">
        <v>3.97</v>
      </c>
      <c r="AC36" s="12">
        <f>AB36/(T36/1000)</f>
        <v>66.166666666666671</v>
      </c>
      <c r="AD36" s="19">
        <f>AC36+W36</f>
        <v>66.230666666666664</v>
      </c>
      <c r="AE36" s="9">
        <v>0</v>
      </c>
      <c r="AF36" s="9">
        <v>39.835320000000003</v>
      </c>
      <c r="AG36" s="9">
        <v>7.5142E-2</v>
      </c>
      <c r="AH36" s="9">
        <v>8.3799999999999999E-4</v>
      </c>
      <c r="AI36" s="9">
        <v>8.0798629999999996</v>
      </c>
      <c r="AJ36" s="9">
        <v>5.7890999999999998E-2</v>
      </c>
      <c r="AK36" s="9">
        <v>5.9924999999999999E-2</v>
      </c>
      <c r="AL36" s="9">
        <v>15.427250000000001</v>
      </c>
      <c r="AM36" s="9">
        <v>2.3396140000000001</v>
      </c>
      <c r="AN36" s="20">
        <v>23.096666670000001</v>
      </c>
      <c r="AO36" s="20">
        <v>0.65500000000000003</v>
      </c>
      <c r="AP36" s="20">
        <v>0.90800000000000003</v>
      </c>
      <c r="AQ36" s="20">
        <v>1.1241666669999999</v>
      </c>
      <c r="AR36" s="20">
        <v>0.5</v>
      </c>
      <c r="AS36" s="20">
        <v>466.33333329999999</v>
      </c>
      <c r="AT36" s="20">
        <v>2</v>
      </c>
      <c r="AU36" s="20">
        <v>0.23250000000000001</v>
      </c>
      <c r="AV36" s="20">
        <v>0.3</v>
      </c>
      <c r="AW36" s="20">
        <v>111.52500000000001</v>
      </c>
      <c r="AX36" s="20">
        <v>9.4908333329999994</v>
      </c>
      <c r="AY36" s="20">
        <v>757</v>
      </c>
      <c r="AZ36" s="20">
        <v>9.1875</v>
      </c>
      <c r="BA36" s="20">
        <v>-753.5</v>
      </c>
      <c r="BB36" s="20">
        <v>408.75</v>
      </c>
      <c r="BC36" s="20">
        <v>2.4166666669999999</v>
      </c>
      <c r="BD36" s="20">
        <v>2.302821078</v>
      </c>
      <c r="BE36" s="20">
        <v>3.2348909539999999</v>
      </c>
      <c r="BF36" s="20">
        <v>1.389599926</v>
      </c>
      <c r="BG36" s="20">
        <v>0</v>
      </c>
      <c r="BH36" s="20"/>
      <c r="BI36" s="20"/>
      <c r="BJ36" s="20"/>
      <c r="BK36" s="20"/>
      <c r="BL36" s="20"/>
    </row>
    <row r="37" spans="1:64" ht="15">
      <c r="A37" s="12">
        <v>45</v>
      </c>
      <c r="B37" s="14">
        <v>43684</v>
      </c>
      <c r="C37" s="12">
        <v>1</v>
      </c>
      <c r="D37" s="12" t="s">
        <v>90</v>
      </c>
      <c r="E37" s="12">
        <v>100</v>
      </c>
      <c r="F37" s="12" t="b">
        <v>0</v>
      </c>
      <c r="G37" s="12" t="s">
        <v>445</v>
      </c>
      <c r="H37" s="12" t="s">
        <v>334</v>
      </c>
      <c r="I37" s="12" t="s">
        <v>446</v>
      </c>
      <c r="J37" s="12" t="s">
        <v>447</v>
      </c>
      <c r="K37" s="12" t="s">
        <v>359</v>
      </c>
      <c r="L37" s="12" t="s">
        <v>347</v>
      </c>
      <c r="M37" s="12" t="s">
        <v>397</v>
      </c>
      <c r="N37" s="12" t="s">
        <v>448</v>
      </c>
      <c r="O37" s="12">
        <v>0</v>
      </c>
      <c r="P37" s="12" t="s">
        <v>407</v>
      </c>
      <c r="Q37" s="12">
        <v>0</v>
      </c>
      <c r="R37" s="12">
        <v>0</v>
      </c>
      <c r="S37" s="12" t="s">
        <v>344</v>
      </c>
      <c r="T37" s="12">
        <v>60</v>
      </c>
      <c r="U37" s="8">
        <v>4.7300000000000004</v>
      </c>
      <c r="V37" s="8">
        <v>0.77600000000000002</v>
      </c>
      <c r="W37" s="8">
        <v>3.9E-2</v>
      </c>
      <c r="X37" s="8">
        <v>0.183</v>
      </c>
      <c r="Y37" s="8">
        <v>4.5469999999999997</v>
      </c>
      <c r="AB37" s="12">
        <v>5.875</v>
      </c>
      <c r="AC37" s="12">
        <f>AB37/(T37/1000)</f>
        <v>97.916666666666671</v>
      </c>
      <c r="AD37" s="19">
        <f>AC37+W37</f>
        <v>97.955666666666673</v>
      </c>
      <c r="AE37" s="9">
        <v>0</v>
      </c>
      <c r="AF37" s="9">
        <v>40.455350000000003</v>
      </c>
      <c r="AG37" s="9">
        <v>4.2195000000000003E-2</v>
      </c>
      <c r="AH37" s="9">
        <v>8.2799999999999996E-4</v>
      </c>
      <c r="AI37" s="9">
        <v>7.9683700000000002</v>
      </c>
      <c r="AJ37" s="9">
        <v>1.8190999999999999E-2</v>
      </c>
      <c r="AK37" s="9">
        <v>4.3859000000000002E-2</v>
      </c>
      <c r="AL37" s="9">
        <v>15.777089999999999</v>
      </c>
      <c r="AM37" s="9">
        <v>2.0714049999999999</v>
      </c>
      <c r="AN37" s="20">
        <v>23.535</v>
      </c>
      <c r="AO37" s="20">
        <v>0.73083333299999997</v>
      </c>
      <c r="AP37" s="20">
        <v>0.91</v>
      </c>
      <c r="AQ37" s="20">
        <v>1.1299999999999999</v>
      </c>
      <c r="AR37" s="20">
        <v>0.5</v>
      </c>
      <c r="AS37" s="20">
        <v>467.95833329999999</v>
      </c>
      <c r="AT37" s="20">
        <v>2</v>
      </c>
      <c r="AU37" s="20">
        <v>0.23583333300000001</v>
      </c>
      <c r="AV37" s="20">
        <v>0.3</v>
      </c>
      <c r="AW37" s="20">
        <v>140.4</v>
      </c>
      <c r="AX37" s="20">
        <v>11.85</v>
      </c>
      <c r="AY37" s="20">
        <v>757</v>
      </c>
      <c r="AZ37" s="20">
        <v>9.3608333330000004</v>
      </c>
      <c r="BA37" s="20">
        <v>-739</v>
      </c>
      <c r="BB37" s="20">
        <v>107.29166669999999</v>
      </c>
      <c r="BC37" s="20">
        <v>0.83333333300000001</v>
      </c>
      <c r="BD37" s="20">
        <v>2.752852216</v>
      </c>
      <c r="BE37" s="20">
        <v>0.21212173300000001</v>
      </c>
      <c r="BF37" s="20">
        <v>1.162430726</v>
      </c>
      <c r="BG37" s="20">
        <v>0</v>
      </c>
      <c r="BH37" s="20"/>
      <c r="BI37" s="20"/>
      <c r="BJ37" s="20"/>
      <c r="BK37" s="20"/>
      <c r="BL37" s="20"/>
    </row>
    <row r="38" spans="1:64" ht="15">
      <c r="A38" s="12" t="s">
        <v>675</v>
      </c>
      <c r="B38" s="14">
        <v>43727</v>
      </c>
      <c r="C38" s="12" t="s">
        <v>64</v>
      </c>
      <c r="D38" s="12" t="s">
        <v>65</v>
      </c>
      <c r="U38" s="20">
        <v>5.8000000000000003E-2</v>
      </c>
      <c r="V38" s="20">
        <v>7.8470000000000004</v>
      </c>
      <c r="W38" s="20">
        <v>3.4000000000000002E-2</v>
      </c>
      <c r="X38" s="20">
        <v>0</v>
      </c>
      <c r="Y38" s="20">
        <v>5.8000000000000003E-2</v>
      </c>
      <c r="AC38" s="12"/>
      <c r="AD38" s="19"/>
      <c r="AE38" s="12">
        <v>0</v>
      </c>
      <c r="AF38" s="9">
        <v>69.339200000000005</v>
      </c>
      <c r="AG38" s="9">
        <v>16.942599999999999</v>
      </c>
      <c r="AH38" s="9">
        <v>8.1099999999999998E-4</v>
      </c>
      <c r="AI38" s="9">
        <v>10.211080000000001</v>
      </c>
      <c r="AJ38" s="9">
        <v>1.74031</v>
      </c>
      <c r="AK38" s="9">
        <v>2.951724</v>
      </c>
      <c r="AL38" s="9">
        <v>1.2022820000000001</v>
      </c>
      <c r="AM38" s="9">
        <v>0</v>
      </c>
    </row>
    <row r="39" spans="1:64" ht="15">
      <c r="A39" s="12">
        <v>30</v>
      </c>
      <c r="B39" s="14">
        <v>43670</v>
      </c>
      <c r="C39" s="12">
        <v>4</v>
      </c>
      <c r="D39" s="12" t="s">
        <v>100</v>
      </c>
      <c r="E39" s="12">
        <v>100</v>
      </c>
      <c r="F39" s="12" t="b">
        <v>0</v>
      </c>
      <c r="G39" s="12" t="s">
        <v>385</v>
      </c>
      <c r="H39" s="12" t="s">
        <v>164</v>
      </c>
      <c r="I39" s="12" t="s">
        <v>386</v>
      </c>
      <c r="J39" s="12" t="s">
        <v>387</v>
      </c>
      <c r="K39" s="12" t="s">
        <v>343</v>
      </c>
      <c r="L39" s="12" t="s">
        <v>388</v>
      </c>
      <c r="M39" s="12" t="s">
        <v>389</v>
      </c>
      <c r="N39" s="12">
        <v>0</v>
      </c>
      <c r="O39" s="12">
        <v>0</v>
      </c>
      <c r="P39" s="12" t="s">
        <v>98</v>
      </c>
      <c r="Q39" s="12">
        <v>0</v>
      </c>
      <c r="R39" s="12">
        <v>0</v>
      </c>
      <c r="S39" s="12" t="s">
        <v>153</v>
      </c>
      <c r="T39" s="12">
        <v>60</v>
      </c>
      <c r="U39" s="8">
        <v>1.845</v>
      </c>
      <c r="V39" s="8">
        <v>0.93700000000000006</v>
      </c>
      <c r="W39" s="8">
        <v>7.8E-2</v>
      </c>
      <c r="X39" s="8">
        <v>0.32500000000000001</v>
      </c>
      <c r="Y39" s="8">
        <v>1.52</v>
      </c>
      <c r="AB39" s="12">
        <v>1.61</v>
      </c>
      <c r="AC39" s="12">
        <f>AB39/(T39/1000)</f>
        <v>26.833333333333336</v>
      </c>
      <c r="AD39" s="19">
        <f>AC39+W39</f>
        <v>26.911333333333335</v>
      </c>
      <c r="AE39" s="9">
        <v>0</v>
      </c>
      <c r="AF39" s="9">
        <v>39.880650000000003</v>
      </c>
      <c r="AG39" s="9">
        <v>0.132683</v>
      </c>
      <c r="AH39" s="9">
        <v>8.0800000000000002E-4</v>
      </c>
      <c r="AI39" s="9">
        <v>7.7690570000000001</v>
      </c>
      <c r="AJ39" s="9">
        <v>4.163E-2</v>
      </c>
      <c r="AK39" s="9">
        <v>5.2665999999999998E-2</v>
      </c>
      <c r="AL39" s="9">
        <v>15.077970000000001</v>
      </c>
      <c r="AM39" s="9">
        <v>1.4333290000000001</v>
      </c>
      <c r="AN39" s="20">
        <v>25.041071429999999</v>
      </c>
      <c r="AO39" s="20">
        <v>0.67928571400000004</v>
      </c>
      <c r="AP39" s="20">
        <v>0.91300000000000003</v>
      </c>
      <c r="AQ39" s="20">
        <v>1.1299999999999999</v>
      </c>
      <c r="AR39" s="20">
        <v>0.4</v>
      </c>
      <c r="AS39" s="20">
        <v>434.10714289999999</v>
      </c>
      <c r="AT39" s="20">
        <v>2</v>
      </c>
      <c r="AU39" s="20">
        <v>0.22</v>
      </c>
      <c r="AV39" s="20">
        <v>0.3</v>
      </c>
      <c r="AW39" s="20">
        <v>113.6107143</v>
      </c>
      <c r="AX39" s="20">
        <v>9.3260714290000006</v>
      </c>
      <c r="AY39" s="20">
        <v>757</v>
      </c>
      <c r="AZ39" s="20">
        <v>9.3485714289999997</v>
      </c>
      <c r="BA39" s="20">
        <v>-829.64285710000001</v>
      </c>
      <c r="BB39" s="20">
        <v>1167.357143</v>
      </c>
      <c r="BC39" s="20">
        <v>8.3214285710000002</v>
      </c>
      <c r="BD39" s="20">
        <v>1.762597747</v>
      </c>
      <c r="BE39" s="20">
        <v>2.8797716680000001</v>
      </c>
      <c r="BF39" s="20">
        <v>1.815502151</v>
      </c>
      <c r="BG39" s="20">
        <v>0</v>
      </c>
    </row>
    <row r="40" spans="1:64" ht="15">
      <c r="A40" s="12">
        <v>60</v>
      </c>
      <c r="B40" s="14">
        <v>43706</v>
      </c>
      <c r="C40" s="12" t="s">
        <v>559</v>
      </c>
      <c r="D40" s="12" t="s">
        <v>65</v>
      </c>
      <c r="E40" s="12">
        <v>55</v>
      </c>
      <c r="F40" s="12" t="b">
        <v>0</v>
      </c>
      <c r="H40" s="12" t="s">
        <v>660</v>
      </c>
      <c r="I40" s="12">
        <v>0</v>
      </c>
      <c r="J40" s="12" t="s">
        <v>661</v>
      </c>
      <c r="K40" s="12" t="s">
        <v>412</v>
      </c>
      <c r="L40" s="12">
        <v>0</v>
      </c>
      <c r="M40" s="12" t="s">
        <v>282</v>
      </c>
      <c r="N40" s="12" t="s">
        <v>662</v>
      </c>
      <c r="O40" s="12" t="s">
        <v>663</v>
      </c>
      <c r="P40" s="12" t="s">
        <v>664</v>
      </c>
      <c r="Q40" s="12" t="s">
        <v>412</v>
      </c>
      <c r="R40" s="12">
        <v>0</v>
      </c>
      <c r="S40" s="12" t="s">
        <v>383</v>
      </c>
      <c r="T40" s="12">
        <v>60</v>
      </c>
      <c r="U40" s="8">
        <v>0.32500000000000001</v>
      </c>
      <c r="V40" s="8">
        <v>0</v>
      </c>
      <c r="W40" s="8">
        <v>5.0000000000000001E-3</v>
      </c>
      <c r="X40" s="8">
        <v>0</v>
      </c>
      <c r="Y40" s="8">
        <v>0.32500000000000001</v>
      </c>
      <c r="AB40" s="12">
        <v>6.7549999999999999</v>
      </c>
      <c r="AC40" s="12">
        <f>AB40/(T40/1000)</f>
        <v>112.58333333333334</v>
      </c>
      <c r="AD40" s="19">
        <f>AC40+W40</f>
        <v>112.58833333333334</v>
      </c>
      <c r="AE40" s="9">
        <v>0</v>
      </c>
      <c r="AF40" s="9">
        <v>40.074280000000002</v>
      </c>
      <c r="AG40" s="9">
        <v>5.5386999999999999E-2</v>
      </c>
      <c r="AH40" s="9">
        <v>7.8899999999999999E-4</v>
      </c>
      <c r="AI40" s="9">
        <v>8.3660870000000003</v>
      </c>
      <c r="AJ40" s="9">
        <v>2.1224E-2</v>
      </c>
      <c r="AK40" s="9">
        <v>3.9746999999999998E-2</v>
      </c>
      <c r="AL40" s="9">
        <v>17.032879999999999</v>
      </c>
      <c r="AM40" s="9">
        <v>1.4845189999999999</v>
      </c>
      <c r="AN40" s="20">
        <v>23.748125000000002</v>
      </c>
      <c r="AO40" s="20">
        <v>0.54</v>
      </c>
      <c r="AP40" s="20">
        <v>0.90900000000000003</v>
      </c>
      <c r="AQ40" s="20">
        <v>1.125</v>
      </c>
      <c r="AR40" s="20">
        <v>0.5</v>
      </c>
      <c r="AS40" s="20">
        <v>483.5</v>
      </c>
      <c r="AT40" s="20">
        <v>2</v>
      </c>
      <c r="AU40" s="20">
        <v>0.24</v>
      </c>
      <c r="AV40" s="20">
        <v>0.3</v>
      </c>
      <c r="AW40" s="20">
        <v>67.356250000000003</v>
      </c>
      <c r="AX40" s="20">
        <v>5.6612499999999999</v>
      </c>
      <c r="AY40" s="20">
        <v>757</v>
      </c>
      <c r="AZ40" s="20">
        <v>9.17</v>
      </c>
      <c r="BA40" s="20">
        <v>-600.875</v>
      </c>
      <c r="BB40" s="20">
        <v>619.5</v>
      </c>
      <c r="BC40" s="20">
        <v>4.25</v>
      </c>
      <c r="BD40" s="20">
        <v>2.098372253</v>
      </c>
      <c r="BE40" s="20">
        <v>2.8055050380000002</v>
      </c>
      <c r="BF40" s="20">
        <v>1.524991572</v>
      </c>
      <c r="BG40" s="20">
        <v>0</v>
      </c>
      <c r="BH40" s="20"/>
      <c r="BI40" s="20"/>
      <c r="BJ40" s="20"/>
    </row>
    <row r="41" spans="1:64" ht="15">
      <c r="A41" s="12">
        <v>7</v>
      </c>
      <c r="B41" s="14">
        <v>43649</v>
      </c>
      <c r="C41" s="12">
        <v>15</v>
      </c>
      <c r="D41" s="12" t="s">
        <v>105</v>
      </c>
      <c r="E41" s="12">
        <v>70</v>
      </c>
      <c r="F41" s="12" t="b">
        <v>0</v>
      </c>
      <c r="G41" s="12">
        <v>12.6</v>
      </c>
      <c r="H41" s="12" t="s">
        <v>152</v>
      </c>
      <c r="I41" s="12" t="s">
        <v>230</v>
      </c>
      <c r="J41" s="12" t="s">
        <v>231</v>
      </c>
      <c r="K41" s="12">
        <v>0</v>
      </c>
      <c r="L41" s="12" t="s">
        <v>112</v>
      </c>
      <c r="M41" s="12" t="s">
        <v>160</v>
      </c>
      <c r="N41" s="12" t="s">
        <v>222</v>
      </c>
      <c r="O41" s="12" t="s">
        <v>232</v>
      </c>
      <c r="P41" s="12" t="s">
        <v>233</v>
      </c>
      <c r="Q41" s="12">
        <v>0</v>
      </c>
      <c r="R41" s="12" t="s">
        <v>156</v>
      </c>
      <c r="S41" s="12" t="s">
        <v>160</v>
      </c>
      <c r="T41" s="12">
        <v>60</v>
      </c>
      <c r="U41" s="8">
        <v>1.1339999999999999</v>
      </c>
      <c r="V41" s="8">
        <v>0.217</v>
      </c>
      <c r="W41" s="8">
        <v>1E-3</v>
      </c>
      <c r="X41" s="8">
        <v>1.0999999999999999E-2</v>
      </c>
      <c r="Y41" s="8">
        <v>1.123</v>
      </c>
      <c r="AB41" s="12">
        <v>5.78</v>
      </c>
      <c r="AC41" s="12">
        <f>AB41/(T41/1000)</f>
        <v>96.333333333333343</v>
      </c>
      <c r="AD41" s="19">
        <f>AC41+W41</f>
        <v>96.334333333333348</v>
      </c>
      <c r="AE41" s="9">
        <v>0</v>
      </c>
      <c r="AF41" s="9">
        <v>40.608170000000001</v>
      </c>
      <c r="AG41" s="9">
        <v>2.7372E-2</v>
      </c>
      <c r="AH41" s="9">
        <v>7.6599999999999997E-4</v>
      </c>
      <c r="AI41" s="9">
        <v>7.7654430000000003</v>
      </c>
      <c r="AJ41" s="9">
        <v>3.4629999999999999E-3</v>
      </c>
      <c r="AK41" s="9">
        <v>2.5717E-2</v>
      </c>
      <c r="AL41" s="9">
        <v>14.618919999999999</v>
      </c>
      <c r="AM41" s="9">
        <v>0.34535399999999999</v>
      </c>
      <c r="AN41" s="20">
        <v>23.636031750000001</v>
      </c>
      <c r="AO41" s="20">
        <v>0.70428571399999995</v>
      </c>
      <c r="AP41" s="20">
        <v>0.90800000000000003</v>
      </c>
      <c r="AQ41" s="20">
        <v>1.143333333</v>
      </c>
      <c r="AR41" s="20">
        <v>0.4</v>
      </c>
      <c r="AS41" s="20">
        <v>418.16666670000001</v>
      </c>
      <c r="AT41" s="20">
        <v>2</v>
      </c>
      <c r="AU41" s="20">
        <v>0.21</v>
      </c>
      <c r="AV41" s="20">
        <v>0.3</v>
      </c>
      <c r="AW41" s="20">
        <v>179.23650789999999</v>
      </c>
      <c r="AX41" s="20">
        <v>15.10126984</v>
      </c>
      <c r="AY41" s="20">
        <v>757</v>
      </c>
      <c r="AZ41" s="20">
        <v>9.5020634919999996</v>
      </c>
      <c r="BA41" s="20">
        <v>-884.06349209999996</v>
      </c>
      <c r="BB41" s="20">
        <v>404.952381</v>
      </c>
      <c r="BC41" s="20">
        <v>2.888888889</v>
      </c>
      <c r="BD41" s="20">
        <v>2.2898869409999998</v>
      </c>
      <c r="BE41" s="20">
        <v>3.1875434600000001</v>
      </c>
      <c r="BF41" s="20">
        <v>1.3974489059999999</v>
      </c>
      <c r="BG41" s="20">
        <v>0</v>
      </c>
    </row>
    <row r="42" spans="1:64" ht="15">
      <c r="A42" s="12">
        <v>16</v>
      </c>
      <c r="B42" s="14">
        <v>43658</v>
      </c>
      <c r="C42" s="12">
        <v>7</v>
      </c>
      <c r="D42" s="12" t="s">
        <v>90</v>
      </c>
      <c r="E42" s="12">
        <v>160</v>
      </c>
      <c r="F42" s="12" t="b">
        <v>1</v>
      </c>
      <c r="G42" s="10">
        <v>2.12</v>
      </c>
      <c r="H42" s="12" t="s">
        <v>292</v>
      </c>
      <c r="I42" s="12" t="s">
        <v>293</v>
      </c>
      <c r="J42" s="12" t="s">
        <v>198</v>
      </c>
      <c r="K42" s="12" t="s">
        <v>294</v>
      </c>
      <c r="L42" s="12" t="s">
        <v>257</v>
      </c>
      <c r="M42" s="12" t="s">
        <v>295</v>
      </c>
      <c r="N42" s="12" t="s">
        <v>296</v>
      </c>
      <c r="O42" s="12" t="s">
        <v>297</v>
      </c>
      <c r="P42" s="12" t="s">
        <v>298</v>
      </c>
      <c r="Q42" s="12" t="s">
        <v>299</v>
      </c>
      <c r="R42" s="12">
        <v>0</v>
      </c>
      <c r="S42" s="12" t="s">
        <v>300</v>
      </c>
      <c r="T42" s="12">
        <v>60</v>
      </c>
      <c r="U42" s="8">
        <v>1.476</v>
      </c>
      <c r="V42" s="8">
        <v>0.67700000000000005</v>
      </c>
      <c r="W42" s="8">
        <v>3.3000000000000002E-2</v>
      </c>
      <c r="X42" s="8">
        <v>4.8000000000000001E-2</v>
      </c>
      <c r="Y42" s="8">
        <v>1.4279999999999999</v>
      </c>
      <c r="AB42" s="12">
        <v>2.8450000000000002</v>
      </c>
      <c r="AC42" s="12">
        <f>AB42/(T42/1000)</f>
        <v>47.416666666666671</v>
      </c>
      <c r="AD42" s="19">
        <f>AC42+W42</f>
        <v>47.449666666666673</v>
      </c>
      <c r="AE42" s="9">
        <v>0</v>
      </c>
      <c r="AF42" s="9">
        <v>39.879219999999997</v>
      </c>
      <c r="AG42" s="9">
        <v>0.115368</v>
      </c>
      <c r="AH42" s="9">
        <v>7.6300000000000001E-4</v>
      </c>
      <c r="AI42" s="9">
        <v>7.784294</v>
      </c>
      <c r="AJ42" s="9">
        <v>3.3391999999999998E-2</v>
      </c>
      <c r="AK42" s="9">
        <v>5.5869000000000002E-2</v>
      </c>
      <c r="AL42" s="9">
        <v>14.38444</v>
      </c>
      <c r="AM42" s="9">
        <v>1.859434</v>
      </c>
      <c r="AN42" s="20">
        <v>21.75571429</v>
      </c>
      <c r="AO42" s="20">
        <v>0.90928571400000002</v>
      </c>
      <c r="AP42" s="20">
        <v>0.90700000000000003</v>
      </c>
      <c r="AQ42" s="20">
        <v>1.1492857139999999</v>
      </c>
      <c r="AR42" s="20">
        <v>0.4</v>
      </c>
      <c r="AS42" s="20">
        <v>426.7142857</v>
      </c>
      <c r="AT42" s="20">
        <v>2</v>
      </c>
      <c r="AU42" s="20">
        <v>0.21214285699999999</v>
      </c>
      <c r="AV42" s="20">
        <v>0.3</v>
      </c>
      <c r="AW42" s="20">
        <v>104.5464286</v>
      </c>
      <c r="AX42" s="20">
        <v>9.1303571429999995</v>
      </c>
      <c r="AY42" s="20">
        <v>757</v>
      </c>
      <c r="AZ42" s="20">
        <v>8.9307142860000006</v>
      </c>
      <c r="BA42" s="20">
        <v>-854.42857140000001</v>
      </c>
      <c r="BB42" s="20">
        <v>778.2142857</v>
      </c>
      <c r="BC42" s="20">
        <v>5.7142857139999998</v>
      </c>
      <c r="BD42" s="20">
        <v>1.9745009200000001</v>
      </c>
      <c r="BE42" s="20">
        <v>2.338815506</v>
      </c>
      <c r="BF42" s="20">
        <v>1.6206627039999999</v>
      </c>
      <c r="BG42" s="20">
        <v>0</v>
      </c>
    </row>
    <row r="43" spans="1:64" ht="15">
      <c r="A43" s="12">
        <v>16</v>
      </c>
      <c r="B43" s="14">
        <v>43658</v>
      </c>
      <c r="C43" s="12" t="s">
        <v>64</v>
      </c>
      <c r="D43" s="12" t="s">
        <v>65</v>
      </c>
      <c r="E43" s="12">
        <v>60</v>
      </c>
      <c r="F43" s="12" t="b">
        <v>0</v>
      </c>
      <c r="G43" s="10">
        <v>12.5</v>
      </c>
      <c r="H43" s="12" t="s">
        <v>366</v>
      </c>
      <c r="I43" s="12" t="s">
        <v>91</v>
      </c>
      <c r="J43" s="12" t="s">
        <v>367</v>
      </c>
      <c r="K43" s="12" t="s">
        <v>368</v>
      </c>
      <c r="L43" s="12" t="s">
        <v>170</v>
      </c>
      <c r="M43" s="12" t="s">
        <v>167</v>
      </c>
      <c r="N43" s="12" t="s">
        <v>252</v>
      </c>
      <c r="O43" s="12" t="s">
        <v>369</v>
      </c>
      <c r="P43" s="12" t="s">
        <v>370</v>
      </c>
      <c r="Q43" s="12">
        <v>0</v>
      </c>
      <c r="R43" s="12" t="s">
        <v>151</v>
      </c>
      <c r="S43" s="12" t="s">
        <v>75</v>
      </c>
      <c r="T43" s="12">
        <v>60</v>
      </c>
      <c r="U43" s="8">
        <v>1.6990000000000001</v>
      </c>
      <c r="V43" s="8">
        <v>0.317</v>
      </c>
      <c r="W43" s="8">
        <v>5.0000000000000001E-3</v>
      </c>
      <c r="X43" s="8">
        <v>3.9E-2</v>
      </c>
      <c r="Y43" s="8">
        <v>1.66</v>
      </c>
      <c r="AB43" s="12">
        <v>6.1749999999999998</v>
      </c>
      <c r="AC43" s="12">
        <f>AB43/(T43/1000)</f>
        <v>102.91666666666667</v>
      </c>
      <c r="AD43" s="19">
        <f>AC43+W43</f>
        <v>102.92166666666667</v>
      </c>
      <c r="AE43" s="9">
        <v>0</v>
      </c>
      <c r="AF43" s="9">
        <v>40.432070000000003</v>
      </c>
      <c r="AG43" s="9">
        <v>7.9015000000000002E-2</v>
      </c>
      <c r="AH43" s="9">
        <v>7.0799999999999997E-4</v>
      </c>
      <c r="AI43" s="9">
        <v>7.7484419999999998</v>
      </c>
      <c r="AJ43" s="9">
        <v>2.2966E-2</v>
      </c>
      <c r="AK43" s="9">
        <v>4.3941000000000001E-2</v>
      </c>
      <c r="AL43" s="9">
        <v>15.12529</v>
      </c>
      <c r="AM43" s="9">
        <v>2.015889</v>
      </c>
      <c r="AN43" s="20">
        <v>21.82441176</v>
      </c>
      <c r="AO43" s="20">
        <v>0.63941176499999997</v>
      </c>
      <c r="AP43" s="20">
        <v>0.90500000000000003</v>
      </c>
      <c r="AQ43" s="20">
        <v>1.124705882</v>
      </c>
      <c r="AR43" s="20">
        <v>0.40294117600000001</v>
      </c>
      <c r="AS43" s="20">
        <v>422.41176469999999</v>
      </c>
      <c r="AT43" s="20">
        <v>2</v>
      </c>
      <c r="AU43" s="20">
        <v>0.21058823500000001</v>
      </c>
      <c r="AV43" s="20">
        <v>0.3</v>
      </c>
      <c r="AW43" s="20">
        <v>142.88627450000001</v>
      </c>
      <c r="AX43" s="20">
        <v>12.463137250000001</v>
      </c>
      <c r="AY43" s="20">
        <v>757</v>
      </c>
      <c r="AZ43" s="20">
        <v>9.1529411760000006</v>
      </c>
      <c r="BA43" s="20">
        <v>-844.49019610000005</v>
      </c>
      <c r="BB43" s="20">
        <v>408.41176469999999</v>
      </c>
      <c r="BC43" s="20">
        <v>2.725490196</v>
      </c>
      <c r="BD43" s="20">
        <v>2.2293476320000001</v>
      </c>
      <c r="BE43" s="20">
        <v>3.5222503270000001</v>
      </c>
      <c r="BF43" s="20">
        <v>1.4353974920000001</v>
      </c>
      <c r="BG43" s="20">
        <v>0</v>
      </c>
    </row>
    <row r="44" spans="1:64" ht="15">
      <c r="A44" s="12">
        <v>7</v>
      </c>
      <c r="B44" s="14">
        <v>43649</v>
      </c>
      <c r="C44" s="12">
        <v>2</v>
      </c>
      <c r="D44" s="12" t="s">
        <v>95</v>
      </c>
      <c r="E44" s="12">
        <v>60</v>
      </c>
      <c r="F44" s="12" t="b">
        <v>0</v>
      </c>
      <c r="G44" s="12">
        <v>13.5</v>
      </c>
      <c r="H44" s="12" t="s">
        <v>98</v>
      </c>
      <c r="I44" s="12" t="s">
        <v>158</v>
      </c>
      <c r="J44" s="12" t="s">
        <v>159</v>
      </c>
      <c r="K44" s="12">
        <v>0</v>
      </c>
      <c r="L44" s="12" t="s">
        <v>98</v>
      </c>
      <c r="M44" s="12" t="s">
        <v>160</v>
      </c>
      <c r="N44" s="12">
        <v>0</v>
      </c>
      <c r="O44" s="12" t="s">
        <v>161</v>
      </c>
      <c r="P44" s="12" t="s">
        <v>162</v>
      </c>
      <c r="Q44" s="12">
        <v>0</v>
      </c>
      <c r="R44" s="12" t="s">
        <v>128</v>
      </c>
      <c r="S44" s="12" t="s">
        <v>163</v>
      </c>
      <c r="T44" s="12">
        <v>60</v>
      </c>
      <c r="U44" s="8">
        <v>1.52</v>
      </c>
      <c r="V44" s="8">
        <v>0.17699999999999999</v>
      </c>
      <c r="W44" s="8">
        <v>1E-3</v>
      </c>
      <c r="X44" s="8">
        <v>0</v>
      </c>
      <c r="Y44" s="8">
        <v>1.52</v>
      </c>
      <c r="AB44" s="12">
        <v>4.915</v>
      </c>
      <c r="AC44" s="12">
        <f>AB44/(T44/1000)</f>
        <v>81.916666666666671</v>
      </c>
      <c r="AD44" s="19">
        <f>AC44+W44</f>
        <v>81.917666666666676</v>
      </c>
      <c r="AE44" s="9">
        <v>0</v>
      </c>
      <c r="AF44" s="9">
        <v>41.88944</v>
      </c>
      <c r="AG44" s="9">
        <v>3.5718E-2</v>
      </c>
      <c r="AH44" s="9">
        <v>6.9700000000000003E-4</v>
      </c>
      <c r="AI44" s="9">
        <v>7.7769060000000003</v>
      </c>
      <c r="AJ44" s="9">
        <v>4.0629999999999998E-3</v>
      </c>
      <c r="AK44" s="9">
        <v>3.0218999999999999E-2</v>
      </c>
      <c r="AL44" s="9">
        <v>14.69304</v>
      </c>
      <c r="AM44" s="9">
        <v>0</v>
      </c>
      <c r="AN44" s="20">
        <v>23.478611109999999</v>
      </c>
      <c r="AO44" s="20">
        <v>0.625</v>
      </c>
      <c r="AP44" s="20">
        <v>0.90900000000000003</v>
      </c>
      <c r="AQ44" s="20">
        <v>1.1369444440000001</v>
      </c>
      <c r="AR44" s="20">
        <v>0.4</v>
      </c>
      <c r="AS44" s="20">
        <v>419.44444440000001</v>
      </c>
      <c r="AT44" s="20">
        <v>2</v>
      </c>
      <c r="AU44" s="20">
        <v>0.21</v>
      </c>
      <c r="AV44" s="20">
        <v>0.3</v>
      </c>
      <c r="AW44" s="20">
        <v>155.63611109999999</v>
      </c>
      <c r="AX44" s="20">
        <v>13.15361111</v>
      </c>
      <c r="AY44" s="20">
        <v>757</v>
      </c>
      <c r="AZ44" s="20">
        <v>9.4386111110000002</v>
      </c>
      <c r="BA44" s="20">
        <v>-891.72222220000003</v>
      </c>
      <c r="BB44" s="20">
        <v>447.19444440000001</v>
      </c>
      <c r="BC44" s="20">
        <v>3.0833333330000001</v>
      </c>
      <c r="BD44" s="20">
        <v>2.1396284950000002</v>
      </c>
      <c r="BE44" s="20">
        <v>2.5691457720000002</v>
      </c>
      <c r="BF44" s="20">
        <v>1.4955867380000001</v>
      </c>
      <c r="BG44" s="20">
        <v>0</v>
      </c>
    </row>
    <row r="45" spans="1:64" ht="15">
      <c r="A45" s="12">
        <v>7</v>
      </c>
      <c r="B45" s="14">
        <v>43649</v>
      </c>
      <c r="C45" s="12">
        <v>12</v>
      </c>
      <c r="D45" s="12" t="s">
        <v>100</v>
      </c>
      <c r="E45" s="12">
        <v>60</v>
      </c>
      <c r="F45" s="12" t="b">
        <v>0</v>
      </c>
      <c r="G45" s="12">
        <v>14.5</v>
      </c>
      <c r="H45" s="12" t="s">
        <v>164</v>
      </c>
      <c r="I45" s="12" t="s">
        <v>215</v>
      </c>
      <c r="J45" s="12" t="s">
        <v>216</v>
      </c>
      <c r="K45" s="12">
        <v>0</v>
      </c>
      <c r="L45" s="12" t="s">
        <v>98</v>
      </c>
      <c r="M45" s="12" t="s">
        <v>167</v>
      </c>
      <c r="N45" s="12" t="s">
        <v>217</v>
      </c>
      <c r="O45" s="12" t="s">
        <v>218</v>
      </c>
      <c r="P45" s="12" t="s">
        <v>219</v>
      </c>
      <c r="Q45" s="12">
        <v>0</v>
      </c>
      <c r="R45" s="12" t="s">
        <v>121</v>
      </c>
      <c r="S45" s="12" t="s">
        <v>163</v>
      </c>
      <c r="T45" s="12">
        <v>60</v>
      </c>
      <c r="U45" s="8">
        <v>1.9E-2</v>
      </c>
      <c r="V45" s="8">
        <v>0.14699999999999999</v>
      </c>
      <c r="W45" s="8">
        <v>2.6160000000000001</v>
      </c>
      <c r="X45" s="8">
        <v>0</v>
      </c>
      <c r="Y45" s="8">
        <v>1.9E-2</v>
      </c>
      <c r="AB45" s="12">
        <v>10.36</v>
      </c>
      <c r="AC45" s="12">
        <f>AB45/(T45/1000)</f>
        <v>172.66666666666666</v>
      </c>
      <c r="AD45" s="19">
        <f>AC45+W45</f>
        <v>175.28266666666667</v>
      </c>
      <c r="AE45" s="9">
        <v>0</v>
      </c>
      <c r="AF45" s="9">
        <v>42.890520000000002</v>
      </c>
      <c r="AG45" s="9">
        <v>2.5988000000000001E-2</v>
      </c>
      <c r="AH45" s="9">
        <v>6.8900000000000005E-4</v>
      </c>
      <c r="AI45" s="9">
        <v>7.7704519999999997</v>
      </c>
      <c r="AJ45" s="9">
        <v>5.4920000000000004E-3</v>
      </c>
      <c r="AK45" s="9">
        <v>2.8229000000000001E-2</v>
      </c>
      <c r="AL45" s="9">
        <v>15.02613</v>
      </c>
      <c r="AM45" s="9">
        <v>1.1831449999999999</v>
      </c>
      <c r="AN45" s="20">
        <v>23.370999999999999</v>
      </c>
      <c r="AO45" s="20">
        <v>0.72266666700000004</v>
      </c>
      <c r="AP45" s="20">
        <v>0.90900000000000003</v>
      </c>
      <c r="AQ45" s="20">
        <v>1.1446666670000001</v>
      </c>
      <c r="AR45" s="20">
        <v>0.4</v>
      </c>
      <c r="AS45" s="20">
        <v>421.1333333</v>
      </c>
      <c r="AT45" s="20">
        <v>2</v>
      </c>
      <c r="AU45" s="20">
        <v>0.21</v>
      </c>
      <c r="AV45" s="20">
        <v>0.3</v>
      </c>
      <c r="AW45" s="20">
        <v>134.36000000000001</v>
      </c>
      <c r="AX45" s="20">
        <v>11.376666670000001</v>
      </c>
      <c r="AY45" s="20">
        <v>757</v>
      </c>
      <c r="AZ45" s="20">
        <v>9.6123333330000005</v>
      </c>
      <c r="BA45" s="20">
        <v>-896.76666669999997</v>
      </c>
      <c r="BB45" s="20">
        <v>307.83333329999999</v>
      </c>
      <c r="BC45" s="20">
        <v>1.9666666669999999</v>
      </c>
      <c r="BD45" s="20">
        <v>2.2954584759999999</v>
      </c>
      <c r="BE45" s="20">
        <v>1.8787164839999999</v>
      </c>
      <c r="BF45" s="20">
        <v>1.3940570189999999</v>
      </c>
      <c r="BG45" s="20">
        <v>0</v>
      </c>
    </row>
    <row r="46" spans="1:64" ht="15">
      <c r="A46" s="12">
        <v>30</v>
      </c>
      <c r="B46" s="14">
        <v>43670</v>
      </c>
      <c r="C46" s="12">
        <v>3</v>
      </c>
      <c r="D46" s="12" t="s">
        <v>100</v>
      </c>
      <c r="E46" s="12">
        <v>105</v>
      </c>
      <c r="F46" s="12" t="b">
        <v>0</v>
      </c>
      <c r="G46" s="12" t="s">
        <v>379</v>
      </c>
      <c r="H46" s="12" t="s">
        <v>380</v>
      </c>
      <c r="I46" s="12" t="s">
        <v>381</v>
      </c>
      <c r="J46" s="12" t="s">
        <v>382</v>
      </c>
      <c r="K46" s="12" t="s">
        <v>383</v>
      </c>
      <c r="L46" s="12" t="s">
        <v>128</v>
      </c>
      <c r="M46" s="12" t="s">
        <v>157</v>
      </c>
      <c r="N46" s="12">
        <v>0</v>
      </c>
      <c r="O46" s="12" t="s">
        <v>384</v>
      </c>
      <c r="P46" s="12">
        <v>0</v>
      </c>
      <c r="Q46" s="12">
        <v>0</v>
      </c>
      <c r="R46" s="12">
        <v>0</v>
      </c>
      <c r="S46" s="12">
        <v>0</v>
      </c>
      <c r="T46" s="12">
        <v>60</v>
      </c>
      <c r="U46" s="8">
        <v>2.4209999999999998</v>
      </c>
      <c r="V46" s="8">
        <v>1.1559999999999999</v>
      </c>
      <c r="W46" s="8">
        <v>0.14599999999999999</v>
      </c>
      <c r="X46" s="8">
        <v>0.38100000000000001</v>
      </c>
      <c r="Y46" s="8">
        <v>2.04</v>
      </c>
      <c r="AB46" s="12">
        <v>3.93</v>
      </c>
      <c r="AC46" s="12">
        <f>AB46/(T46/1000)</f>
        <v>65.5</v>
      </c>
      <c r="AD46" s="19">
        <f>AC46+W46</f>
        <v>65.646000000000001</v>
      </c>
      <c r="AE46" s="9">
        <v>0</v>
      </c>
      <c r="AF46" s="9">
        <v>40.853090000000002</v>
      </c>
      <c r="AG46" s="9">
        <v>5.8619999999999998E-2</v>
      </c>
      <c r="AH46" s="9">
        <v>6.4000000000000005E-4</v>
      </c>
      <c r="AI46" s="9">
        <v>7.771954</v>
      </c>
      <c r="AJ46" s="9">
        <v>2.6644999999999999E-2</v>
      </c>
      <c r="AK46" s="9">
        <v>7.3330000000000006E-2</v>
      </c>
      <c r="AL46" s="9">
        <v>15.203709999999999</v>
      </c>
      <c r="AM46" s="9">
        <v>2.4232490000000002</v>
      </c>
      <c r="AN46" s="20">
        <v>25.153235290000001</v>
      </c>
      <c r="AO46" s="20">
        <v>0.56823529399999995</v>
      </c>
      <c r="AP46" s="20">
        <v>0.91300000000000003</v>
      </c>
      <c r="AQ46" s="20">
        <v>1.1194117649999999</v>
      </c>
      <c r="AR46" s="20">
        <v>0.4</v>
      </c>
      <c r="AS46" s="20">
        <v>439.55882350000002</v>
      </c>
      <c r="AT46" s="20">
        <v>2</v>
      </c>
      <c r="AU46" s="20">
        <v>0.22</v>
      </c>
      <c r="AV46" s="20">
        <v>0.3</v>
      </c>
      <c r="AW46" s="20">
        <v>115.6176471</v>
      </c>
      <c r="AX46" s="20">
        <v>9.4711764709999997</v>
      </c>
      <c r="AY46" s="20">
        <v>757</v>
      </c>
      <c r="AZ46" s="20">
        <v>9.1667647060000004</v>
      </c>
      <c r="BA46" s="20">
        <v>-823.44117649999998</v>
      </c>
      <c r="BB46" s="20">
        <v>1415.5</v>
      </c>
      <c r="BC46" s="20">
        <v>10.44117647</v>
      </c>
      <c r="BD46" s="20">
        <v>2.3400838419999999</v>
      </c>
      <c r="BE46" s="20">
        <v>4.3645962369999998</v>
      </c>
      <c r="BF46" s="20">
        <v>1.3674723710000001</v>
      </c>
      <c r="BG46" s="20">
        <v>0</v>
      </c>
    </row>
    <row r="47" spans="1:64" ht="15">
      <c r="A47" s="12">
        <v>60</v>
      </c>
      <c r="B47" s="14">
        <v>43706</v>
      </c>
      <c r="C47" s="12">
        <v>11</v>
      </c>
      <c r="D47" s="12" t="s">
        <v>90</v>
      </c>
      <c r="E47" s="12">
        <v>95</v>
      </c>
      <c r="F47" s="12" t="b">
        <v>1</v>
      </c>
      <c r="H47" s="12" t="s">
        <v>624</v>
      </c>
      <c r="I47" s="12" t="s">
        <v>417</v>
      </c>
      <c r="J47" s="12" t="s">
        <v>625</v>
      </c>
      <c r="K47" s="12" t="s">
        <v>160</v>
      </c>
      <c r="L47" s="12">
        <v>0</v>
      </c>
      <c r="M47" s="12" t="s">
        <v>128</v>
      </c>
      <c r="N47" s="12" t="s">
        <v>609</v>
      </c>
      <c r="O47" s="12" t="s">
        <v>71</v>
      </c>
      <c r="P47" s="12" t="s">
        <v>626</v>
      </c>
      <c r="Q47" s="12" t="s">
        <v>153</v>
      </c>
      <c r="R47" s="12">
        <v>0</v>
      </c>
      <c r="S47" s="12" t="s">
        <v>98</v>
      </c>
      <c r="T47" s="12">
        <v>60</v>
      </c>
      <c r="U47" s="8">
        <v>0.40899999999999997</v>
      </c>
      <c r="V47" s="8">
        <v>9.9000000000000005E-2</v>
      </c>
      <c r="W47" s="8">
        <v>3.5999999999999997E-2</v>
      </c>
      <c r="X47" s="8">
        <v>0</v>
      </c>
      <c r="Y47" s="8">
        <v>0.40899999999999997</v>
      </c>
      <c r="AB47" s="12">
        <v>5.9450000000000003</v>
      </c>
      <c r="AC47" s="12">
        <f>AB47/(T47/1000)</f>
        <v>99.083333333333343</v>
      </c>
      <c r="AD47" s="19">
        <f>AC47+W47</f>
        <v>99.119333333333344</v>
      </c>
      <c r="AE47" s="9">
        <v>0</v>
      </c>
      <c r="AF47" s="9">
        <v>39.914940000000001</v>
      </c>
      <c r="AG47" s="9">
        <v>4.1998000000000001E-2</v>
      </c>
      <c r="AH47" s="9">
        <v>6.2500000000000001E-4</v>
      </c>
      <c r="AI47" s="9">
        <v>8.3430110000000006</v>
      </c>
      <c r="AJ47" s="9">
        <v>2.2734999999999998E-2</v>
      </c>
      <c r="AK47" s="9">
        <v>6.2223000000000001E-2</v>
      </c>
      <c r="AL47" s="9">
        <v>17.077629999999999</v>
      </c>
      <c r="AM47" s="9">
        <v>2.2119979999999999</v>
      </c>
      <c r="AN47" s="20">
        <v>23.526818179999999</v>
      </c>
      <c r="AO47" s="20">
        <v>0.73272727299999996</v>
      </c>
      <c r="AP47" s="20">
        <v>0.90900000000000003</v>
      </c>
      <c r="AQ47" s="20">
        <v>1.1404545450000001</v>
      </c>
      <c r="AR47" s="20">
        <v>0.5</v>
      </c>
      <c r="AS47" s="20">
        <v>486.13636359999998</v>
      </c>
      <c r="AT47" s="20">
        <v>2</v>
      </c>
      <c r="AU47" s="20">
        <v>0.24272727299999999</v>
      </c>
      <c r="AV47" s="20">
        <v>0.3</v>
      </c>
      <c r="AW47" s="20">
        <v>74.736363639999993</v>
      </c>
      <c r="AX47" s="20">
        <v>6.3054545449999999</v>
      </c>
      <c r="AY47" s="20">
        <v>757</v>
      </c>
      <c r="AZ47" s="20">
        <v>9.309090909</v>
      </c>
      <c r="BA47" s="20">
        <v>-604.54545450000001</v>
      </c>
      <c r="BB47" s="20">
        <v>598.13636359999998</v>
      </c>
      <c r="BC47" s="20">
        <v>4.1363636359999996</v>
      </c>
      <c r="BD47" s="20">
        <v>2.5526969230000001</v>
      </c>
      <c r="BE47" s="20">
        <v>1.223092998</v>
      </c>
      <c r="BF47" s="20">
        <v>1.2535761569999999</v>
      </c>
      <c r="BG47" s="20">
        <v>0</v>
      </c>
      <c r="BH47" s="20"/>
      <c r="BI47" s="20"/>
      <c r="BJ47" s="20"/>
    </row>
    <row r="48" spans="1:64" ht="15">
      <c r="A48" s="12">
        <v>45</v>
      </c>
      <c r="B48" s="14">
        <v>43684</v>
      </c>
      <c r="C48" s="12">
        <v>3</v>
      </c>
      <c r="D48" s="12" t="s">
        <v>100</v>
      </c>
      <c r="E48" s="12">
        <v>70</v>
      </c>
      <c r="F48" s="12" t="b">
        <v>0</v>
      </c>
      <c r="G48" s="12" t="s">
        <v>454</v>
      </c>
      <c r="H48" s="12" t="s">
        <v>455</v>
      </c>
      <c r="I48" s="12" t="s">
        <v>456</v>
      </c>
      <c r="J48" s="12" t="s">
        <v>457</v>
      </c>
      <c r="K48" s="12" t="s">
        <v>353</v>
      </c>
      <c r="L48" s="12">
        <v>0</v>
      </c>
      <c r="M48" s="12" t="s">
        <v>157</v>
      </c>
      <c r="N48" s="12" t="s">
        <v>458</v>
      </c>
      <c r="O48" s="12" t="s">
        <v>459</v>
      </c>
      <c r="P48" s="12" t="s">
        <v>460</v>
      </c>
      <c r="Q48" s="12" t="s">
        <v>112</v>
      </c>
      <c r="R48" s="12" t="s">
        <v>461</v>
      </c>
      <c r="S48" s="12" t="s">
        <v>99</v>
      </c>
      <c r="T48" s="12">
        <v>60</v>
      </c>
      <c r="U48" s="8">
        <v>1.917</v>
      </c>
      <c r="V48" s="8">
        <v>0.35399999999999998</v>
      </c>
      <c r="W48" s="8">
        <v>0.08</v>
      </c>
      <c r="X48" s="8">
        <v>7.9000000000000001E-2</v>
      </c>
      <c r="Y48" s="8">
        <v>1.8380000000000001</v>
      </c>
      <c r="AB48" s="12">
        <v>2.0950000000000002</v>
      </c>
      <c r="AC48" s="12">
        <f>AB48/(T48/1000)</f>
        <v>34.916666666666671</v>
      </c>
      <c r="AD48" s="19">
        <f>AC48+W48</f>
        <v>34.99666666666667</v>
      </c>
      <c r="AE48" s="9">
        <v>0</v>
      </c>
      <c r="AF48" s="9">
        <v>40.618409999999997</v>
      </c>
      <c r="AG48" s="9">
        <v>3.2822999999999998E-2</v>
      </c>
      <c r="AH48" s="9">
        <v>5.8900000000000001E-4</v>
      </c>
      <c r="AI48" s="9">
        <v>7.9668429999999999</v>
      </c>
      <c r="AJ48" s="9">
        <v>1.01E-2</v>
      </c>
      <c r="AK48" s="9">
        <v>6.6526000000000002E-2</v>
      </c>
      <c r="AL48" s="9">
        <v>15.720649999999999</v>
      </c>
      <c r="AM48" s="9">
        <v>1.0439940000000001</v>
      </c>
      <c r="AN48" s="20">
        <v>23.610208329999999</v>
      </c>
      <c r="AO48" s="20">
        <v>0.68874999999999997</v>
      </c>
      <c r="AP48" s="20">
        <v>0.91100000000000003</v>
      </c>
      <c r="AQ48" s="20">
        <v>1.1274999999999999</v>
      </c>
      <c r="AR48" s="20">
        <v>0.5</v>
      </c>
      <c r="AS48" s="20">
        <v>468.71875</v>
      </c>
      <c r="AT48" s="20">
        <v>2</v>
      </c>
      <c r="AU48" s="20">
        <v>0.24</v>
      </c>
      <c r="AV48" s="20">
        <v>0.3</v>
      </c>
      <c r="AW48" s="20">
        <v>134.8197917</v>
      </c>
      <c r="AX48" s="20">
        <v>11.361875</v>
      </c>
      <c r="AY48" s="20">
        <v>757</v>
      </c>
      <c r="AZ48" s="20">
        <v>9.4334375000000001</v>
      </c>
      <c r="BA48" s="20">
        <v>-726.57291669999995</v>
      </c>
      <c r="BB48" s="20">
        <v>570.90625</v>
      </c>
      <c r="BC48" s="20">
        <v>4.3125</v>
      </c>
      <c r="BD48" s="20">
        <v>3.2813667240000002</v>
      </c>
      <c r="BE48" s="20">
        <v>1.9106857269999999</v>
      </c>
      <c r="BF48" s="20">
        <v>0.97520340400000005</v>
      </c>
      <c r="BG48" s="20">
        <v>0</v>
      </c>
      <c r="BH48" s="20"/>
      <c r="BI48" s="20"/>
      <c r="BJ48" s="20"/>
      <c r="BK48" s="20"/>
      <c r="BL48" s="20"/>
    </row>
    <row r="49" spans="1:64" ht="15">
      <c r="A49" s="12">
        <v>16</v>
      </c>
      <c r="B49" s="14">
        <v>43658</v>
      </c>
      <c r="C49" s="12">
        <v>1</v>
      </c>
      <c r="D49" s="12" t="s">
        <v>90</v>
      </c>
      <c r="E49" s="12">
        <v>120</v>
      </c>
      <c r="F49" s="12" t="b">
        <v>0</v>
      </c>
      <c r="G49" s="10">
        <v>2.77</v>
      </c>
      <c r="H49" s="12" t="s">
        <v>209</v>
      </c>
      <c r="I49" s="12" t="s">
        <v>158</v>
      </c>
      <c r="J49" s="12" t="s">
        <v>259</v>
      </c>
      <c r="K49" s="12">
        <v>0</v>
      </c>
      <c r="L49" s="12" t="s">
        <v>152</v>
      </c>
      <c r="M49" s="12" t="s">
        <v>157</v>
      </c>
      <c r="N49" s="12" t="s">
        <v>263</v>
      </c>
      <c r="O49" s="12" t="s">
        <v>264</v>
      </c>
      <c r="P49" s="12" t="s">
        <v>265</v>
      </c>
      <c r="Q49" s="12" t="s">
        <v>266</v>
      </c>
      <c r="R49" s="12">
        <v>0</v>
      </c>
      <c r="S49" s="12">
        <v>0</v>
      </c>
      <c r="T49" s="12">
        <v>60</v>
      </c>
      <c r="U49" s="8">
        <v>1.9530000000000001</v>
      </c>
      <c r="V49" s="8">
        <v>0.501</v>
      </c>
      <c r="W49" s="8">
        <v>0.123</v>
      </c>
      <c r="X49" s="8">
        <v>4.8000000000000001E-2</v>
      </c>
      <c r="Y49" s="8">
        <v>1.905</v>
      </c>
      <c r="AB49" s="12">
        <v>2.56</v>
      </c>
      <c r="AC49" s="12">
        <f>AB49/(T49/1000)</f>
        <v>42.666666666666671</v>
      </c>
      <c r="AD49" s="19">
        <f>AC49+W49</f>
        <v>42.789666666666669</v>
      </c>
      <c r="AE49" s="9">
        <v>0</v>
      </c>
      <c r="AF49" s="9">
        <v>40.946399999999997</v>
      </c>
      <c r="AG49" s="9">
        <v>8.9649000000000006E-2</v>
      </c>
      <c r="AH49" s="9">
        <v>5.8100000000000003E-4</v>
      </c>
      <c r="AI49" s="9">
        <v>7.7393549999999998</v>
      </c>
      <c r="AJ49" s="9">
        <v>2.5826999999999999E-2</v>
      </c>
      <c r="AK49" s="9">
        <v>4.4581999999999997E-2</v>
      </c>
      <c r="AL49" s="9">
        <v>14.815020000000001</v>
      </c>
      <c r="AM49" s="9">
        <v>1.294899</v>
      </c>
      <c r="AN49" s="20">
        <v>22.031825399999999</v>
      </c>
      <c r="AO49" s="20">
        <v>0.78190476200000003</v>
      </c>
      <c r="AP49" s="20">
        <v>0.90647619000000001</v>
      </c>
      <c r="AQ49" s="20">
        <v>1.1376190479999999</v>
      </c>
      <c r="AR49" s="20">
        <v>0.4</v>
      </c>
      <c r="AS49" s="20">
        <v>428.42857140000001</v>
      </c>
      <c r="AT49" s="20">
        <v>2</v>
      </c>
      <c r="AU49" s="20">
        <v>0.212857143</v>
      </c>
      <c r="AV49" s="20">
        <v>0.3</v>
      </c>
      <c r="AW49" s="20">
        <v>113.665873</v>
      </c>
      <c r="AX49" s="20">
        <v>9.8722222219999995</v>
      </c>
      <c r="AY49" s="20">
        <v>757</v>
      </c>
      <c r="AZ49" s="20">
        <v>9.0803968249999993</v>
      </c>
      <c r="BA49" s="20">
        <v>-854.5</v>
      </c>
      <c r="BB49" s="20">
        <v>661.15873020000004</v>
      </c>
      <c r="BC49" s="20">
        <v>4.7142857139999998</v>
      </c>
      <c r="BD49" s="20">
        <v>1.930860982</v>
      </c>
      <c r="BE49" s="20">
        <v>0.635388866</v>
      </c>
      <c r="BF49" s="20">
        <v>1.6572917629999999</v>
      </c>
      <c r="BG49" s="20">
        <v>0</v>
      </c>
    </row>
    <row r="50" spans="1:64" ht="15">
      <c r="A50" s="12" t="s">
        <v>675</v>
      </c>
      <c r="B50" s="14">
        <v>43727</v>
      </c>
      <c r="C50" s="12">
        <v>20</v>
      </c>
      <c r="D50" s="12" t="s">
        <v>95</v>
      </c>
      <c r="U50" s="20">
        <v>0.11</v>
      </c>
      <c r="V50" s="20">
        <v>10.284000000000001</v>
      </c>
      <c r="W50" s="20">
        <v>5.7000000000000002E-2</v>
      </c>
      <c r="X50" s="20">
        <v>0</v>
      </c>
      <c r="Y50" s="20">
        <v>0.11</v>
      </c>
      <c r="AC50" s="12"/>
      <c r="AD50" s="19"/>
      <c r="AE50" s="12">
        <v>0</v>
      </c>
      <c r="AF50" s="9">
        <v>95.965519999999998</v>
      </c>
      <c r="AG50" s="9">
        <v>1.0452920000000001</v>
      </c>
      <c r="AH50" s="9">
        <v>5.8100000000000003E-4</v>
      </c>
      <c r="AI50" s="9">
        <v>10.254239999999999</v>
      </c>
      <c r="AJ50" s="9">
        <v>0.66309200000000001</v>
      </c>
      <c r="AK50" s="9">
        <v>0.103255</v>
      </c>
      <c r="AL50" s="9">
        <v>39.112349999999999</v>
      </c>
      <c r="AM50" s="9">
        <v>0</v>
      </c>
    </row>
    <row r="51" spans="1:64" ht="15">
      <c r="A51" s="12">
        <v>45</v>
      </c>
      <c r="B51" s="14">
        <v>43684</v>
      </c>
      <c r="C51" s="12" t="s">
        <v>559</v>
      </c>
      <c r="D51" s="12" t="s">
        <v>65</v>
      </c>
      <c r="E51" s="12">
        <v>55</v>
      </c>
      <c r="F51" s="12" t="b">
        <v>0</v>
      </c>
      <c r="G51" s="12" t="s">
        <v>560</v>
      </c>
      <c r="H51" s="12" t="s">
        <v>561</v>
      </c>
      <c r="I51" s="12" t="s">
        <v>562</v>
      </c>
      <c r="J51" s="12" t="s">
        <v>563</v>
      </c>
      <c r="K51" s="12" t="s">
        <v>347</v>
      </c>
      <c r="L51" s="12">
        <v>0</v>
      </c>
      <c r="M51" s="12" t="s">
        <v>157</v>
      </c>
      <c r="N51" s="12" t="s">
        <v>564</v>
      </c>
      <c r="O51" s="12" t="s">
        <v>565</v>
      </c>
      <c r="P51" s="12" t="s">
        <v>566</v>
      </c>
      <c r="Q51" s="12">
        <v>0</v>
      </c>
      <c r="R51" s="12">
        <v>0</v>
      </c>
      <c r="S51" s="12" t="s">
        <v>98</v>
      </c>
      <c r="T51" s="12">
        <v>60</v>
      </c>
      <c r="U51" s="8">
        <v>0.98899999999999999</v>
      </c>
      <c r="V51" s="8">
        <v>0.245</v>
      </c>
      <c r="W51" s="8">
        <v>2E-3</v>
      </c>
      <c r="X51" s="8">
        <v>8.9999999999999993E-3</v>
      </c>
      <c r="Y51" s="8">
        <v>0.98</v>
      </c>
      <c r="AB51" s="12">
        <v>6.9</v>
      </c>
      <c r="AC51" s="12">
        <f>AB51/(T51/1000)</f>
        <v>115.00000000000001</v>
      </c>
      <c r="AD51" s="19">
        <f>AC51+W51</f>
        <v>115.00200000000001</v>
      </c>
      <c r="AE51" s="9">
        <v>0</v>
      </c>
      <c r="AF51" s="9">
        <v>40.763919999999999</v>
      </c>
      <c r="AG51" s="9">
        <v>3.7700999999999998E-2</v>
      </c>
      <c r="AH51" s="9">
        <v>5.6800000000000004E-4</v>
      </c>
      <c r="AI51" s="9">
        <v>8.0591609999999996</v>
      </c>
      <c r="AJ51" s="9">
        <v>7.4700000000000001E-3</v>
      </c>
      <c r="AK51" s="9">
        <v>3.4957000000000002E-2</v>
      </c>
      <c r="AL51" s="9">
        <v>15.55889</v>
      </c>
      <c r="AM51" s="9">
        <v>0.79164699999999999</v>
      </c>
      <c r="AN51" s="20">
        <v>23.033958330000001</v>
      </c>
      <c r="AO51" s="20">
        <v>0.55249999999999999</v>
      </c>
      <c r="AP51" s="20">
        <v>0.90800000000000003</v>
      </c>
      <c r="AQ51" s="20">
        <v>1.11375</v>
      </c>
      <c r="AR51" s="20">
        <v>0.5</v>
      </c>
      <c r="AS51" s="20">
        <v>469.60416670000001</v>
      </c>
      <c r="AT51" s="20">
        <v>2</v>
      </c>
      <c r="AU51" s="20">
        <v>0.23708333300000001</v>
      </c>
      <c r="AV51" s="20">
        <v>0.3</v>
      </c>
      <c r="AW51" s="20">
        <v>121.1708333</v>
      </c>
      <c r="AX51" s="20">
        <v>10.32041667</v>
      </c>
      <c r="AY51" s="20">
        <v>757</v>
      </c>
      <c r="AZ51" s="20">
        <v>9.2795833329999997</v>
      </c>
      <c r="BA51" s="20">
        <v>-753.625</v>
      </c>
      <c r="BB51" s="20">
        <v>1349.416667</v>
      </c>
      <c r="BC51" s="20">
        <v>10.04166667</v>
      </c>
      <c r="BD51" s="20">
        <v>2.111157344</v>
      </c>
      <c r="BE51" s="20">
        <v>4.5395327229999998</v>
      </c>
      <c r="BF51" s="20">
        <v>1.5157562790000001</v>
      </c>
      <c r="BG51" s="20">
        <v>0</v>
      </c>
      <c r="BH51" s="20"/>
      <c r="BI51" s="20"/>
      <c r="BJ51" s="20"/>
      <c r="BK51" s="20"/>
      <c r="BL51" s="20"/>
    </row>
    <row r="52" spans="1:64" ht="15">
      <c r="A52" s="12">
        <v>16</v>
      </c>
      <c r="B52" s="14">
        <v>43658</v>
      </c>
      <c r="C52" s="12">
        <v>13</v>
      </c>
      <c r="D52" s="12" t="s">
        <v>109</v>
      </c>
      <c r="E52" s="12">
        <v>70</v>
      </c>
      <c r="F52" s="12" t="b">
        <v>0</v>
      </c>
      <c r="G52" s="10">
        <v>3.88</v>
      </c>
      <c r="H52" s="12" t="s">
        <v>154</v>
      </c>
      <c r="I52" s="12" t="s">
        <v>328</v>
      </c>
      <c r="J52" s="12" t="s">
        <v>329</v>
      </c>
      <c r="K52" s="12" t="s">
        <v>330</v>
      </c>
      <c r="L52" s="12">
        <v>0</v>
      </c>
      <c r="M52" s="12" t="s">
        <v>300</v>
      </c>
      <c r="N52" s="12" t="s">
        <v>331</v>
      </c>
      <c r="O52" s="12" t="s">
        <v>332</v>
      </c>
      <c r="P52" s="12" t="s">
        <v>333</v>
      </c>
      <c r="Q52" s="12" t="s">
        <v>313</v>
      </c>
      <c r="R52" s="12">
        <v>0</v>
      </c>
      <c r="S52" s="12" t="s">
        <v>153</v>
      </c>
      <c r="T52" s="12">
        <v>60</v>
      </c>
      <c r="U52" s="8">
        <v>0.83699999999999997</v>
      </c>
      <c r="V52" s="8">
        <v>0.29199999999999998</v>
      </c>
      <c r="W52" s="8">
        <v>7.0000000000000001E-3</v>
      </c>
      <c r="X52" s="8">
        <v>0.01</v>
      </c>
      <c r="Y52" s="8">
        <v>0.82699999999999996</v>
      </c>
      <c r="AB52" s="12">
        <v>4.8949999999999996</v>
      </c>
      <c r="AC52" s="12">
        <f>AB52/(T52/1000)</f>
        <v>81.583333333333329</v>
      </c>
      <c r="AD52" s="19">
        <f>AC52+W52</f>
        <v>81.590333333333334</v>
      </c>
      <c r="AE52" s="9">
        <v>0</v>
      </c>
      <c r="AF52" s="9">
        <v>40.290790000000001</v>
      </c>
      <c r="AG52" s="9">
        <v>7.4673000000000003E-2</v>
      </c>
      <c r="AH52" s="9">
        <v>5.6300000000000002E-4</v>
      </c>
      <c r="AI52" s="9">
        <v>7.7198729999999998</v>
      </c>
      <c r="AJ52" s="9">
        <v>2.0032999999999999E-2</v>
      </c>
      <c r="AK52" s="9">
        <v>4.4563999999999999E-2</v>
      </c>
      <c r="AL52" s="9">
        <v>14.798959999999999</v>
      </c>
      <c r="AM52" s="9">
        <v>2.0093999999999999</v>
      </c>
      <c r="AN52" s="36">
        <v>22.09857143</v>
      </c>
      <c r="AO52" s="36">
        <v>0.70357142900000003</v>
      </c>
      <c r="AP52" s="36">
        <v>0.90700000000000003</v>
      </c>
      <c r="AQ52" s="36">
        <v>1.1299999999999999</v>
      </c>
      <c r="AR52" s="36">
        <v>0.4</v>
      </c>
      <c r="AS52" s="36">
        <v>423</v>
      </c>
      <c r="AT52" s="36">
        <v>2</v>
      </c>
      <c r="AU52" s="36">
        <v>0.21214285699999999</v>
      </c>
      <c r="AV52" s="36">
        <v>0.3</v>
      </c>
      <c r="AW52" s="36">
        <v>126.7321429</v>
      </c>
      <c r="AX52" s="36">
        <v>10.994999999999999</v>
      </c>
      <c r="AY52" s="36">
        <v>757</v>
      </c>
      <c r="AZ52" s="36">
        <v>9.3842857140000007</v>
      </c>
      <c r="BA52" s="36">
        <v>-851.2857143</v>
      </c>
      <c r="BB52" s="36">
        <v>790.10714289999999</v>
      </c>
      <c r="BC52" s="36">
        <v>5.8214285710000002</v>
      </c>
      <c r="BD52" s="36">
        <v>2.0869795170000001</v>
      </c>
      <c r="BE52" s="36">
        <v>1.511633668</v>
      </c>
      <c r="BF52" s="36">
        <v>1.5333164379999999</v>
      </c>
      <c r="BG52" s="36">
        <v>0</v>
      </c>
    </row>
    <row r="53" spans="1:64" ht="15">
      <c r="A53" s="12">
        <v>30</v>
      </c>
      <c r="B53" s="14">
        <v>43670</v>
      </c>
      <c r="C53" s="12">
        <v>7</v>
      </c>
      <c r="D53" s="12" t="s">
        <v>90</v>
      </c>
      <c r="E53" s="12">
        <v>170</v>
      </c>
      <c r="F53" s="12" t="b">
        <v>1</v>
      </c>
      <c r="G53" s="12" t="s">
        <v>394</v>
      </c>
      <c r="H53" s="12" t="s">
        <v>300</v>
      </c>
      <c r="I53" s="12">
        <v>0</v>
      </c>
      <c r="J53" s="12" t="s">
        <v>395</v>
      </c>
      <c r="K53" s="12">
        <v>0</v>
      </c>
      <c r="L53" s="12">
        <v>0</v>
      </c>
      <c r="M53" s="12" t="s">
        <v>294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60</v>
      </c>
      <c r="U53" s="8">
        <v>0.71099999999999997</v>
      </c>
      <c r="V53" s="8">
        <v>0.56200000000000006</v>
      </c>
      <c r="W53" s="8">
        <v>3.4000000000000002E-2</v>
      </c>
      <c r="X53" s="8">
        <v>0.1</v>
      </c>
      <c r="Y53" s="8">
        <v>0.61099999999999999</v>
      </c>
      <c r="AB53" s="12">
        <v>1.4850000000000001</v>
      </c>
      <c r="AC53" s="12">
        <f>AB53/(T53/1000)</f>
        <v>24.750000000000004</v>
      </c>
      <c r="AD53" s="19">
        <f>AC53+W53</f>
        <v>24.784000000000002</v>
      </c>
      <c r="AE53" s="9">
        <v>0</v>
      </c>
      <c r="AF53" s="9">
        <v>31.07525</v>
      </c>
      <c r="AG53" s="9">
        <v>6.7361000000000004E-2</v>
      </c>
      <c r="AH53" s="9">
        <v>5.5999999999999995E-4</v>
      </c>
      <c r="AI53" s="9">
        <v>7.7233479999999997</v>
      </c>
      <c r="AJ53" s="9">
        <v>1.0784999999999999E-2</v>
      </c>
      <c r="AK53" s="9">
        <v>3.7571E-2</v>
      </c>
      <c r="AL53" s="9">
        <v>14.972939999999999</v>
      </c>
      <c r="AM53" s="9">
        <v>0.86158299999999999</v>
      </c>
      <c r="AN53" s="20">
        <v>24.862301590000001</v>
      </c>
      <c r="AO53" s="20">
        <v>0.89</v>
      </c>
      <c r="AP53" s="20">
        <v>0.91348412700000003</v>
      </c>
      <c r="AQ53" s="20">
        <v>1.148571429</v>
      </c>
      <c r="AR53" s="20">
        <v>0.4</v>
      </c>
      <c r="AS53" s="20">
        <v>400.92857140000001</v>
      </c>
      <c r="AT53" s="20">
        <v>2.4444444440000002</v>
      </c>
      <c r="AU53" s="20">
        <v>0.19952381</v>
      </c>
      <c r="AV53" s="20">
        <v>0.27142857100000001</v>
      </c>
      <c r="AW53" s="20">
        <v>149.12222220000001</v>
      </c>
      <c r="AX53" s="20">
        <v>12.28190476</v>
      </c>
      <c r="AY53" s="20">
        <v>757</v>
      </c>
      <c r="AZ53" s="20">
        <v>9.4606746029999993</v>
      </c>
      <c r="BA53" s="20">
        <v>-805.91666669999995</v>
      </c>
      <c r="BB53" s="20">
        <v>733.62301590000004</v>
      </c>
      <c r="BC53" s="20">
        <v>5.5396825400000003</v>
      </c>
      <c r="BD53" s="20">
        <v>2.0097103980000002</v>
      </c>
      <c r="BE53" s="20">
        <v>1.4474124749999999</v>
      </c>
      <c r="BF53" s="20">
        <v>1.592269216</v>
      </c>
      <c r="BG53" s="20">
        <v>0</v>
      </c>
    </row>
    <row r="54" spans="1:64" ht="15">
      <c r="A54" s="12">
        <v>30</v>
      </c>
      <c r="B54" s="14">
        <v>43670</v>
      </c>
      <c r="C54" s="12">
        <v>6</v>
      </c>
      <c r="D54" s="12" t="s">
        <v>109</v>
      </c>
      <c r="E54" s="12">
        <v>155</v>
      </c>
      <c r="F54" s="12" t="b">
        <v>1</v>
      </c>
      <c r="G54" s="12" t="s">
        <v>391</v>
      </c>
      <c r="H54" s="12" t="s">
        <v>153</v>
      </c>
      <c r="I54" s="12" t="s">
        <v>392</v>
      </c>
      <c r="J54" s="12" t="s">
        <v>393</v>
      </c>
      <c r="K54" s="12" t="s">
        <v>112</v>
      </c>
      <c r="L54" s="12" t="s">
        <v>69</v>
      </c>
      <c r="M54" s="12" t="s">
        <v>289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60</v>
      </c>
      <c r="U54" s="8">
        <v>2.0630000000000002</v>
      </c>
      <c r="V54" s="8">
        <v>1.6659999999999999</v>
      </c>
      <c r="W54" s="8">
        <v>0.255</v>
      </c>
      <c r="X54" s="8">
        <v>0.436</v>
      </c>
      <c r="Y54" s="8">
        <v>1.627</v>
      </c>
      <c r="AB54" s="12">
        <v>2.15</v>
      </c>
      <c r="AC54" s="12">
        <f>AB54/(T54/1000)</f>
        <v>35.833333333333336</v>
      </c>
      <c r="AD54" s="19">
        <f>AC54+W54</f>
        <v>36.088333333333338</v>
      </c>
      <c r="AE54" s="9">
        <v>0</v>
      </c>
      <c r="AF54" s="9">
        <v>39.323970000000003</v>
      </c>
      <c r="AG54" s="9">
        <v>8.7146000000000001E-2</v>
      </c>
      <c r="AH54" s="9">
        <v>5.5000000000000003E-4</v>
      </c>
      <c r="AI54" s="9">
        <v>7.7668119999999998</v>
      </c>
      <c r="AJ54" s="9">
        <v>3.9594999999999998E-2</v>
      </c>
      <c r="AK54" s="9">
        <v>7.4767E-2</v>
      </c>
      <c r="AL54" s="9">
        <v>15.188610000000001</v>
      </c>
      <c r="AM54" s="9">
        <v>1.3677189999999999</v>
      </c>
      <c r="AN54" s="20">
        <v>25.097857139999999</v>
      </c>
      <c r="AO54" s="20">
        <v>0.61857142899999995</v>
      </c>
      <c r="AP54" s="20">
        <v>0.91300000000000003</v>
      </c>
      <c r="AQ54" s="20">
        <v>1.124642857</v>
      </c>
      <c r="AR54" s="20">
        <v>0.4</v>
      </c>
      <c r="AS54" s="20">
        <v>434.2142857</v>
      </c>
      <c r="AT54" s="20">
        <v>2</v>
      </c>
      <c r="AU54" s="20">
        <v>0.22</v>
      </c>
      <c r="AV54" s="20">
        <v>0.3</v>
      </c>
      <c r="AW54" s="20">
        <v>98.842857140000007</v>
      </c>
      <c r="AX54" s="20">
        <v>8.1050000000000004</v>
      </c>
      <c r="AY54" s="20">
        <v>757</v>
      </c>
      <c r="AZ54" s="20">
        <v>8.9667857140000002</v>
      </c>
      <c r="BA54" s="20">
        <v>-829.5</v>
      </c>
      <c r="BB54" s="20">
        <v>1089.357143</v>
      </c>
      <c r="BC54" s="20">
        <v>7.6428571429999996</v>
      </c>
      <c r="BD54" s="20">
        <v>1.8942777909999999</v>
      </c>
      <c r="BE54" s="20">
        <v>5.3087164549999999</v>
      </c>
      <c r="BF54" s="20">
        <v>1.689298167</v>
      </c>
      <c r="BG54" s="20">
        <v>0</v>
      </c>
    </row>
    <row r="55" spans="1:64" ht="15">
      <c r="A55" s="12">
        <v>60</v>
      </c>
      <c r="B55" s="14">
        <v>43706</v>
      </c>
      <c r="C55" s="12">
        <v>20</v>
      </c>
      <c r="D55" s="12" t="s">
        <v>95</v>
      </c>
      <c r="E55" s="12">
        <v>65</v>
      </c>
      <c r="F55" s="12" t="b">
        <v>0</v>
      </c>
      <c r="H55" s="12" t="s">
        <v>649</v>
      </c>
      <c r="I55" s="12" t="s">
        <v>650</v>
      </c>
      <c r="J55" s="12" t="s">
        <v>571</v>
      </c>
      <c r="K55" s="12" t="s">
        <v>270</v>
      </c>
      <c r="L55" s="12">
        <v>0</v>
      </c>
      <c r="M55" s="12" t="s">
        <v>70</v>
      </c>
      <c r="N55" s="12" t="s">
        <v>651</v>
      </c>
      <c r="O55" s="12" t="s">
        <v>652</v>
      </c>
      <c r="P55" s="12" t="s">
        <v>653</v>
      </c>
      <c r="Q55" s="12" t="s">
        <v>412</v>
      </c>
      <c r="R55" s="12">
        <v>0</v>
      </c>
      <c r="S55" s="12" t="s">
        <v>157</v>
      </c>
      <c r="T55" s="12">
        <v>60</v>
      </c>
      <c r="U55" s="8">
        <v>0.47699999999999998</v>
      </c>
      <c r="V55" s="8">
        <v>0.11799999999999999</v>
      </c>
      <c r="W55" s="8">
        <v>7.0000000000000001E-3</v>
      </c>
      <c r="X55" s="8">
        <v>0</v>
      </c>
      <c r="Y55" s="8">
        <v>0.47599999999999998</v>
      </c>
      <c r="AB55" s="12">
        <v>6.6749999999999998</v>
      </c>
      <c r="AC55" s="12">
        <f>AB55/(T55/1000)</f>
        <v>111.25</v>
      </c>
      <c r="AD55" s="19">
        <f>AC55+W55</f>
        <v>111.25700000000001</v>
      </c>
      <c r="AE55" s="9">
        <v>0</v>
      </c>
      <c r="AF55" s="9">
        <v>40.086239999999997</v>
      </c>
      <c r="AG55" s="9">
        <v>7.0177000000000003E-2</v>
      </c>
      <c r="AH55" s="9">
        <v>5.44E-4</v>
      </c>
      <c r="AI55" s="9">
        <v>8.5035319999999999</v>
      </c>
      <c r="AJ55" s="9">
        <v>4.5338999999999997E-2</v>
      </c>
      <c r="AK55" s="9">
        <v>4.5231E-2</v>
      </c>
      <c r="AL55" s="9">
        <v>17.070959999999999</v>
      </c>
      <c r="AM55" s="9">
        <v>1.04111</v>
      </c>
      <c r="AN55" s="20">
        <v>23.608846150000002</v>
      </c>
      <c r="AO55" s="20">
        <v>0.63923076899999998</v>
      </c>
      <c r="AP55" s="20">
        <v>0.91</v>
      </c>
      <c r="AQ55" s="20">
        <v>1.133076923</v>
      </c>
      <c r="AR55" s="20">
        <v>0.5</v>
      </c>
      <c r="AS55" s="20">
        <v>482</v>
      </c>
      <c r="AT55" s="20">
        <v>2</v>
      </c>
      <c r="AU55" s="20">
        <v>0.24</v>
      </c>
      <c r="AV55" s="20">
        <v>0.3</v>
      </c>
      <c r="AW55" s="20">
        <v>58.641025640000002</v>
      </c>
      <c r="AX55" s="20">
        <v>4.9402564099999999</v>
      </c>
      <c r="AY55" s="20">
        <v>757</v>
      </c>
      <c r="AZ55" s="20">
        <v>8.9397435900000009</v>
      </c>
      <c r="BA55" s="20">
        <v>-559.69230770000001</v>
      </c>
      <c r="BB55" s="20">
        <v>539.84615380000002</v>
      </c>
      <c r="BC55" s="20">
        <v>3.9743589739999998</v>
      </c>
      <c r="BD55" s="20">
        <v>2.7219790690000001</v>
      </c>
      <c r="BE55" s="20">
        <v>1.4089760790000001</v>
      </c>
      <c r="BF55" s="20">
        <v>1.1756152120000001</v>
      </c>
      <c r="BG55" s="20">
        <v>0</v>
      </c>
      <c r="BH55" s="20"/>
      <c r="BI55" s="20"/>
      <c r="BJ55" s="20"/>
    </row>
    <row r="56" spans="1:64" ht="15">
      <c r="A56" s="12">
        <v>60</v>
      </c>
      <c r="B56" s="14">
        <v>43706</v>
      </c>
      <c r="C56" s="12">
        <v>14</v>
      </c>
      <c r="D56" s="12" t="s">
        <v>95</v>
      </c>
      <c r="E56" s="12">
        <v>65</v>
      </c>
      <c r="F56" s="12" t="b">
        <v>0</v>
      </c>
      <c r="H56" s="12" t="s">
        <v>238</v>
      </c>
      <c r="I56" s="12">
        <v>0</v>
      </c>
      <c r="J56" s="12" t="s">
        <v>634</v>
      </c>
      <c r="K56" s="12" t="s">
        <v>304</v>
      </c>
      <c r="L56" s="12">
        <v>0</v>
      </c>
      <c r="M56" s="12" t="s">
        <v>167</v>
      </c>
      <c r="N56" s="12" t="s">
        <v>355</v>
      </c>
      <c r="O56" s="12">
        <v>0</v>
      </c>
      <c r="P56" s="12" t="s">
        <v>635</v>
      </c>
      <c r="Q56" s="12" t="s">
        <v>300</v>
      </c>
      <c r="R56" s="12">
        <v>0</v>
      </c>
      <c r="S56" s="12" t="s">
        <v>304</v>
      </c>
      <c r="T56" s="12">
        <v>60</v>
      </c>
      <c r="U56" s="8">
        <v>0.32700000000000001</v>
      </c>
      <c r="V56" s="8">
        <v>1.2999999999999999E-2</v>
      </c>
      <c r="W56" s="8">
        <v>2.3E-2</v>
      </c>
      <c r="X56" s="8">
        <v>0</v>
      </c>
      <c r="Y56" s="8">
        <v>0.32700000000000001</v>
      </c>
      <c r="AB56" s="12">
        <v>9.32</v>
      </c>
      <c r="AC56" s="12">
        <f>AB56/(T56/1000)</f>
        <v>155.33333333333334</v>
      </c>
      <c r="AD56" s="19">
        <f>AC56+W56</f>
        <v>155.35633333333334</v>
      </c>
      <c r="AE56" s="9">
        <v>0</v>
      </c>
      <c r="AF56" s="9">
        <v>39.167270000000002</v>
      </c>
      <c r="AG56" s="9">
        <v>4.0404000000000002E-2</v>
      </c>
      <c r="AH56" s="9">
        <v>5.2499999999999997E-4</v>
      </c>
      <c r="AI56" s="9">
        <v>8.3721599999999992</v>
      </c>
      <c r="AJ56" s="9">
        <v>1.7454999999999998E-2</v>
      </c>
      <c r="AK56" s="9">
        <v>5.9706000000000002E-2</v>
      </c>
      <c r="AL56" s="9">
        <v>16.94678</v>
      </c>
      <c r="AM56" s="9">
        <v>0.367705</v>
      </c>
      <c r="AN56" s="20">
        <v>23.918333329999999</v>
      </c>
      <c r="AO56" s="20">
        <v>0.50083333299999999</v>
      </c>
      <c r="AP56" s="20">
        <v>0.91100000000000003</v>
      </c>
      <c r="AQ56" s="20">
        <v>1.1212500000000001</v>
      </c>
      <c r="AR56" s="20">
        <v>0.5</v>
      </c>
      <c r="AS56" s="20">
        <v>476.83333329999999</v>
      </c>
      <c r="AT56" s="20">
        <v>2</v>
      </c>
      <c r="AU56" s="20">
        <v>0.24</v>
      </c>
      <c r="AV56" s="20">
        <v>0.3</v>
      </c>
      <c r="AW56" s="20">
        <v>78.387500000000003</v>
      </c>
      <c r="AX56" s="20">
        <v>6.5679166670000004</v>
      </c>
      <c r="AY56" s="20">
        <v>757</v>
      </c>
      <c r="AZ56" s="20">
        <v>9.6083333329999991</v>
      </c>
      <c r="BA56" s="20">
        <v>-581</v>
      </c>
      <c r="BB56" s="20">
        <v>336.875</v>
      </c>
      <c r="BC56" s="20">
        <v>2.375</v>
      </c>
      <c r="BD56" s="20">
        <v>2.1719258990000001</v>
      </c>
      <c r="BE56" s="20">
        <v>0.90871606599999999</v>
      </c>
      <c r="BF56" s="20">
        <v>1.4733467659999999</v>
      </c>
      <c r="BG56" s="20">
        <v>0</v>
      </c>
      <c r="BH56" s="20"/>
      <c r="BI56" s="20"/>
      <c r="BJ56" s="20"/>
    </row>
    <row r="57" spans="1:64" ht="15">
      <c r="A57" s="12">
        <v>7</v>
      </c>
      <c r="B57" s="14">
        <v>43649</v>
      </c>
      <c r="C57" s="12">
        <v>4</v>
      </c>
      <c r="D57" s="12" t="s">
        <v>100</v>
      </c>
      <c r="E57" s="12">
        <v>60</v>
      </c>
      <c r="F57" s="12" t="b">
        <v>0</v>
      </c>
      <c r="G57" s="12">
        <v>14.3</v>
      </c>
      <c r="H57" s="12" t="s">
        <v>171</v>
      </c>
      <c r="I57" s="12" t="s">
        <v>172</v>
      </c>
      <c r="J57" s="12" t="s">
        <v>173</v>
      </c>
      <c r="K57" s="12">
        <v>0</v>
      </c>
      <c r="L57" s="12" t="s">
        <v>128</v>
      </c>
      <c r="M57" s="12" t="s">
        <v>174</v>
      </c>
      <c r="N57" s="12">
        <v>0</v>
      </c>
      <c r="O57" s="12" t="s">
        <v>175</v>
      </c>
      <c r="P57" s="12" t="s">
        <v>176</v>
      </c>
      <c r="Q57" s="12">
        <v>0</v>
      </c>
      <c r="R57" s="12" t="s">
        <v>156</v>
      </c>
      <c r="S57" s="12" t="s">
        <v>70</v>
      </c>
      <c r="T57" s="12">
        <v>60</v>
      </c>
      <c r="U57" s="8">
        <v>0.68899999999999995</v>
      </c>
      <c r="V57" s="8">
        <v>0.27</v>
      </c>
      <c r="W57" s="8">
        <v>1.0999999999999999E-2</v>
      </c>
      <c r="X57" s="8">
        <v>0</v>
      </c>
      <c r="Y57" s="8">
        <v>0.68899999999999995</v>
      </c>
      <c r="AB57" s="12">
        <v>4.66</v>
      </c>
      <c r="AC57" s="12">
        <f>AB57/(T57/1000)</f>
        <v>77.666666666666671</v>
      </c>
      <c r="AD57" s="19">
        <f>AC57+W57</f>
        <v>77.677666666666667</v>
      </c>
      <c r="AE57" s="9">
        <v>0</v>
      </c>
      <c r="AF57" s="9">
        <v>41.770099999999999</v>
      </c>
      <c r="AG57" s="9">
        <v>2.5204000000000001E-2</v>
      </c>
      <c r="AH57" s="9">
        <v>5.0600000000000005E-4</v>
      </c>
      <c r="AI57" s="9">
        <v>7.7024549999999996</v>
      </c>
      <c r="AJ57" s="9">
        <v>3.6120000000000002E-3</v>
      </c>
      <c r="AK57" s="9">
        <v>3.5929000000000003E-2</v>
      </c>
      <c r="AL57" s="9">
        <v>14.61815</v>
      </c>
      <c r="AM57" s="9">
        <v>1.105999</v>
      </c>
      <c r="AN57" s="20">
        <v>23.48284314</v>
      </c>
      <c r="AO57" s="20">
        <v>0.76</v>
      </c>
      <c r="AP57" s="20">
        <v>0.90800000000000003</v>
      </c>
      <c r="AQ57" s="20">
        <v>1.148823529</v>
      </c>
      <c r="AR57" s="20">
        <v>0.4</v>
      </c>
      <c r="AS57" s="20">
        <v>419.23529409999998</v>
      </c>
      <c r="AT57" s="20">
        <v>2</v>
      </c>
      <c r="AU57" s="20">
        <v>0.21</v>
      </c>
      <c r="AV57" s="20">
        <v>0.3</v>
      </c>
      <c r="AW57" s="20">
        <v>140.1960784</v>
      </c>
      <c r="AX57" s="20">
        <v>11.841568629999999</v>
      </c>
      <c r="AY57" s="20">
        <v>757</v>
      </c>
      <c r="AZ57" s="20">
        <v>9.6529411760000006</v>
      </c>
      <c r="BA57" s="20">
        <v>-895.54901959999995</v>
      </c>
      <c r="BB57" s="20">
        <v>682.9607843</v>
      </c>
      <c r="BC57" s="20">
        <v>5.1666666670000003</v>
      </c>
      <c r="BD57" s="20">
        <v>2.2370165540000002</v>
      </c>
      <c r="BE57" s="20">
        <v>2.8062407770000002</v>
      </c>
      <c r="BF57" s="20">
        <v>1.4304766739999999</v>
      </c>
      <c r="BG57" s="20">
        <v>0</v>
      </c>
    </row>
    <row r="58" spans="1:64" ht="15">
      <c r="A58" s="12" t="s">
        <v>675</v>
      </c>
      <c r="B58" s="14">
        <v>43727</v>
      </c>
      <c r="C58" s="12">
        <v>1</v>
      </c>
      <c r="D58" s="12" t="s">
        <v>90</v>
      </c>
      <c r="U58" s="20">
        <v>0.01</v>
      </c>
      <c r="V58" s="39">
        <v>26.68</v>
      </c>
      <c r="W58" s="20">
        <v>0.14699999999999999</v>
      </c>
      <c r="X58" s="20">
        <v>0</v>
      </c>
      <c r="Y58" s="20">
        <v>0.01</v>
      </c>
      <c r="AC58" s="12"/>
      <c r="AD58" s="19"/>
      <c r="AE58" s="12">
        <v>0</v>
      </c>
      <c r="AF58" s="9">
        <v>84.799310000000006</v>
      </c>
      <c r="AG58" s="9">
        <v>14.390219999999999</v>
      </c>
      <c r="AH58" s="9">
        <v>5.04E-4</v>
      </c>
      <c r="AI58" s="9">
        <v>12.031029999999999</v>
      </c>
      <c r="AJ58" s="9">
        <v>1.8986780000000001</v>
      </c>
      <c r="AK58" s="9">
        <v>1.743865</v>
      </c>
      <c r="AL58" s="9">
        <v>8.3015299999999996</v>
      </c>
      <c r="AM58" s="9">
        <v>0</v>
      </c>
    </row>
    <row r="59" spans="1:64" ht="15">
      <c r="A59" s="12" t="s">
        <v>675</v>
      </c>
      <c r="B59" s="14">
        <v>43727</v>
      </c>
      <c r="C59" s="12">
        <v>19</v>
      </c>
      <c r="D59" s="12" t="s">
        <v>109</v>
      </c>
      <c r="U59" s="20">
        <v>5.7000000000000002E-2</v>
      </c>
      <c r="V59" s="20">
        <v>24.824999999999999</v>
      </c>
      <c r="W59" s="20">
        <v>0.13700000000000001</v>
      </c>
      <c r="X59" s="20">
        <v>0</v>
      </c>
      <c r="Y59" s="20">
        <v>5.7000000000000002E-2</v>
      </c>
      <c r="AC59" s="12"/>
      <c r="AD59" s="19"/>
      <c r="AE59" s="12">
        <v>0</v>
      </c>
      <c r="AF59" s="9">
        <v>90.592640000000003</v>
      </c>
      <c r="AG59" s="9">
        <v>11.693580000000001</v>
      </c>
      <c r="AH59" s="9">
        <v>5.04E-4</v>
      </c>
      <c r="AI59" s="9">
        <v>12.61561</v>
      </c>
      <c r="AJ59" s="9">
        <v>1.8585050000000001</v>
      </c>
      <c r="AK59" s="9">
        <v>1.0583880000000001</v>
      </c>
      <c r="AL59" s="9">
        <v>17.002669999999998</v>
      </c>
      <c r="AM59" s="9">
        <v>0</v>
      </c>
    </row>
    <row r="60" spans="1:64" ht="15">
      <c r="A60" s="12">
        <v>7</v>
      </c>
      <c r="B60" s="14">
        <v>43649</v>
      </c>
      <c r="C60" s="12">
        <v>20</v>
      </c>
      <c r="D60" s="12" t="s">
        <v>95</v>
      </c>
      <c r="E60" s="12">
        <v>60</v>
      </c>
      <c r="F60" s="12" t="b">
        <v>0</v>
      </c>
      <c r="G60" s="12">
        <v>15.9</v>
      </c>
      <c r="H60" s="12">
        <v>0</v>
      </c>
      <c r="I60" s="12" t="s">
        <v>253</v>
      </c>
      <c r="J60" s="12" t="s">
        <v>231</v>
      </c>
      <c r="K60" s="12">
        <v>0</v>
      </c>
      <c r="L60" s="12" t="s">
        <v>187</v>
      </c>
      <c r="M60" s="12" t="s">
        <v>153</v>
      </c>
      <c r="N60" s="12" t="s">
        <v>254</v>
      </c>
      <c r="O60" s="12" t="s">
        <v>255</v>
      </c>
      <c r="P60" s="12" t="s">
        <v>256</v>
      </c>
      <c r="Q60" s="12">
        <v>0</v>
      </c>
      <c r="R60" s="12" t="s">
        <v>257</v>
      </c>
      <c r="S60" s="12" t="s">
        <v>70</v>
      </c>
      <c r="T60" s="12">
        <v>60</v>
      </c>
      <c r="U60" s="8">
        <v>1.2070000000000001</v>
      </c>
      <c r="V60" s="8">
        <v>0.251</v>
      </c>
      <c r="W60" s="8">
        <v>0.01</v>
      </c>
      <c r="X60" s="8">
        <v>0</v>
      </c>
      <c r="Y60" s="8">
        <v>1.2070000000000001</v>
      </c>
      <c r="AB60" s="12">
        <v>6.17</v>
      </c>
      <c r="AC60" s="12">
        <f>AB60/(T60/1000)</f>
        <v>102.83333333333334</v>
      </c>
      <c r="AD60" s="19">
        <f>AC60+W60</f>
        <v>102.84333333333335</v>
      </c>
      <c r="AE60" s="9">
        <v>0</v>
      </c>
      <c r="AF60" s="9">
        <v>40.503279999999997</v>
      </c>
      <c r="AG60" s="9">
        <v>3.6150000000000002E-2</v>
      </c>
      <c r="AH60" s="9">
        <v>4.8000000000000001E-4</v>
      </c>
      <c r="AI60" s="9">
        <v>7.7197399999999998</v>
      </c>
      <c r="AJ60" s="9">
        <v>6.1599999999999997E-3</v>
      </c>
      <c r="AK60" s="9">
        <v>2.785E-2</v>
      </c>
      <c r="AL60" s="9">
        <v>14.968730000000001</v>
      </c>
      <c r="AM60" s="9">
        <v>1.9140699999999999</v>
      </c>
      <c r="AN60" s="20">
        <v>23.301418219999999</v>
      </c>
      <c r="AO60" s="20">
        <v>0.62</v>
      </c>
      <c r="AP60" s="20">
        <v>0.90500000000000003</v>
      </c>
      <c r="AQ60" s="20">
        <v>1.1356521740000001</v>
      </c>
      <c r="AR60" s="20">
        <v>0.4</v>
      </c>
      <c r="AS60" s="20">
        <v>421.15838509999998</v>
      </c>
      <c r="AT60" s="20">
        <v>2</v>
      </c>
      <c r="AU60" s="20">
        <v>0.21</v>
      </c>
      <c r="AV60" s="20">
        <v>0.3</v>
      </c>
      <c r="AW60" s="20">
        <v>145.25817810000001</v>
      </c>
      <c r="AX60" s="20">
        <v>12.317225669999999</v>
      </c>
      <c r="AY60" s="20">
        <v>757</v>
      </c>
      <c r="AZ60" s="20">
        <v>9.1281780539999993</v>
      </c>
      <c r="BA60" s="20">
        <v>-891.34368529999995</v>
      </c>
      <c r="BB60" s="20">
        <v>1155.7732920000001</v>
      </c>
      <c r="BC60" s="20">
        <v>8.1387163559999998</v>
      </c>
      <c r="BD60" s="20">
        <v>2.81930163</v>
      </c>
      <c r="BE60" s="20">
        <v>0.92847662799999997</v>
      </c>
      <c r="BF60" s="20">
        <v>1.1350328629999999</v>
      </c>
      <c r="BG60" s="20">
        <v>0</v>
      </c>
    </row>
    <row r="61" spans="1:64" ht="15">
      <c r="A61" s="12">
        <v>60</v>
      </c>
      <c r="B61" s="14">
        <v>43706</v>
      </c>
      <c r="C61" s="12">
        <v>16</v>
      </c>
      <c r="D61" s="12" t="s">
        <v>95</v>
      </c>
      <c r="E61" s="12">
        <v>140</v>
      </c>
      <c r="F61" s="12" t="b">
        <v>1</v>
      </c>
      <c r="H61" s="12" t="s">
        <v>279</v>
      </c>
      <c r="I61" s="12" t="s">
        <v>297</v>
      </c>
      <c r="J61" s="12" t="s">
        <v>640</v>
      </c>
      <c r="K61" s="12">
        <v>0</v>
      </c>
      <c r="L61" s="12">
        <v>0</v>
      </c>
      <c r="M61" s="12" t="s">
        <v>153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60</v>
      </c>
      <c r="U61" s="8">
        <v>0.23300000000000001</v>
      </c>
      <c r="V61" s="8">
        <v>0.182</v>
      </c>
      <c r="W61" s="8">
        <v>4.3999999999999997E-2</v>
      </c>
      <c r="X61" s="8">
        <v>0</v>
      </c>
      <c r="Y61" s="8">
        <v>0.23300000000000001</v>
      </c>
      <c r="AB61" s="12">
        <v>2.4649999999999999</v>
      </c>
      <c r="AC61" s="12">
        <f>AB61/(T61/1000)</f>
        <v>41.083333333333336</v>
      </c>
      <c r="AD61" s="19">
        <f>AC61+W61</f>
        <v>41.127333333333333</v>
      </c>
      <c r="AE61" s="9">
        <v>0</v>
      </c>
      <c r="AF61" s="9">
        <v>30.42859</v>
      </c>
      <c r="AG61" s="9">
        <v>0.49453799999999998</v>
      </c>
      <c r="AH61" s="9">
        <v>4.8000000000000001E-4</v>
      </c>
      <c r="AI61" s="9">
        <v>8.2486669999999993</v>
      </c>
      <c r="AJ61" s="9">
        <v>7.6282000000000003E-2</v>
      </c>
      <c r="AK61" s="9">
        <v>0.14152200000000001</v>
      </c>
      <c r="AL61" s="9">
        <v>15.67109</v>
      </c>
      <c r="AM61" s="9">
        <v>2.2877019999999999</v>
      </c>
      <c r="AN61" s="20">
        <v>23.393999999999998</v>
      </c>
      <c r="AO61" s="20">
        <v>0.71299999999999997</v>
      </c>
      <c r="AP61" s="20">
        <v>0.90900000000000003</v>
      </c>
      <c r="AQ61" s="20">
        <v>1.1399999999999999</v>
      </c>
      <c r="AR61" s="20">
        <v>0.4</v>
      </c>
      <c r="AS61" s="20">
        <v>431.9</v>
      </c>
      <c r="AT61" s="20">
        <v>2</v>
      </c>
      <c r="AU61" s="20">
        <v>0.216</v>
      </c>
      <c r="AV61" s="20">
        <v>0.3</v>
      </c>
      <c r="AW61" s="20">
        <v>70.625</v>
      </c>
      <c r="AX61" s="20">
        <v>5.9770000000000003</v>
      </c>
      <c r="AY61" s="20">
        <v>757</v>
      </c>
      <c r="AZ61" s="20">
        <v>9.1859999999999999</v>
      </c>
      <c r="BA61" s="20">
        <v>-609.20000000000005</v>
      </c>
      <c r="BB61" s="20">
        <v>616.70000000000005</v>
      </c>
      <c r="BC61" s="20">
        <v>4.4000000000000004</v>
      </c>
      <c r="BD61" s="20">
        <v>2.2081160440000001</v>
      </c>
      <c r="BE61" s="20">
        <v>2.6421205329999999</v>
      </c>
      <c r="BF61" s="20">
        <v>1.4491991980000001</v>
      </c>
      <c r="BG61" s="20">
        <v>0</v>
      </c>
      <c r="BH61" s="20"/>
      <c r="BI61" s="20"/>
      <c r="BJ61" s="20"/>
    </row>
    <row r="62" spans="1:64" ht="15">
      <c r="A62" s="12">
        <v>7</v>
      </c>
      <c r="B62" s="14">
        <v>43649</v>
      </c>
      <c r="C62" s="12">
        <v>8</v>
      </c>
      <c r="D62" s="12" t="s">
        <v>105</v>
      </c>
      <c r="E62" s="12">
        <v>65</v>
      </c>
      <c r="F62" s="12" t="b">
        <v>0</v>
      </c>
      <c r="G62" s="12">
        <v>12.4</v>
      </c>
      <c r="H62" s="12" t="s">
        <v>193</v>
      </c>
      <c r="I62" s="12" t="s">
        <v>194</v>
      </c>
      <c r="J62" s="12" t="s">
        <v>195</v>
      </c>
      <c r="K62" s="12">
        <v>0</v>
      </c>
      <c r="L62" s="12" t="s">
        <v>128</v>
      </c>
      <c r="M62" s="12" t="s">
        <v>70</v>
      </c>
      <c r="N62" s="16" t="s">
        <v>196</v>
      </c>
      <c r="O62" s="16" t="s">
        <v>197</v>
      </c>
      <c r="P62" s="16" t="s">
        <v>198</v>
      </c>
      <c r="Q62" s="12">
        <v>0</v>
      </c>
      <c r="R62" s="16" t="s">
        <v>199</v>
      </c>
      <c r="S62" s="16" t="s">
        <v>167</v>
      </c>
      <c r="T62" s="12">
        <v>60</v>
      </c>
      <c r="U62" s="8">
        <v>1.296</v>
      </c>
      <c r="V62" s="8">
        <v>0.23400000000000001</v>
      </c>
      <c r="W62" s="8">
        <v>0</v>
      </c>
      <c r="X62" s="8">
        <v>0</v>
      </c>
      <c r="Y62" s="8">
        <v>1.296</v>
      </c>
      <c r="AB62" s="12">
        <v>5.88</v>
      </c>
      <c r="AC62" s="12">
        <f>AB62/(T62/1000)</f>
        <v>98</v>
      </c>
      <c r="AD62" s="19">
        <f>AC62+W62</f>
        <v>98</v>
      </c>
      <c r="AE62" s="9">
        <v>0</v>
      </c>
      <c r="AF62" s="9">
        <v>40.091909999999999</v>
      </c>
      <c r="AG62" s="9">
        <v>3.5826999999999998E-2</v>
      </c>
      <c r="AH62" s="9">
        <v>4.73E-4</v>
      </c>
      <c r="AI62" s="9">
        <v>7.6426319999999999</v>
      </c>
      <c r="AJ62" s="9">
        <v>6.1180000000000002E-3</v>
      </c>
      <c r="AK62" s="9">
        <v>2.7592999999999999E-2</v>
      </c>
      <c r="AL62" s="9">
        <v>14.82246</v>
      </c>
      <c r="AM62" s="9">
        <v>1.8969259999999999</v>
      </c>
      <c r="AN62" s="20">
        <v>23.41072917</v>
      </c>
      <c r="AO62" s="20">
        <v>0.59875</v>
      </c>
      <c r="AP62" s="20">
        <v>0.90700000000000003</v>
      </c>
      <c r="AQ62" s="20">
        <v>1.1368750000000001</v>
      </c>
      <c r="AR62" s="20">
        <v>0.4</v>
      </c>
      <c r="AS62" s="20">
        <v>413.65625</v>
      </c>
      <c r="AT62" s="20">
        <v>2</v>
      </c>
      <c r="AU62" s="20">
        <v>0.21</v>
      </c>
      <c r="AV62" s="20">
        <v>0.3</v>
      </c>
      <c r="AW62" s="20">
        <v>151.48229169999999</v>
      </c>
      <c r="AX62" s="20">
        <v>12.81854167</v>
      </c>
      <c r="AY62" s="20">
        <v>757</v>
      </c>
      <c r="AZ62" s="20">
        <v>9.2641666669999996</v>
      </c>
      <c r="BA62" s="20">
        <v>-895.35416669999995</v>
      </c>
      <c r="BB62" s="20">
        <v>625</v>
      </c>
      <c r="BC62" s="20">
        <v>4.6041666670000003</v>
      </c>
      <c r="BD62" s="20">
        <v>2.3536911630000001</v>
      </c>
      <c r="BE62" s="20">
        <v>2.7190523529999999</v>
      </c>
      <c r="BF62" s="20">
        <v>1.359566646</v>
      </c>
      <c r="BG62" s="20">
        <v>0</v>
      </c>
    </row>
    <row r="63" spans="1:64" ht="15">
      <c r="A63" s="12">
        <v>45</v>
      </c>
      <c r="B63" s="14">
        <v>43684</v>
      </c>
      <c r="C63" s="12">
        <v>14</v>
      </c>
      <c r="D63" s="12" t="s">
        <v>95</v>
      </c>
      <c r="E63" s="12">
        <v>65</v>
      </c>
      <c r="F63" s="12" t="b">
        <v>0</v>
      </c>
      <c r="G63" s="12" t="s">
        <v>518</v>
      </c>
      <c r="H63" s="12" t="s">
        <v>519</v>
      </c>
      <c r="I63" s="12">
        <v>0</v>
      </c>
      <c r="J63" s="12" t="s">
        <v>520</v>
      </c>
      <c r="K63" s="12" t="s">
        <v>301</v>
      </c>
      <c r="L63" s="12">
        <v>0</v>
      </c>
      <c r="M63" s="12" t="s">
        <v>521</v>
      </c>
      <c r="N63" s="12" t="s">
        <v>522</v>
      </c>
      <c r="O63" s="12" t="s">
        <v>523</v>
      </c>
      <c r="P63" s="12" t="s">
        <v>524</v>
      </c>
      <c r="Q63" s="12" t="s">
        <v>170</v>
      </c>
      <c r="R63" s="12">
        <v>0</v>
      </c>
      <c r="S63" s="12" t="s">
        <v>70</v>
      </c>
      <c r="T63" s="12">
        <v>60</v>
      </c>
      <c r="U63" s="8">
        <v>2.14</v>
      </c>
      <c r="V63" s="8">
        <v>0.68700000000000006</v>
      </c>
      <c r="W63" s="8">
        <v>7.6999999999999999E-2</v>
      </c>
      <c r="X63" s="8">
        <v>7.8E-2</v>
      </c>
      <c r="Y63" s="8">
        <v>2.0619999999999998</v>
      </c>
      <c r="AB63" s="12">
        <v>3.51</v>
      </c>
      <c r="AC63" s="12">
        <f>AB63/(T63/1000)</f>
        <v>58.5</v>
      </c>
      <c r="AD63" s="19">
        <f>AC63+W63</f>
        <v>58.576999999999998</v>
      </c>
      <c r="AE63" s="9">
        <v>0</v>
      </c>
      <c r="AF63" s="9">
        <v>40.24109</v>
      </c>
      <c r="AG63" s="9">
        <v>6.2598000000000001E-2</v>
      </c>
      <c r="AH63" s="9">
        <v>4.7199999999999998E-4</v>
      </c>
      <c r="AI63" s="9">
        <v>8.0681770000000004</v>
      </c>
      <c r="AJ63" s="9">
        <v>2.9096E-2</v>
      </c>
      <c r="AK63" s="9">
        <v>4.5064E-2</v>
      </c>
      <c r="AL63" s="9">
        <v>15.62373</v>
      </c>
      <c r="AM63" s="9">
        <v>0.62365700000000002</v>
      </c>
      <c r="AN63" s="20">
        <v>23.518636359999999</v>
      </c>
      <c r="AO63" s="20">
        <v>0.61727272700000002</v>
      </c>
      <c r="AP63" s="20">
        <v>0.91</v>
      </c>
      <c r="AQ63" s="20">
        <v>1.1200000000000001</v>
      </c>
      <c r="AR63" s="20">
        <v>0.5</v>
      </c>
      <c r="AS63" s="20">
        <v>467.72727270000001</v>
      </c>
      <c r="AT63" s="20">
        <v>2</v>
      </c>
      <c r="AU63" s="20">
        <v>0.23909090899999999</v>
      </c>
      <c r="AV63" s="20">
        <v>0.3</v>
      </c>
      <c r="AW63" s="20">
        <v>121.3318182</v>
      </c>
      <c r="AX63" s="20">
        <v>10.24318182</v>
      </c>
      <c r="AY63" s="20">
        <v>757</v>
      </c>
      <c r="AZ63" s="20">
        <v>9.4281818180000005</v>
      </c>
      <c r="BA63" s="20">
        <v>-746.63636359999998</v>
      </c>
      <c r="BB63" s="20">
        <v>1406.4545450000001</v>
      </c>
      <c r="BC63" s="20">
        <v>10.954545449999999</v>
      </c>
      <c r="BD63" s="20">
        <v>2.387109513</v>
      </c>
      <c r="BE63" s="20">
        <v>1.0499538559999999</v>
      </c>
      <c r="BF63" s="20">
        <v>1.340533387</v>
      </c>
      <c r="BG63" s="20">
        <v>0</v>
      </c>
      <c r="BH63" s="20"/>
      <c r="BI63" s="20"/>
      <c r="BJ63" s="20"/>
      <c r="BK63" s="20"/>
      <c r="BL63" s="20"/>
    </row>
    <row r="64" spans="1:64" ht="15">
      <c r="A64" s="12">
        <v>60</v>
      </c>
      <c r="B64" s="14">
        <v>43706</v>
      </c>
      <c r="C64" s="12">
        <v>13</v>
      </c>
      <c r="D64" s="12" t="s">
        <v>109</v>
      </c>
      <c r="E64" s="12">
        <v>90</v>
      </c>
      <c r="F64" s="12" t="b">
        <v>1</v>
      </c>
      <c r="H64" s="12" t="s">
        <v>631</v>
      </c>
      <c r="I64" s="12">
        <v>0</v>
      </c>
      <c r="J64" s="12" t="s">
        <v>569</v>
      </c>
      <c r="K64" s="12" t="s">
        <v>303</v>
      </c>
      <c r="L64" s="12">
        <v>0</v>
      </c>
      <c r="M64" s="12" t="s">
        <v>167</v>
      </c>
      <c r="N64" s="12" t="s">
        <v>632</v>
      </c>
      <c r="O64" s="12" t="s">
        <v>527</v>
      </c>
      <c r="P64" s="12" t="s">
        <v>633</v>
      </c>
      <c r="Q64" s="12" t="s">
        <v>160</v>
      </c>
      <c r="R64" s="12">
        <v>0</v>
      </c>
      <c r="S64" s="12" t="s">
        <v>112</v>
      </c>
      <c r="T64" s="12">
        <v>60</v>
      </c>
      <c r="U64" s="8">
        <v>0.32500000000000001</v>
      </c>
      <c r="V64" s="8">
        <v>8.0000000000000002E-3</v>
      </c>
      <c r="W64" s="8">
        <v>2.8000000000000001E-2</v>
      </c>
      <c r="X64" s="8">
        <v>0</v>
      </c>
      <c r="Y64" s="8">
        <v>0.32500000000000001</v>
      </c>
      <c r="AB64" s="12">
        <v>11.574999999999999</v>
      </c>
      <c r="AC64" s="12">
        <f>AB64/(T64/1000)</f>
        <v>192.91666666666666</v>
      </c>
      <c r="AD64" s="19">
        <f>AC64+W64</f>
        <v>192.94466666666665</v>
      </c>
      <c r="AE64" s="9">
        <v>0</v>
      </c>
      <c r="AF64" s="9">
        <v>37.577179999999998</v>
      </c>
      <c r="AG64" s="9">
        <v>6.1141000000000001E-2</v>
      </c>
      <c r="AH64" s="9">
        <v>4.6200000000000001E-4</v>
      </c>
      <c r="AI64" s="9">
        <v>8.3403519999999993</v>
      </c>
      <c r="AJ64" s="9">
        <v>1.6659E-2</v>
      </c>
      <c r="AK64" s="9">
        <v>5.8918999999999999E-2</v>
      </c>
      <c r="AL64" s="9">
        <v>16.778759999999998</v>
      </c>
      <c r="AM64" s="9">
        <v>1.913508</v>
      </c>
      <c r="AN64" s="20">
        <v>23.939916669999999</v>
      </c>
      <c r="AO64" s="20">
        <v>0.52916666700000003</v>
      </c>
      <c r="AP64" s="20">
        <v>0.91</v>
      </c>
      <c r="AQ64" s="20">
        <v>1.1241666669999999</v>
      </c>
      <c r="AR64" s="20">
        <v>0.5</v>
      </c>
      <c r="AS64" s="20">
        <v>471.17500000000001</v>
      </c>
      <c r="AT64" s="20">
        <v>2</v>
      </c>
      <c r="AU64" s="20">
        <v>0.23708333300000001</v>
      </c>
      <c r="AV64" s="20">
        <v>0.3</v>
      </c>
      <c r="AW64" s="20">
        <v>76.683333329999996</v>
      </c>
      <c r="AX64" s="20">
        <v>6.4234166669999997</v>
      </c>
      <c r="AY64" s="20">
        <v>757</v>
      </c>
      <c r="AZ64" s="20">
        <v>9.4896666669999998</v>
      </c>
      <c r="BA64" s="20">
        <v>-563.42499999999995</v>
      </c>
      <c r="BB64" s="20">
        <v>504.31666669999998</v>
      </c>
      <c r="BC64" s="20">
        <v>3.5</v>
      </c>
      <c r="BD64" s="20">
        <v>2.0797016560000001</v>
      </c>
      <c r="BE64" s="20">
        <v>2.7581582999999998</v>
      </c>
      <c r="BF64" s="20">
        <v>1.538682238</v>
      </c>
      <c r="BG64" s="20">
        <v>0</v>
      </c>
      <c r="BH64" s="20"/>
      <c r="BI64" s="20"/>
      <c r="BJ64" s="20"/>
    </row>
    <row r="65" spans="1:64" ht="15">
      <c r="A65" s="12">
        <v>7</v>
      </c>
      <c r="B65" s="14">
        <v>43649</v>
      </c>
      <c r="C65" s="12">
        <v>11</v>
      </c>
      <c r="D65" s="12" t="s">
        <v>90</v>
      </c>
      <c r="E65" s="12">
        <v>70</v>
      </c>
      <c r="F65" s="12" t="b">
        <v>0</v>
      </c>
      <c r="G65" s="12">
        <v>12.1</v>
      </c>
      <c r="H65" s="12" t="s">
        <v>209</v>
      </c>
      <c r="I65" s="12" t="s">
        <v>210</v>
      </c>
      <c r="J65" s="12" t="s">
        <v>211</v>
      </c>
      <c r="K65" s="12">
        <v>0</v>
      </c>
      <c r="M65" s="12" t="s">
        <v>170</v>
      </c>
      <c r="N65" s="12" t="s">
        <v>212</v>
      </c>
      <c r="O65" s="12" t="s">
        <v>213</v>
      </c>
      <c r="P65" s="12" t="s">
        <v>214</v>
      </c>
      <c r="Q65" s="12">
        <v>0</v>
      </c>
      <c r="R65" s="12" t="s">
        <v>128</v>
      </c>
      <c r="S65" s="12" t="s">
        <v>167</v>
      </c>
      <c r="T65" s="12">
        <v>60</v>
      </c>
      <c r="U65" s="8">
        <v>0.55800000000000005</v>
      </c>
      <c r="V65" s="8">
        <v>0.217</v>
      </c>
      <c r="W65" s="8">
        <v>3.0000000000000001E-3</v>
      </c>
      <c r="X65" s="8">
        <v>0</v>
      </c>
      <c r="Y65" s="8">
        <v>0.55800000000000005</v>
      </c>
      <c r="AB65" s="12">
        <v>6.0549999999999997</v>
      </c>
      <c r="AC65" s="12">
        <f>AB65/(T65/1000)</f>
        <v>100.91666666666667</v>
      </c>
      <c r="AD65" s="19">
        <f>AC65+W65</f>
        <v>100.91966666666667</v>
      </c>
      <c r="AE65" s="9">
        <v>0</v>
      </c>
      <c r="AF65" s="9">
        <v>41.484839999999998</v>
      </c>
      <c r="AG65" s="9">
        <v>2.9930999999999999E-2</v>
      </c>
      <c r="AH65" s="9">
        <v>4.4999999999999999E-4</v>
      </c>
      <c r="AI65" s="9">
        <v>7.6758550000000003</v>
      </c>
      <c r="AJ65" s="9">
        <v>6.3680000000000004E-3</v>
      </c>
      <c r="AK65" s="9">
        <v>2.7296999999999998E-2</v>
      </c>
      <c r="AL65" s="9">
        <v>14.69589</v>
      </c>
      <c r="AM65" s="9">
        <v>1.7015370000000001</v>
      </c>
      <c r="AN65" s="20">
        <v>23.496874999999999</v>
      </c>
      <c r="AO65" s="20">
        <v>0.73499999999999999</v>
      </c>
      <c r="AP65" s="20">
        <v>0.90900000000000003</v>
      </c>
      <c r="AQ65" s="20">
        <v>1.1471875</v>
      </c>
      <c r="AR65" s="20">
        <v>0.4</v>
      </c>
      <c r="AS65" s="20">
        <v>418.375</v>
      </c>
      <c r="AT65" s="20">
        <v>2</v>
      </c>
      <c r="AU65" s="20">
        <v>0.21</v>
      </c>
      <c r="AV65" s="20">
        <v>0.3</v>
      </c>
      <c r="AW65" s="20">
        <v>149.38749999999999</v>
      </c>
      <c r="AX65" s="20">
        <v>12.619375</v>
      </c>
      <c r="AY65" s="20">
        <v>757</v>
      </c>
      <c r="AZ65" s="20">
        <v>9.4115625000000005</v>
      </c>
      <c r="BA65" s="20">
        <v>-895.53125</v>
      </c>
      <c r="BB65" s="20">
        <v>908.15625</v>
      </c>
      <c r="BC65" s="20">
        <v>5.78125</v>
      </c>
      <c r="BD65" s="20">
        <v>1.876830547</v>
      </c>
      <c r="BE65" s="20">
        <v>2.461061822</v>
      </c>
      <c r="BF65" s="20">
        <v>1.705002087</v>
      </c>
      <c r="BG65" s="20">
        <v>0</v>
      </c>
    </row>
    <row r="66" spans="1:64" ht="15">
      <c r="A66" s="12">
        <v>60</v>
      </c>
      <c r="B66" s="14">
        <v>43706</v>
      </c>
      <c r="C66" s="12">
        <v>10</v>
      </c>
      <c r="D66" s="12" t="s">
        <v>105</v>
      </c>
      <c r="E66" s="12">
        <v>70</v>
      </c>
      <c r="F66" s="12" t="b">
        <v>0</v>
      </c>
      <c r="H66" s="12" t="s">
        <v>618</v>
      </c>
      <c r="I66" s="12" t="s">
        <v>619</v>
      </c>
      <c r="J66" s="12" t="s">
        <v>620</v>
      </c>
      <c r="K66" s="12" t="s">
        <v>99</v>
      </c>
      <c r="L66" s="12">
        <v>0</v>
      </c>
      <c r="M66" s="12" t="s">
        <v>187</v>
      </c>
      <c r="N66" s="12" t="s">
        <v>621</v>
      </c>
      <c r="O66" s="12" t="s">
        <v>622</v>
      </c>
      <c r="P66" s="12" t="s">
        <v>623</v>
      </c>
      <c r="Q66" s="12" t="s">
        <v>163</v>
      </c>
      <c r="R66" s="12" t="s">
        <v>347</v>
      </c>
      <c r="S66" s="12" t="s">
        <v>133</v>
      </c>
      <c r="T66" s="12">
        <v>60</v>
      </c>
      <c r="U66" s="8">
        <v>0.34599999999999997</v>
      </c>
      <c r="V66" s="8">
        <v>0.11700000000000001</v>
      </c>
      <c r="W66" s="8">
        <v>8.0000000000000002E-3</v>
      </c>
      <c r="X66" s="8">
        <v>0</v>
      </c>
      <c r="Y66" s="8">
        <v>0.34599999999999997</v>
      </c>
      <c r="AB66" s="12">
        <v>4.5</v>
      </c>
      <c r="AC66" s="12">
        <f>AB66/(T66/1000)</f>
        <v>75</v>
      </c>
      <c r="AD66" s="19">
        <f>AC66+W66</f>
        <v>75.007999999999996</v>
      </c>
      <c r="AE66" s="9">
        <v>0</v>
      </c>
      <c r="AF66" s="9">
        <v>39.89817</v>
      </c>
      <c r="AG66" s="9">
        <v>0.137847</v>
      </c>
      <c r="AH66" s="9">
        <v>4.4700000000000002E-4</v>
      </c>
      <c r="AI66" s="9">
        <v>8.3703129999999994</v>
      </c>
      <c r="AJ66" s="9">
        <v>5.8404999999999999E-2</v>
      </c>
      <c r="AK66" s="9">
        <v>3.4768E-2</v>
      </c>
      <c r="AL66" s="9">
        <v>16.676279999999998</v>
      </c>
      <c r="AM66" s="9">
        <v>1.3410420000000001</v>
      </c>
      <c r="AN66" s="20">
        <v>23.51409091</v>
      </c>
      <c r="AO66" s="20">
        <v>0.67181818199999999</v>
      </c>
      <c r="AP66" s="20">
        <v>0.91</v>
      </c>
      <c r="AQ66" s="20">
        <v>1.1381818180000001</v>
      </c>
      <c r="AR66" s="20">
        <v>0.5</v>
      </c>
      <c r="AS66" s="20">
        <v>482.27272729999999</v>
      </c>
      <c r="AT66" s="20">
        <v>2</v>
      </c>
      <c r="AU66" s="20">
        <v>0.24</v>
      </c>
      <c r="AV66" s="20">
        <v>0.3</v>
      </c>
      <c r="AW66" s="20">
        <v>57.827272729999997</v>
      </c>
      <c r="AX66" s="20">
        <v>4.8827272730000004</v>
      </c>
      <c r="AY66" s="20">
        <v>757</v>
      </c>
      <c r="AZ66" s="20">
        <v>8.9727272730000003</v>
      </c>
      <c r="BA66" s="20">
        <v>-589.72727269999996</v>
      </c>
      <c r="BB66" s="20">
        <v>650.36363640000002</v>
      </c>
      <c r="BC66" s="20">
        <v>4.9090909089999997</v>
      </c>
      <c r="BD66" s="20">
        <v>3.2031083059999998</v>
      </c>
      <c r="BE66" s="20">
        <v>1.060979391</v>
      </c>
      <c r="BF66" s="20">
        <v>0.99902959700000005</v>
      </c>
      <c r="BG66" s="20">
        <v>0</v>
      </c>
      <c r="BH66" s="20"/>
      <c r="BI66" s="20"/>
      <c r="BJ66" s="20"/>
    </row>
    <row r="67" spans="1:64" ht="15">
      <c r="A67" s="12">
        <v>7</v>
      </c>
      <c r="B67" s="14">
        <v>43649</v>
      </c>
      <c r="C67" s="12">
        <v>17</v>
      </c>
      <c r="D67" s="12" t="s">
        <v>90</v>
      </c>
      <c r="E67" s="12">
        <v>50</v>
      </c>
      <c r="F67" s="12" t="b">
        <v>0</v>
      </c>
      <c r="G67" s="12">
        <v>12.4</v>
      </c>
      <c r="H67" s="12">
        <v>0</v>
      </c>
      <c r="I67" s="12" t="s">
        <v>238</v>
      </c>
      <c r="J67" s="12" t="s">
        <v>239</v>
      </c>
      <c r="K67" s="12">
        <v>0</v>
      </c>
      <c r="L67" s="12" t="s">
        <v>160</v>
      </c>
      <c r="M67" s="12" t="s">
        <v>112</v>
      </c>
      <c r="N67" s="12" t="s">
        <v>240</v>
      </c>
      <c r="O67" s="12" t="s">
        <v>241</v>
      </c>
      <c r="P67" s="12" t="s">
        <v>242</v>
      </c>
      <c r="Q67" s="12">
        <v>0</v>
      </c>
      <c r="R67" s="12" t="s">
        <v>156</v>
      </c>
      <c r="S67" s="12" t="s">
        <v>174</v>
      </c>
      <c r="T67" s="12">
        <v>60</v>
      </c>
      <c r="U67" s="8">
        <v>0.83099999999999996</v>
      </c>
      <c r="V67" s="8">
        <v>0.24399999999999999</v>
      </c>
      <c r="W67" s="8">
        <v>2E-3</v>
      </c>
      <c r="X67" s="8">
        <v>0</v>
      </c>
      <c r="Y67" s="8">
        <v>0.83099999999999996</v>
      </c>
      <c r="AB67" s="12">
        <v>4.835</v>
      </c>
      <c r="AC67" s="12">
        <f>AB67/(T67/1000)</f>
        <v>80.583333333333343</v>
      </c>
      <c r="AD67" s="19">
        <f>AC67+W67</f>
        <v>80.585333333333338</v>
      </c>
      <c r="AE67" s="9">
        <v>0</v>
      </c>
      <c r="AF67" s="9">
        <v>41.264200000000002</v>
      </c>
      <c r="AG67" s="9">
        <v>3.8280000000000002E-2</v>
      </c>
      <c r="AH67" s="9">
        <v>4.2999999999999999E-4</v>
      </c>
      <c r="AI67" s="9">
        <v>7.7520499999999997</v>
      </c>
      <c r="AJ67" s="9">
        <v>4.3200000000000001E-3</v>
      </c>
      <c r="AK67" s="9">
        <v>3.0179999999999998E-2</v>
      </c>
      <c r="AL67" s="9">
        <v>15.002689999999999</v>
      </c>
      <c r="AM67" s="9">
        <v>2.0729199999999999</v>
      </c>
      <c r="AN67" s="20">
        <v>23.318765429999999</v>
      </c>
      <c r="AO67" s="20">
        <v>0.867777778</v>
      </c>
      <c r="AP67" s="20">
        <v>0.90700000000000003</v>
      </c>
      <c r="AQ67" s="20">
        <v>1.1587037039999999</v>
      </c>
      <c r="AR67" s="20">
        <v>0.4</v>
      </c>
      <c r="AS67" s="20">
        <v>408.962963</v>
      </c>
      <c r="AT67" s="20">
        <v>2</v>
      </c>
      <c r="AU67" s="20">
        <v>0.2</v>
      </c>
      <c r="AV67" s="20">
        <v>0.3</v>
      </c>
      <c r="AW67" s="20">
        <v>165.39074070000001</v>
      </c>
      <c r="AX67" s="20">
        <v>14.021296299999999</v>
      </c>
      <c r="AY67" s="20">
        <v>757</v>
      </c>
      <c r="AZ67" s="20">
        <v>9.2524074069999998</v>
      </c>
      <c r="BA67" s="20">
        <v>-894.24691359999997</v>
      </c>
      <c r="BB67" s="20">
        <v>1074.987654</v>
      </c>
      <c r="BC67" s="20">
        <v>7.197530864</v>
      </c>
      <c r="BD67" s="20">
        <v>1.776932832</v>
      </c>
      <c r="BE67" s="20">
        <v>2.4784354</v>
      </c>
      <c r="BF67" s="20">
        <v>1.800855914</v>
      </c>
      <c r="BG67" s="20">
        <v>0</v>
      </c>
    </row>
    <row r="68" spans="1:64" ht="15">
      <c r="A68" s="12">
        <v>7</v>
      </c>
      <c r="B68" s="14">
        <v>43649</v>
      </c>
      <c r="C68" s="12">
        <v>5</v>
      </c>
      <c r="D68" s="12" t="s">
        <v>105</v>
      </c>
      <c r="E68" s="12">
        <v>70</v>
      </c>
      <c r="F68" s="12" t="b">
        <v>0</v>
      </c>
      <c r="G68" s="12">
        <v>14.7</v>
      </c>
      <c r="H68" s="12" t="s">
        <v>177</v>
      </c>
      <c r="I68" s="12" t="s">
        <v>178</v>
      </c>
      <c r="J68" s="12" t="s">
        <v>179</v>
      </c>
      <c r="K68" s="12">
        <v>0</v>
      </c>
      <c r="L68" s="12" t="s">
        <v>99</v>
      </c>
      <c r="M68" s="12" t="s">
        <v>133</v>
      </c>
      <c r="N68" s="12">
        <v>0</v>
      </c>
      <c r="O68" s="12" t="s">
        <v>180</v>
      </c>
      <c r="P68" s="12" t="s">
        <v>181</v>
      </c>
      <c r="Q68" s="12">
        <v>0</v>
      </c>
      <c r="R68" s="12" t="s">
        <v>156</v>
      </c>
      <c r="S68" s="12" t="s">
        <v>157</v>
      </c>
      <c r="T68" s="12">
        <v>60</v>
      </c>
      <c r="U68" s="8">
        <v>1.694</v>
      </c>
      <c r="V68" s="8">
        <v>0.21199999999999999</v>
      </c>
      <c r="W68" s="8">
        <v>3.0000000000000001E-3</v>
      </c>
      <c r="X68" s="8">
        <v>0</v>
      </c>
      <c r="Y68" s="8">
        <v>1.694</v>
      </c>
      <c r="AB68" s="12">
        <v>1.75</v>
      </c>
      <c r="AC68" s="12">
        <f>AB68/(T68/1000)</f>
        <v>29.166666666666668</v>
      </c>
      <c r="AD68" s="19">
        <f>AC68+W68</f>
        <v>29.169666666666668</v>
      </c>
      <c r="AE68" s="9">
        <v>0</v>
      </c>
      <c r="AF68" s="9">
        <v>40.841929999999998</v>
      </c>
      <c r="AG68" s="9">
        <v>3.8019999999999998E-2</v>
      </c>
      <c r="AH68" s="9">
        <v>4.26E-4</v>
      </c>
      <c r="AI68" s="9">
        <v>7.6746460000000001</v>
      </c>
      <c r="AJ68" s="9">
        <v>4.2929999999999999E-3</v>
      </c>
      <c r="AK68" s="9">
        <v>2.9898999999999998E-2</v>
      </c>
      <c r="AL68" s="9">
        <v>14.857089999999999</v>
      </c>
      <c r="AM68" s="9">
        <v>2.0613109999999999</v>
      </c>
      <c r="AN68" s="20">
        <v>23.589509799999998</v>
      </c>
      <c r="AO68" s="20">
        <v>0.73764705900000005</v>
      </c>
      <c r="AP68" s="20">
        <v>0.90800000000000003</v>
      </c>
      <c r="AQ68" s="20">
        <v>1.145294118</v>
      </c>
      <c r="AR68" s="20">
        <v>0.4</v>
      </c>
      <c r="AS68" s="20">
        <v>422.81372549999998</v>
      </c>
      <c r="AT68" s="20">
        <v>2</v>
      </c>
      <c r="AU68" s="20">
        <v>0.21</v>
      </c>
      <c r="AV68" s="20">
        <v>0.3</v>
      </c>
      <c r="AW68" s="20">
        <v>165.6411765</v>
      </c>
      <c r="AX68" s="20">
        <v>13.96901961</v>
      </c>
      <c r="AY68" s="20">
        <v>757</v>
      </c>
      <c r="AZ68" s="20">
        <v>9.3712745099999992</v>
      </c>
      <c r="BA68" s="20">
        <v>-883.73529410000003</v>
      </c>
      <c r="BB68" s="20">
        <v>607.16666669999995</v>
      </c>
      <c r="BC68" s="20">
        <v>4.3333333329999997</v>
      </c>
      <c r="BD68" s="20">
        <v>2.137148212</v>
      </c>
      <c r="BE68" s="20">
        <v>1.757730102</v>
      </c>
      <c r="BF68" s="20">
        <v>1.4973224510000001</v>
      </c>
      <c r="BG68" s="20">
        <v>0</v>
      </c>
    </row>
    <row r="69" spans="1:64" ht="15">
      <c r="A69" s="12">
        <v>60</v>
      </c>
      <c r="B69" s="14">
        <v>43706</v>
      </c>
      <c r="C69" s="12">
        <v>18</v>
      </c>
      <c r="D69" s="12" t="s">
        <v>100</v>
      </c>
      <c r="E69" s="12">
        <v>85</v>
      </c>
      <c r="F69" s="12" t="b">
        <v>0</v>
      </c>
      <c r="H69" s="12" t="s">
        <v>259</v>
      </c>
      <c r="I69" s="12" t="s">
        <v>642</v>
      </c>
      <c r="J69" s="12" t="s">
        <v>643</v>
      </c>
      <c r="K69" s="12" t="s">
        <v>70</v>
      </c>
      <c r="L69" s="12">
        <v>0</v>
      </c>
      <c r="M69" s="12" t="s">
        <v>128</v>
      </c>
      <c r="N69" s="12" t="s">
        <v>226</v>
      </c>
      <c r="O69" s="12" t="s">
        <v>236</v>
      </c>
      <c r="P69" s="12" t="s">
        <v>644</v>
      </c>
      <c r="Q69" s="12" t="s">
        <v>282</v>
      </c>
      <c r="R69" s="12" t="s">
        <v>75</v>
      </c>
      <c r="S69" s="12" t="s">
        <v>133</v>
      </c>
      <c r="T69" s="12">
        <v>60</v>
      </c>
      <c r="U69" s="8">
        <v>0.46300000000000002</v>
      </c>
      <c r="V69" s="8">
        <v>5.6000000000000001E-2</v>
      </c>
      <c r="W69" s="8">
        <v>4.0000000000000001E-3</v>
      </c>
      <c r="X69" s="8">
        <v>0</v>
      </c>
      <c r="Y69" s="8">
        <v>0.46200000000000002</v>
      </c>
      <c r="AB69" s="12">
        <v>4.7750000000000004</v>
      </c>
      <c r="AC69" s="12">
        <f>AB69/(T69/1000)</f>
        <v>79.583333333333343</v>
      </c>
      <c r="AD69" s="19">
        <f>AC69+W69</f>
        <v>79.587333333333348</v>
      </c>
      <c r="AE69" s="9">
        <v>0</v>
      </c>
      <c r="AF69" s="9">
        <v>39.803800000000003</v>
      </c>
      <c r="AG69" s="9">
        <v>3.7697000000000001E-2</v>
      </c>
      <c r="AH69" s="9">
        <v>4.2000000000000002E-4</v>
      </c>
      <c r="AI69" s="9">
        <v>8.3743099999999995</v>
      </c>
      <c r="AJ69" s="9">
        <v>7.5929999999999999E-3</v>
      </c>
      <c r="AK69" s="9">
        <v>2.9148E-2</v>
      </c>
      <c r="AL69" s="9">
        <v>17.22128</v>
      </c>
      <c r="AM69" s="9">
        <v>1.3742080000000001</v>
      </c>
      <c r="AN69" s="20">
        <v>23.558076920000001</v>
      </c>
      <c r="AO69" s="20">
        <v>0.83769230800000005</v>
      </c>
      <c r="AP69" s="20">
        <v>0.90900000000000003</v>
      </c>
      <c r="AQ69" s="20">
        <v>1.1499999999999999</v>
      </c>
      <c r="AR69" s="20">
        <v>0.5</v>
      </c>
      <c r="AS69" s="20">
        <v>481.96153850000002</v>
      </c>
      <c r="AT69" s="20">
        <v>2</v>
      </c>
      <c r="AU69" s="20">
        <v>0.24</v>
      </c>
      <c r="AV69" s="20">
        <v>0.3</v>
      </c>
      <c r="AW69" s="20">
        <v>63.369230770000001</v>
      </c>
      <c r="AX69" s="20">
        <v>5.3452564100000002</v>
      </c>
      <c r="AY69" s="20">
        <v>757</v>
      </c>
      <c r="AZ69" s="20">
        <v>9.131538462</v>
      </c>
      <c r="BA69" s="20">
        <v>-609.64102560000003</v>
      </c>
      <c r="BB69" s="20">
        <v>377.46153850000002</v>
      </c>
      <c r="BC69" s="20">
        <v>2.692307692</v>
      </c>
      <c r="BD69" s="20">
        <v>3.4475438469999999</v>
      </c>
      <c r="BE69" s="20">
        <v>0.745397635</v>
      </c>
      <c r="BF69" s="20">
        <v>0.92819704199999997</v>
      </c>
      <c r="BG69" s="20">
        <v>0</v>
      </c>
      <c r="BH69" s="20"/>
      <c r="BI69" s="20"/>
      <c r="BJ69" s="20"/>
    </row>
    <row r="70" spans="1:64" ht="15">
      <c r="A70" s="12">
        <v>7</v>
      </c>
      <c r="B70" s="14">
        <v>43649</v>
      </c>
      <c r="C70" s="12">
        <v>7</v>
      </c>
      <c r="D70" s="12" t="s">
        <v>90</v>
      </c>
      <c r="E70" s="12">
        <v>65</v>
      </c>
      <c r="F70" s="12" t="b">
        <v>0</v>
      </c>
      <c r="G70" s="12">
        <v>12.3</v>
      </c>
      <c r="H70" s="12" t="s">
        <v>188</v>
      </c>
      <c r="I70" s="12" t="s">
        <v>189</v>
      </c>
      <c r="J70" s="12" t="s">
        <v>190</v>
      </c>
      <c r="K70" s="12">
        <v>0</v>
      </c>
      <c r="L70" s="12" t="s">
        <v>98</v>
      </c>
      <c r="M70" s="12" t="s">
        <v>160</v>
      </c>
      <c r="N70" s="12">
        <v>0</v>
      </c>
      <c r="O70" s="12" t="s">
        <v>191</v>
      </c>
      <c r="P70" s="12" t="s">
        <v>192</v>
      </c>
      <c r="Q70" s="12">
        <v>0</v>
      </c>
      <c r="R70" s="12" t="s">
        <v>156</v>
      </c>
      <c r="S70" s="12" t="s">
        <v>174</v>
      </c>
      <c r="T70" s="12">
        <v>60</v>
      </c>
      <c r="U70" s="8">
        <v>1.77</v>
      </c>
      <c r="V70" s="8">
        <v>0.26200000000000001</v>
      </c>
      <c r="W70" s="8">
        <v>6.0000000000000001E-3</v>
      </c>
      <c r="X70" s="8">
        <v>5.0000000000000001E-3</v>
      </c>
      <c r="Y70" s="8">
        <v>1.7649999999999999</v>
      </c>
      <c r="AB70" s="12">
        <v>3.48</v>
      </c>
      <c r="AC70" s="12">
        <f>AB70/(T70/1000)</f>
        <v>58</v>
      </c>
      <c r="AD70" s="19">
        <f>AC70+W70</f>
        <v>58.006</v>
      </c>
      <c r="AE70" s="9">
        <v>0</v>
      </c>
      <c r="AF70" s="9">
        <v>40.463479999999997</v>
      </c>
      <c r="AG70" s="9">
        <v>3.6449000000000002E-2</v>
      </c>
      <c r="AH70" s="9">
        <v>4.0000000000000002E-4</v>
      </c>
      <c r="AI70" s="9">
        <v>7.679392</v>
      </c>
      <c r="AJ70" s="9">
        <v>1.2208E-2</v>
      </c>
      <c r="AK70" s="9">
        <v>3.2139000000000001E-2</v>
      </c>
      <c r="AL70" s="9">
        <v>14.470219999999999</v>
      </c>
      <c r="AM70" s="9">
        <v>1.974072</v>
      </c>
      <c r="AN70" s="20">
        <v>23.38027778</v>
      </c>
      <c r="AO70" s="20">
        <v>0.79277777800000004</v>
      </c>
      <c r="AP70" s="20">
        <v>0.90700000000000003</v>
      </c>
      <c r="AQ70" s="20">
        <v>1.151944444</v>
      </c>
      <c r="AR70" s="20">
        <v>0.4</v>
      </c>
      <c r="AS70" s="20">
        <v>413.66666670000001</v>
      </c>
      <c r="AT70" s="20">
        <v>2</v>
      </c>
      <c r="AU70" s="20">
        <v>0.21</v>
      </c>
      <c r="AV70" s="20">
        <v>0.3</v>
      </c>
      <c r="AW70" s="20">
        <v>150.0277778</v>
      </c>
      <c r="AX70" s="20">
        <v>12.70166667</v>
      </c>
      <c r="AY70" s="20">
        <v>757</v>
      </c>
      <c r="AZ70" s="20">
        <v>9.1952777779999995</v>
      </c>
      <c r="BA70" s="20">
        <v>-894.72222220000003</v>
      </c>
      <c r="BB70" s="20">
        <v>717.44444439999995</v>
      </c>
      <c r="BC70" s="20">
        <v>5.1944444440000002</v>
      </c>
      <c r="BD70" s="20">
        <v>2.4203117280000002</v>
      </c>
      <c r="BE70" s="20">
        <v>0.71152437800000001</v>
      </c>
      <c r="BF70" s="20">
        <v>1.32214374</v>
      </c>
      <c r="BG70" s="20">
        <v>0</v>
      </c>
    </row>
    <row r="71" spans="1:64" ht="15">
      <c r="A71" s="12">
        <v>7</v>
      </c>
      <c r="B71" s="14">
        <v>43649</v>
      </c>
      <c r="C71" s="12">
        <v>19</v>
      </c>
      <c r="D71" s="12" t="s">
        <v>109</v>
      </c>
      <c r="E71" s="12">
        <v>70</v>
      </c>
      <c r="F71" s="12" t="b">
        <v>0</v>
      </c>
      <c r="G71" s="12">
        <v>20.399999999999999</v>
      </c>
      <c r="H71" s="12">
        <v>0</v>
      </c>
      <c r="I71" s="12" t="s">
        <v>248</v>
      </c>
      <c r="J71" s="12" t="s">
        <v>249</v>
      </c>
      <c r="K71" s="12">
        <v>0</v>
      </c>
      <c r="L71" s="12" t="s">
        <v>94</v>
      </c>
      <c r="M71" s="12" t="s">
        <v>153</v>
      </c>
      <c r="N71" s="12" t="s">
        <v>250</v>
      </c>
      <c r="O71" s="12" t="s">
        <v>251</v>
      </c>
      <c r="P71" s="12" t="s">
        <v>252</v>
      </c>
      <c r="Q71" s="12">
        <v>0</v>
      </c>
      <c r="R71" s="12" t="s">
        <v>152</v>
      </c>
      <c r="S71" s="12" t="s">
        <v>174</v>
      </c>
      <c r="T71" s="12">
        <v>60</v>
      </c>
      <c r="U71" s="8">
        <v>0.55400000000000005</v>
      </c>
      <c r="V71" s="8">
        <v>0.20499999999999999</v>
      </c>
      <c r="W71" s="8">
        <v>2E-3</v>
      </c>
      <c r="X71" s="8">
        <v>0</v>
      </c>
      <c r="Y71" s="8">
        <v>0.55400000000000005</v>
      </c>
      <c r="AB71" s="12">
        <v>5.22</v>
      </c>
      <c r="AC71" s="12">
        <f>AB71/(T71/1000)</f>
        <v>87</v>
      </c>
      <c r="AD71" s="19">
        <f>AC71+W71</f>
        <v>87.001999999999995</v>
      </c>
      <c r="AE71" s="9">
        <v>0</v>
      </c>
      <c r="AF71" s="9">
        <v>40.87189</v>
      </c>
      <c r="AG71" s="9">
        <v>3.6830000000000002E-2</v>
      </c>
      <c r="AH71" s="9">
        <v>4.0000000000000002E-4</v>
      </c>
      <c r="AI71" s="9">
        <v>7.7561400000000003</v>
      </c>
      <c r="AJ71" s="9">
        <v>1.225E-2</v>
      </c>
      <c r="AK71" s="9">
        <v>3.2439999999999997E-2</v>
      </c>
      <c r="AL71" s="9">
        <v>14.618790000000001</v>
      </c>
      <c r="AM71" s="9">
        <v>1.99468</v>
      </c>
      <c r="AN71" s="20">
        <v>23.355131579999998</v>
      </c>
      <c r="AO71" s="20">
        <v>0.70947368399999999</v>
      </c>
      <c r="AP71" s="20">
        <v>0.90600000000000003</v>
      </c>
      <c r="AQ71" s="20">
        <v>1.144473684</v>
      </c>
      <c r="AR71" s="20">
        <v>0.4</v>
      </c>
      <c r="AS71" s="20">
        <v>416.48308270000001</v>
      </c>
      <c r="AT71" s="20">
        <v>2</v>
      </c>
      <c r="AU71" s="20">
        <v>0.21</v>
      </c>
      <c r="AV71" s="20">
        <v>0.3</v>
      </c>
      <c r="AW71" s="20">
        <v>150.06654140000001</v>
      </c>
      <c r="AX71" s="20">
        <v>12.71161654</v>
      </c>
      <c r="AY71" s="20">
        <v>757</v>
      </c>
      <c r="AZ71" s="20">
        <v>9.2016541350000001</v>
      </c>
      <c r="BA71" s="20">
        <v>-892.87218050000001</v>
      </c>
      <c r="BB71" s="20">
        <v>193.0150376</v>
      </c>
      <c r="BC71" s="20">
        <v>1.3101503759999999</v>
      </c>
      <c r="BD71" s="20">
        <v>2.3761442800000001</v>
      </c>
      <c r="BE71" s="20">
        <v>2.186992015</v>
      </c>
      <c r="BF71" s="20">
        <v>1.346719569</v>
      </c>
      <c r="BG71" s="20">
        <v>0</v>
      </c>
    </row>
    <row r="72" spans="1:64" ht="15">
      <c r="A72" s="12">
        <v>30</v>
      </c>
      <c r="B72" s="14">
        <v>43670</v>
      </c>
      <c r="C72" s="12">
        <v>14</v>
      </c>
      <c r="D72" s="12" t="s">
        <v>95</v>
      </c>
      <c r="E72" s="12">
        <v>145</v>
      </c>
      <c r="F72" s="12" t="b">
        <v>1</v>
      </c>
      <c r="G72" s="12" t="s">
        <v>419</v>
      </c>
      <c r="H72" s="12" t="s">
        <v>187</v>
      </c>
      <c r="I72" s="12" t="s">
        <v>420</v>
      </c>
      <c r="J72" s="12" t="s">
        <v>421</v>
      </c>
      <c r="K72" s="12" t="s">
        <v>170</v>
      </c>
      <c r="L72" s="12">
        <v>0</v>
      </c>
      <c r="M72" s="12" t="s">
        <v>143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60</v>
      </c>
      <c r="U72" s="8">
        <v>2.161</v>
      </c>
      <c r="V72" s="8">
        <v>1.2010000000000001</v>
      </c>
      <c r="W72" s="8">
        <v>0.06</v>
      </c>
      <c r="X72" s="8">
        <v>0.48699999999999999</v>
      </c>
      <c r="Y72" s="8">
        <v>1.6739999999999999</v>
      </c>
      <c r="AB72" s="12">
        <v>3.1349999999999998</v>
      </c>
      <c r="AC72" s="12">
        <f>AB72/(T72/1000)</f>
        <v>52.25</v>
      </c>
      <c r="AD72" s="19">
        <f>AC72+W72</f>
        <v>52.31</v>
      </c>
      <c r="AE72" s="9">
        <v>0</v>
      </c>
      <c r="AF72" s="9">
        <v>39.000689999999999</v>
      </c>
      <c r="AG72" s="9">
        <v>7.7578999999999995E-2</v>
      </c>
      <c r="AH72" s="9">
        <v>3.9100000000000002E-4</v>
      </c>
      <c r="AI72" s="9">
        <v>7.8203290000000001</v>
      </c>
      <c r="AJ72" s="9">
        <v>4.1803E-2</v>
      </c>
      <c r="AK72" s="9">
        <v>8.0051999999999998E-2</v>
      </c>
      <c r="AL72" s="9">
        <v>15.01619</v>
      </c>
      <c r="AM72" s="9">
        <v>1.067787</v>
      </c>
      <c r="AN72" s="20">
        <v>24.585454550000001</v>
      </c>
      <c r="AO72" s="20">
        <v>0.89</v>
      </c>
      <c r="AP72" s="20">
        <v>0.91300000000000003</v>
      </c>
      <c r="AQ72" s="20">
        <v>1.1477272730000001</v>
      </c>
      <c r="AR72" s="20">
        <v>0.4</v>
      </c>
      <c r="AS72" s="20">
        <v>440</v>
      </c>
      <c r="AT72" s="20">
        <v>2</v>
      </c>
      <c r="AU72" s="20">
        <v>0.22</v>
      </c>
      <c r="AV72" s="20">
        <v>0.3</v>
      </c>
      <c r="AW72" s="20">
        <v>67.163636359999998</v>
      </c>
      <c r="AX72" s="20">
        <v>5.559090909</v>
      </c>
      <c r="AY72" s="20">
        <v>757</v>
      </c>
      <c r="AZ72" s="20">
        <v>8.760454545</v>
      </c>
      <c r="BA72" s="20">
        <v>-841.45454549999999</v>
      </c>
      <c r="BB72" s="20">
        <v>915.77272730000004</v>
      </c>
      <c r="BC72" s="20">
        <v>6.4545454549999999</v>
      </c>
      <c r="BD72" s="20">
        <v>1.880511397</v>
      </c>
      <c r="BE72" s="20">
        <v>1.9079341110000001</v>
      </c>
      <c r="BF72" s="20">
        <v>1.7016647730000001</v>
      </c>
      <c r="BG72" s="20">
        <v>0</v>
      </c>
    </row>
    <row r="73" spans="1:64" ht="15">
      <c r="A73" s="12">
        <v>45</v>
      </c>
      <c r="B73" s="14">
        <v>43684</v>
      </c>
      <c r="C73" s="12">
        <v>17</v>
      </c>
      <c r="D73" s="12" t="s">
        <v>90</v>
      </c>
      <c r="E73" s="12">
        <v>180</v>
      </c>
      <c r="F73" s="12" t="b">
        <v>1</v>
      </c>
      <c r="G73" s="12" t="s">
        <v>484</v>
      </c>
      <c r="H73" s="12">
        <v>0</v>
      </c>
      <c r="I73" s="12" t="s">
        <v>531</v>
      </c>
      <c r="J73" s="12" t="s">
        <v>532</v>
      </c>
      <c r="K73" s="12" t="s">
        <v>121</v>
      </c>
      <c r="L73" s="12" t="s">
        <v>533</v>
      </c>
      <c r="N73" s="12">
        <v>0</v>
      </c>
      <c r="O73" s="12" t="s">
        <v>428</v>
      </c>
      <c r="P73" s="12" t="s">
        <v>534</v>
      </c>
      <c r="Q73" s="12">
        <v>0</v>
      </c>
      <c r="R73" s="12" t="s">
        <v>461</v>
      </c>
      <c r="S73" s="12" t="s">
        <v>535</v>
      </c>
      <c r="T73" s="12">
        <v>60</v>
      </c>
      <c r="U73" s="8">
        <v>0.52300000000000002</v>
      </c>
      <c r="V73" s="8">
        <v>0.41599999999999998</v>
      </c>
      <c r="W73" s="8">
        <v>7.3999999999999996E-2</v>
      </c>
      <c r="X73" s="8">
        <v>3.9E-2</v>
      </c>
      <c r="Y73" s="8">
        <v>0.48399999999999999</v>
      </c>
      <c r="AB73" s="12">
        <v>1.61</v>
      </c>
      <c r="AC73" s="12">
        <f>AB73/(T73/1000)</f>
        <v>26.833333333333336</v>
      </c>
      <c r="AD73" s="19">
        <f>AC73+W73</f>
        <v>26.907333333333337</v>
      </c>
      <c r="AE73" s="9">
        <v>0</v>
      </c>
      <c r="AF73" s="9">
        <v>31.344760000000001</v>
      </c>
      <c r="AG73" s="9">
        <v>7.4975E-2</v>
      </c>
      <c r="AH73" s="9">
        <v>3.8900000000000002E-4</v>
      </c>
      <c r="AI73" s="9">
        <v>7.871664</v>
      </c>
      <c r="AJ73" s="9">
        <v>2.5645999999999999E-2</v>
      </c>
      <c r="AK73" s="9">
        <v>7.3290999999999995E-2</v>
      </c>
      <c r="AL73" s="9">
        <v>14.27359</v>
      </c>
      <c r="AM73" s="9">
        <v>2.0685210000000001</v>
      </c>
      <c r="AN73" s="36">
        <v>23.055714290000001</v>
      </c>
      <c r="AO73" s="36">
        <v>0.76214285699999995</v>
      </c>
      <c r="AP73" s="36">
        <v>0.90800000000000003</v>
      </c>
      <c r="AQ73" s="36">
        <v>1.1310714289999999</v>
      </c>
      <c r="AR73" s="36">
        <v>0.4</v>
      </c>
      <c r="AS73" s="36">
        <v>414.64285710000001</v>
      </c>
      <c r="AT73" s="36">
        <v>2</v>
      </c>
      <c r="AU73" s="36">
        <v>0.21</v>
      </c>
      <c r="AV73" s="36">
        <v>0.3</v>
      </c>
      <c r="AW73" s="36">
        <v>131.4357143</v>
      </c>
      <c r="AX73" s="36">
        <v>11.19714286</v>
      </c>
      <c r="AY73" s="36">
        <v>757</v>
      </c>
      <c r="AZ73" s="36">
        <v>9.2200000000000006</v>
      </c>
      <c r="BA73" s="36">
        <v>-728</v>
      </c>
      <c r="BB73" s="36">
        <v>384.35714289999999</v>
      </c>
      <c r="BC73" s="36">
        <v>2.6071428569999999</v>
      </c>
      <c r="BD73" s="36">
        <v>2.4450326410000001</v>
      </c>
      <c r="BE73" s="36">
        <v>0.67822492300000004</v>
      </c>
      <c r="BF73" s="36">
        <v>1.3087759839999999</v>
      </c>
      <c r="BG73" s="36">
        <v>0</v>
      </c>
      <c r="BH73" s="20"/>
      <c r="BI73" s="20"/>
      <c r="BJ73" s="20"/>
      <c r="BK73" s="20"/>
      <c r="BL73" s="20"/>
    </row>
    <row r="74" spans="1:64" ht="15">
      <c r="A74" s="12">
        <v>7</v>
      </c>
      <c r="B74" s="14">
        <v>43649</v>
      </c>
      <c r="C74" s="12">
        <v>1</v>
      </c>
      <c r="D74" s="12" t="s">
        <v>90</v>
      </c>
      <c r="E74" s="12">
        <v>65</v>
      </c>
      <c r="F74" s="12" t="b">
        <v>0</v>
      </c>
      <c r="G74" s="12">
        <v>12.7</v>
      </c>
      <c r="H74" s="12" t="s">
        <v>148</v>
      </c>
      <c r="I74" s="12" t="s">
        <v>149</v>
      </c>
      <c r="J74" s="12" t="s">
        <v>150</v>
      </c>
      <c r="K74" s="12" t="s">
        <v>151</v>
      </c>
      <c r="L74" s="12">
        <v>0</v>
      </c>
      <c r="M74" s="12" t="s">
        <v>152</v>
      </c>
      <c r="N74" s="12" t="s">
        <v>153</v>
      </c>
      <c r="O74" s="12" t="s">
        <v>154</v>
      </c>
      <c r="P74" s="12" t="s">
        <v>155</v>
      </c>
      <c r="Q74" s="12">
        <v>0</v>
      </c>
      <c r="R74" s="12" t="s">
        <v>156</v>
      </c>
      <c r="S74" s="12" t="s">
        <v>157</v>
      </c>
      <c r="T74" s="12">
        <v>60</v>
      </c>
      <c r="U74" s="8">
        <v>2.1419999999999999</v>
      </c>
      <c r="V74" s="8">
        <v>0.29099999999999998</v>
      </c>
      <c r="W74" s="8">
        <v>4.0000000000000001E-3</v>
      </c>
      <c r="X74" s="8">
        <v>1.2E-2</v>
      </c>
      <c r="Y74" s="8">
        <v>2.13</v>
      </c>
      <c r="AB74" s="12">
        <v>4.68</v>
      </c>
      <c r="AC74" s="12">
        <f>AB74/(T74/1000)</f>
        <v>78</v>
      </c>
      <c r="AD74" s="19">
        <f>AC74+W74</f>
        <v>78.004000000000005</v>
      </c>
      <c r="AE74" s="9">
        <v>0</v>
      </c>
      <c r="AF74" s="9">
        <v>41.94173</v>
      </c>
      <c r="AG74" s="9">
        <v>5.3845999999999998E-2</v>
      </c>
      <c r="AH74" s="9">
        <v>3.6299999999999999E-4</v>
      </c>
      <c r="AI74" s="9">
        <v>7.7858470000000004</v>
      </c>
      <c r="AJ74" s="9">
        <v>6.4200000000000004E-3</v>
      </c>
      <c r="AK74" s="9">
        <v>3.3464000000000001E-2</v>
      </c>
      <c r="AL74" s="9">
        <v>14.590009999999999</v>
      </c>
      <c r="AM74" s="9">
        <v>1.2235210000000001</v>
      </c>
      <c r="AN74" s="20">
        <v>23.56486842</v>
      </c>
      <c r="AO74" s="20">
        <v>0.660526316</v>
      </c>
      <c r="AP74" s="20">
        <v>0.90894736799999998</v>
      </c>
      <c r="AQ74" s="20">
        <v>1.1405263160000001</v>
      </c>
      <c r="AR74" s="20">
        <v>0.4</v>
      </c>
      <c r="AS74" s="20">
        <v>418.13157890000002</v>
      </c>
      <c r="AT74" s="20">
        <v>2</v>
      </c>
      <c r="AU74" s="20">
        <v>0.21</v>
      </c>
      <c r="AV74" s="20">
        <v>0.3</v>
      </c>
      <c r="AW74" s="20">
        <v>161.59605260000001</v>
      </c>
      <c r="AX74" s="20">
        <v>13.634473679999999</v>
      </c>
      <c r="AY74" s="20">
        <v>757</v>
      </c>
      <c r="AZ74" s="20">
        <v>9.5474999999999994</v>
      </c>
      <c r="BA74" s="20">
        <v>-896.31578950000005</v>
      </c>
      <c r="BB74" s="20">
        <v>464.1710526</v>
      </c>
      <c r="BC74" s="20">
        <v>3.3289473680000001</v>
      </c>
      <c r="BD74" s="20">
        <v>2.0908990030000001</v>
      </c>
      <c r="BE74" s="20">
        <v>1.6880441850000001</v>
      </c>
      <c r="BF74" s="20">
        <v>1.530442166</v>
      </c>
      <c r="BG74" s="20">
        <v>0</v>
      </c>
    </row>
    <row r="75" spans="1:64" ht="15">
      <c r="A75" s="12">
        <v>45</v>
      </c>
      <c r="B75" s="14">
        <v>43684</v>
      </c>
      <c r="C75" s="12" t="s">
        <v>575</v>
      </c>
      <c r="D75" s="12" t="s">
        <v>65</v>
      </c>
      <c r="E75" s="12">
        <v>55</v>
      </c>
      <c r="F75" s="12" t="b">
        <v>0</v>
      </c>
      <c r="G75" s="12" t="s">
        <v>477</v>
      </c>
      <c r="H75" s="12" t="s">
        <v>576</v>
      </c>
      <c r="I75" s="12">
        <v>0</v>
      </c>
      <c r="J75" s="12" t="s">
        <v>577</v>
      </c>
      <c r="K75" s="12">
        <v>0</v>
      </c>
      <c r="L75" s="12">
        <v>0</v>
      </c>
      <c r="M75" s="12" t="s">
        <v>578</v>
      </c>
      <c r="N75" s="12" t="s">
        <v>579</v>
      </c>
      <c r="O75" s="12" t="s">
        <v>580</v>
      </c>
      <c r="P75" s="12" t="s">
        <v>581</v>
      </c>
      <c r="Q75" s="12" t="s">
        <v>170</v>
      </c>
      <c r="R75" s="12">
        <v>0</v>
      </c>
      <c r="S75" s="12" t="s">
        <v>112</v>
      </c>
      <c r="T75" s="12">
        <v>60</v>
      </c>
      <c r="U75" s="8">
        <v>2.145</v>
      </c>
      <c r="V75" s="8">
        <v>0.27300000000000002</v>
      </c>
      <c r="W75" s="8">
        <v>1.6E-2</v>
      </c>
      <c r="X75" s="8">
        <v>7.3999999999999996E-2</v>
      </c>
      <c r="Y75" s="8">
        <v>2.0710000000000002</v>
      </c>
      <c r="AB75" s="12">
        <v>4.0149999999999997</v>
      </c>
      <c r="AC75" s="12">
        <f>AB75/(T75/1000)</f>
        <v>66.916666666666657</v>
      </c>
      <c r="AD75" s="19">
        <f>AC75+W75</f>
        <v>66.932666666666663</v>
      </c>
      <c r="AE75" s="9">
        <v>0</v>
      </c>
      <c r="AF75" s="9">
        <v>41.360799999999998</v>
      </c>
      <c r="AG75" s="9">
        <v>6.1106000000000001E-2</v>
      </c>
      <c r="AH75" s="9">
        <v>3.6200000000000002E-4</v>
      </c>
      <c r="AI75" s="9">
        <v>8.0828229999999994</v>
      </c>
      <c r="AJ75" s="9">
        <v>1.1993999999999999E-2</v>
      </c>
      <c r="AK75" s="9">
        <v>5.1706000000000002E-2</v>
      </c>
      <c r="AL75" s="9">
        <v>15.74403</v>
      </c>
      <c r="AM75" s="9">
        <v>0.70945400000000003</v>
      </c>
      <c r="AN75" s="20">
        <v>23.845769229999998</v>
      </c>
      <c r="AO75" s="20">
        <v>0.55692307699999999</v>
      </c>
      <c r="AP75" s="20">
        <v>0.91</v>
      </c>
      <c r="AQ75" s="20">
        <v>1.115384615</v>
      </c>
      <c r="AR75" s="20">
        <v>0.5</v>
      </c>
      <c r="AS75" s="20">
        <v>468.46153850000002</v>
      </c>
      <c r="AT75" s="20">
        <v>2</v>
      </c>
      <c r="AU75" s="20">
        <v>0.236153846</v>
      </c>
      <c r="AV75" s="20">
        <v>0.3</v>
      </c>
      <c r="AW75" s="20">
        <v>145.95384619999999</v>
      </c>
      <c r="AX75" s="20">
        <v>12.24884615</v>
      </c>
      <c r="AY75" s="20">
        <v>757</v>
      </c>
      <c r="AZ75" s="20">
        <v>9.5946153850000009</v>
      </c>
      <c r="BA75" s="20">
        <v>-729.92307689999996</v>
      </c>
      <c r="BB75" s="20">
        <v>189.92307690000001</v>
      </c>
      <c r="BC75" s="20">
        <v>1.384615385</v>
      </c>
      <c r="BD75" s="20">
        <v>2.7796925140000002</v>
      </c>
      <c r="BE75" s="20">
        <v>2.0566585119999998</v>
      </c>
      <c r="BF75" s="20">
        <v>1.151206468</v>
      </c>
      <c r="BG75" s="20">
        <v>0</v>
      </c>
      <c r="BH75" s="20"/>
      <c r="BI75" s="20"/>
      <c r="BJ75" s="20"/>
      <c r="BK75" s="20"/>
      <c r="BL75" s="20"/>
    </row>
    <row r="76" spans="1:64" thickBot="1">
      <c r="A76" s="12" t="s">
        <v>675</v>
      </c>
      <c r="B76" s="14">
        <v>43727</v>
      </c>
      <c r="C76" s="12">
        <v>11</v>
      </c>
      <c r="D76" s="12" t="s">
        <v>90</v>
      </c>
      <c r="U76" s="20">
        <v>4.1000000000000002E-2</v>
      </c>
      <c r="V76" s="20">
        <v>19.446999999999999</v>
      </c>
      <c r="W76" s="20">
        <v>0.14699999999999999</v>
      </c>
      <c r="X76" s="20">
        <v>0</v>
      </c>
      <c r="Y76" s="20">
        <v>4.1000000000000002E-2</v>
      </c>
      <c r="AC76" s="12"/>
      <c r="AD76" s="19"/>
      <c r="AE76" s="12">
        <v>0</v>
      </c>
      <c r="AF76" s="9">
        <v>68.620549999999994</v>
      </c>
      <c r="AG76" s="9">
        <v>13.02718</v>
      </c>
      <c r="AH76" s="9">
        <v>3.6200000000000002E-4</v>
      </c>
      <c r="AI76" s="9">
        <v>10.140230000000001</v>
      </c>
      <c r="AJ76" s="9">
        <v>1.637141</v>
      </c>
      <c r="AK76" s="9">
        <v>1.958045</v>
      </c>
      <c r="AL76" s="9">
        <v>9.4687169999999998</v>
      </c>
      <c r="AM76" s="9">
        <v>0</v>
      </c>
    </row>
    <row r="77" spans="1:64" ht="16.5" thickTop="1" thickBot="1">
      <c r="A77" s="12">
        <v>16</v>
      </c>
      <c r="B77" s="14">
        <v>43658</v>
      </c>
      <c r="C77" s="12">
        <v>6</v>
      </c>
      <c r="D77" s="12" t="s">
        <v>109</v>
      </c>
      <c r="E77" s="12">
        <v>130</v>
      </c>
      <c r="F77" s="12" t="b">
        <v>0</v>
      </c>
      <c r="G77" s="10">
        <v>3.4</v>
      </c>
      <c r="H77" s="12" t="s">
        <v>286</v>
      </c>
      <c r="I77" s="12">
        <v>0</v>
      </c>
      <c r="J77" s="12" t="s">
        <v>287</v>
      </c>
      <c r="K77" s="12" t="s">
        <v>288</v>
      </c>
      <c r="L77" s="12">
        <v>0</v>
      </c>
      <c r="M77" s="12" t="s">
        <v>289</v>
      </c>
      <c r="N77" s="12" t="s">
        <v>156</v>
      </c>
      <c r="O77" s="12" t="s">
        <v>290</v>
      </c>
      <c r="P77" s="12" t="s">
        <v>291</v>
      </c>
      <c r="Q77" s="12">
        <v>0</v>
      </c>
      <c r="R77" s="12" t="s">
        <v>187</v>
      </c>
      <c r="S77" s="12">
        <v>0</v>
      </c>
      <c r="T77" s="12">
        <v>60</v>
      </c>
      <c r="U77" s="8">
        <v>0.90800000000000003</v>
      </c>
      <c r="V77" s="8">
        <v>0.41799999999999998</v>
      </c>
      <c r="W77" s="8">
        <v>1.4E-2</v>
      </c>
      <c r="X77" s="8">
        <v>2.5000000000000001E-2</v>
      </c>
      <c r="Y77" s="8">
        <v>0.88300000000000001</v>
      </c>
      <c r="AB77" s="12">
        <v>2.81</v>
      </c>
      <c r="AC77" s="12">
        <f>AB77/(T77/1000)</f>
        <v>46.833333333333336</v>
      </c>
      <c r="AD77" s="19">
        <f>AC77+W77</f>
        <v>46.847333333333339</v>
      </c>
      <c r="AE77" s="9">
        <v>0</v>
      </c>
      <c r="AF77" s="9">
        <v>40.425490000000003</v>
      </c>
      <c r="AG77" s="9">
        <v>9.0618000000000004E-2</v>
      </c>
      <c r="AH77" s="9">
        <v>3.3799999999999998E-4</v>
      </c>
      <c r="AI77" s="9">
        <v>7.8152780000000002</v>
      </c>
      <c r="AJ77" s="9">
        <v>4.0318E-2</v>
      </c>
      <c r="AK77" s="9">
        <v>3.8094000000000003E-2</v>
      </c>
      <c r="AL77" s="9">
        <v>14.64344</v>
      </c>
      <c r="AM77" s="9">
        <v>1.8904369999999999</v>
      </c>
      <c r="AN77" s="47">
        <v>21.936666670000001</v>
      </c>
      <c r="AO77" s="47">
        <v>0.68833333299999999</v>
      </c>
      <c r="AP77" s="47">
        <v>0.90700000000000003</v>
      </c>
      <c r="AQ77" s="47">
        <v>1.1299999999999999</v>
      </c>
      <c r="AR77" s="47">
        <v>0.4</v>
      </c>
      <c r="AS77" s="47">
        <v>426.5</v>
      </c>
      <c r="AT77" s="47">
        <v>2</v>
      </c>
      <c r="AU77" s="47">
        <v>0.21083333300000001</v>
      </c>
      <c r="AV77" s="47">
        <v>0.3</v>
      </c>
      <c r="AW77" s="47">
        <v>106.5916667</v>
      </c>
      <c r="AX77" s="47">
        <v>9.2766666670000006</v>
      </c>
      <c r="AY77" s="47">
        <v>757</v>
      </c>
      <c r="AZ77" s="47">
        <v>8.9666666670000001</v>
      </c>
      <c r="BA77" s="47">
        <v>-854.25</v>
      </c>
      <c r="BB77" s="47">
        <v>1664.583333</v>
      </c>
      <c r="BC77" s="47">
        <v>11.16666667</v>
      </c>
      <c r="BD77" s="47">
        <v>2.3068650499999999</v>
      </c>
      <c r="BE77" s="47">
        <v>3.876882798</v>
      </c>
      <c r="BF77" s="47">
        <v>1.387163935</v>
      </c>
      <c r="BG77" s="47">
        <v>0</v>
      </c>
    </row>
    <row r="78" spans="1:64" thickTop="1">
      <c r="A78" s="12">
        <v>45</v>
      </c>
      <c r="B78" s="14">
        <v>43684</v>
      </c>
      <c r="C78" s="12">
        <v>11</v>
      </c>
      <c r="D78" s="12" t="s">
        <v>90</v>
      </c>
      <c r="E78" s="12">
        <v>95</v>
      </c>
      <c r="F78" s="12" t="b">
        <v>1</v>
      </c>
      <c r="G78" s="12" t="s">
        <v>502</v>
      </c>
      <c r="H78" s="12" t="s">
        <v>503</v>
      </c>
      <c r="I78" s="12" t="s">
        <v>504</v>
      </c>
      <c r="J78" s="12" t="s">
        <v>505</v>
      </c>
      <c r="K78" s="12" t="s">
        <v>397</v>
      </c>
      <c r="L78" s="12">
        <v>0</v>
      </c>
      <c r="M78" s="12" t="s">
        <v>99</v>
      </c>
      <c r="N78" s="12" t="s">
        <v>506</v>
      </c>
      <c r="O78" s="12" t="s">
        <v>205</v>
      </c>
      <c r="P78" s="12" t="s">
        <v>507</v>
      </c>
      <c r="Q78" s="12" t="s">
        <v>157</v>
      </c>
      <c r="R78" s="12" t="s">
        <v>152</v>
      </c>
      <c r="S78" s="12" t="s">
        <v>70</v>
      </c>
      <c r="T78" s="12">
        <v>60</v>
      </c>
      <c r="U78" s="8">
        <v>3.0779999999999998</v>
      </c>
      <c r="V78" s="8">
        <v>0.628</v>
      </c>
      <c r="W78" s="8">
        <v>3.1E-2</v>
      </c>
      <c r="X78" s="8">
        <v>0.126</v>
      </c>
      <c r="Y78" s="8">
        <v>2.952</v>
      </c>
      <c r="AB78" s="12">
        <v>4.0049999999999999</v>
      </c>
      <c r="AC78" s="12">
        <f>AB78/(T78/1000)</f>
        <v>66.75</v>
      </c>
      <c r="AD78" s="19">
        <f>AC78+W78</f>
        <v>66.781000000000006</v>
      </c>
      <c r="AE78" s="9">
        <v>0</v>
      </c>
      <c r="AF78" s="9">
        <v>40.74689</v>
      </c>
      <c r="AG78" s="9">
        <v>5.8673999999999997E-2</v>
      </c>
      <c r="AH78" s="9">
        <v>3.1E-4</v>
      </c>
      <c r="AI78" s="9">
        <v>8.0912930000000003</v>
      </c>
      <c r="AJ78" s="9">
        <v>2.7035E-2</v>
      </c>
      <c r="AK78" s="9">
        <v>3.8106000000000001E-2</v>
      </c>
      <c r="AL78" s="9">
        <v>15.585929999999999</v>
      </c>
      <c r="AM78" s="9">
        <v>0.912053</v>
      </c>
      <c r="AN78" s="20">
        <v>23.64833333</v>
      </c>
      <c r="AO78" s="20">
        <v>0.703333333</v>
      </c>
      <c r="AP78" s="20">
        <v>0.91</v>
      </c>
      <c r="AQ78" s="20">
        <v>1.1279999999999999</v>
      </c>
      <c r="AR78" s="20">
        <v>0.5</v>
      </c>
      <c r="AS78" s="20">
        <v>471.3666667</v>
      </c>
      <c r="AT78" s="20">
        <v>2</v>
      </c>
      <c r="AU78" s="20">
        <v>0.24</v>
      </c>
      <c r="AV78" s="20">
        <v>0.3</v>
      </c>
      <c r="AW78" s="20">
        <v>127.1033333</v>
      </c>
      <c r="AX78" s="20">
        <v>10.70633333</v>
      </c>
      <c r="AY78" s="20">
        <v>757</v>
      </c>
      <c r="AZ78" s="20">
        <v>9.1803333330000001</v>
      </c>
      <c r="BA78" s="20">
        <v>-742.03333329999998</v>
      </c>
      <c r="BB78" s="20">
        <v>354.76666669999997</v>
      </c>
      <c r="BC78" s="20">
        <v>2.5333333329999999</v>
      </c>
      <c r="BD78" s="20">
        <v>2.1716602479999998</v>
      </c>
      <c r="BE78" s="20">
        <v>1.088411383</v>
      </c>
      <c r="BF78" s="20">
        <v>1.4735269950000001</v>
      </c>
      <c r="BG78" s="20">
        <v>0</v>
      </c>
      <c r="BH78" s="20"/>
      <c r="BI78" s="20"/>
      <c r="BJ78" s="20"/>
      <c r="BK78" s="20"/>
      <c r="BL78" s="20"/>
    </row>
    <row r="79" spans="1:64" ht="15">
      <c r="A79" s="12">
        <v>30</v>
      </c>
      <c r="B79" s="14">
        <v>43670</v>
      </c>
      <c r="C79" s="12">
        <v>10</v>
      </c>
      <c r="D79" s="12" t="s">
        <v>105</v>
      </c>
      <c r="E79" s="12">
        <v>90</v>
      </c>
      <c r="F79" s="12" t="b">
        <v>0</v>
      </c>
      <c r="G79" s="12" t="s">
        <v>402</v>
      </c>
      <c r="H79" s="12" t="s">
        <v>403</v>
      </c>
      <c r="I79" s="12" t="s">
        <v>206</v>
      </c>
      <c r="J79" s="12" t="s">
        <v>404</v>
      </c>
      <c r="K79" s="12">
        <v>0</v>
      </c>
      <c r="L79" s="12">
        <v>0</v>
      </c>
      <c r="M79" s="12" t="s">
        <v>152</v>
      </c>
      <c r="N79" s="12" t="s">
        <v>405</v>
      </c>
      <c r="O79" s="12" t="s">
        <v>406</v>
      </c>
      <c r="P79" s="12">
        <v>0</v>
      </c>
      <c r="Q79" s="12">
        <v>0</v>
      </c>
      <c r="R79" s="12" t="s">
        <v>70</v>
      </c>
      <c r="S79" s="12">
        <v>0</v>
      </c>
      <c r="T79" s="12">
        <v>60</v>
      </c>
      <c r="U79" s="8">
        <v>2.7429999999999999</v>
      </c>
      <c r="V79" s="8">
        <v>0.99399999999999999</v>
      </c>
      <c r="W79" s="8">
        <v>1.2999999999999999E-2</v>
      </c>
      <c r="X79" s="8">
        <v>0.61</v>
      </c>
      <c r="Y79" s="8">
        <v>2.133</v>
      </c>
      <c r="AB79" s="12">
        <v>1.78</v>
      </c>
      <c r="AC79" s="12">
        <f>AB79/(T79/1000)</f>
        <v>29.666666666666668</v>
      </c>
      <c r="AD79" s="19">
        <f>AC79+W79</f>
        <v>29.67966666666667</v>
      </c>
      <c r="AE79" s="9">
        <v>0</v>
      </c>
      <c r="AF79" s="9">
        <v>38.989980000000003</v>
      </c>
      <c r="AG79" s="9">
        <v>8.0741999999999994E-2</v>
      </c>
      <c r="AH79" s="9">
        <v>3.0800000000000001E-4</v>
      </c>
      <c r="AI79" s="9">
        <v>7.9452239999999996</v>
      </c>
      <c r="AJ79" s="9">
        <v>1.6709000000000002E-2</v>
      </c>
      <c r="AK79" s="9">
        <v>4.376E-2</v>
      </c>
      <c r="AL79" s="9">
        <v>15.0817</v>
      </c>
      <c r="AM79" s="9">
        <v>3.5234800000000002</v>
      </c>
      <c r="AN79" s="20">
        <v>24.82176471</v>
      </c>
      <c r="AO79" s="20">
        <v>0.68058823499999999</v>
      </c>
      <c r="AP79" s="20">
        <v>0.91200000000000003</v>
      </c>
      <c r="AQ79" s="20">
        <v>1.1291176469999999</v>
      </c>
      <c r="AR79" s="20">
        <v>0.4</v>
      </c>
      <c r="AS79" s="20">
        <v>435.97058820000001</v>
      </c>
      <c r="AT79" s="20">
        <v>2</v>
      </c>
      <c r="AU79" s="20">
        <v>0.22</v>
      </c>
      <c r="AV79" s="20">
        <v>0.3</v>
      </c>
      <c r="AW79" s="20">
        <v>114.57647059999999</v>
      </c>
      <c r="AX79" s="20">
        <v>9.4417647060000007</v>
      </c>
      <c r="AY79" s="20">
        <v>757</v>
      </c>
      <c r="AZ79" s="20">
        <v>9.1838235289999997</v>
      </c>
      <c r="BA79" s="20">
        <v>-820.85294120000003</v>
      </c>
      <c r="BB79" s="20">
        <v>943.52941180000005</v>
      </c>
      <c r="BC79" s="20">
        <v>7.4411764710000003</v>
      </c>
      <c r="BD79" s="20">
        <v>2.2384652009999999</v>
      </c>
      <c r="BE79" s="20">
        <v>1.881888011</v>
      </c>
      <c r="BF79" s="20">
        <v>1.4295509260000001</v>
      </c>
      <c r="BG79" s="20">
        <v>0</v>
      </c>
    </row>
    <row r="80" spans="1:64" ht="15">
      <c r="A80" s="12">
        <v>16</v>
      </c>
      <c r="B80" s="14">
        <v>43658</v>
      </c>
      <c r="C80" s="12">
        <v>10</v>
      </c>
      <c r="D80" s="12" t="s">
        <v>105</v>
      </c>
      <c r="E80" s="12">
        <v>55</v>
      </c>
      <c r="F80" s="12" t="b">
        <v>0</v>
      </c>
      <c r="G80" s="10">
        <v>4.62</v>
      </c>
      <c r="H80" s="12" t="s">
        <v>310</v>
      </c>
      <c r="I80" s="12" t="s">
        <v>311</v>
      </c>
      <c r="J80" s="12" t="s">
        <v>312</v>
      </c>
      <c r="K80" s="12" t="s">
        <v>313</v>
      </c>
      <c r="L80" s="12">
        <v>0</v>
      </c>
      <c r="M80" s="12" t="s">
        <v>207</v>
      </c>
      <c r="N80" s="12" t="s">
        <v>314</v>
      </c>
      <c r="O80" s="12" t="s">
        <v>315</v>
      </c>
      <c r="P80" s="12" t="s">
        <v>316</v>
      </c>
      <c r="Q80" s="12">
        <v>0</v>
      </c>
      <c r="R80" s="12" t="s">
        <v>257</v>
      </c>
      <c r="S80" s="12" t="s">
        <v>153</v>
      </c>
      <c r="T80" s="12">
        <v>60</v>
      </c>
      <c r="U80" s="8">
        <v>0.78900000000000003</v>
      </c>
      <c r="V80" s="8">
        <v>0.33900000000000002</v>
      </c>
      <c r="W80" s="8">
        <v>1.2999999999999999E-2</v>
      </c>
      <c r="X80" s="8">
        <v>0.123</v>
      </c>
      <c r="Y80" s="8">
        <v>0.66600000000000004</v>
      </c>
      <c r="AB80" s="12">
        <v>4.38</v>
      </c>
      <c r="AC80" s="12">
        <f>AB80/(T80/1000)</f>
        <v>73</v>
      </c>
      <c r="AD80" s="19">
        <f>AC80+W80</f>
        <v>73.013000000000005</v>
      </c>
      <c r="AE80" s="9">
        <v>0</v>
      </c>
      <c r="AF80" s="9">
        <v>40.2273</v>
      </c>
      <c r="AG80" s="9">
        <v>0.129826</v>
      </c>
      <c r="AH80" s="9">
        <v>2.9700000000000001E-4</v>
      </c>
      <c r="AI80" s="9">
        <v>7.7461950000000002</v>
      </c>
      <c r="AJ80" s="9">
        <v>2.9746000000000002E-2</v>
      </c>
      <c r="AK80" s="9">
        <v>4.2800999999999999E-2</v>
      </c>
      <c r="AL80" s="9">
        <v>14.78445</v>
      </c>
      <c r="AM80" s="9">
        <v>2.266794</v>
      </c>
      <c r="AN80" s="20">
        <v>21.63666667</v>
      </c>
      <c r="AO80" s="20">
        <v>0.57666666700000002</v>
      </c>
      <c r="AP80" s="20">
        <v>0.90600000000000003</v>
      </c>
      <c r="AQ80" s="20">
        <v>1.1200000000000001</v>
      </c>
      <c r="AR80" s="20">
        <v>0.4</v>
      </c>
      <c r="AS80" s="20">
        <v>423.3666667</v>
      </c>
      <c r="AT80" s="20">
        <v>2</v>
      </c>
      <c r="AU80" s="20">
        <v>0.21099999999999999</v>
      </c>
      <c r="AV80" s="20">
        <v>0.3</v>
      </c>
      <c r="AW80" s="20">
        <v>119.02</v>
      </c>
      <c r="AX80" s="20">
        <v>10.414999999999999</v>
      </c>
      <c r="AY80" s="20">
        <v>757</v>
      </c>
      <c r="AZ80" s="20">
        <v>9.1560000000000006</v>
      </c>
      <c r="BA80" s="20">
        <v>-851</v>
      </c>
      <c r="BB80" s="20">
        <v>1497.666667</v>
      </c>
      <c r="BC80" s="20">
        <v>10.866666670000001</v>
      </c>
      <c r="BD80" s="20">
        <v>2.0899068829999998</v>
      </c>
      <c r="BE80" s="20">
        <v>1.8156603099999999</v>
      </c>
      <c r="BF80" s="20">
        <v>1.531168697</v>
      </c>
      <c r="BG80" s="20">
        <v>0</v>
      </c>
    </row>
    <row r="81" spans="1:64" ht="15">
      <c r="A81" s="12">
        <v>30</v>
      </c>
      <c r="B81" s="14">
        <v>43670</v>
      </c>
      <c r="C81" s="12">
        <v>16</v>
      </c>
      <c r="D81" s="12" t="s">
        <v>95</v>
      </c>
      <c r="E81" s="12">
        <v>140</v>
      </c>
      <c r="F81" s="12" t="b">
        <v>1</v>
      </c>
      <c r="G81" s="12" t="s">
        <v>423</v>
      </c>
      <c r="H81" s="12">
        <v>0</v>
      </c>
      <c r="I81" s="12">
        <v>0</v>
      </c>
      <c r="J81" s="12" t="s">
        <v>187</v>
      </c>
      <c r="K81" s="12">
        <v>0</v>
      </c>
      <c r="L81" s="12">
        <v>0</v>
      </c>
      <c r="M81" s="12" t="s">
        <v>301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60</v>
      </c>
      <c r="U81" s="8">
        <v>1.3440000000000001</v>
      </c>
      <c r="V81" s="8">
        <v>0.77300000000000002</v>
      </c>
      <c r="W81" s="8">
        <v>2.4E-2</v>
      </c>
      <c r="X81" s="8">
        <v>0.48899999999999999</v>
      </c>
      <c r="Y81" s="8">
        <v>0.85499999999999998</v>
      </c>
      <c r="AB81" s="12">
        <v>1.575</v>
      </c>
      <c r="AC81" s="12">
        <f>AB81/(T81/1000)</f>
        <v>26.25</v>
      </c>
      <c r="AD81" s="19">
        <f>AC81+W81</f>
        <v>26.274000000000001</v>
      </c>
      <c r="AE81" s="9">
        <v>0</v>
      </c>
      <c r="AF81" s="9">
        <v>36.112450000000003</v>
      </c>
      <c r="AG81" s="9">
        <v>0.127721</v>
      </c>
      <c r="AH81" s="9">
        <v>2.9399999999999999E-4</v>
      </c>
      <c r="AI81" s="9">
        <v>7.8855279999999999</v>
      </c>
      <c r="AJ81" s="9">
        <v>2.1929000000000001E-2</v>
      </c>
      <c r="AK81" s="9">
        <v>4.2083000000000002E-2</v>
      </c>
      <c r="AL81" s="9">
        <v>14.902229999999999</v>
      </c>
      <c r="AM81" s="9">
        <v>1.475867</v>
      </c>
      <c r="AN81" s="20">
        <v>25.2075</v>
      </c>
      <c r="AO81" s="20">
        <v>0.60499999999999998</v>
      </c>
      <c r="AP81" s="20">
        <v>0.91317857099999999</v>
      </c>
      <c r="AQ81" s="20">
        <v>1.1232142860000001</v>
      </c>
      <c r="AR81" s="20">
        <v>0.4</v>
      </c>
      <c r="AS81" s="20">
        <v>417.85714289999999</v>
      </c>
      <c r="AT81" s="20">
        <v>2</v>
      </c>
      <c r="AU81" s="20">
        <v>0.21</v>
      </c>
      <c r="AV81" s="20">
        <v>0.3</v>
      </c>
      <c r="AW81" s="20">
        <v>120.5928571</v>
      </c>
      <c r="AX81" s="20">
        <v>9.8682142860000006</v>
      </c>
      <c r="AY81" s="20">
        <v>757</v>
      </c>
      <c r="AZ81" s="20">
        <v>9.2264285709999996</v>
      </c>
      <c r="BA81" s="20">
        <v>-821</v>
      </c>
      <c r="BB81" s="20">
        <v>1405.6785709999999</v>
      </c>
      <c r="BC81" s="20">
        <v>9.7857142859999993</v>
      </c>
      <c r="BD81" s="20">
        <v>1.671817052</v>
      </c>
      <c r="BE81" s="20">
        <v>5.3858146429999998</v>
      </c>
      <c r="BF81" s="20">
        <v>1.914085035</v>
      </c>
      <c r="BG81" s="20">
        <v>0</v>
      </c>
    </row>
    <row r="82" spans="1:64" ht="15">
      <c r="A82" s="12">
        <v>30</v>
      </c>
      <c r="B82" s="14">
        <v>43670</v>
      </c>
      <c r="C82" s="12" t="s">
        <v>64</v>
      </c>
      <c r="D82" s="12" t="s">
        <v>65</v>
      </c>
      <c r="E82" s="12">
        <v>60</v>
      </c>
      <c r="F82" s="12" t="b">
        <v>0</v>
      </c>
      <c r="G82" s="12" t="s">
        <v>437</v>
      </c>
      <c r="H82" s="12" t="s">
        <v>438</v>
      </c>
      <c r="I82" s="12" t="s">
        <v>439</v>
      </c>
      <c r="J82" s="12" t="s">
        <v>440</v>
      </c>
      <c r="K82" s="12" t="s">
        <v>182</v>
      </c>
      <c r="L82" s="12" t="s">
        <v>156</v>
      </c>
      <c r="M82" s="12" t="s">
        <v>378</v>
      </c>
      <c r="N82" s="12" t="s">
        <v>441</v>
      </c>
      <c r="O82" s="12" t="s">
        <v>442</v>
      </c>
      <c r="P82" s="12" t="s">
        <v>443</v>
      </c>
      <c r="Q82" s="12" t="s">
        <v>182</v>
      </c>
      <c r="R82" s="12" t="s">
        <v>93</v>
      </c>
      <c r="S82" s="12" t="s">
        <v>444</v>
      </c>
      <c r="T82" s="12">
        <v>60</v>
      </c>
      <c r="U82" s="8">
        <v>1.5549999999999999</v>
      </c>
      <c r="V82" s="8">
        <v>0.372</v>
      </c>
      <c r="W82" s="8">
        <v>1.6E-2</v>
      </c>
      <c r="X82" s="8">
        <v>3.9E-2</v>
      </c>
      <c r="Y82" s="8">
        <v>1.516</v>
      </c>
      <c r="AB82" s="12">
        <v>8.7799999999999994</v>
      </c>
      <c r="AC82" s="12">
        <f>AB82/(T82/1000)</f>
        <v>146.33333333333331</v>
      </c>
      <c r="AD82" s="19">
        <f>AC82+W82</f>
        <v>146.34933333333331</v>
      </c>
      <c r="AE82" s="9">
        <v>0</v>
      </c>
      <c r="AF82" s="9">
        <v>31.572189999999999</v>
      </c>
      <c r="AG82" s="9">
        <v>7.3339000000000001E-2</v>
      </c>
      <c r="AH82" s="9">
        <v>2.5999999999999998E-4</v>
      </c>
      <c r="AI82" s="9">
        <v>7.5735570000000001</v>
      </c>
      <c r="AJ82" s="9">
        <v>1.1573999999999999E-2</v>
      </c>
      <c r="AK82" s="9">
        <v>3.3694000000000002E-2</v>
      </c>
      <c r="AL82" s="9">
        <v>14.919029999999999</v>
      </c>
      <c r="AM82" s="9">
        <v>1.3626720000000001</v>
      </c>
      <c r="AN82" s="20">
        <v>24.733214289999999</v>
      </c>
      <c r="AO82" s="20">
        <v>0.62142857100000004</v>
      </c>
      <c r="AP82" s="20">
        <v>0.91214285699999997</v>
      </c>
      <c r="AQ82" s="20">
        <v>1.125</v>
      </c>
      <c r="AR82" s="20">
        <v>0.4</v>
      </c>
      <c r="AS82" s="20">
        <v>438.2142857</v>
      </c>
      <c r="AT82" s="20">
        <v>2</v>
      </c>
      <c r="AU82" s="20">
        <v>0.22</v>
      </c>
      <c r="AV82" s="20">
        <v>0.3</v>
      </c>
      <c r="AW82" s="20">
        <v>151.11071430000001</v>
      </c>
      <c r="AX82" s="20">
        <v>12.47392857</v>
      </c>
      <c r="AY82" s="20">
        <v>757</v>
      </c>
      <c r="AZ82" s="20">
        <v>9.4178571430000009</v>
      </c>
      <c r="BA82" s="20">
        <v>-800.7857143</v>
      </c>
      <c r="BB82" s="20">
        <v>1207.2857140000001</v>
      </c>
      <c r="BC82" s="20">
        <v>9.4285714289999998</v>
      </c>
      <c r="BD82" s="20">
        <v>1.981761474</v>
      </c>
      <c r="BE82" s="20">
        <v>2.9662268090000001</v>
      </c>
      <c r="BF82" s="20">
        <v>1.6147251030000001</v>
      </c>
      <c r="BG82" s="20">
        <v>0</v>
      </c>
    </row>
    <row r="83" spans="1:64" ht="15">
      <c r="A83" s="12">
        <v>60</v>
      </c>
      <c r="B83" s="14">
        <v>43706</v>
      </c>
      <c r="C83" s="12">
        <v>4</v>
      </c>
      <c r="D83" s="12" t="s">
        <v>100</v>
      </c>
      <c r="E83" s="12">
        <v>105</v>
      </c>
      <c r="F83" s="12" t="b">
        <v>0</v>
      </c>
      <c r="H83" s="12" t="s">
        <v>221</v>
      </c>
      <c r="I83" s="12" t="s">
        <v>593</v>
      </c>
      <c r="J83" s="12" t="s">
        <v>594</v>
      </c>
      <c r="K83" s="12" t="s">
        <v>98</v>
      </c>
      <c r="L83" s="12">
        <v>0</v>
      </c>
      <c r="M83" s="12" t="s">
        <v>93</v>
      </c>
      <c r="N83" s="12" t="s">
        <v>595</v>
      </c>
      <c r="O83" s="12" t="s">
        <v>596</v>
      </c>
      <c r="P83" s="12" t="s">
        <v>597</v>
      </c>
      <c r="Q83" s="12" t="s">
        <v>160</v>
      </c>
      <c r="R83" s="12">
        <v>0</v>
      </c>
      <c r="S83" s="12" t="s">
        <v>94</v>
      </c>
      <c r="T83" s="12">
        <v>60</v>
      </c>
      <c r="U83" s="8">
        <v>0.46400000000000002</v>
      </c>
      <c r="V83" s="8">
        <v>1.2999999999999999E-2</v>
      </c>
      <c r="W83" s="8">
        <v>2.5999999999999999E-2</v>
      </c>
      <c r="X83" s="8">
        <v>0</v>
      </c>
      <c r="Y83" s="8">
        <v>0.46300000000000002</v>
      </c>
      <c r="AB83" s="12">
        <v>5.8650000000000002</v>
      </c>
      <c r="AC83" s="12">
        <f>AB83/(T83/1000)</f>
        <v>97.750000000000014</v>
      </c>
      <c r="AD83" s="19">
        <f>AC83+W83</f>
        <v>97.77600000000001</v>
      </c>
      <c r="AE83" s="9">
        <v>0</v>
      </c>
      <c r="AF83" s="9">
        <v>39.71163</v>
      </c>
      <c r="AG83" s="9">
        <v>2.9728999999999998E-2</v>
      </c>
      <c r="AH83" s="9">
        <v>2.5300000000000002E-4</v>
      </c>
      <c r="AI83" s="9">
        <v>8.3559429999999999</v>
      </c>
      <c r="AJ83" s="9">
        <v>5.8760000000000001E-3</v>
      </c>
      <c r="AK83" s="9">
        <v>5.3294000000000001E-2</v>
      </c>
      <c r="AL83" s="9">
        <v>16.917760000000001</v>
      </c>
      <c r="AM83" s="9">
        <v>2.0310299999999999</v>
      </c>
      <c r="AN83" s="20">
        <v>23.71</v>
      </c>
      <c r="AO83" s="20">
        <v>0.77300000000000002</v>
      </c>
      <c r="AP83" s="20">
        <v>0.91</v>
      </c>
      <c r="AQ83" s="20">
        <v>1.145</v>
      </c>
      <c r="AR83" s="20">
        <v>0.5</v>
      </c>
      <c r="AS83" s="20">
        <v>480.5</v>
      </c>
      <c r="AT83" s="20">
        <v>2</v>
      </c>
      <c r="AU83" s="20">
        <v>0.24</v>
      </c>
      <c r="AV83" s="20">
        <v>0.3</v>
      </c>
      <c r="AW83" s="20">
        <v>63.58</v>
      </c>
      <c r="AX83" s="20">
        <v>5.35</v>
      </c>
      <c r="AY83" s="20">
        <v>757</v>
      </c>
      <c r="AZ83" s="20">
        <v>9.4250000000000007</v>
      </c>
      <c r="BA83" s="20">
        <v>-577.29999999999995</v>
      </c>
      <c r="BB83" s="20">
        <v>301.2</v>
      </c>
      <c r="BC83" s="20">
        <v>2.1</v>
      </c>
      <c r="BD83" s="20">
        <v>2.4155270299999998</v>
      </c>
      <c r="BE83" s="20">
        <v>2.2124437989999999</v>
      </c>
      <c r="BF83" s="20">
        <v>1.3247626539999999</v>
      </c>
      <c r="BG83" s="20">
        <v>0</v>
      </c>
      <c r="BH83" s="20"/>
      <c r="BI83" s="20"/>
      <c r="BJ83" s="20"/>
    </row>
    <row r="84" spans="1:64" ht="15">
      <c r="A84" s="12">
        <v>30</v>
      </c>
      <c r="B84" s="14">
        <v>43670</v>
      </c>
      <c r="C84" s="12">
        <v>17</v>
      </c>
      <c r="D84" s="12" t="s">
        <v>90</v>
      </c>
      <c r="E84" s="12">
        <v>190</v>
      </c>
      <c r="F84" s="12" t="b">
        <v>1</v>
      </c>
      <c r="G84" s="12" t="s">
        <v>424</v>
      </c>
      <c r="H84" s="12">
        <v>0</v>
      </c>
      <c r="I84" s="12" t="s">
        <v>425</v>
      </c>
      <c r="J84" s="12">
        <v>0</v>
      </c>
      <c r="K84" s="12">
        <v>0</v>
      </c>
      <c r="L84" s="12" t="s">
        <v>187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60</v>
      </c>
      <c r="U84" s="8">
        <v>0.93100000000000005</v>
      </c>
      <c r="V84" s="8">
        <v>0.60299999999999998</v>
      </c>
      <c r="W84" s="8">
        <v>3.4000000000000002E-2</v>
      </c>
      <c r="X84" s="8">
        <v>0.245</v>
      </c>
      <c r="Y84" s="8">
        <v>0.68600000000000005</v>
      </c>
      <c r="AB84" s="12">
        <v>2.88</v>
      </c>
      <c r="AC84" s="12">
        <f>AB84/(T84/1000)</f>
        <v>48</v>
      </c>
      <c r="AD84" s="19">
        <f>AC84+W84</f>
        <v>48.033999999999999</v>
      </c>
      <c r="AE84" s="9">
        <v>0</v>
      </c>
      <c r="AF84" s="9">
        <v>39.503619999999998</v>
      </c>
      <c r="AG84" s="9">
        <v>4.4491999999999997E-2</v>
      </c>
      <c r="AH84" s="9">
        <v>1.9699999999999999E-4</v>
      </c>
      <c r="AI84" s="9">
        <v>7.7922750000000001</v>
      </c>
      <c r="AJ84" s="9">
        <v>6.2199999999999998E-3</v>
      </c>
      <c r="AK84" s="9">
        <v>3.4674000000000003E-2</v>
      </c>
      <c r="AL84" s="9">
        <v>14.98949</v>
      </c>
      <c r="AM84" s="9">
        <v>1.504707</v>
      </c>
      <c r="AN84" s="20">
        <v>24.669325400000002</v>
      </c>
      <c r="AO84" s="20">
        <v>0.84333333300000002</v>
      </c>
      <c r="AP84" s="20">
        <v>0.91320634899999997</v>
      </c>
      <c r="AQ84" s="20">
        <v>1.144761905</v>
      </c>
      <c r="AR84" s="20">
        <v>0.4</v>
      </c>
      <c r="AS84" s="20">
        <v>403.86507940000001</v>
      </c>
      <c r="AT84" s="20">
        <v>2.595238095</v>
      </c>
      <c r="AU84" s="20">
        <v>0.202380952</v>
      </c>
      <c r="AV84" s="20">
        <v>0.3</v>
      </c>
      <c r="AW84" s="20">
        <v>145.1496032</v>
      </c>
      <c r="AX84" s="20">
        <v>11.99142857</v>
      </c>
      <c r="AY84" s="20">
        <v>757</v>
      </c>
      <c r="AZ84" s="20">
        <v>9.5136904760000007</v>
      </c>
      <c r="BA84" s="20">
        <v>-820.61507940000001</v>
      </c>
      <c r="BB84" s="20">
        <v>947.38888889999998</v>
      </c>
      <c r="BC84" s="20">
        <v>6.436507937</v>
      </c>
      <c r="BD84" s="20">
        <v>1.7558614610000001</v>
      </c>
      <c r="BE84" s="20">
        <v>1.39734362</v>
      </c>
      <c r="BF84" s="20">
        <v>1.822467246</v>
      </c>
      <c r="BG84" s="20">
        <v>0</v>
      </c>
    </row>
    <row r="85" spans="1:64" ht="15">
      <c r="A85" s="12">
        <v>45</v>
      </c>
      <c r="B85" s="14">
        <v>43684</v>
      </c>
      <c r="C85" s="12">
        <v>2</v>
      </c>
      <c r="D85" s="12" t="s">
        <v>95</v>
      </c>
      <c r="E85" s="12">
        <v>70</v>
      </c>
      <c r="F85" s="12" t="b">
        <v>0</v>
      </c>
      <c r="G85" s="12" t="s">
        <v>449</v>
      </c>
      <c r="H85" s="12" t="s">
        <v>450</v>
      </c>
      <c r="I85" s="12" t="s">
        <v>451</v>
      </c>
      <c r="J85" s="12">
        <v>14</v>
      </c>
      <c r="K85" s="12" t="s">
        <v>153</v>
      </c>
      <c r="L85" s="12" t="s">
        <v>388</v>
      </c>
      <c r="M85" s="12" t="s">
        <v>112</v>
      </c>
      <c r="N85" s="12" t="s">
        <v>452</v>
      </c>
      <c r="O85" s="12">
        <v>0</v>
      </c>
      <c r="P85" s="12" t="s">
        <v>453</v>
      </c>
      <c r="Q85" s="12" t="s">
        <v>300</v>
      </c>
      <c r="R85" s="12" t="s">
        <v>347</v>
      </c>
      <c r="S85" s="12" t="s">
        <v>304</v>
      </c>
      <c r="T85" s="12">
        <v>60</v>
      </c>
      <c r="U85" s="8">
        <v>1.925</v>
      </c>
      <c r="V85" s="8">
        <v>0.45900000000000002</v>
      </c>
      <c r="W85" s="8">
        <v>3.6999999999999998E-2</v>
      </c>
      <c r="X85" s="8">
        <v>6.4000000000000001E-2</v>
      </c>
      <c r="Y85" s="8">
        <v>1.861</v>
      </c>
      <c r="AB85" s="12">
        <v>3.75</v>
      </c>
      <c r="AC85" s="12">
        <f>AB85/(T85/1000)</f>
        <v>62.5</v>
      </c>
      <c r="AD85" s="19">
        <f>AC85+W85</f>
        <v>62.536999999999999</v>
      </c>
      <c r="AE85" s="9">
        <v>0</v>
      </c>
      <c r="AF85" s="9">
        <v>40.704999999999998</v>
      </c>
      <c r="AG85" s="9">
        <v>5.1267E-2</v>
      </c>
      <c r="AH85" s="9">
        <v>1.74E-4</v>
      </c>
      <c r="AI85" s="9">
        <v>7.9534830000000003</v>
      </c>
      <c r="AJ85" s="9">
        <v>2.6099000000000001E-2</v>
      </c>
      <c r="AK85" s="9">
        <v>4.6435999999999998E-2</v>
      </c>
      <c r="AL85" s="9">
        <v>15.89101</v>
      </c>
      <c r="AM85" s="9">
        <v>0.99785100000000004</v>
      </c>
      <c r="AN85" s="20">
        <v>23.747222220000001</v>
      </c>
      <c r="AO85" s="20">
        <v>0.55333333299999998</v>
      </c>
      <c r="AP85" s="20">
        <v>0.91077777800000004</v>
      </c>
      <c r="AQ85" s="20">
        <v>1.1155555559999999</v>
      </c>
      <c r="AR85" s="20">
        <v>0.5</v>
      </c>
      <c r="AS85" s="20">
        <v>468.22222219999998</v>
      </c>
      <c r="AT85" s="20">
        <v>2</v>
      </c>
      <c r="AU85" s="20">
        <v>0.23888888899999999</v>
      </c>
      <c r="AV85" s="20">
        <v>0.3</v>
      </c>
      <c r="AW85" s="20">
        <v>129.03888889999999</v>
      </c>
      <c r="AX85" s="20">
        <v>10.846111110000001</v>
      </c>
      <c r="AY85" s="20">
        <v>757</v>
      </c>
      <c r="AZ85" s="20">
        <v>9.4366666670000008</v>
      </c>
      <c r="BA85" s="20">
        <v>-740.22222220000003</v>
      </c>
      <c r="BB85" s="20">
        <v>380.44444440000001</v>
      </c>
      <c r="BC85" s="20">
        <v>2.7777777779999999</v>
      </c>
      <c r="BD85" s="20">
        <v>2.29341002</v>
      </c>
      <c r="BE85" s="20">
        <v>2.6688323110000001</v>
      </c>
      <c r="BF85" s="20">
        <v>1.3953021800000001</v>
      </c>
      <c r="BG85" s="20">
        <v>0</v>
      </c>
      <c r="BH85" s="20"/>
      <c r="BI85" s="20"/>
      <c r="BJ85" s="20"/>
      <c r="BK85" s="20"/>
      <c r="BL85" s="20"/>
    </row>
    <row r="86" spans="1:64" ht="15">
      <c r="A86" s="12">
        <v>45</v>
      </c>
      <c r="B86" s="14">
        <v>43684</v>
      </c>
      <c r="C86" s="12" t="s">
        <v>64</v>
      </c>
      <c r="D86" s="12" t="s">
        <v>65</v>
      </c>
      <c r="E86" s="12">
        <v>55</v>
      </c>
      <c r="F86" s="12" t="b">
        <v>0</v>
      </c>
      <c r="G86" s="12" t="s">
        <v>552</v>
      </c>
      <c r="H86" s="12" t="s">
        <v>553</v>
      </c>
      <c r="I86" s="12" t="s">
        <v>554</v>
      </c>
      <c r="J86" s="12" t="s">
        <v>555</v>
      </c>
      <c r="K86" s="12" t="s">
        <v>222</v>
      </c>
      <c r="L86" s="12">
        <v>0</v>
      </c>
      <c r="M86" s="12" t="s">
        <v>133</v>
      </c>
      <c r="N86" s="12" t="s">
        <v>556</v>
      </c>
      <c r="O86" s="12" t="s">
        <v>557</v>
      </c>
      <c r="P86" s="12" t="s">
        <v>558</v>
      </c>
      <c r="Q86" s="12">
        <v>0</v>
      </c>
      <c r="R86" s="12">
        <v>0</v>
      </c>
      <c r="S86" s="12" t="s">
        <v>187</v>
      </c>
      <c r="T86" s="12">
        <v>60</v>
      </c>
      <c r="U86" s="8">
        <v>2.7440000000000002</v>
      </c>
      <c r="V86" s="8">
        <v>0.29499999999999998</v>
      </c>
      <c r="W86" s="8">
        <v>2.1999999999999999E-2</v>
      </c>
      <c r="X86" s="8">
        <v>8.7999999999999995E-2</v>
      </c>
      <c r="Y86" s="8">
        <v>2.6560000000000001</v>
      </c>
      <c r="AB86" s="12">
        <v>9.0250000000000004</v>
      </c>
      <c r="AC86" s="12">
        <f>AB86/(T86/1000)</f>
        <v>150.41666666666669</v>
      </c>
      <c r="AD86" s="19">
        <f>AC86+W86</f>
        <v>150.43866666666668</v>
      </c>
      <c r="AE86" s="9">
        <v>0</v>
      </c>
      <c r="AF86" s="9">
        <v>41.100729999999999</v>
      </c>
      <c r="AG86" s="9">
        <v>4.8873E-2</v>
      </c>
      <c r="AH86" s="9">
        <v>1.5300000000000001E-4</v>
      </c>
      <c r="AI86" s="9">
        <v>8.1044830000000001</v>
      </c>
      <c r="AJ86" s="9">
        <v>1.8203E-2</v>
      </c>
      <c r="AK86" s="9">
        <v>3.5874000000000003E-2</v>
      </c>
      <c r="AL86" s="9">
        <v>15.710850000000001</v>
      </c>
      <c r="AM86" s="9">
        <v>1.545803</v>
      </c>
      <c r="AN86" s="20">
        <v>23.09363158</v>
      </c>
      <c r="AO86" s="20">
        <v>0.85842105300000004</v>
      </c>
      <c r="AP86" s="20">
        <v>0.90852368400000005</v>
      </c>
      <c r="AQ86" s="20">
        <v>1.141578947</v>
      </c>
      <c r="AR86" s="20">
        <v>0.5</v>
      </c>
      <c r="AS86" s="20">
        <v>470.0789474</v>
      </c>
      <c r="AT86" s="20">
        <v>2</v>
      </c>
      <c r="AU86" s="20">
        <v>0.24</v>
      </c>
      <c r="AV86" s="20">
        <v>0.3</v>
      </c>
      <c r="AW86" s="20">
        <v>116.4036842</v>
      </c>
      <c r="AX86" s="20">
        <v>9.9063947369999994</v>
      </c>
      <c r="AY86" s="20">
        <v>757</v>
      </c>
      <c r="AZ86" s="20">
        <v>9.0559210530000005</v>
      </c>
      <c r="BA86" s="20">
        <v>-711.11052629999995</v>
      </c>
      <c r="BB86" s="20">
        <v>299.48421050000002</v>
      </c>
      <c r="BC86" s="20">
        <v>2.3368421050000001</v>
      </c>
      <c r="BD86" s="20">
        <v>2.3877722239999999</v>
      </c>
      <c r="BE86" s="20">
        <v>1.3656984029999999</v>
      </c>
      <c r="BF86" s="20">
        <v>1.3401613299999999</v>
      </c>
      <c r="BG86" s="20">
        <v>0</v>
      </c>
      <c r="BH86" s="20"/>
      <c r="BI86" s="20"/>
      <c r="BJ86" s="20"/>
      <c r="BK86" s="20"/>
      <c r="BL86" s="20"/>
    </row>
    <row r="87" spans="1:64" ht="15">
      <c r="A87" s="12" t="s">
        <v>675</v>
      </c>
      <c r="B87" s="14">
        <v>43727</v>
      </c>
      <c r="C87" s="12">
        <v>16</v>
      </c>
      <c r="D87" s="12" t="s">
        <v>95</v>
      </c>
      <c r="U87" s="20">
        <v>4.4999999999999998E-2</v>
      </c>
      <c r="V87" s="20">
        <v>22.207999999999998</v>
      </c>
      <c r="W87" s="20">
        <v>6.2E-2</v>
      </c>
      <c r="X87" s="20">
        <v>0</v>
      </c>
      <c r="Y87" s="20">
        <v>4.4999999999999998E-2</v>
      </c>
      <c r="AC87" s="12"/>
      <c r="AD87" s="19"/>
      <c r="AE87" s="12">
        <v>0</v>
      </c>
      <c r="AF87" s="9">
        <v>81.39443</v>
      </c>
      <c r="AG87" s="9">
        <v>18.573239999999998</v>
      </c>
      <c r="AH87" s="9">
        <v>1.4999999999999999E-4</v>
      </c>
      <c r="AI87" s="9">
        <v>11.88151</v>
      </c>
      <c r="AJ87" s="9">
        <v>2.1530279999999999</v>
      </c>
      <c r="AK87" s="9">
        <v>1.856317</v>
      </c>
      <c r="AL87" s="9">
        <v>3.7639269999999998</v>
      </c>
      <c r="AM87" s="9">
        <v>0</v>
      </c>
    </row>
    <row r="88" spans="1:64" ht="15">
      <c r="A88" s="12">
        <v>60</v>
      </c>
      <c r="B88" s="14">
        <v>43706</v>
      </c>
      <c r="C88" s="12" t="s">
        <v>575</v>
      </c>
      <c r="D88" s="12" t="s">
        <v>65</v>
      </c>
      <c r="E88" s="12">
        <v>55</v>
      </c>
      <c r="F88" s="12" t="b">
        <v>0</v>
      </c>
      <c r="H88" s="12" t="s">
        <v>670</v>
      </c>
      <c r="I88" s="12">
        <v>0</v>
      </c>
      <c r="J88" s="12" t="s">
        <v>671</v>
      </c>
      <c r="K88" s="12" t="s">
        <v>270</v>
      </c>
      <c r="L88" s="12">
        <v>0</v>
      </c>
      <c r="M88" s="12" t="s">
        <v>343</v>
      </c>
      <c r="N88" s="12" t="s">
        <v>672</v>
      </c>
      <c r="O88" s="12" t="s">
        <v>673</v>
      </c>
      <c r="P88" s="12" t="s">
        <v>674</v>
      </c>
      <c r="Q88" s="12" t="s">
        <v>383</v>
      </c>
      <c r="R88" s="12" t="s">
        <v>75</v>
      </c>
      <c r="S88" s="12" t="s">
        <v>133</v>
      </c>
      <c r="T88" s="12">
        <v>60</v>
      </c>
      <c r="U88" s="8">
        <v>0.34499999999999997</v>
      </c>
      <c r="V88" s="8">
        <v>0</v>
      </c>
      <c r="W88" s="8">
        <v>1.7000000000000001E-2</v>
      </c>
      <c r="X88" s="8">
        <v>0</v>
      </c>
      <c r="Y88" s="8">
        <v>0.34499999999999997</v>
      </c>
      <c r="AB88" s="12">
        <v>11.47</v>
      </c>
      <c r="AC88" s="12">
        <f>AB88/(T88/1000)</f>
        <v>191.16666666666669</v>
      </c>
      <c r="AD88" s="19">
        <f>AC88+W88</f>
        <v>191.18366666666668</v>
      </c>
      <c r="AE88" s="9">
        <v>0</v>
      </c>
      <c r="AF88" s="9">
        <v>40.904429999999998</v>
      </c>
      <c r="AG88" s="9">
        <v>2.9651E-2</v>
      </c>
      <c r="AH88" s="9">
        <v>1.4200000000000001E-4</v>
      </c>
      <c r="AI88" s="9">
        <v>8.3960670000000004</v>
      </c>
      <c r="AJ88" s="9">
        <v>5.8560000000000001E-3</v>
      </c>
      <c r="AK88" s="9">
        <v>5.1124000000000003E-2</v>
      </c>
      <c r="AL88" s="9">
        <v>17.83278</v>
      </c>
      <c r="AM88" s="9">
        <v>2.0454500000000002</v>
      </c>
      <c r="AN88" s="20">
        <v>24.046818179999999</v>
      </c>
      <c r="AO88" s="20">
        <v>0.72</v>
      </c>
      <c r="AP88" s="20">
        <v>0.90900000000000003</v>
      </c>
      <c r="AQ88" s="20">
        <v>1.1399999999999999</v>
      </c>
      <c r="AR88" s="20">
        <v>0.5</v>
      </c>
      <c r="AS88" s="20">
        <v>485</v>
      </c>
      <c r="AT88" s="20">
        <v>2</v>
      </c>
      <c r="AU88" s="20">
        <v>0.245454545</v>
      </c>
      <c r="AV88" s="20">
        <v>0.3</v>
      </c>
      <c r="AW88" s="20">
        <v>77.818181820000007</v>
      </c>
      <c r="AX88" s="20">
        <v>6.5031818179999998</v>
      </c>
      <c r="AY88" s="20">
        <v>757</v>
      </c>
      <c r="AZ88" s="20">
        <v>9.5327272730000008</v>
      </c>
      <c r="BA88" s="20">
        <v>-572.81818180000005</v>
      </c>
      <c r="BB88" s="20">
        <v>577.09090909999998</v>
      </c>
      <c r="BC88" s="20">
        <v>4.0909090910000003</v>
      </c>
      <c r="BD88" s="20">
        <v>2.6238393470000001</v>
      </c>
      <c r="BE88" s="20">
        <v>3.0992221729999998</v>
      </c>
      <c r="BF88" s="20">
        <v>1.219586864</v>
      </c>
      <c r="BG88" s="20">
        <v>0</v>
      </c>
      <c r="BH88" s="20"/>
      <c r="BI88" s="20"/>
      <c r="BJ88" s="20"/>
    </row>
    <row r="89" spans="1:64" ht="15">
      <c r="A89" s="12">
        <v>16</v>
      </c>
      <c r="B89" s="14">
        <v>43658</v>
      </c>
      <c r="C89" s="12">
        <v>4</v>
      </c>
      <c r="D89" s="12" t="s">
        <v>100</v>
      </c>
      <c r="E89" s="12">
        <v>80</v>
      </c>
      <c r="F89" s="12" t="b">
        <v>0</v>
      </c>
      <c r="G89" s="10">
        <v>5.39</v>
      </c>
      <c r="H89" s="12" t="s">
        <v>279</v>
      </c>
      <c r="I89" s="12" t="s">
        <v>280</v>
      </c>
      <c r="J89" s="12" t="s">
        <v>281</v>
      </c>
      <c r="K89" s="12">
        <v>0</v>
      </c>
      <c r="L89" s="12" t="s">
        <v>199</v>
      </c>
      <c r="M89" s="12" t="s">
        <v>174</v>
      </c>
      <c r="N89" s="12" t="s">
        <v>282</v>
      </c>
      <c r="O89" s="12" t="s">
        <v>251</v>
      </c>
      <c r="P89" s="12" t="s">
        <v>283</v>
      </c>
      <c r="Q89" s="12">
        <v>0</v>
      </c>
      <c r="R89" s="12" t="s">
        <v>156</v>
      </c>
      <c r="S89" s="12" t="s">
        <v>99</v>
      </c>
      <c r="T89" s="12">
        <v>60</v>
      </c>
      <c r="U89" s="8">
        <v>0.86699999999999999</v>
      </c>
      <c r="V89" s="8">
        <v>0.38700000000000001</v>
      </c>
      <c r="W89" s="8">
        <v>1.2999999999999999E-2</v>
      </c>
      <c r="X89" s="8">
        <v>0</v>
      </c>
      <c r="Y89" s="8">
        <v>0.86699999999999999</v>
      </c>
      <c r="AB89" s="12">
        <v>3.94</v>
      </c>
      <c r="AC89" s="12">
        <f>AB89/(T89/1000)</f>
        <v>65.666666666666671</v>
      </c>
      <c r="AD89" s="19">
        <f>AC89+W89</f>
        <v>65.679666666666677</v>
      </c>
      <c r="AE89" s="9">
        <v>0</v>
      </c>
      <c r="AF89" s="9">
        <v>40.652430000000003</v>
      </c>
      <c r="AG89" s="9">
        <v>6.7357E-2</v>
      </c>
      <c r="AH89" s="9">
        <v>1.3999999999999999E-4</v>
      </c>
      <c r="AI89" s="9">
        <v>7.781129</v>
      </c>
      <c r="AJ89" s="9">
        <v>1.4846E-2</v>
      </c>
      <c r="AK89" s="9">
        <v>5.7692E-2</v>
      </c>
      <c r="AL89" s="9">
        <v>14.90302</v>
      </c>
      <c r="AM89" s="9">
        <v>1.0108280000000001</v>
      </c>
      <c r="AN89" s="20">
        <v>22.28489583</v>
      </c>
      <c r="AO89" s="20">
        <v>0.60124999999999995</v>
      </c>
      <c r="AP89" s="20">
        <v>0.90800000000000003</v>
      </c>
      <c r="AQ89" s="20">
        <v>1.121875</v>
      </c>
      <c r="AR89" s="20">
        <v>0.4</v>
      </c>
      <c r="AS89" s="20">
        <v>424.20833329999999</v>
      </c>
      <c r="AT89" s="20">
        <v>2</v>
      </c>
      <c r="AU89" s="20">
        <v>0.21</v>
      </c>
      <c r="AV89" s="20">
        <v>0.3</v>
      </c>
      <c r="AW89" s="20">
        <v>114.7947917</v>
      </c>
      <c r="AX89" s="20">
        <v>9.9233333330000004</v>
      </c>
      <c r="AY89" s="20">
        <v>757</v>
      </c>
      <c r="AZ89" s="20">
        <v>9.3089583329999996</v>
      </c>
      <c r="BA89" s="20">
        <v>-853.27083330000005</v>
      </c>
      <c r="BB89" s="20">
        <v>394.875</v>
      </c>
      <c r="BC89" s="20">
        <v>2.75</v>
      </c>
      <c r="BD89" s="20">
        <v>2.2425105790000002</v>
      </c>
      <c r="BE89" s="20">
        <v>3.3069951560000002</v>
      </c>
      <c r="BF89" s="20">
        <v>1.426972087</v>
      </c>
      <c r="BG89" s="20">
        <v>0</v>
      </c>
    </row>
    <row r="90" spans="1:64" ht="15">
      <c r="A90" s="12">
        <v>45</v>
      </c>
      <c r="B90" s="14">
        <v>43684</v>
      </c>
      <c r="C90" s="12">
        <v>18</v>
      </c>
      <c r="D90" s="12" t="s">
        <v>100</v>
      </c>
      <c r="E90" s="12">
        <v>85</v>
      </c>
      <c r="F90" s="12" t="b">
        <v>0</v>
      </c>
      <c r="G90" s="12" t="s">
        <v>261</v>
      </c>
      <c r="H90" s="12" t="s">
        <v>228</v>
      </c>
      <c r="I90" s="12" t="s">
        <v>536</v>
      </c>
      <c r="J90" s="12" t="s">
        <v>537</v>
      </c>
      <c r="K90" s="12">
        <v>0</v>
      </c>
      <c r="L90" s="12">
        <v>0</v>
      </c>
      <c r="M90" s="12" t="s">
        <v>112</v>
      </c>
      <c r="N90" s="12" t="s">
        <v>538</v>
      </c>
      <c r="O90" s="12" t="s">
        <v>448</v>
      </c>
      <c r="P90" s="12" t="s">
        <v>539</v>
      </c>
      <c r="Q90" s="12">
        <v>0</v>
      </c>
      <c r="R90" s="12" t="s">
        <v>260</v>
      </c>
      <c r="S90" s="12">
        <v>0</v>
      </c>
      <c r="T90" s="12">
        <v>60</v>
      </c>
      <c r="U90" s="8">
        <v>1.8560000000000001</v>
      </c>
      <c r="V90" s="8">
        <v>0.622</v>
      </c>
      <c r="W90" s="8">
        <v>0.03</v>
      </c>
      <c r="X90" s="8">
        <v>0.20300000000000001</v>
      </c>
      <c r="Y90" s="8">
        <v>1.653</v>
      </c>
      <c r="AB90" s="12">
        <v>5.2649999999999997</v>
      </c>
      <c r="AC90" s="12">
        <f>AB90/(T90/1000)</f>
        <v>87.75</v>
      </c>
      <c r="AD90" s="19">
        <f>AC90+W90</f>
        <v>87.78</v>
      </c>
      <c r="AE90" s="9">
        <v>0</v>
      </c>
      <c r="AF90" s="9">
        <v>40.245010000000001</v>
      </c>
      <c r="AG90" s="9">
        <v>5.6321999999999997E-2</v>
      </c>
      <c r="AH90" s="11">
        <v>9.8099999999999999E-5</v>
      </c>
      <c r="AI90" s="9">
        <v>8.0852939999999993</v>
      </c>
      <c r="AJ90" s="9">
        <v>2.1128000000000001E-2</v>
      </c>
      <c r="AK90" s="9">
        <v>4.1963E-2</v>
      </c>
      <c r="AL90" s="9">
        <v>15.48729</v>
      </c>
      <c r="AM90" s="9">
        <v>1.4866820000000001</v>
      </c>
      <c r="AN90" s="20">
        <v>22.94454545</v>
      </c>
      <c r="AO90" s="20">
        <v>0.61090909100000002</v>
      </c>
      <c r="AP90" s="20">
        <v>0.90800000000000003</v>
      </c>
      <c r="AQ90" s="20">
        <v>1.1186363640000001</v>
      </c>
      <c r="AR90" s="20">
        <v>0.5</v>
      </c>
      <c r="AS90" s="20">
        <v>467.27272729999999</v>
      </c>
      <c r="AT90" s="20">
        <v>2</v>
      </c>
      <c r="AU90" s="20">
        <v>0.24</v>
      </c>
      <c r="AV90" s="20">
        <v>0.3</v>
      </c>
      <c r="AW90" s="20">
        <v>107.0545455</v>
      </c>
      <c r="AX90" s="20">
        <v>9.1386363639999999</v>
      </c>
      <c r="AY90" s="20">
        <v>757</v>
      </c>
      <c r="AZ90" s="20">
        <v>9.0722727269999996</v>
      </c>
      <c r="BA90" s="20">
        <v>-762.13636359999998</v>
      </c>
      <c r="BB90" s="20">
        <v>718.5</v>
      </c>
      <c r="BC90" s="20">
        <v>5.3181818180000002</v>
      </c>
      <c r="BD90" s="20">
        <v>2.3831874960000001</v>
      </c>
      <c r="BE90" s="20">
        <v>1.8652516889999999</v>
      </c>
      <c r="BF90" s="20">
        <v>1.342739506</v>
      </c>
      <c r="BG90" s="20">
        <v>0</v>
      </c>
      <c r="BH90" s="20"/>
      <c r="BI90" s="20"/>
      <c r="BJ90" s="20"/>
      <c r="BK90" s="20"/>
      <c r="BL90" s="20"/>
    </row>
    <row r="91" spans="1:64" ht="15">
      <c r="A91" s="12">
        <v>16</v>
      </c>
      <c r="B91" s="14">
        <v>43658</v>
      </c>
      <c r="C91" s="12">
        <v>15</v>
      </c>
      <c r="D91" s="12" t="s">
        <v>105</v>
      </c>
      <c r="E91" s="12">
        <v>130</v>
      </c>
      <c r="F91" s="12" t="b">
        <v>1</v>
      </c>
      <c r="G91" s="10">
        <v>1.96</v>
      </c>
      <c r="H91" s="12" t="s">
        <v>148</v>
      </c>
      <c r="I91" s="12" t="s">
        <v>339</v>
      </c>
      <c r="J91" s="12" t="s">
        <v>340</v>
      </c>
      <c r="K91" s="12" t="s">
        <v>341</v>
      </c>
      <c r="L91" s="12" t="s">
        <v>270</v>
      </c>
      <c r="M91" s="12" t="s">
        <v>163</v>
      </c>
      <c r="N91" s="12" t="s">
        <v>153</v>
      </c>
      <c r="O91" s="12" t="s">
        <v>200</v>
      </c>
      <c r="P91" s="12" t="s">
        <v>342</v>
      </c>
      <c r="Q91" s="12">
        <v>0</v>
      </c>
      <c r="R91" s="12" t="s">
        <v>222</v>
      </c>
      <c r="S91" s="12" t="s">
        <v>70</v>
      </c>
      <c r="T91" s="12">
        <v>60</v>
      </c>
      <c r="U91" s="8">
        <v>2.0409999999999999</v>
      </c>
      <c r="V91" s="8">
        <v>0.63100000000000001</v>
      </c>
      <c r="W91" s="8">
        <v>7.0000000000000001E-3</v>
      </c>
      <c r="X91" s="8">
        <v>0.129</v>
      </c>
      <c r="Y91" s="8">
        <v>1.9119999999999999</v>
      </c>
      <c r="AB91" s="12">
        <v>3.3</v>
      </c>
      <c r="AC91" s="12">
        <f>AB91/(T91/1000)</f>
        <v>55</v>
      </c>
      <c r="AD91" s="19">
        <f>AC91+W91</f>
        <v>55.006999999999998</v>
      </c>
      <c r="AE91" s="9">
        <v>0</v>
      </c>
      <c r="AF91" s="9">
        <v>41.035020000000003</v>
      </c>
      <c r="AG91" s="9">
        <v>0.154254</v>
      </c>
      <c r="AH91" s="11">
        <v>9.1700000000000006E-5</v>
      </c>
      <c r="AI91" s="9">
        <v>7.8214649999999999</v>
      </c>
      <c r="AJ91" s="9">
        <v>4.5610999999999999E-2</v>
      </c>
      <c r="AK91" s="9">
        <v>4.2666000000000003E-2</v>
      </c>
      <c r="AL91" s="9">
        <v>14.97927</v>
      </c>
      <c r="AM91" s="9">
        <v>0</v>
      </c>
      <c r="AN91" s="36">
        <v>22.107794120000001</v>
      </c>
      <c r="AO91" s="36">
        <v>0.74529411800000001</v>
      </c>
      <c r="AP91" s="36">
        <v>0.90800000000000003</v>
      </c>
      <c r="AQ91" s="36">
        <v>1.1364705879999999</v>
      </c>
      <c r="AR91" s="36">
        <v>0.41176470599999998</v>
      </c>
      <c r="AS91" s="36">
        <v>437.39705880000002</v>
      </c>
      <c r="AT91" s="36">
        <v>2</v>
      </c>
      <c r="AU91" s="36">
        <v>0.21867647100000001</v>
      </c>
      <c r="AV91" s="36">
        <v>0.305882353</v>
      </c>
      <c r="AW91" s="36">
        <v>112.1906863</v>
      </c>
      <c r="AX91" s="36">
        <v>9.7331862749999996</v>
      </c>
      <c r="AY91" s="36">
        <v>757</v>
      </c>
      <c r="AZ91" s="36">
        <v>9.1388235289999997</v>
      </c>
      <c r="BA91" s="36">
        <v>-854.6176471</v>
      </c>
      <c r="BB91" s="36">
        <v>335.81372549999998</v>
      </c>
      <c r="BC91" s="36">
        <v>2.274509804</v>
      </c>
      <c r="BD91" s="36">
        <v>2.2850169839999999</v>
      </c>
      <c r="BE91" s="36">
        <v>2.4155086890000002</v>
      </c>
      <c r="BF91" s="36">
        <v>1.4004272280000001</v>
      </c>
      <c r="BG91" s="36">
        <v>0</v>
      </c>
    </row>
    <row r="92" spans="1:64" ht="15">
      <c r="A92" s="12">
        <v>16</v>
      </c>
      <c r="B92" s="14">
        <v>43658</v>
      </c>
      <c r="C92" s="12">
        <v>3</v>
      </c>
      <c r="D92" s="12" t="s">
        <v>100</v>
      </c>
      <c r="E92" s="12">
        <v>65</v>
      </c>
      <c r="F92" s="12" t="b">
        <v>0</v>
      </c>
      <c r="G92" s="10">
        <v>7.77</v>
      </c>
      <c r="H92" s="12" t="s">
        <v>274</v>
      </c>
      <c r="I92" s="12" t="s">
        <v>275</v>
      </c>
      <c r="J92" s="12" t="s">
        <v>276</v>
      </c>
      <c r="K92" s="12">
        <v>0</v>
      </c>
      <c r="L92" s="12" t="s">
        <v>94</v>
      </c>
      <c r="M92" s="12" t="s">
        <v>160</v>
      </c>
      <c r="N92" s="12" t="s">
        <v>153</v>
      </c>
      <c r="O92" s="12" t="s">
        <v>277</v>
      </c>
      <c r="P92" s="12" t="s">
        <v>278</v>
      </c>
      <c r="Q92" s="12">
        <v>0</v>
      </c>
      <c r="R92" s="12" t="s">
        <v>170</v>
      </c>
      <c r="S92" s="12">
        <v>0</v>
      </c>
      <c r="T92" s="12">
        <v>60</v>
      </c>
      <c r="U92" s="8">
        <v>0.41</v>
      </c>
      <c r="V92" s="8">
        <v>0.27800000000000002</v>
      </c>
      <c r="W92" s="8">
        <v>8.0000000000000002E-3</v>
      </c>
      <c r="X92" s="8">
        <v>0</v>
      </c>
      <c r="Y92" s="8">
        <v>0.41</v>
      </c>
      <c r="AB92" s="12">
        <v>3.37</v>
      </c>
      <c r="AC92" s="12">
        <f>AB92/(T92/1000)</f>
        <v>56.166666666666671</v>
      </c>
      <c r="AD92" s="19">
        <f>AC92+W92</f>
        <v>56.174666666666674</v>
      </c>
      <c r="AE92" s="9">
        <v>3.8409999999999998E-3</v>
      </c>
      <c r="AF92" s="9">
        <v>40.593339999999998</v>
      </c>
      <c r="AG92" s="9">
        <v>0.114331</v>
      </c>
      <c r="AH92" s="11">
        <v>7.9699999999999999E-5</v>
      </c>
      <c r="AI92" s="9">
        <v>7.7905490000000004</v>
      </c>
      <c r="AJ92" s="9">
        <v>1.7368999999999999E-2</v>
      </c>
      <c r="AK92" s="9">
        <v>4.6082999999999999E-2</v>
      </c>
      <c r="AL92" s="9">
        <v>14.763719999999999</v>
      </c>
      <c r="AM92" s="9">
        <v>2.1110600000000002</v>
      </c>
      <c r="AN92" s="20">
        <v>22.28785714</v>
      </c>
      <c r="AO92" s="20">
        <v>0.63785714299999996</v>
      </c>
      <c r="AP92" s="20">
        <v>0.90700000000000003</v>
      </c>
      <c r="AQ92" s="20">
        <v>1.1264285709999999</v>
      </c>
      <c r="AR92" s="20">
        <v>0.4</v>
      </c>
      <c r="AS92" s="20">
        <v>423.7857143</v>
      </c>
      <c r="AT92" s="20">
        <v>2</v>
      </c>
      <c r="AU92" s="20">
        <v>0.21</v>
      </c>
      <c r="AV92" s="20">
        <v>0.3</v>
      </c>
      <c r="AW92" s="20">
        <v>113.24285709999999</v>
      </c>
      <c r="AX92" s="20">
        <v>9.7914285710000009</v>
      </c>
      <c r="AY92" s="20">
        <v>757</v>
      </c>
      <c r="AZ92" s="20">
        <v>9.2135714289999999</v>
      </c>
      <c r="BA92" s="20">
        <v>-853.2857143</v>
      </c>
      <c r="BB92" s="20">
        <v>480.2857143</v>
      </c>
      <c r="BC92" s="20">
        <v>3.4285714289999998</v>
      </c>
      <c r="BD92" s="20">
        <v>2.3267243190000002</v>
      </c>
      <c r="BE92" s="20">
        <v>2.7014730409999999</v>
      </c>
      <c r="BF92" s="20">
        <v>1.3753240870000001</v>
      </c>
      <c r="BG92" s="20">
        <v>0</v>
      </c>
    </row>
    <row r="93" spans="1:64" ht="15">
      <c r="A93" s="12">
        <v>16</v>
      </c>
      <c r="B93" s="14">
        <v>43658</v>
      </c>
      <c r="C93" s="12">
        <v>17</v>
      </c>
      <c r="D93" s="12" t="s">
        <v>90</v>
      </c>
      <c r="E93" s="12">
        <v>175</v>
      </c>
      <c r="F93" s="12" t="b">
        <v>1</v>
      </c>
      <c r="G93" s="10">
        <v>1.65</v>
      </c>
      <c r="H93" s="12">
        <v>0</v>
      </c>
      <c r="I93" s="12" t="s">
        <v>297</v>
      </c>
      <c r="J93" s="12" t="s">
        <v>349</v>
      </c>
      <c r="L93" s="12" t="s">
        <v>257</v>
      </c>
      <c r="M93" s="12" t="s">
        <v>282</v>
      </c>
      <c r="N93" s="12">
        <v>0</v>
      </c>
      <c r="O93" s="12">
        <v>0</v>
      </c>
      <c r="P93" s="12" t="s">
        <v>348</v>
      </c>
      <c r="Q93" s="12">
        <v>0</v>
      </c>
      <c r="R93" s="12">
        <v>0</v>
      </c>
      <c r="S93" s="12" t="s">
        <v>174</v>
      </c>
      <c r="T93" s="12">
        <v>60</v>
      </c>
      <c r="U93" s="8">
        <v>0.93400000000000005</v>
      </c>
      <c r="V93" s="8">
        <v>0.69599999999999995</v>
      </c>
      <c r="W93" s="8">
        <v>3.5999999999999997E-2</v>
      </c>
      <c r="X93" s="8">
        <v>0.02</v>
      </c>
      <c r="Y93" s="8">
        <v>0.91400000000000003</v>
      </c>
      <c r="AB93" s="12">
        <v>1.885</v>
      </c>
      <c r="AC93" s="12">
        <f>AB93/(T93/1000)</f>
        <v>31.416666666666668</v>
      </c>
      <c r="AD93" s="19">
        <f>AC93+W93</f>
        <v>31.452666666666669</v>
      </c>
      <c r="AE93" s="9">
        <v>0</v>
      </c>
      <c r="AF93" s="9">
        <v>40.134189999999997</v>
      </c>
      <c r="AG93" s="9">
        <v>0.114963</v>
      </c>
      <c r="AH93" s="11">
        <v>7.7000000000000001E-5</v>
      </c>
      <c r="AI93" s="9">
        <v>7.7176330000000002</v>
      </c>
      <c r="AJ93" s="9">
        <v>4.1680000000000002E-2</v>
      </c>
      <c r="AK93" s="9">
        <v>6.6496E-2</v>
      </c>
      <c r="AL93" s="9">
        <v>14.45093</v>
      </c>
      <c r="AM93" s="9">
        <v>0.51983400000000002</v>
      </c>
      <c r="AN93" s="20">
        <v>21.325833329999998</v>
      </c>
      <c r="AO93" s="20">
        <v>1.016666667</v>
      </c>
      <c r="AP93" s="20">
        <v>0.90700000000000003</v>
      </c>
      <c r="AQ93" s="20">
        <v>1.1599999999999999</v>
      </c>
      <c r="AR93" s="20">
        <v>0.4</v>
      </c>
      <c r="AS93" s="20">
        <v>432.08333329999999</v>
      </c>
      <c r="AT93" s="20">
        <v>2</v>
      </c>
      <c r="AU93" s="20">
        <v>0.215</v>
      </c>
      <c r="AV93" s="20">
        <v>0.3</v>
      </c>
      <c r="AW93" s="20">
        <v>45.35</v>
      </c>
      <c r="AX93" s="20">
        <v>3.9916666670000001</v>
      </c>
      <c r="AY93" s="20">
        <v>757</v>
      </c>
      <c r="AZ93" s="20">
        <v>8.6787500000000009</v>
      </c>
      <c r="BA93" s="20">
        <v>-868.29166669999995</v>
      </c>
      <c r="BB93" s="20">
        <v>956.95833330000005</v>
      </c>
      <c r="BC93" s="20">
        <v>7.3333333329999997</v>
      </c>
      <c r="BD93" s="20">
        <v>1.483576</v>
      </c>
      <c r="BE93" s="20">
        <v>1.571277</v>
      </c>
      <c r="BF93" s="20">
        <v>2.1569509999999998</v>
      </c>
      <c r="BG93" s="20">
        <v>0</v>
      </c>
    </row>
    <row r="94" spans="1:64" ht="15">
      <c r="A94" s="12">
        <v>60</v>
      </c>
      <c r="B94" s="14">
        <v>43706</v>
      </c>
      <c r="C94" s="12" t="s">
        <v>64</v>
      </c>
      <c r="D94" s="12" t="s">
        <v>65</v>
      </c>
      <c r="E94" s="12">
        <v>55</v>
      </c>
      <c r="F94" s="12" t="b">
        <v>0</v>
      </c>
      <c r="H94" s="12" t="s">
        <v>654</v>
      </c>
      <c r="I94" s="12" t="s">
        <v>655</v>
      </c>
      <c r="J94" s="12" t="s">
        <v>656</v>
      </c>
      <c r="K94" s="12">
        <v>0</v>
      </c>
      <c r="L94" s="12" t="s">
        <v>356</v>
      </c>
      <c r="M94" s="12">
        <v>0</v>
      </c>
      <c r="N94" s="12" t="s">
        <v>657</v>
      </c>
      <c r="O94" s="12" t="s">
        <v>658</v>
      </c>
      <c r="P94" s="12" t="s">
        <v>659</v>
      </c>
      <c r="Q94" s="12" t="s">
        <v>260</v>
      </c>
      <c r="R94" s="12">
        <v>0</v>
      </c>
      <c r="S94" s="12" t="s">
        <v>282</v>
      </c>
      <c r="T94" s="12">
        <v>60</v>
      </c>
      <c r="U94" s="8">
        <v>0.33200000000000002</v>
      </c>
      <c r="V94" s="8">
        <v>0</v>
      </c>
      <c r="W94" s="8">
        <v>1E-3</v>
      </c>
      <c r="X94" s="8">
        <v>0</v>
      </c>
      <c r="Y94" s="8">
        <v>0.33200000000000002</v>
      </c>
      <c r="AB94" s="12">
        <v>6.81</v>
      </c>
      <c r="AC94" s="12">
        <f>AB94/(T94/1000)</f>
        <v>113.5</v>
      </c>
      <c r="AD94" s="19">
        <f>AC94+W94</f>
        <v>113.501</v>
      </c>
      <c r="AE94" s="9">
        <v>0</v>
      </c>
      <c r="AF94" s="9">
        <v>40.209600000000002</v>
      </c>
      <c r="AG94" s="9">
        <v>6.9151000000000004E-2</v>
      </c>
      <c r="AH94" s="11">
        <v>6.5400000000000004E-5</v>
      </c>
      <c r="AI94" s="9">
        <v>8.4069319999999994</v>
      </c>
      <c r="AJ94" s="9">
        <v>3.1940000000000003E-2</v>
      </c>
      <c r="AK94" s="9">
        <v>3.1022999999999998E-2</v>
      </c>
      <c r="AL94" s="9">
        <v>17.163679999999999</v>
      </c>
      <c r="AM94" s="9">
        <v>0.48883100000000002</v>
      </c>
      <c r="AN94" s="20">
        <v>23.659375000000001</v>
      </c>
      <c r="AO94" s="20">
        <v>0.74750000000000005</v>
      </c>
      <c r="AP94" s="20">
        <v>0.91</v>
      </c>
      <c r="AQ94" s="20">
        <v>1.14375</v>
      </c>
      <c r="AR94" s="20">
        <v>0.5</v>
      </c>
      <c r="AS94" s="20">
        <v>484.25</v>
      </c>
      <c r="AT94" s="20">
        <v>2</v>
      </c>
      <c r="AU94" s="20">
        <v>0.24</v>
      </c>
      <c r="AV94" s="20">
        <v>0.3</v>
      </c>
      <c r="AW94" s="20">
        <v>54.9375</v>
      </c>
      <c r="AX94" s="20">
        <v>4.6262499999999998</v>
      </c>
      <c r="AY94" s="20">
        <v>757</v>
      </c>
      <c r="AZ94" s="20">
        <v>9.1199999999999992</v>
      </c>
      <c r="BA94" s="20">
        <v>-567.75</v>
      </c>
      <c r="BB94" s="20">
        <v>640.875</v>
      </c>
      <c r="BC94" s="20">
        <v>4.875</v>
      </c>
      <c r="BD94" s="20">
        <v>3.385439769</v>
      </c>
      <c r="BE94" s="20">
        <v>1.8241977250000001</v>
      </c>
      <c r="BF94" s="20">
        <v>0.94522431900000004</v>
      </c>
      <c r="BG94" s="20">
        <v>0</v>
      </c>
      <c r="BH94" s="20"/>
      <c r="BI94" s="20"/>
      <c r="BJ94" s="20"/>
    </row>
    <row r="95" spans="1:64" ht="15">
      <c r="A95" s="12">
        <v>45</v>
      </c>
      <c r="B95" s="14">
        <v>43684</v>
      </c>
      <c r="C95" s="12">
        <v>4</v>
      </c>
      <c r="D95" s="12" t="s">
        <v>100</v>
      </c>
      <c r="E95" s="12">
        <v>105</v>
      </c>
      <c r="F95" s="12" t="b">
        <v>0</v>
      </c>
      <c r="G95" s="12" t="s">
        <v>462</v>
      </c>
      <c r="H95" s="12" t="s">
        <v>463</v>
      </c>
      <c r="I95" s="12" t="s">
        <v>464</v>
      </c>
      <c r="J95" s="12" t="s">
        <v>465</v>
      </c>
      <c r="K95" s="12" t="s">
        <v>313</v>
      </c>
      <c r="L95" s="12">
        <v>0</v>
      </c>
      <c r="M95" s="12" t="s">
        <v>98</v>
      </c>
      <c r="N95" s="12" t="s">
        <v>466</v>
      </c>
      <c r="O95" s="12" t="s">
        <v>467</v>
      </c>
      <c r="P95" s="12" t="s">
        <v>468</v>
      </c>
      <c r="Q95" s="12" t="s">
        <v>99</v>
      </c>
      <c r="R95" s="12" t="s">
        <v>70</v>
      </c>
      <c r="S95" s="12" t="s">
        <v>112</v>
      </c>
      <c r="T95" s="12">
        <v>60</v>
      </c>
      <c r="U95" s="8">
        <v>2.9209999999999998</v>
      </c>
      <c r="V95" s="8">
        <v>0.58299999999999996</v>
      </c>
      <c r="W95" s="8">
        <v>5.5E-2</v>
      </c>
      <c r="X95" s="8">
        <v>0.245</v>
      </c>
      <c r="Y95" s="8">
        <v>2.6760000000000002</v>
      </c>
      <c r="AB95" s="12">
        <v>6.6</v>
      </c>
      <c r="AC95" s="12">
        <f>AB95/(T95/1000)</f>
        <v>110</v>
      </c>
      <c r="AD95" s="19">
        <f>AC95+W95</f>
        <v>110.05500000000001</v>
      </c>
      <c r="AE95" s="9">
        <v>0</v>
      </c>
      <c r="AF95" s="9">
        <v>39.886749999999999</v>
      </c>
      <c r="AG95" s="9">
        <v>4.4613E-2</v>
      </c>
      <c r="AH95" s="11">
        <v>4.9299999999999999E-5</v>
      </c>
      <c r="AI95" s="9">
        <v>7.9258170000000003</v>
      </c>
      <c r="AJ95" s="9">
        <v>2.4279999999999999E-2</v>
      </c>
      <c r="AK95" s="9">
        <v>4.7508000000000002E-2</v>
      </c>
      <c r="AL95" s="9">
        <v>15.69483</v>
      </c>
      <c r="AM95" s="9">
        <v>1.498939</v>
      </c>
      <c r="AN95" s="20">
        <v>23.58212121</v>
      </c>
      <c r="AO95" s="20">
        <v>0.55636363600000005</v>
      </c>
      <c r="AP95" s="20">
        <v>0.91100000000000003</v>
      </c>
      <c r="AQ95" s="20">
        <v>1.117272727</v>
      </c>
      <c r="AR95" s="20">
        <v>0.5</v>
      </c>
      <c r="AS95" s="20">
        <v>466.12121209999998</v>
      </c>
      <c r="AT95" s="20">
        <v>2</v>
      </c>
      <c r="AU95" s="20">
        <v>0.23363636400000001</v>
      </c>
      <c r="AV95" s="20">
        <v>0.3</v>
      </c>
      <c r="AW95" s="20">
        <v>129.64242419999999</v>
      </c>
      <c r="AX95" s="20">
        <v>10.93454545</v>
      </c>
      <c r="AY95" s="20">
        <v>757</v>
      </c>
      <c r="AZ95" s="20">
        <v>9.4363636359999994</v>
      </c>
      <c r="BA95" s="20">
        <v>-741.04545450000001</v>
      </c>
      <c r="BB95" s="20">
        <v>1192.257576</v>
      </c>
      <c r="BC95" s="20">
        <v>9.2727272729999992</v>
      </c>
      <c r="BD95" s="20">
        <v>1.635035442</v>
      </c>
      <c r="BE95" s="20">
        <v>5.4917396009999999</v>
      </c>
      <c r="BF95" s="20">
        <v>1.9571441199999999</v>
      </c>
      <c r="BG95" s="20">
        <v>0</v>
      </c>
      <c r="BH95" s="20"/>
      <c r="BI95" s="20"/>
      <c r="BJ95" s="20"/>
      <c r="BK95" s="20"/>
      <c r="BL95" s="20"/>
    </row>
    <row r="96" spans="1:64" ht="15">
      <c r="A96" s="12">
        <v>60</v>
      </c>
      <c r="B96" s="14">
        <v>43706</v>
      </c>
      <c r="C96" s="12">
        <v>15</v>
      </c>
      <c r="D96" s="12" t="s">
        <v>105</v>
      </c>
      <c r="E96" s="12">
        <v>120</v>
      </c>
      <c r="F96" s="12" t="b">
        <v>0</v>
      </c>
      <c r="H96" s="12" t="s">
        <v>636</v>
      </c>
      <c r="I96" s="12">
        <v>0</v>
      </c>
      <c r="J96" s="12" t="s">
        <v>637</v>
      </c>
      <c r="K96" s="12" t="s">
        <v>638</v>
      </c>
      <c r="L96" s="12">
        <v>0</v>
      </c>
      <c r="M96" s="12" t="s">
        <v>282</v>
      </c>
      <c r="N96" s="12" t="s">
        <v>350</v>
      </c>
      <c r="O96" s="12">
        <v>0</v>
      </c>
      <c r="P96" s="12" t="s">
        <v>209</v>
      </c>
      <c r="Q96" s="12" t="s">
        <v>639</v>
      </c>
      <c r="R96" s="12">
        <v>0</v>
      </c>
      <c r="S96" s="12" t="s">
        <v>600</v>
      </c>
      <c r="T96" s="12">
        <v>60</v>
      </c>
      <c r="U96" s="8">
        <v>0.28599999999999998</v>
      </c>
      <c r="V96" s="8">
        <v>4.8000000000000001E-2</v>
      </c>
      <c r="W96" s="8">
        <v>2.8000000000000001E-2</v>
      </c>
      <c r="X96" s="8">
        <v>0</v>
      </c>
      <c r="Y96" s="8">
        <v>0.28599999999999998</v>
      </c>
      <c r="AB96" s="12">
        <v>5.58</v>
      </c>
      <c r="AC96" s="12">
        <f>AB96/(T96/1000)</f>
        <v>93</v>
      </c>
      <c r="AD96" s="19">
        <f>AC96+W96</f>
        <v>93.028000000000006</v>
      </c>
      <c r="AE96" s="9">
        <v>0</v>
      </c>
      <c r="AF96" s="9">
        <v>31.9267</v>
      </c>
      <c r="AG96" s="9">
        <v>0.15045700000000001</v>
      </c>
      <c r="AH96" s="11">
        <v>1.6500000000000001E-5</v>
      </c>
      <c r="AI96" s="9">
        <v>8.2704489999999993</v>
      </c>
      <c r="AJ96" s="9">
        <v>2.1475000000000001E-2</v>
      </c>
      <c r="AK96" s="9">
        <v>5.4741999999999999E-2</v>
      </c>
      <c r="AL96" s="9">
        <v>16.008179999999999</v>
      </c>
      <c r="AM96" s="9">
        <v>1.4196299999999999</v>
      </c>
      <c r="AN96" s="20">
        <v>23.864999999999998</v>
      </c>
      <c r="AO96" s="20">
        <v>0.66</v>
      </c>
      <c r="AP96" s="20">
        <v>0.91100000000000003</v>
      </c>
      <c r="AQ96" s="20">
        <v>1.1366666670000001</v>
      </c>
      <c r="AR96" s="20">
        <v>0.4</v>
      </c>
      <c r="AS96" s="20">
        <v>443.5</v>
      </c>
      <c r="AT96" s="20">
        <v>2</v>
      </c>
      <c r="AU96" s="20">
        <v>0.22166666700000001</v>
      </c>
      <c r="AV96" s="20">
        <v>0.3</v>
      </c>
      <c r="AW96" s="20">
        <v>78.8</v>
      </c>
      <c r="AX96" s="20">
        <v>6.61</v>
      </c>
      <c r="AY96" s="20">
        <v>757</v>
      </c>
      <c r="AZ96" s="20">
        <v>9.7650000000000006</v>
      </c>
      <c r="BA96" s="20">
        <v>-603.16666669999995</v>
      </c>
      <c r="BB96" s="20">
        <v>227.83333329999999</v>
      </c>
      <c r="BC96" s="20">
        <v>1.3333333329999999</v>
      </c>
      <c r="BD96" s="20">
        <v>3.5410636279999999</v>
      </c>
      <c r="BE96" s="20">
        <v>3.2369056650000001</v>
      </c>
      <c r="BF96" s="20">
        <v>0.90368328200000003</v>
      </c>
      <c r="BG96" s="20">
        <v>0</v>
      </c>
      <c r="BH96" s="20"/>
      <c r="BI96" s="20"/>
      <c r="BJ96" s="20"/>
    </row>
    <row r="97" spans="1:59" ht="15">
      <c r="A97" s="12">
        <v>7</v>
      </c>
      <c r="B97" s="14">
        <v>43649</v>
      </c>
      <c r="C97" s="12">
        <v>3</v>
      </c>
      <c r="D97" s="12" t="s">
        <v>100</v>
      </c>
      <c r="E97" s="12">
        <v>65</v>
      </c>
      <c r="F97" s="12" t="b">
        <v>0</v>
      </c>
      <c r="G97" s="12">
        <v>11.8</v>
      </c>
      <c r="H97" s="12" t="s">
        <v>164</v>
      </c>
      <c r="I97" s="12" t="s">
        <v>165</v>
      </c>
      <c r="J97" s="12" t="s">
        <v>166</v>
      </c>
      <c r="K97" s="12">
        <v>0</v>
      </c>
      <c r="L97" s="12" t="s">
        <v>98</v>
      </c>
      <c r="M97" s="12" t="s">
        <v>167</v>
      </c>
      <c r="N97" s="12">
        <v>0</v>
      </c>
      <c r="O97" s="12" t="s">
        <v>168</v>
      </c>
      <c r="P97" s="12" t="s">
        <v>169</v>
      </c>
      <c r="Q97" s="12">
        <v>0</v>
      </c>
      <c r="R97" s="12" t="s">
        <v>170</v>
      </c>
      <c r="S97" s="12" t="s">
        <v>163</v>
      </c>
      <c r="T97" s="12">
        <v>60</v>
      </c>
      <c r="U97" s="8">
        <v>0.36699999999999999</v>
      </c>
      <c r="V97" s="8">
        <v>0.28899999999999998</v>
      </c>
      <c r="W97" s="8">
        <v>2.5999999999999999E-2</v>
      </c>
      <c r="X97" s="8">
        <v>0</v>
      </c>
      <c r="Y97" s="8">
        <v>0.36699999999999999</v>
      </c>
      <c r="AB97" s="12">
        <v>1.915</v>
      </c>
      <c r="AC97" s="12">
        <f>AB97/(T97/1000)</f>
        <v>31.916666666666668</v>
      </c>
      <c r="AD97" s="19">
        <f>AC97+W97</f>
        <v>31.942666666666668</v>
      </c>
      <c r="AE97" s="9">
        <v>0</v>
      </c>
      <c r="AF97" s="9">
        <v>42.227559999999997</v>
      </c>
      <c r="AG97" s="9">
        <v>2.6289E-2</v>
      </c>
      <c r="AH97" s="9">
        <v>0</v>
      </c>
      <c r="AI97" s="9">
        <v>7.7400760000000002</v>
      </c>
      <c r="AJ97" s="9">
        <v>2.7109999999999999E-3</v>
      </c>
      <c r="AK97" s="9">
        <v>2.8274000000000001E-2</v>
      </c>
      <c r="AL97" s="9">
        <v>14.55996</v>
      </c>
      <c r="AM97" s="9">
        <v>1.1607940000000001</v>
      </c>
      <c r="AN97" s="20">
        <v>23.43075</v>
      </c>
      <c r="AO97" s="20">
        <v>0.71899999999999997</v>
      </c>
      <c r="AP97" s="20">
        <v>0.90800000000000003</v>
      </c>
      <c r="AQ97" s="20">
        <v>1.145</v>
      </c>
      <c r="AR97" s="20">
        <v>0.4</v>
      </c>
      <c r="AS97" s="20">
        <v>420.1</v>
      </c>
      <c r="AT97" s="20">
        <v>2</v>
      </c>
      <c r="AU97" s="20">
        <v>0.21</v>
      </c>
      <c r="AV97" s="20">
        <v>0.3</v>
      </c>
      <c r="AW97" s="20">
        <v>137.8475</v>
      </c>
      <c r="AX97" s="20">
        <v>11.6655</v>
      </c>
      <c r="AY97" s="20">
        <v>757</v>
      </c>
      <c r="AZ97" s="20">
        <v>9.5020000000000007</v>
      </c>
      <c r="BA97" s="20">
        <v>-893.5</v>
      </c>
      <c r="BB97" s="20">
        <v>896.2</v>
      </c>
      <c r="BC97" s="20">
        <v>6.5</v>
      </c>
      <c r="BD97" s="20">
        <v>1.5435221450000001</v>
      </c>
      <c r="BE97" s="20">
        <v>4.0665657250000002</v>
      </c>
      <c r="BF97" s="20">
        <v>2.0731804920000001</v>
      </c>
      <c r="BG97" s="20">
        <v>0</v>
      </c>
    </row>
    <row r="98" spans="1:59" thickBot="1">
      <c r="A98" s="12">
        <v>7</v>
      </c>
      <c r="B98" s="14">
        <v>43649</v>
      </c>
      <c r="C98" s="12">
        <v>13</v>
      </c>
      <c r="D98" s="12" t="s">
        <v>109</v>
      </c>
      <c r="E98" s="12">
        <v>60</v>
      </c>
      <c r="F98" s="12" t="b">
        <v>0</v>
      </c>
      <c r="G98" s="12">
        <v>12.6</v>
      </c>
      <c r="H98" s="12">
        <v>0</v>
      </c>
      <c r="I98" s="12" t="s">
        <v>220</v>
      </c>
      <c r="J98" s="12" t="s">
        <v>221</v>
      </c>
      <c r="K98" s="12">
        <v>0</v>
      </c>
      <c r="L98" s="12" t="s">
        <v>160</v>
      </c>
      <c r="M98" s="12" t="s">
        <v>133</v>
      </c>
      <c r="N98" s="12" t="s">
        <v>222</v>
      </c>
      <c r="O98" s="12" t="s">
        <v>223</v>
      </c>
      <c r="P98" s="12" t="s">
        <v>224</v>
      </c>
      <c r="Q98" s="12">
        <v>0</v>
      </c>
      <c r="R98" s="12" t="s">
        <v>93</v>
      </c>
      <c r="S98" s="12" t="s">
        <v>70</v>
      </c>
      <c r="T98" s="12">
        <v>60</v>
      </c>
      <c r="U98" s="8">
        <v>1.4970000000000001</v>
      </c>
      <c r="V98" s="8">
        <v>0.20399999999999999</v>
      </c>
      <c r="W98" s="8">
        <v>0</v>
      </c>
      <c r="X98" s="8">
        <v>0</v>
      </c>
      <c r="Y98" s="8">
        <v>1.4970000000000001</v>
      </c>
      <c r="AB98" s="12">
        <v>8.2799999999999994</v>
      </c>
      <c r="AC98" s="12">
        <f>AB98/(T98/1000)</f>
        <v>138</v>
      </c>
      <c r="AD98" s="19">
        <f>AC98+W98</f>
        <v>138</v>
      </c>
      <c r="AE98" s="9">
        <v>0</v>
      </c>
      <c r="AF98" s="9">
        <v>42.24494</v>
      </c>
      <c r="AG98" s="9">
        <v>1.5635E-2</v>
      </c>
      <c r="AH98" s="9">
        <v>0</v>
      </c>
      <c r="AI98" s="9">
        <v>7.7947660000000001</v>
      </c>
      <c r="AJ98" s="9">
        <v>3.307E-3</v>
      </c>
      <c r="AK98" s="9">
        <v>2.4701000000000001E-2</v>
      </c>
      <c r="AL98" s="9">
        <v>14.691079999999999</v>
      </c>
      <c r="AM98" s="9">
        <v>1.445586</v>
      </c>
      <c r="AN98" s="20">
        <v>23.503583330000001</v>
      </c>
      <c r="AO98" s="20">
        <v>0.75849999999999995</v>
      </c>
      <c r="AP98" s="20">
        <v>0.90800000000000003</v>
      </c>
      <c r="AQ98" s="20">
        <v>1.147333333</v>
      </c>
      <c r="AR98" s="20">
        <v>0.4</v>
      </c>
      <c r="AS98" s="20">
        <v>419.7416667</v>
      </c>
      <c r="AT98" s="20">
        <v>2</v>
      </c>
      <c r="AU98" s="20">
        <v>0.21</v>
      </c>
      <c r="AV98" s="20">
        <v>0.3</v>
      </c>
      <c r="AW98" s="20">
        <v>165.7991667</v>
      </c>
      <c r="AX98" s="20">
        <v>14.002000000000001</v>
      </c>
      <c r="AY98" s="20">
        <v>757</v>
      </c>
      <c r="AZ98" s="20">
        <v>9.4502500000000005</v>
      </c>
      <c r="BA98" s="20">
        <v>-890.9</v>
      </c>
      <c r="BB98" s="20">
        <v>1013.3166670000001</v>
      </c>
      <c r="BC98" s="20">
        <v>7.6666666670000003</v>
      </c>
      <c r="BD98" s="20">
        <v>1.8723797879999999</v>
      </c>
      <c r="BE98" s="20">
        <v>3.6664687250000001</v>
      </c>
      <c r="BF98" s="20">
        <v>1.7090549799999999</v>
      </c>
      <c r="BG98" s="20">
        <v>0</v>
      </c>
    </row>
    <row r="99" spans="1:59" ht="16.5" thickTop="1" thickBot="1">
      <c r="A99" s="12">
        <v>7</v>
      </c>
      <c r="B99" s="14">
        <v>43649</v>
      </c>
      <c r="C99" s="12">
        <v>14</v>
      </c>
      <c r="D99" s="12" t="s">
        <v>95</v>
      </c>
      <c r="E99" s="12">
        <v>60</v>
      </c>
      <c r="F99" s="12" t="b">
        <v>0</v>
      </c>
      <c r="G99" s="12">
        <v>13.2</v>
      </c>
      <c r="H99" s="12" t="s">
        <v>225</v>
      </c>
      <c r="I99" s="12" t="s">
        <v>150</v>
      </c>
      <c r="J99" s="12" t="s">
        <v>226</v>
      </c>
      <c r="K99" s="12">
        <v>0</v>
      </c>
      <c r="L99" s="12" t="s">
        <v>99</v>
      </c>
      <c r="M99" s="12" t="s">
        <v>174</v>
      </c>
      <c r="N99" s="12" t="s">
        <v>227</v>
      </c>
      <c r="O99" s="12" t="s">
        <v>228</v>
      </c>
      <c r="P99" s="12" t="s">
        <v>229</v>
      </c>
      <c r="Q99" s="12">
        <v>0</v>
      </c>
      <c r="R99" s="12" t="s">
        <v>170</v>
      </c>
      <c r="S99" s="12" t="s">
        <v>167</v>
      </c>
      <c r="T99" s="12">
        <v>60</v>
      </c>
      <c r="U99" s="8">
        <v>3.4279999999999999</v>
      </c>
      <c r="V99" s="8">
        <v>0.26600000000000001</v>
      </c>
      <c r="W99" s="8">
        <v>3.0000000000000001E-3</v>
      </c>
      <c r="X99" s="8">
        <v>0.08</v>
      </c>
      <c r="Y99" s="8">
        <v>3.3479999999999999</v>
      </c>
      <c r="AB99" s="12">
        <v>7.3250000000000002</v>
      </c>
      <c r="AC99" s="12">
        <f>AB99/(T99/1000)</f>
        <v>122.08333333333334</v>
      </c>
      <c r="AD99" s="19">
        <f>AC99+W99</f>
        <v>122.08633333333334</v>
      </c>
      <c r="AE99" s="9">
        <v>0</v>
      </c>
      <c r="AF99" s="9">
        <v>41.034219999999998</v>
      </c>
      <c r="AG99" s="9">
        <v>2.2877000000000002E-2</v>
      </c>
      <c r="AH99" s="9">
        <v>0</v>
      </c>
      <c r="AI99" s="9">
        <v>7.6478010000000003</v>
      </c>
      <c r="AJ99" s="9">
        <v>4.2139999999999999E-3</v>
      </c>
      <c r="AK99" s="9">
        <v>3.1648999999999997E-2</v>
      </c>
      <c r="AL99" s="9">
        <v>14.69509</v>
      </c>
      <c r="AM99" s="9">
        <v>2.0238200000000002</v>
      </c>
      <c r="AN99" s="47">
        <v>23.487962960000001</v>
      </c>
      <c r="AO99" s="47">
        <v>0.75703703700000002</v>
      </c>
      <c r="AP99" s="47">
        <v>0.90800000000000003</v>
      </c>
      <c r="AQ99" s="47">
        <v>1.147777778</v>
      </c>
      <c r="AR99" s="47">
        <v>0.4</v>
      </c>
      <c r="AS99" s="47">
        <v>417.11111110000002</v>
      </c>
      <c r="AT99" s="47">
        <v>2</v>
      </c>
      <c r="AU99" s="47">
        <v>0.21</v>
      </c>
      <c r="AV99" s="47">
        <v>0.3</v>
      </c>
      <c r="AW99" s="47">
        <v>157.03765430000001</v>
      </c>
      <c r="AX99" s="47">
        <v>13.266666669999999</v>
      </c>
      <c r="AY99" s="47">
        <v>757</v>
      </c>
      <c r="AZ99" s="47">
        <v>9.4502469139999992</v>
      </c>
      <c r="BA99" s="47">
        <v>-894.66666669999995</v>
      </c>
      <c r="BB99" s="47">
        <v>1226.4691359999999</v>
      </c>
      <c r="BC99" s="47">
        <v>9.1851851849999999</v>
      </c>
      <c r="BD99" s="47">
        <v>2.071790279</v>
      </c>
      <c r="BE99" s="47">
        <v>2.427266903</v>
      </c>
      <c r="BF99" s="47">
        <v>1.5445578799999999</v>
      </c>
      <c r="BG99" s="47">
        <v>0</v>
      </c>
    </row>
    <row r="100" spans="1:59" thickTop="1">
      <c r="A100" s="12">
        <v>7</v>
      </c>
      <c r="B100" s="14">
        <v>43649</v>
      </c>
      <c r="C100" s="12" t="s">
        <v>64</v>
      </c>
      <c r="D100" s="12" t="s">
        <v>65</v>
      </c>
      <c r="E100" s="12">
        <v>50</v>
      </c>
      <c r="F100" s="12" t="b">
        <v>0</v>
      </c>
      <c r="G100" s="12" t="s">
        <v>66</v>
      </c>
      <c r="H100" s="12" t="s">
        <v>75</v>
      </c>
      <c r="I100" s="12" t="s">
        <v>258</v>
      </c>
      <c r="J100" s="12" t="s">
        <v>259</v>
      </c>
      <c r="K100" s="12" t="s">
        <v>260</v>
      </c>
      <c r="L100" s="12">
        <v>0</v>
      </c>
      <c r="M100" s="12" t="s">
        <v>156</v>
      </c>
      <c r="N100" s="12">
        <v>2</v>
      </c>
      <c r="O100" s="12" t="s">
        <v>261</v>
      </c>
      <c r="P100" s="12" t="s">
        <v>262</v>
      </c>
      <c r="Q100" s="12">
        <v>0</v>
      </c>
      <c r="R100" s="12" t="s">
        <v>170</v>
      </c>
      <c r="S100" s="12" t="s">
        <v>174</v>
      </c>
      <c r="T100" s="12">
        <v>60</v>
      </c>
      <c r="U100" s="8">
        <v>1.665</v>
      </c>
      <c r="V100" s="8">
        <v>0.23799999999999999</v>
      </c>
      <c r="W100" s="8">
        <v>6.0000000000000001E-3</v>
      </c>
      <c r="X100" s="8">
        <v>2.1999999999999999E-2</v>
      </c>
      <c r="Y100" s="8">
        <v>1.643</v>
      </c>
      <c r="AB100" s="12">
        <v>4.68</v>
      </c>
      <c r="AC100" s="12">
        <f>AB100/(T100/1000)</f>
        <v>78</v>
      </c>
      <c r="AD100" s="19">
        <f>AC100+W100</f>
        <v>78.006</v>
      </c>
      <c r="AE100" s="9">
        <v>0</v>
      </c>
      <c r="AF100" s="9">
        <v>40.500109999999999</v>
      </c>
      <c r="AG100" s="9">
        <v>2.886E-2</v>
      </c>
      <c r="AH100" s="9">
        <v>0</v>
      </c>
      <c r="AI100" s="9">
        <v>8.3185800000000008</v>
      </c>
      <c r="AJ100" s="9">
        <v>5.6299999999999996E-3</v>
      </c>
      <c r="AK100" s="9">
        <v>5.0680000000000003E-2</v>
      </c>
      <c r="AL100" s="9">
        <v>17.681529999999999</v>
      </c>
      <c r="AM100" s="9">
        <v>0</v>
      </c>
      <c r="AN100" s="36">
        <v>23.265000000000001</v>
      </c>
      <c r="AO100" s="36">
        <v>0.63875000000000004</v>
      </c>
      <c r="AP100" s="36">
        <v>0.90618750000000003</v>
      </c>
      <c r="AQ100" s="36">
        <v>1.139375</v>
      </c>
      <c r="AR100" s="36">
        <v>0.4</v>
      </c>
      <c r="AS100" s="36">
        <v>418.59375</v>
      </c>
      <c r="AT100" s="36">
        <v>2</v>
      </c>
      <c r="AU100" s="36">
        <v>0.21</v>
      </c>
      <c r="AV100" s="36">
        <v>0.3</v>
      </c>
      <c r="AW100" s="36">
        <v>150.16249999999999</v>
      </c>
      <c r="AX100" s="36">
        <v>12.741250000000001</v>
      </c>
      <c r="AY100" s="36">
        <v>757</v>
      </c>
      <c r="AZ100" s="36">
        <v>9.1868750000000006</v>
      </c>
      <c r="BA100" s="36">
        <v>-890.75</v>
      </c>
      <c r="BB100" s="36">
        <v>474.375</v>
      </c>
      <c r="BC100" s="36">
        <v>3.1875</v>
      </c>
      <c r="BD100" s="36">
        <v>2.1733897689999999</v>
      </c>
      <c r="BE100" s="36">
        <v>3.4245989880000001</v>
      </c>
      <c r="BF100" s="36">
        <v>1.4723544049999999</v>
      </c>
      <c r="BG100" s="36">
        <v>0</v>
      </c>
    </row>
    <row r="101" spans="1:59" ht="15">
      <c r="A101" s="12">
        <v>16</v>
      </c>
      <c r="B101" s="14">
        <v>43658</v>
      </c>
      <c r="C101" s="12">
        <v>2</v>
      </c>
      <c r="D101" s="12" t="s">
        <v>95</v>
      </c>
      <c r="E101" s="12">
        <v>110</v>
      </c>
      <c r="F101" s="12" t="b">
        <v>1</v>
      </c>
      <c r="G101" s="10">
        <v>5.12</v>
      </c>
      <c r="H101" s="12">
        <v>3</v>
      </c>
      <c r="I101" s="12" t="s">
        <v>267</v>
      </c>
      <c r="J101" s="12" t="s">
        <v>268</v>
      </c>
      <c r="K101" s="12" t="s">
        <v>269</v>
      </c>
      <c r="L101" s="12" t="s">
        <v>270</v>
      </c>
      <c r="M101" s="12" t="s">
        <v>212</v>
      </c>
      <c r="N101" s="12" t="s">
        <v>271</v>
      </c>
      <c r="O101" s="12" t="s">
        <v>272</v>
      </c>
      <c r="P101" s="12" t="s">
        <v>273</v>
      </c>
      <c r="Q101" s="12">
        <v>0</v>
      </c>
      <c r="R101" s="12" t="s">
        <v>75</v>
      </c>
      <c r="S101" s="12" t="s">
        <v>160</v>
      </c>
      <c r="T101" s="12">
        <v>60</v>
      </c>
      <c r="U101" s="8">
        <v>0.79800000000000004</v>
      </c>
      <c r="V101" s="8">
        <v>0.32500000000000001</v>
      </c>
      <c r="W101" s="8">
        <v>1.2E-2</v>
      </c>
      <c r="X101" s="8">
        <v>0</v>
      </c>
      <c r="Y101" s="8">
        <v>0.79800000000000004</v>
      </c>
      <c r="AB101" s="12">
        <v>4.05</v>
      </c>
      <c r="AC101" s="12">
        <f>AB101/(T101/1000)</f>
        <v>67.5</v>
      </c>
      <c r="AD101" s="19">
        <f>AC101+W101</f>
        <v>67.512</v>
      </c>
      <c r="AE101" s="9">
        <v>0</v>
      </c>
      <c r="AF101" s="9">
        <v>40.899439999999998</v>
      </c>
      <c r="AG101" s="9">
        <v>7.7600000000000002E-2</v>
      </c>
      <c r="AH101" s="9">
        <v>0</v>
      </c>
      <c r="AI101" s="9">
        <v>7.75244</v>
      </c>
      <c r="AJ101" s="9">
        <v>3.0166999999999999E-2</v>
      </c>
      <c r="AK101" s="9">
        <v>4.3841999999999999E-2</v>
      </c>
      <c r="AL101" s="9">
        <v>14.92431</v>
      </c>
      <c r="AM101" s="9">
        <v>1.818338</v>
      </c>
      <c r="AN101" s="20">
        <v>22.109375</v>
      </c>
      <c r="AO101" s="20">
        <v>0.72062499999999996</v>
      </c>
      <c r="AP101" s="20">
        <v>0.90637500000000004</v>
      </c>
      <c r="AQ101" s="20">
        <v>1.1312500000000001</v>
      </c>
      <c r="AR101" s="20">
        <v>0.4</v>
      </c>
      <c r="AS101" s="20">
        <v>429.71875</v>
      </c>
      <c r="AT101" s="20">
        <v>2</v>
      </c>
      <c r="AU101" s="20">
        <v>0.21249999999999999</v>
      </c>
      <c r="AV101" s="20">
        <v>0.3</v>
      </c>
      <c r="AW101" s="20">
        <v>113.04375</v>
      </c>
      <c r="AX101" s="20">
        <v>9.8049999999999997</v>
      </c>
      <c r="AY101" s="20">
        <v>757</v>
      </c>
      <c r="AZ101" s="20">
        <v>9.1243750000000006</v>
      </c>
      <c r="BA101" s="20">
        <v>-854.34375</v>
      </c>
      <c r="BB101" s="20">
        <v>573.0625</v>
      </c>
      <c r="BC101" s="20">
        <v>4.3125</v>
      </c>
      <c r="BD101" s="20">
        <v>2.4518915250000002</v>
      </c>
      <c r="BE101" s="20">
        <v>3.6090220710000001</v>
      </c>
      <c r="BF101" s="20">
        <v>1.3051148340000001</v>
      </c>
      <c r="BG101" s="20">
        <v>0</v>
      </c>
    </row>
    <row r="102" spans="1:59" ht="15">
      <c r="A102" s="12">
        <v>16</v>
      </c>
      <c r="B102" s="14">
        <v>43658</v>
      </c>
      <c r="C102" s="12">
        <v>11</v>
      </c>
      <c r="D102" s="12" t="s">
        <v>90</v>
      </c>
      <c r="E102" s="12">
        <v>80</v>
      </c>
      <c r="F102" s="12" t="b">
        <v>0</v>
      </c>
      <c r="G102" s="10">
        <v>5.79</v>
      </c>
      <c r="H102" s="12" t="s">
        <v>317</v>
      </c>
      <c r="I102" s="12" t="s">
        <v>318</v>
      </c>
      <c r="J102" s="12" t="s">
        <v>319</v>
      </c>
      <c r="K102" s="12" t="s">
        <v>250</v>
      </c>
      <c r="L102" s="12">
        <v>0</v>
      </c>
      <c r="M102" s="12" t="s">
        <v>303</v>
      </c>
      <c r="N102" s="12" t="s">
        <v>320</v>
      </c>
      <c r="O102" s="12" t="s">
        <v>321</v>
      </c>
      <c r="P102" s="12" t="s">
        <v>322</v>
      </c>
      <c r="Q102" s="12">
        <v>0</v>
      </c>
      <c r="R102" s="12" t="s">
        <v>199</v>
      </c>
      <c r="S102" s="12" t="s">
        <v>160</v>
      </c>
      <c r="T102" s="12">
        <v>60</v>
      </c>
      <c r="U102" s="8">
        <v>1.02</v>
      </c>
      <c r="V102" s="8">
        <v>0.26700000000000002</v>
      </c>
      <c r="W102" s="8">
        <v>7.0000000000000001E-3</v>
      </c>
      <c r="X102" s="8">
        <v>5.1999999999999998E-2</v>
      </c>
      <c r="Y102" s="8">
        <v>0.96799999999999997</v>
      </c>
      <c r="AB102" s="12">
        <v>6.1050000000000004</v>
      </c>
      <c r="AC102" s="12">
        <f>AB102/(T102/1000)</f>
        <v>101.75000000000001</v>
      </c>
      <c r="AD102" s="19">
        <f>AC102+W102</f>
        <v>101.75700000000002</v>
      </c>
      <c r="AE102" s="9">
        <v>0</v>
      </c>
      <c r="AF102" s="9">
        <v>39.92295</v>
      </c>
      <c r="AG102" s="9">
        <v>6.8755999999999998E-2</v>
      </c>
      <c r="AH102" s="9">
        <v>0</v>
      </c>
      <c r="AI102" s="9">
        <v>7.727919</v>
      </c>
      <c r="AJ102" s="9">
        <v>1.1356E-2</v>
      </c>
      <c r="AK102" s="9">
        <v>3.5497000000000001E-2</v>
      </c>
      <c r="AL102" s="9">
        <v>14.82361</v>
      </c>
      <c r="AM102" s="9">
        <v>2.8991020000000001</v>
      </c>
      <c r="AN102" s="20">
        <v>22.02111111</v>
      </c>
      <c r="AO102" s="20">
        <v>0.87888888899999995</v>
      </c>
      <c r="AP102" s="20">
        <v>0.90611111099999997</v>
      </c>
      <c r="AQ102" s="20">
        <v>1.1455555559999999</v>
      </c>
      <c r="AR102" s="20">
        <v>0.4</v>
      </c>
      <c r="AS102" s="20">
        <v>422.287037</v>
      </c>
      <c r="AT102" s="20">
        <v>2</v>
      </c>
      <c r="AU102" s="20">
        <v>0.211666667</v>
      </c>
      <c r="AV102" s="20">
        <v>0.3</v>
      </c>
      <c r="AW102" s="20">
        <v>131.21851849999999</v>
      </c>
      <c r="AX102" s="20">
        <v>11.39898148</v>
      </c>
      <c r="AY102" s="20">
        <v>757</v>
      </c>
      <c r="AZ102" s="20">
        <v>9.3242592589999997</v>
      </c>
      <c r="BA102" s="20">
        <v>-852.05555560000005</v>
      </c>
      <c r="BB102" s="20">
        <v>657.93518519999998</v>
      </c>
      <c r="BC102" s="20">
        <v>4.8148148150000001</v>
      </c>
      <c r="BD102" s="20">
        <v>2.0845224409999998</v>
      </c>
      <c r="BE102" s="20">
        <v>1.6873159600000001</v>
      </c>
      <c r="BF102" s="20">
        <v>1.5351237950000001</v>
      </c>
      <c r="BG102" s="20">
        <v>0</v>
      </c>
    </row>
    <row r="103" spans="1:59" ht="15">
      <c r="A103" s="12">
        <v>16</v>
      </c>
      <c r="B103" s="14">
        <v>43658</v>
      </c>
      <c r="C103" s="12">
        <v>12</v>
      </c>
      <c r="D103" s="12" t="s">
        <v>100</v>
      </c>
      <c r="E103" s="12">
        <v>70</v>
      </c>
      <c r="F103" s="12" t="b">
        <v>0</v>
      </c>
      <c r="G103" s="10">
        <v>5.58</v>
      </c>
      <c r="H103" s="12" t="s">
        <v>323</v>
      </c>
      <c r="I103" s="12" t="s">
        <v>324</v>
      </c>
      <c r="J103" s="12" t="s">
        <v>325</v>
      </c>
      <c r="K103" s="12" t="s">
        <v>260</v>
      </c>
      <c r="L103" s="12">
        <v>0</v>
      </c>
      <c r="M103" s="12" t="s">
        <v>94</v>
      </c>
      <c r="N103" s="12" t="s">
        <v>326</v>
      </c>
      <c r="O103" s="12" t="s">
        <v>229</v>
      </c>
      <c r="P103" s="12" t="s">
        <v>327</v>
      </c>
      <c r="Q103" s="12">
        <v>0</v>
      </c>
      <c r="R103" s="12" t="s">
        <v>152</v>
      </c>
      <c r="S103" s="12" t="s">
        <v>112</v>
      </c>
      <c r="T103" s="12">
        <v>60</v>
      </c>
      <c r="U103" s="8">
        <v>0.85099999999999998</v>
      </c>
      <c r="V103" s="8">
        <v>0.38100000000000001</v>
      </c>
      <c r="W103" s="8">
        <v>3.9E-2</v>
      </c>
      <c r="X103" s="8">
        <v>3.3000000000000002E-2</v>
      </c>
      <c r="Y103" s="8">
        <v>0.81799999999999995</v>
      </c>
      <c r="AB103" s="12">
        <v>3.92</v>
      </c>
      <c r="AC103" s="12">
        <f>AB103/(T103/1000)</f>
        <v>65.333333333333329</v>
      </c>
      <c r="AD103" s="19">
        <f>AC103+W103</f>
        <v>65.37233333333333</v>
      </c>
      <c r="AE103" s="9">
        <v>0</v>
      </c>
      <c r="AF103" s="9">
        <v>41.21208</v>
      </c>
      <c r="AG103" s="9">
        <v>7.1820999999999996E-2</v>
      </c>
      <c r="AH103" s="9">
        <v>0</v>
      </c>
      <c r="AI103" s="9">
        <v>7.788233</v>
      </c>
      <c r="AJ103" s="9">
        <v>1.3912000000000001E-2</v>
      </c>
      <c r="AK103" s="9">
        <v>5.5778000000000001E-2</v>
      </c>
      <c r="AL103" s="9">
        <v>15.041969999999999</v>
      </c>
      <c r="AM103" s="9">
        <v>0.80029899999999998</v>
      </c>
      <c r="AN103" s="20">
        <v>22.120625</v>
      </c>
      <c r="AO103" s="20">
        <v>0.70499999999999996</v>
      </c>
      <c r="AP103" s="20">
        <v>0.90700000000000003</v>
      </c>
      <c r="AQ103" s="20">
        <v>1.131875</v>
      </c>
      <c r="AR103" s="20">
        <v>0.4</v>
      </c>
      <c r="AS103" s="20">
        <v>426.19791670000001</v>
      </c>
      <c r="AT103" s="20">
        <v>2</v>
      </c>
      <c r="AU103" s="20">
        <v>0.21</v>
      </c>
      <c r="AV103" s="20">
        <v>0.3</v>
      </c>
      <c r="AW103" s="20">
        <v>113.22499999999999</v>
      </c>
      <c r="AX103" s="20">
        <v>9.8177083330000006</v>
      </c>
      <c r="AY103" s="20">
        <v>757</v>
      </c>
      <c r="AZ103" s="20">
        <v>9.2379166670000004</v>
      </c>
      <c r="BA103" s="20">
        <v>-853.70833330000005</v>
      </c>
      <c r="BB103" s="20">
        <v>1088.9375</v>
      </c>
      <c r="BC103" s="20">
        <v>8.0833333330000006</v>
      </c>
      <c r="BD103" s="20">
        <v>2.1707558530000002</v>
      </c>
      <c r="BE103" s="20">
        <v>1.364897644</v>
      </c>
      <c r="BF103" s="20">
        <v>1.4741409059999999</v>
      </c>
      <c r="BG103" s="20">
        <v>0</v>
      </c>
    </row>
    <row r="104" spans="1:59" ht="15">
      <c r="A104" s="12">
        <v>16</v>
      </c>
      <c r="B104" s="14">
        <v>43658</v>
      </c>
      <c r="C104" s="12">
        <v>14</v>
      </c>
      <c r="D104" s="12" t="s">
        <v>95</v>
      </c>
      <c r="E104" s="12">
        <v>80</v>
      </c>
      <c r="F104" s="12" t="b">
        <v>0</v>
      </c>
      <c r="G104" s="10">
        <v>3.02</v>
      </c>
      <c r="H104" s="12" t="s">
        <v>191</v>
      </c>
      <c r="I104" s="12" t="s">
        <v>334</v>
      </c>
      <c r="J104" s="12" t="s">
        <v>335</v>
      </c>
      <c r="K104" s="12" t="s">
        <v>70</v>
      </c>
      <c r="L104" s="12" t="s">
        <v>160</v>
      </c>
      <c r="M104" s="12" t="s">
        <v>70</v>
      </c>
      <c r="N104" s="12" t="s">
        <v>336</v>
      </c>
      <c r="O104" s="12" t="s">
        <v>205</v>
      </c>
      <c r="P104" s="12" t="s">
        <v>337</v>
      </c>
      <c r="Q104" s="12" t="s">
        <v>338</v>
      </c>
      <c r="R104" s="12" t="s">
        <v>170</v>
      </c>
      <c r="S104" s="12" t="s">
        <v>157</v>
      </c>
      <c r="T104" s="12">
        <v>60</v>
      </c>
      <c r="U104" s="8">
        <v>0.92600000000000005</v>
      </c>
      <c r="V104" s="8">
        <v>0.41799999999999998</v>
      </c>
      <c r="W104" s="8">
        <v>1.0999999999999999E-2</v>
      </c>
      <c r="X104" s="8">
        <v>4.7E-2</v>
      </c>
      <c r="Y104" s="8">
        <v>0.879</v>
      </c>
      <c r="AB104" s="12">
        <v>5.8</v>
      </c>
      <c r="AC104" s="12">
        <f>AB104/(T104/1000)</f>
        <v>96.666666666666671</v>
      </c>
      <c r="AD104" s="19">
        <f>AC104+W104</f>
        <v>96.677666666666667</v>
      </c>
      <c r="AE104" s="9">
        <v>0</v>
      </c>
      <c r="AF104" s="9">
        <v>40.41093</v>
      </c>
      <c r="AG104" s="9">
        <v>7.7970999999999999E-2</v>
      </c>
      <c r="AH104" s="9">
        <v>0</v>
      </c>
      <c r="AI104" s="9">
        <v>7.7428129999999999</v>
      </c>
      <c r="AJ104" s="9">
        <v>2.7587E-2</v>
      </c>
      <c r="AK104" s="9">
        <v>4.5842000000000001E-2</v>
      </c>
      <c r="AL104" s="9">
        <v>14.69964</v>
      </c>
      <c r="AM104" s="9">
        <v>1.8154539999999999</v>
      </c>
      <c r="AN104" s="20">
        <v>22.224545450000001</v>
      </c>
      <c r="AO104" s="20">
        <v>0.70818181800000002</v>
      </c>
      <c r="AP104" s="20">
        <v>0.90727272699999995</v>
      </c>
      <c r="AQ104" s="20">
        <v>1.131818182</v>
      </c>
      <c r="AR104" s="20">
        <v>0.4</v>
      </c>
      <c r="AS104" s="20">
        <v>425.09090909999998</v>
      </c>
      <c r="AT104" s="20">
        <v>2</v>
      </c>
      <c r="AU104" s="20">
        <v>0.21</v>
      </c>
      <c r="AV104" s="20">
        <v>0.3</v>
      </c>
      <c r="AW104" s="20">
        <v>121.7181818</v>
      </c>
      <c r="AX104" s="20">
        <v>10.532727270000001</v>
      </c>
      <c r="AY104" s="20">
        <v>757</v>
      </c>
      <c r="AZ104" s="20">
        <v>9.1986363640000004</v>
      </c>
      <c r="BA104" s="20">
        <v>-851.13636359999998</v>
      </c>
      <c r="BB104" s="20">
        <v>539.31818180000005</v>
      </c>
      <c r="BC104" s="20">
        <v>4.0454545450000001</v>
      </c>
      <c r="BD104" s="20">
        <v>2.2627164620000002</v>
      </c>
      <c r="BE104" s="20">
        <v>3.6910954970000001</v>
      </c>
      <c r="BF104" s="20">
        <v>1.414229336</v>
      </c>
      <c r="BG104" s="20">
        <v>0</v>
      </c>
    </row>
    <row r="105" spans="1:59" ht="15">
      <c r="A105" s="12">
        <v>16</v>
      </c>
      <c r="B105" s="14">
        <v>43658</v>
      </c>
      <c r="C105" s="12">
        <v>20</v>
      </c>
      <c r="D105" s="12" t="s">
        <v>95</v>
      </c>
      <c r="E105" s="12">
        <v>60</v>
      </c>
      <c r="F105" s="12" t="b">
        <v>0</v>
      </c>
      <c r="G105" s="10">
        <v>4.29</v>
      </c>
      <c r="H105" s="12" t="s">
        <v>360</v>
      </c>
      <c r="I105" s="12" t="s">
        <v>361</v>
      </c>
      <c r="J105" s="12" t="s">
        <v>362</v>
      </c>
      <c r="K105" s="12" t="s">
        <v>347</v>
      </c>
      <c r="L105" s="12">
        <v>0</v>
      </c>
      <c r="M105" s="12" t="s">
        <v>75</v>
      </c>
      <c r="N105" s="12" t="s">
        <v>363</v>
      </c>
      <c r="O105" s="12" t="s">
        <v>364</v>
      </c>
      <c r="P105" s="12" t="s">
        <v>365</v>
      </c>
      <c r="Q105" s="12">
        <v>0</v>
      </c>
      <c r="R105" s="12" t="s">
        <v>152</v>
      </c>
      <c r="S105" s="12" t="s">
        <v>133</v>
      </c>
      <c r="T105" s="12">
        <v>60</v>
      </c>
      <c r="U105" s="8">
        <v>0.72399999999999998</v>
      </c>
      <c r="V105" s="8">
        <v>0.26200000000000001</v>
      </c>
      <c r="W105" s="8">
        <v>0.01</v>
      </c>
      <c r="X105" s="8">
        <v>0</v>
      </c>
      <c r="Y105" s="8">
        <v>0.72399999999999998</v>
      </c>
      <c r="AB105" s="12">
        <v>6.6150000000000002</v>
      </c>
      <c r="AC105" s="12">
        <f>AB105/(T105/1000)</f>
        <v>110.25000000000001</v>
      </c>
      <c r="AD105" s="19">
        <f>AC105+W105</f>
        <v>110.26000000000002</v>
      </c>
      <c r="AE105" s="9">
        <v>0</v>
      </c>
      <c r="AF105" s="9">
        <v>39.875489999999999</v>
      </c>
      <c r="AG105" s="9">
        <v>6.8434999999999996E-2</v>
      </c>
      <c r="AH105" s="9">
        <v>0</v>
      </c>
      <c r="AI105" s="9">
        <v>7.67164</v>
      </c>
      <c r="AJ105" s="9">
        <v>2.8018999999999999E-2</v>
      </c>
      <c r="AK105" s="9">
        <v>4.1642999999999999E-2</v>
      </c>
      <c r="AL105" s="9">
        <v>14.868209999999999</v>
      </c>
      <c r="AM105" s="9">
        <v>1.063461</v>
      </c>
      <c r="AN105" s="20">
        <v>21.77905303</v>
      </c>
      <c r="AO105" s="20">
        <v>0.58136363599999996</v>
      </c>
      <c r="AP105" s="20">
        <v>0.905045455</v>
      </c>
      <c r="AQ105" s="20">
        <v>1.1218181819999999</v>
      </c>
      <c r="AR105" s="20">
        <v>0.4</v>
      </c>
      <c r="AS105" s="20">
        <v>422.02272729999999</v>
      </c>
      <c r="AT105" s="20">
        <v>2</v>
      </c>
      <c r="AU105" s="20">
        <v>0.21</v>
      </c>
      <c r="AV105" s="20">
        <v>0.3</v>
      </c>
      <c r="AW105" s="20">
        <v>126.0113636</v>
      </c>
      <c r="AX105" s="20">
        <v>11.001022730000001</v>
      </c>
      <c r="AY105" s="20">
        <v>757</v>
      </c>
      <c r="AZ105" s="20">
        <v>9.1154545450000004</v>
      </c>
      <c r="BA105" s="20">
        <v>-848.45075759999997</v>
      </c>
      <c r="BB105" s="20">
        <v>542.64772730000004</v>
      </c>
      <c r="BC105" s="20">
        <v>3.9659090909999999</v>
      </c>
      <c r="BD105" s="20">
        <v>2.3822731199999998</v>
      </c>
      <c r="BE105" s="20">
        <v>2.7266898159999999</v>
      </c>
      <c r="BF105" s="20">
        <v>1.343254883</v>
      </c>
      <c r="BG105" s="20">
        <v>0</v>
      </c>
    </row>
    <row r="106" spans="1:59" ht="15">
      <c r="A106" s="12">
        <v>30</v>
      </c>
      <c r="B106" s="14">
        <v>43670</v>
      </c>
      <c r="C106" s="12">
        <v>1</v>
      </c>
      <c r="D106" s="12" t="s">
        <v>90</v>
      </c>
      <c r="E106" s="12">
        <v>145</v>
      </c>
      <c r="F106" s="12" t="b">
        <v>0</v>
      </c>
      <c r="G106" s="12" t="s">
        <v>371</v>
      </c>
      <c r="H106" s="12" t="s">
        <v>358</v>
      </c>
      <c r="I106" s="12" t="s">
        <v>324</v>
      </c>
      <c r="J106" s="12" t="s">
        <v>372</v>
      </c>
      <c r="K106" s="12" t="s">
        <v>282</v>
      </c>
      <c r="L106" s="12" t="s">
        <v>93</v>
      </c>
      <c r="M106" s="12" t="s">
        <v>373</v>
      </c>
      <c r="N106" s="12">
        <v>0</v>
      </c>
      <c r="O106" s="12" t="s">
        <v>374</v>
      </c>
      <c r="P106" s="12" t="s">
        <v>193</v>
      </c>
      <c r="Q106" s="12">
        <v>0</v>
      </c>
      <c r="R106" s="12">
        <v>0</v>
      </c>
      <c r="S106" s="12" t="s">
        <v>75</v>
      </c>
      <c r="T106" s="12">
        <v>60</v>
      </c>
      <c r="U106" s="8">
        <v>1.7150000000000001</v>
      </c>
      <c r="V106" s="8">
        <v>0.76800000000000002</v>
      </c>
      <c r="W106" s="8">
        <v>0.183</v>
      </c>
      <c r="X106" s="8">
        <v>0.22900000000000001</v>
      </c>
      <c r="Y106" s="8">
        <v>1.486</v>
      </c>
      <c r="AB106" s="12">
        <v>3.7549999999999999</v>
      </c>
      <c r="AC106" s="12">
        <f>AB106/(T106/1000)</f>
        <v>62.583333333333336</v>
      </c>
      <c r="AD106" s="19">
        <f>AC106+W106</f>
        <v>62.766333333333336</v>
      </c>
      <c r="AE106" s="9">
        <v>0</v>
      </c>
      <c r="AF106" s="9">
        <v>38.512479999999996</v>
      </c>
      <c r="AG106" s="9">
        <v>5.3057E-2</v>
      </c>
      <c r="AH106" s="9">
        <v>0</v>
      </c>
      <c r="AI106" s="9">
        <v>7.5931649999999999</v>
      </c>
      <c r="AJ106" s="9">
        <v>1.3993E-2</v>
      </c>
      <c r="AK106" s="9">
        <v>6.7976999999999996E-2</v>
      </c>
      <c r="AL106" s="9">
        <v>15.496930000000001</v>
      </c>
      <c r="AM106" s="9">
        <v>0.38933499999999999</v>
      </c>
      <c r="AN106" s="20">
        <v>25.718636360000001</v>
      </c>
      <c r="AO106" s="20">
        <v>0.56090909099999997</v>
      </c>
      <c r="AP106" s="20">
        <v>0.91300000000000003</v>
      </c>
      <c r="AQ106" s="20">
        <v>1.1209090909999999</v>
      </c>
      <c r="AR106" s="20">
        <v>0.4</v>
      </c>
      <c r="AS106" s="20">
        <v>427</v>
      </c>
      <c r="AT106" s="20">
        <v>2</v>
      </c>
      <c r="AU106" s="20">
        <v>0.21090909099999999</v>
      </c>
      <c r="AV106" s="20">
        <v>0.3</v>
      </c>
      <c r="AW106" s="20">
        <v>116.05</v>
      </c>
      <c r="AX106" s="20">
        <v>9.4086363639999995</v>
      </c>
      <c r="AY106" s="20">
        <v>757</v>
      </c>
      <c r="AZ106" s="20">
        <v>9.1681818180000008</v>
      </c>
      <c r="BA106" s="20">
        <v>-831.09090909999998</v>
      </c>
      <c r="BB106" s="20">
        <v>1497.818182</v>
      </c>
      <c r="BC106" s="20">
        <v>10.90909091</v>
      </c>
      <c r="BD106" s="20">
        <v>2.0064583030000001</v>
      </c>
      <c r="BE106" s="20">
        <v>2.523719807</v>
      </c>
      <c r="BF106" s="20">
        <v>1.594849988</v>
      </c>
      <c r="BG106" s="20">
        <v>0</v>
      </c>
    </row>
    <row r="107" spans="1:59" ht="15">
      <c r="A107" s="12">
        <v>30</v>
      </c>
      <c r="B107" s="14">
        <v>43670</v>
      </c>
      <c r="C107" s="12">
        <v>2</v>
      </c>
      <c r="D107" s="12" t="s">
        <v>95</v>
      </c>
      <c r="E107" s="12">
        <v>125</v>
      </c>
      <c r="F107" s="12" t="b">
        <v>0</v>
      </c>
      <c r="G107" s="12" t="s">
        <v>375</v>
      </c>
      <c r="H107" s="12" t="s">
        <v>164</v>
      </c>
      <c r="I107" s="12" t="s">
        <v>376</v>
      </c>
      <c r="J107" s="12" t="s">
        <v>377</v>
      </c>
      <c r="K107" s="12" t="s">
        <v>167</v>
      </c>
      <c r="L107" s="12" t="s">
        <v>199</v>
      </c>
      <c r="M107" s="12" t="s">
        <v>378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60</v>
      </c>
      <c r="U107" s="8">
        <v>2.0859999999999999</v>
      </c>
      <c r="V107" s="8">
        <v>1.0469999999999999</v>
      </c>
      <c r="W107" s="8">
        <v>0.25600000000000001</v>
      </c>
      <c r="X107" s="8">
        <v>0.40400000000000003</v>
      </c>
      <c r="Y107" s="8">
        <v>1.6819999999999999</v>
      </c>
      <c r="AB107" s="12">
        <v>6.8949999999999996</v>
      </c>
      <c r="AC107" s="12">
        <f>AB107/(T107/1000)</f>
        <v>114.91666666666666</v>
      </c>
      <c r="AD107" s="19">
        <f>AC107+W107</f>
        <v>115.17266666666666</v>
      </c>
      <c r="AE107" s="9">
        <v>0</v>
      </c>
      <c r="AF107" s="9">
        <v>39.479959999999998</v>
      </c>
      <c r="AG107" s="9">
        <v>7.7692999999999998E-2</v>
      </c>
      <c r="AH107" s="9">
        <v>0</v>
      </c>
      <c r="AI107" s="9">
        <v>7.6819980000000001</v>
      </c>
      <c r="AJ107" s="9">
        <v>5.2631999999999998E-2</v>
      </c>
      <c r="AK107" s="9">
        <v>9.8402000000000003E-2</v>
      </c>
      <c r="AL107" s="9">
        <v>15.180820000000001</v>
      </c>
      <c r="AM107" s="9">
        <v>1.0065029999999999</v>
      </c>
      <c r="AN107" s="20">
        <v>25.525833330000001</v>
      </c>
      <c r="AO107" s="20">
        <v>0.56083333300000004</v>
      </c>
      <c r="AP107" s="20">
        <v>0.91300000000000003</v>
      </c>
      <c r="AQ107" s="20">
        <v>1.119583333</v>
      </c>
      <c r="AR107" s="20">
        <v>0.4</v>
      </c>
      <c r="AS107" s="20">
        <v>432.25</v>
      </c>
      <c r="AT107" s="20">
        <v>2</v>
      </c>
      <c r="AU107" s="20">
        <v>0.21875</v>
      </c>
      <c r="AV107" s="20">
        <v>0.3</v>
      </c>
      <c r="AW107" s="20">
        <v>110.0291667</v>
      </c>
      <c r="AX107" s="20">
        <v>8.9525000000000006</v>
      </c>
      <c r="AY107" s="20">
        <v>757</v>
      </c>
      <c r="AZ107" s="20">
        <v>9.0758333330000003</v>
      </c>
      <c r="BA107" s="20">
        <v>-827.29166669999995</v>
      </c>
      <c r="BB107" s="20">
        <v>1528.916667</v>
      </c>
      <c r="BC107" s="20">
        <v>11.125</v>
      </c>
      <c r="BD107" s="20">
        <v>1.8788715119999999</v>
      </c>
      <c r="BE107" s="20">
        <v>5.1115561329999997</v>
      </c>
      <c r="BF107" s="20">
        <v>1.7031499910000001</v>
      </c>
      <c r="BG107" s="20">
        <v>0</v>
      </c>
    </row>
    <row r="108" spans="1:59" ht="15">
      <c r="A108" s="12">
        <v>30</v>
      </c>
      <c r="B108" s="14">
        <v>43670</v>
      </c>
      <c r="C108" s="12">
        <v>8</v>
      </c>
      <c r="D108" s="12" t="s">
        <v>105</v>
      </c>
      <c r="E108" s="12">
        <v>120</v>
      </c>
      <c r="F108" s="12" t="b">
        <v>0</v>
      </c>
      <c r="G108" s="12" t="s">
        <v>396</v>
      </c>
      <c r="H108" s="12" t="s">
        <v>397</v>
      </c>
      <c r="I108" s="12">
        <v>0</v>
      </c>
      <c r="J108" s="12" t="s">
        <v>398</v>
      </c>
      <c r="K108" s="12">
        <v>0</v>
      </c>
      <c r="L108" s="12">
        <v>0</v>
      </c>
      <c r="M108" s="12" t="s">
        <v>399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60</v>
      </c>
      <c r="U108" s="8">
        <v>1.784</v>
      </c>
      <c r="V108" s="8">
        <v>1.444</v>
      </c>
      <c r="W108" s="8">
        <v>0.11899999999999999</v>
      </c>
      <c r="X108" s="8">
        <v>0.36</v>
      </c>
      <c r="Y108" s="8">
        <v>1.4239999999999999</v>
      </c>
      <c r="AB108" s="12">
        <v>3.63</v>
      </c>
      <c r="AC108" s="12">
        <f>AB108/(T108/1000)</f>
        <v>60.5</v>
      </c>
      <c r="AD108" s="19">
        <f>AC108+W108</f>
        <v>60.619</v>
      </c>
      <c r="AE108" s="9">
        <v>0</v>
      </c>
      <c r="AF108" s="9">
        <v>39.24859</v>
      </c>
      <c r="AG108" s="9">
        <v>0.12731899999999999</v>
      </c>
      <c r="AH108" s="9">
        <v>0</v>
      </c>
      <c r="AI108" s="9">
        <v>7.9355089999999997</v>
      </c>
      <c r="AJ108" s="9">
        <v>5.0249000000000002E-2</v>
      </c>
      <c r="AK108" s="9">
        <v>6.6324999999999995E-2</v>
      </c>
      <c r="AL108" s="9">
        <v>14.75517</v>
      </c>
      <c r="AM108" s="9">
        <v>1.3049930000000001</v>
      </c>
      <c r="AN108" s="20">
        <v>24.87833333</v>
      </c>
      <c r="AO108" s="20">
        <v>0.62083333299999999</v>
      </c>
      <c r="AP108" s="20">
        <v>0.91325000000000001</v>
      </c>
      <c r="AQ108" s="20">
        <v>1.125</v>
      </c>
      <c r="AR108" s="20">
        <v>0.4</v>
      </c>
      <c r="AS108" s="20">
        <v>432.83333329999999</v>
      </c>
      <c r="AT108" s="20">
        <v>2</v>
      </c>
      <c r="AU108" s="20">
        <v>0.22</v>
      </c>
      <c r="AV108" s="20">
        <v>0.3</v>
      </c>
      <c r="AW108" s="20">
        <v>98.288888889999996</v>
      </c>
      <c r="AX108" s="20">
        <v>8.091111111</v>
      </c>
      <c r="AY108" s="20">
        <v>757</v>
      </c>
      <c r="AZ108" s="20">
        <v>8.9052777780000003</v>
      </c>
      <c r="BA108" s="20">
        <v>-833.5</v>
      </c>
      <c r="BB108" s="20">
        <v>998.55555560000005</v>
      </c>
      <c r="BC108" s="20">
        <v>7.3333333329999997</v>
      </c>
      <c r="BD108" s="20">
        <v>2.426362074</v>
      </c>
      <c r="BE108" s="20">
        <v>2.7599879340000002</v>
      </c>
      <c r="BF108" s="20">
        <v>1.318846859</v>
      </c>
      <c r="BG108" s="20">
        <v>0</v>
      </c>
    </row>
    <row r="109" spans="1:59" ht="15">
      <c r="A109" s="12">
        <v>30</v>
      </c>
      <c r="B109" s="14">
        <v>43670</v>
      </c>
      <c r="C109" s="12">
        <v>11</v>
      </c>
      <c r="D109" s="12" t="s">
        <v>90</v>
      </c>
      <c r="E109" s="12">
        <v>145</v>
      </c>
      <c r="F109" s="12" t="b">
        <v>0</v>
      </c>
      <c r="G109" s="12" t="s">
        <v>407</v>
      </c>
      <c r="H109" s="12" t="s">
        <v>408</v>
      </c>
      <c r="I109" s="12" t="s">
        <v>409</v>
      </c>
      <c r="J109" s="12" t="s">
        <v>410</v>
      </c>
      <c r="K109" s="12" t="s">
        <v>411</v>
      </c>
      <c r="L109" s="12" t="s">
        <v>412</v>
      </c>
      <c r="M109" s="12" t="s">
        <v>289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60</v>
      </c>
      <c r="U109" s="8">
        <v>0.88100000000000001</v>
      </c>
      <c r="V109" s="8">
        <v>0.66</v>
      </c>
      <c r="W109" s="8">
        <v>4.3999999999999997E-2</v>
      </c>
      <c r="X109" s="8">
        <v>4.5999999999999999E-2</v>
      </c>
      <c r="Y109" s="8">
        <v>0.83499999999999996</v>
      </c>
      <c r="AB109" s="12">
        <v>4.835</v>
      </c>
      <c r="AC109" s="12">
        <f>AB109/(T109/1000)</f>
        <v>80.583333333333343</v>
      </c>
      <c r="AD109" s="19">
        <f>AC109+W109</f>
        <v>80.62733333333334</v>
      </c>
      <c r="AE109" s="9">
        <v>0</v>
      </c>
      <c r="AF109" s="9">
        <v>38.871839999999999</v>
      </c>
      <c r="AG109" s="9">
        <v>5.3525999999999997E-2</v>
      </c>
      <c r="AH109" s="9">
        <v>0</v>
      </c>
      <c r="AI109" s="9">
        <v>7.8927509999999996</v>
      </c>
      <c r="AJ109" s="9">
        <v>1.8856000000000001E-2</v>
      </c>
      <c r="AK109" s="9">
        <v>6.6436999999999996E-2</v>
      </c>
      <c r="AL109" s="9">
        <v>14.99512</v>
      </c>
      <c r="AM109" s="9">
        <v>0.94089199999999995</v>
      </c>
      <c r="AN109" s="48">
        <v>25.138214290000001</v>
      </c>
      <c r="AO109" s="48">
        <v>0.75357142899999996</v>
      </c>
      <c r="AP109" s="48">
        <v>0.91300000000000003</v>
      </c>
      <c r="AQ109" s="48">
        <v>1.135357143</v>
      </c>
      <c r="AR109" s="48">
        <v>0.4</v>
      </c>
      <c r="AS109" s="48">
        <v>433.9642857</v>
      </c>
      <c r="AT109" s="48">
        <v>2</v>
      </c>
      <c r="AU109" s="48">
        <v>0.22</v>
      </c>
      <c r="AV109" s="48">
        <v>0.3</v>
      </c>
      <c r="AW109" s="48">
        <v>104.8607143</v>
      </c>
      <c r="AX109" s="48">
        <v>8.5907142860000008</v>
      </c>
      <c r="AY109" s="48">
        <v>757</v>
      </c>
      <c r="AZ109" s="48">
        <v>9.0503571429999994</v>
      </c>
      <c r="BA109" s="48">
        <v>-836.14285710000001</v>
      </c>
      <c r="BB109" s="48">
        <v>1220.7857140000001</v>
      </c>
      <c r="BC109" s="48">
        <v>8.8571428569999995</v>
      </c>
      <c r="BD109" s="48">
        <v>1.835266885</v>
      </c>
      <c r="BE109" s="48">
        <v>2.060077272</v>
      </c>
      <c r="BF109" s="48">
        <v>1.743615616</v>
      </c>
      <c r="BG109" s="48">
        <v>0</v>
      </c>
    </row>
    <row r="110" spans="1:59" ht="15">
      <c r="A110" s="12">
        <v>30</v>
      </c>
      <c r="B110" s="14">
        <v>43670</v>
      </c>
      <c r="C110" s="12">
        <v>12</v>
      </c>
      <c r="D110" s="12" t="s">
        <v>100</v>
      </c>
      <c r="E110" s="12">
        <v>90</v>
      </c>
      <c r="F110" s="12" t="b">
        <v>0</v>
      </c>
      <c r="G110" s="12" t="s">
        <v>413</v>
      </c>
      <c r="H110" s="12" t="s">
        <v>414</v>
      </c>
      <c r="I110" s="12" t="s">
        <v>415</v>
      </c>
      <c r="J110" s="12" t="s">
        <v>416</v>
      </c>
      <c r="K110" s="12" t="s">
        <v>306</v>
      </c>
      <c r="L110" s="12">
        <v>0</v>
      </c>
      <c r="M110" s="12" t="s">
        <v>167</v>
      </c>
      <c r="N110" s="12">
        <v>0</v>
      </c>
      <c r="O110" s="12">
        <v>0</v>
      </c>
      <c r="P110" s="12">
        <v>3</v>
      </c>
      <c r="Q110" s="12">
        <v>0</v>
      </c>
      <c r="R110" s="12">
        <v>0</v>
      </c>
      <c r="S110" s="12">
        <v>0</v>
      </c>
      <c r="T110" s="12">
        <v>60</v>
      </c>
      <c r="U110" s="8">
        <v>1.1319999999999999</v>
      </c>
      <c r="V110" s="8">
        <v>0.60599999999999998</v>
      </c>
      <c r="W110" s="8">
        <v>2.9000000000000001E-2</v>
      </c>
      <c r="X110" s="8">
        <v>0.155</v>
      </c>
      <c r="Y110" s="8">
        <v>0.97699999999999998</v>
      </c>
      <c r="AB110" s="12">
        <v>3.05</v>
      </c>
      <c r="AC110" s="12">
        <f>AB110/(T110/1000)</f>
        <v>50.833333333333336</v>
      </c>
      <c r="AD110" s="19">
        <f>AC110+W110</f>
        <v>50.862333333333339</v>
      </c>
      <c r="AE110" s="9">
        <v>0</v>
      </c>
      <c r="AF110" s="9">
        <v>39.566339999999997</v>
      </c>
      <c r="AG110" s="9">
        <v>6.4591999999999997E-2</v>
      </c>
      <c r="AH110" s="9">
        <v>0</v>
      </c>
      <c r="AI110" s="9">
        <v>7.8150409999999999</v>
      </c>
      <c r="AJ110" s="9">
        <v>1.7073000000000001E-2</v>
      </c>
      <c r="AK110" s="9">
        <v>6.7863999999999994E-2</v>
      </c>
      <c r="AL110" s="9">
        <v>15.55386</v>
      </c>
      <c r="AM110" s="9">
        <v>0.86086200000000002</v>
      </c>
      <c r="AN110" s="20">
        <v>25.504000000000001</v>
      </c>
      <c r="AO110" s="20">
        <v>0.58499999999999996</v>
      </c>
      <c r="AP110" s="20">
        <v>0.91300000000000003</v>
      </c>
      <c r="AQ110" s="20">
        <v>1.121</v>
      </c>
      <c r="AR110" s="20">
        <v>0.4</v>
      </c>
      <c r="AS110" s="20">
        <v>435.6</v>
      </c>
      <c r="AT110" s="20">
        <v>2</v>
      </c>
      <c r="AU110" s="20">
        <v>0.22</v>
      </c>
      <c r="AV110" s="20">
        <v>0.3</v>
      </c>
      <c r="AW110" s="20">
        <v>114.33</v>
      </c>
      <c r="AX110" s="20">
        <v>9.3070000000000004</v>
      </c>
      <c r="AY110" s="20">
        <v>757</v>
      </c>
      <c r="AZ110" s="20">
        <v>9.3650000000000002</v>
      </c>
      <c r="BA110" s="20">
        <v>-831.6</v>
      </c>
      <c r="BB110" s="20">
        <v>1403.1</v>
      </c>
      <c r="BC110" s="20">
        <v>8.4499999999999993</v>
      </c>
      <c r="BD110" s="20">
        <v>1.8090839139999999</v>
      </c>
      <c r="BE110" s="20">
        <v>6.712867804</v>
      </c>
      <c r="BF110" s="20">
        <v>1.7688510609999999</v>
      </c>
      <c r="BG110" s="20">
        <v>0</v>
      </c>
    </row>
    <row r="111" spans="1:59" ht="15">
      <c r="A111" s="12">
        <v>30</v>
      </c>
      <c r="B111" s="14">
        <v>43670</v>
      </c>
      <c r="C111" s="12">
        <v>15</v>
      </c>
      <c r="D111" s="12" t="s">
        <v>105</v>
      </c>
      <c r="E111" s="12">
        <v>145</v>
      </c>
      <c r="F111" s="12" t="b">
        <v>1</v>
      </c>
      <c r="G111" s="12" t="s">
        <v>375</v>
      </c>
      <c r="H111" s="12" t="s">
        <v>308</v>
      </c>
      <c r="I111" s="12" t="s">
        <v>209</v>
      </c>
      <c r="J111" s="12" t="s">
        <v>422</v>
      </c>
      <c r="K111" s="12" t="s">
        <v>330</v>
      </c>
      <c r="L111" s="12">
        <v>0</v>
      </c>
      <c r="M111" s="12" t="s">
        <v>156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60</v>
      </c>
      <c r="U111" s="8">
        <v>1.702</v>
      </c>
      <c r="V111" s="8">
        <v>1.111</v>
      </c>
      <c r="W111" s="8">
        <v>0.12</v>
      </c>
      <c r="X111" s="8">
        <v>0.30499999999999999</v>
      </c>
      <c r="Y111" s="8">
        <v>1.397</v>
      </c>
      <c r="AB111" s="12">
        <v>3.7349999999999999</v>
      </c>
      <c r="AC111" s="12">
        <f>AB111/(T111/1000)</f>
        <v>62.25</v>
      </c>
      <c r="AD111" s="19">
        <f>AC111+W111</f>
        <v>62.37</v>
      </c>
      <c r="AE111" s="9">
        <v>0</v>
      </c>
      <c r="AF111" s="9">
        <v>38.08484</v>
      </c>
      <c r="AG111" s="9">
        <v>0.112986</v>
      </c>
      <c r="AH111" s="9">
        <v>0</v>
      </c>
      <c r="AI111" s="9">
        <v>7.8333300000000001</v>
      </c>
      <c r="AJ111" s="9">
        <v>2.6027000000000002E-2</v>
      </c>
      <c r="AK111" s="9">
        <v>6.2246000000000003E-2</v>
      </c>
      <c r="AL111" s="9">
        <v>15.09069</v>
      </c>
      <c r="AM111" s="9">
        <v>1.4376549999999999</v>
      </c>
      <c r="AN111" s="20">
        <v>25.019523809999999</v>
      </c>
      <c r="AO111" s="20">
        <v>0.79714285699999998</v>
      </c>
      <c r="AP111" s="20">
        <v>0.91300000000000003</v>
      </c>
      <c r="AQ111" s="20">
        <v>1.1401190480000001</v>
      </c>
      <c r="AR111" s="20">
        <v>0.4</v>
      </c>
      <c r="AS111" s="20">
        <v>432.73809519999998</v>
      </c>
      <c r="AT111" s="20">
        <v>2</v>
      </c>
      <c r="AU111" s="20">
        <v>0.21928571399999999</v>
      </c>
      <c r="AV111" s="20">
        <v>0.3</v>
      </c>
      <c r="AW111" s="20">
        <v>101.7857143</v>
      </c>
      <c r="AX111" s="20">
        <v>8.3552380950000007</v>
      </c>
      <c r="AY111" s="20">
        <v>757</v>
      </c>
      <c r="AZ111" s="20">
        <v>8.9459523809999997</v>
      </c>
      <c r="BA111" s="20">
        <v>-830.40476190000004</v>
      </c>
      <c r="BB111" s="20">
        <v>880.0357143</v>
      </c>
      <c r="BC111" s="20">
        <v>6.595238095</v>
      </c>
      <c r="BD111" s="20">
        <v>2.036794387</v>
      </c>
      <c r="BE111" s="20">
        <v>4.9103887229999996</v>
      </c>
      <c r="BF111" s="20">
        <v>1.5710962390000001</v>
      </c>
      <c r="BG111" s="20">
        <v>0</v>
      </c>
    </row>
    <row r="112" spans="1:59" ht="15">
      <c r="A112" s="12">
        <v>30</v>
      </c>
      <c r="B112" s="14">
        <v>43670</v>
      </c>
      <c r="C112" s="12">
        <v>20</v>
      </c>
      <c r="D112" s="12" t="s">
        <v>95</v>
      </c>
      <c r="E112" s="12">
        <v>55</v>
      </c>
      <c r="F112" s="12" t="b">
        <v>0</v>
      </c>
      <c r="G112" s="12" t="s">
        <v>430</v>
      </c>
      <c r="H112" s="12" t="s">
        <v>431</v>
      </c>
      <c r="I112" s="12" t="s">
        <v>432</v>
      </c>
      <c r="J112" s="12" t="s">
        <v>433</v>
      </c>
      <c r="K112" s="12" t="s">
        <v>343</v>
      </c>
      <c r="L112" s="12" t="s">
        <v>152</v>
      </c>
      <c r="M112" s="12" t="s">
        <v>397</v>
      </c>
      <c r="N112" s="12" t="s">
        <v>434</v>
      </c>
      <c r="O112" s="12" t="s">
        <v>435</v>
      </c>
      <c r="P112" s="12" t="s">
        <v>436</v>
      </c>
      <c r="Q112" s="12">
        <v>0</v>
      </c>
      <c r="R112" s="12">
        <v>0</v>
      </c>
      <c r="S112" s="12" t="s">
        <v>143</v>
      </c>
      <c r="T112" s="12">
        <v>60</v>
      </c>
      <c r="U112" s="8">
        <v>1.3819999999999999</v>
      </c>
      <c r="V112" s="8">
        <v>0.51800000000000002</v>
      </c>
      <c r="W112" s="8">
        <v>1.4999999999999999E-2</v>
      </c>
      <c r="X112" s="8">
        <v>7.9000000000000001E-2</v>
      </c>
      <c r="Y112" s="8">
        <v>1.3029999999999999</v>
      </c>
      <c r="AB112" s="12">
        <v>6.3550000000000004</v>
      </c>
      <c r="AC112" s="12">
        <f>AB112/(T112/1000)</f>
        <v>105.91666666666667</v>
      </c>
      <c r="AD112" s="19">
        <f>AC112+W112</f>
        <v>105.93166666666667</v>
      </c>
      <c r="AE112" s="9">
        <v>0</v>
      </c>
      <c r="AF112" s="9">
        <v>38.98921</v>
      </c>
      <c r="AG112" s="9">
        <v>9.2002E-2</v>
      </c>
      <c r="AH112" s="9">
        <v>0</v>
      </c>
      <c r="AI112" s="9">
        <v>7.7869510000000002</v>
      </c>
      <c r="AJ112" s="9">
        <v>2.4704E-2</v>
      </c>
      <c r="AK112" s="9">
        <v>6.7385E-2</v>
      </c>
      <c r="AL112" s="9">
        <v>15.299670000000001</v>
      </c>
      <c r="AM112" s="9">
        <v>0.58832799999999996</v>
      </c>
      <c r="AN112" s="20">
        <v>24.76230769</v>
      </c>
      <c r="AO112" s="20">
        <v>0.73769230799999996</v>
      </c>
      <c r="AP112" s="20">
        <v>0.91300000000000003</v>
      </c>
      <c r="AQ112" s="20">
        <v>1.136153846</v>
      </c>
      <c r="AR112" s="20">
        <v>0.4</v>
      </c>
      <c r="AS112" s="20">
        <v>435.2692308</v>
      </c>
      <c r="AT112" s="20">
        <v>2</v>
      </c>
      <c r="AU112" s="20">
        <v>0.22</v>
      </c>
      <c r="AV112" s="20">
        <v>0.3</v>
      </c>
      <c r="AW112" s="20">
        <v>149.18076919999999</v>
      </c>
      <c r="AX112" s="20">
        <v>12.30461538</v>
      </c>
      <c r="AY112" s="20">
        <v>757</v>
      </c>
      <c r="AZ112" s="20">
        <v>9.26</v>
      </c>
      <c r="BA112" s="20">
        <v>-811.07692310000004</v>
      </c>
      <c r="BB112" s="20">
        <v>756.76923079999995</v>
      </c>
      <c r="BC112" s="20">
        <v>5.769230769</v>
      </c>
      <c r="BD112" s="20">
        <v>2.8678062240000002</v>
      </c>
      <c r="BE112" s="20">
        <v>0.65211415500000003</v>
      </c>
      <c r="BF112" s="20">
        <v>1.115835503</v>
      </c>
      <c r="BG112" s="20">
        <v>0</v>
      </c>
    </row>
    <row r="113" spans="1:64" ht="15">
      <c r="A113" s="12">
        <v>45</v>
      </c>
      <c r="B113" s="14">
        <v>43684</v>
      </c>
      <c r="C113" s="12">
        <v>10</v>
      </c>
      <c r="D113" s="12" t="s">
        <v>105</v>
      </c>
      <c r="E113" s="12">
        <v>70</v>
      </c>
      <c r="F113" s="12" t="b">
        <v>0</v>
      </c>
      <c r="G113" s="12" t="s">
        <v>477</v>
      </c>
      <c r="H113" s="12" t="s">
        <v>496</v>
      </c>
      <c r="I113" s="12" t="s">
        <v>497</v>
      </c>
      <c r="J113" s="12" t="s">
        <v>498</v>
      </c>
      <c r="K113" s="12" t="s">
        <v>143</v>
      </c>
      <c r="L113" s="12">
        <v>0</v>
      </c>
      <c r="M113" s="12" t="s">
        <v>167</v>
      </c>
      <c r="N113" s="12" t="s">
        <v>499</v>
      </c>
      <c r="O113" s="12" t="s">
        <v>500</v>
      </c>
      <c r="P113" s="12" t="s">
        <v>501</v>
      </c>
      <c r="Q113" s="12" t="s">
        <v>199</v>
      </c>
      <c r="R113" s="12">
        <v>0</v>
      </c>
      <c r="S113" s="12" t="s">
        <v>167</v>
      </c>
      <c r="T113" s="12">
        <v>60</v>
      </c>
      <c r="U113" s="8">
        <v>1.9350000000000001</v>
      </c>
      <c r="V113" s="8">
        <v>0.27500000000000002</v>
      </c>
      <c r="W113" s="8">
        <v>1.7000000000000001E-2</v>
      </c>
      <c r="X113" s="8">
        <v>6.7000000000000004E-2</v>
      </c>
      <c r="Y113" s="8">
        <v>1.8680000000000001</v>
      </c>
      <c r="AB113" s="12">
        <v>1.65</v>
      </c>
      <c r="AC113" s="12">
        <f>AB113/(T113/1000)</f>
        <v>27.5</v>
      </c>
      <c r="AD113" s="19">
        <f>AC113+W113</f>
        <v>27.516999999999999</v>
      </c>
      <c r="AE113" s="9">
        <v>0</v>
      </c>
      <c r="AF113" s="9">
        <v>40.471469999999997</v>
      </c>
      <c r="AG113" s="9">
        <v>5.4113000000000001E-2</v>
      </c>
      <c r="AH113" s="9">
        <v>0</v>
      </c>
      <c r="AI113" s="9">
        <v>8.1228169999999995</v>
      </c>
      <c r="AJ113" s="9">
        <v>1.2947E-2</v>
      </c>
      <c r="AK113" s="9">
        <v>4.0445000000000002E-2</v>
      </c>
      <c r="AL113" s="9">
        <v>15.46452</v>
      </c>
      <c r="AM113" s="9">
        <v>0.63447200000000004</v>
      </c>
      <c r="AN113" s="20">
        <v>22.998333330000001</v>
      </c>
      <c r="AO113" s="20">
        <v>0.75444444399999999</v>
      </c>
      <c r="AP113" s="20">
        <v>0.90900000000000003</v>
      </c>
      <c r="AQ113" s="20">
        <v>1.1325000000000001</v>
      </c>
      <c r="AR113" s="20">
        <v>0.5</v>
      </c>
      <c r="AS113" s="20">
        <v>466.19444440000001</v>
      </c>
      <c r="AT113" s="20">
        <v>2</v>
      </c>
      <c r="AU113" s="20">
        <v>0.231944444</v>
      </c>
      <c r="AV113" s="20">
        <v>0.3</v>
      </c>
      <c r="AW113" s="20">
        <v>118.7472222</v>
      </c>
      <c r="AX113" s="20">
        <v>10.125</v>
      </c>
      <c r="AY113" s="20">
        <v>757</v>
      </c>
      <c r="AZ113" s="20">
        <v>9.0977777779999993</v>
      </c>
      <c r="BA113" s="20">
        <v>-748.72222220000003</v>
      </c>
      <c r="BB113" s="20">
        <v>290.47222219999998</v>
      </c>
      <c r="BC113" s="20">
        <v>2</v>
      </c>
      <c r="BD113" s="20">
        <v>2.270038505</v>
      </c>
      <c r="BE113" s="20">
        <v>3.7666971779999998</v>
      </c>
      <c r="BF113" s="20">
        <v>1.4096677179999999</v>
      </c>
      <c r="BG113" s="20">
        <v>0</v>
      </c>
      <c r="BH113" s="20"/>
      <c r="BI113" s="20"/>
      <c r="BJ113" s="20"/>
      <c r="BK113" s="20"/>
      <c r="BL113" s="20"/>
    </row>
    <row r="114" spans="1:64" ht="15">
      <c r="A114" s="12">
        <v>45</v>
      </c>
      <c r="B114" s="14">
        <v>43684</v>
      </c>
      <c r="C114" s="12">
        <v>12</v>
      </c>
      <c r="D114" s="12" t="s">
        <v>100</v>
      </c>
      <c r="E114" s="12">
        <v>70</v>
      </c>
      <c r="F114" s="12" t="b">
        <v>1</v>
      </c>
      <c r="G114" s="12" t="s">
        <v>508</v>
      </c>
      <c r="H114" s="12" t="s">
        <v>509</v>
      </c>
      <c r="I114" s="12" t="s">
        <v>285</v>
      </c>
      <c r="J114" s="12" t="s">
        <v>510</v>
      </c>
      <c r="K114" s="12" t="s">
        <v>160</v>
      </c>
      <c r="L114" s="12">
        <v>0</v>
      </c>
      <c r="M114" s="12" t="s">
        <v>187</v>
      </c>
      <c r="N114" s="12" t="s">
        <v>251</v>
      </c>
      <c r="O114" s="12" t="s">
        <v>511</v>
      </c>
      <c r="P114" s="12" t="s">
        <v>512</v>
      </c>
      <c r="Q114" s="12" t="s">
        <v>187</v>
      </c>
      <c r="R114" s="12">
        <v>0</v>
      </c>
      <c r="S114" s="12" t="s">
        <v>128</v>
      </c>
      <c r="T114" s="12">
        <v>60</v>
      </c>
      <c r="U114" s="8">
        <v>2.0760000000000001</v>
      </c>
      <c r="V114" s="8">
        <v>0.44500000000000001</v>
      </c>
      <c r="W114" s="8">
        <v>3.7999999999999999E-2</v>
      </c>
      <c r="X114" s="8">
        <v>0.104</v>
      </c>
      <c r="Y114" s="8">
        <v>1.972</v>
      </c>
      <c r="AB114" s="12">
        <v>3.54</v>
      </c>
      <c r="AC114" s="12">
        <f>AB114/(T114/1000)</f>
        <v>59</v>
      </c>
      <c r="AD114" s="19">
        <f>AC114+W114</f>
        <v>59.037999999999997</v>
      </c>
      <c r="AE114" s="9">
        <v>0</v>
      </c>
      <c r="AF114" s="9">
        <v>41.239840000000001</v>
      </c>
      <c r="AG114" s="9">
        <v>4.666E-2</v>
      </c>
      <c r="AH114" s="9">
        <v>0</v>
      </c>
      <c r="AI114" s="9">
        <v>8.1536729999999995</v>
      </c>
      <c r="AJ114" s="9">
        <v>1.1665999999999999E-2</v>
      </c>
      <c r="AK114" s="9">
        <v>4.7761999999999999E-2</v>
      </c>
      <c r="AL114" s="9">
        <v>15.38583</v>
      </c>
      <c r="AM114" s="9">
        <v>1.731098</v>
      </c>
      <c r="AN114" s="46">
        <v>23.37895833</v>
      </c>
      <c r="AO114" s="46">
        <v>0.61867424233333335</v>
      </c>
      <c r="AP114" s="46">
        <v>0.91</v>
      </c>
      <c r="AQ114" s="46">
        <v>1.1211363636666667</v>
      </c>
      <c r="AR114" s="46">
        <v>0.5</v>
      </c>
      <c r="AS114" s="46">
        <v>467.37089646666664</v>
      </c>
      <c r="AT114" s="46">
        <v>2</v>
      </c>
      <c r="AU114" s="46">
        <v>0.23787878799999998</v>
      </c>
      <c r="AV114" s="46">
        <v>0.3</v>
      </c>
      <c r="AW114" s="46">
        <v>123.83892046666666</v>
      </c>
      <c r="AX114" s="46">
        <v>10.478352271333334</v>
      </c>
      <c r="AY114" s="46">
        <v>757</v>
      </c>
      <c r="AZ114" s="46">
        <v>9.3140246209999997</v>
      </c>
      <c r="BA114" s="46">
        <v>-743.25157826666657</v>
      </c>
      <c r="BB114" s="46">
        <v>827.22127533333332</v>
      </c>
      <c r="BC114" s="46">
        <v>6.3011363636666671</v>
      </c>
      <c r="BD114" s="46">
        <v>2.4331965540000002</v>
      </c>
      <c r="BE114" s="46">
        <v>3.0892256723333333</v>
      </c>
      <c r="BF114" s="46">
        <v>1.42502901</v>
      </c>
      <c r="BG114" s="46">
        <v>0</v>
      </c>
    </row>
    <row r="115" spans="1:64" ht="15">
      <c r="A115" s="12">
        <v>45</v>
      </c>
      <c r="B115" s="14">
        <v>43684</v>
      </c>
      <c r="C115" s="12">
        <v>16</v>
      </c>
      <c r="D115" s="12" t="s">
        <v>95</v>
      </c>
      <c r="E115" s="12">
        <v>140</v>
      </c>
      <c r="F115" s="12" t="b">
        <v>1</v>
      </c>
      <c r="G115" s="12" t="s">
        <v>527</v>
      </c>
      <c r="H115" s="12" t="s">
        <v>528</v>
      </c>
      <c r="I115" s="12" t="s">
        <v>474</v>
      </c>
      <c r="J115" s="12" t="s">
        <v>529</v>
      </c>
      <c r="K115" s="12" t="s">
        <v>378</v>
      </c>
      <c r="L115" s="12" t="s">
        <v>170</v>
      </c>
      <c r="M115" s="12" t="s">
        <v>294</v>
      </c>
      <c r="N115" s="12" t="s">
        <v>483</v>
      </c>
      <c r="O115" s="12" t="s">
        <v>530</v>
      </c>
      <c r="P115" s="12" t="s">
        <v>382</v>
      </c>
      <c r="Q115" s="12">
        <v>0</v>
      </c>
      <c r="R115" s="12" t="s">
        <v>160</v>
      </c>
      <c r="S115" s="12" t="s">
        <v>167</v>
      </c>
      <c r="T115" s="12">
        <v>60</v>
      </c>
      <c r="U115" s="8">
        <v>1.206</v>
      </c>
      <c r="V115" s="8">
        <v>0.74399999999999999</v>
      </c>
      <c r="W115" s="8">
        <v>5.8999999999999997E-2</v>
      </c>
      <c r="X115" s="8">
        <v>0.221</v>
      </c>
      <c r="Y115" s="8">
        <v>0.98499999999999999</v>
      </c>
      <c r="AB115" s="12">
        <v>8.5500000000000007</v>
      </c>
      <c r="AC115" s="12">
        <f>AB115/(T115/1000)</f>
        <v>142.50000000000003</v>
      </c>
      <c r="AD115" s="19">
        <f>AC115+W115</f>
        <v>142.55900000000003</v>
      </c>
      <c r="AE115" s="9">
        <v>0</v>
      </c>
      <c r="AF115" s="9">
        <v>38.16818</v>
      </c>
      <c r="AG115" s="9">
        <v>8.0997E-2</v>
      </c>
      <c r="AH115" s="9">
        <v>0</v>
      </c>
      <c r="AI115" s="9">
        <v>8.0296669999999999</v>
      </c>
      <c r="AJ115" s="9">
        <v>6.4043000000000003E-2</v>
      </c>
      <c r="AK115" s="9">
        <v>7.5462000000000001E-2</v>
      </c>
      <c r="AL115" s="9">
        <v>14.809380000000001</v>
      </c>
      <c r="AM115" s="9">
        <v>0.73757300000000003</v>
      </c>
      <c r="AN115" s="20">
        <v>23.069047619999999</v>
      </c>
      <c r="AO115" s="20">
        <v>0.71285714300000003</v>
      </c>
      <c r="AP115" s="20">
        <v>0.90800000000000003</v>
      </c>
      <c r="AQ115" s="20">
        <v>1.128571429</v>
      </c>
      <c r="AR115" s="20">
        <v>0.5</v>
      </c>
      <c r="AS115" s="20">
        <v>452.47619049999997</v>
      </c>
      <c r="AT115" s="20">
        <v>2</v>
      </c>
      <c r="AU115" s="20">
        <v>0.23</v>
      </c>
      <c r="AV115" s="20">
        <v>0.3</v>
      </c>
      <c r="AW115" s="20">
        <v>105.0738095</v>
      </c>
      <c r="AX115" s="20">
        <v>8.9473809519999996</v>
      </c>
      <c r="AY115" s="20">
        <v>757</v>
      </c>
      <c r="AZ115" s="20">
        <v>8.9144047620000002</v>
      </c>
      <c r="BA115" s="20">
        <v>-746.97619050000003</v>
      </c>
      <c r="BB115" s="20">
        <v>1379.2857140000001</v>
      </c>
      <c r="BC115" s="20">
        <v>10.05952381</v>
      </c>
      <c r="BD115" s="20">
        <v>2.0631895440000001</v>
      </c>
      <c r="BE115" s="20">
        <v>2.5566319640000001</v>
      </c>
      <c r="BF115" s="20">
        <v>1.5509966150000001</v>
      </c>
      <c r="BG115" s="20">
        <v>0</v>
      </c>
      <c r="BH115" s="20"/>
      <c r="BI115" s="20"/>
      <c r="BJ115" s="20"/>
      <c r="BK115" s="20"/>
      <c r="BL115" s="20"/>
    </row>
    <row r="116" spans="1:64" ht="15">
      <c r="A116" s="12">
        <v>45</v>
      </c>
      <c r="B116" s="14">
        <v>43684</v>
      </c>
      <c r="C116" s="12" t="s">
        <v>567</v>
      </c>
      <c r="D116" s="12" t="s">
        <v>65</v>
      </c>
      <c r="E116" s="12">
        <v>55</v>
      </c>
      <c r="F116" s="12" t="b">
        <v>0</v>
      </c>
      <c r="G116" s="12" t="s">
        <v>568</v>
      </c>
      <c r="H116" s="12" t="s">
        <v>569</v>
      </c>
      <c r="I116" s="12" t="s">
        <v>570</v>
      </c>
      <c r="J116" s="12" t="s">
        <v>571</v>
      </c>
      <c r="K116" s="12" t="s">
        <v>75</v>
      </c>
      <c r="L116" s="12">
        <v>0</v>
      </c>
      <c r="M116" s="12" t="s">
        <v>167</v>
      </c>
      <c r="N116" s="12" t="s">
        <v>572</v>
      </c>
      <c r="O116" s="12" t="s">
        <v>573</v>
      </c>
      <c r="P116" s="12" t="s">
        <v>574</v>
      </c>
      <c r="Q116" s="12" t="s">
        <v>69</v>
      </c>
      <c r="R116" s="12">
        <v>0</v>
      </c>
      <c r="S116" s="12" t="s">
        <v>133</v>
      </c>
      <c r="T116" s="12">
        <v>60</v>
      </c>
      <c r="U116" s="8">
        <v>0.88200000000000001</v>
      </c>
      <c r="V116" s="8">
        <v>0.22600000000000001</v>
      </c>
      <c r="W116" s="8">
        <v>1.9E-2</v>
      </c>
      <c r="X116" s="8">
        <v>1E-3</v>
      </c>
      <c r="Y116" s="8">
        <v>0.88100000000000001</v>
      </c>
      <c r="AB116" s="12">
        <v>1.5149999999999999</v>
      </c>
      <c r="AC116" s="12">
        <f>AB116/(T116/1000)</f>
        <v>25.25</v>
      </c>
      <c r="AD116" s="19">
        <f>AC116+W116</f>
        <v>25.268999999999998</v>
      </c>
      <c r="AE116" s="9">
        <v>0</v>
      </c>
      <c r="AF116" s="9">
        <v>40.607500000000002</v>
      </c>
      <c r="AG116" s="9">
        <v>4.2096000000000001E-2</v>
      </c>
      <c r="AH116" s="9">
        <v>0</v>
      </c>
      <c r="AI116" s="9">
        <v>8.051418</v>
      </c>
      <c r="AJ116" s="9">
        <v>5.182E-3</v>
      </c>
      <c r="AK116" s="9">
        <v>4.3859000000000002E-2</v>
      </c>
      <c r="AL116" s="9">
        <v>15.544739999999999</v>
      </c>
      <c r="AM116" s="9">
        <v>0.26892899999999997</v>
      </c>
      <c r="AN116" s="20">
        <v>23.886333329999999</v>
      </c>
      <c r="AO116" s="20">
        <v>0.44700000000000001</v>
      </c>
      <c r="AP116" s="20">
        <v>0.91100000000000003</v>
      </c>
      <c r="AQ116" s="20">
        <v>1.1045</v>
      </c>
      <c r="AR116" s="20">
        <v>0.5</v>
      </c>
      <c r="AS116" s="20">
        <v>467</v>
      </c>
      <c r="AT116" s="20">
        <v>2</v>
      </c>
      <c r="AU116" s="20">
        <v>0.23300000000000001</v>
      </c>
      <c r="AV116" s="20">
        <v>0.3</v>
      </c>
      <c r="AW116" s="20">
        <v>147.3533333</v>
      </c>
      <c r="AX116" s="20">
        <v>12.349</v>
      </c>
      <c r="AY116" s="20">
        <v>757</v>
      </c>
      <c r="AZ116" s="20">
        <v>9.6346666669999994</v>
      </c>
      <c r="BA116" s="20">
        <v>-732.3666667</v>
      </c>
      <c r="BB116" s="20">
        <v>703.51666669999997</v>
      </c>
      <c r="BC116" s="20">
        <v>4.5333333329999999</v>
      </c>
      <c r="BD116" s="20">
        <v>1.9514358489999999</v>
      </c>
      <c r="BE116" s="20">
        <v>2.4360916019999999</v>
      </c>
      <c r="BF116" s="20">
        <v>1.6398181890000001</v>
      </c>
      <c r="BG116" s="20">
        <v>0</v>
      </c>
      <c r="BH116" s="20"/>
      <c r="BI116" s="20"/>
      <c r="BJ116" s="20"/>
      <c r="BK116" s="20"/>
      <c r="BL116" s="20"/>
    </row>
    <row r="117" spans="1:64" ht="15">
      <c r="A117" s="12">
        <v>60</v>
      </c>
      <c r="B117" s="14">
        <v>43706</v>
      </c>
      <c r="C117" s="12">
        <v>1</v>
      </c>
      <c r="D117" s="12" t="s">
        <v>90</v>
      </c>
      <c r="E117" s="12">
        <v>100</v>
      </c>
      <c r="F117" s="12" t="b">
        <v>0</v>
      </c>
      <c r="H117" s="12" t="s">
        <v>169</v>
      </c>
      <c r="I117" s="12">
        <v>0</v>
      </c>
      <c r="J117" s="12" t="s">
        <v>582</v>
      </c>
      <c r="K117" s="12" t="s">
        <v>444</v>
      </c>
      <c r="L117" s="12">
        <v>0</v>
      </c>
      <c r="M117" s="12" t="s">
        <v>167</v>
      </c>
      <c r="N117" s="12" t="s">
        <v>583</v>
      </c>
      <c r="O117" s="12" t="s">
        <v>584</v>
      </c>
      <c r="P117" s="12" t="s">
        <v>585</v>
      </c>
      <c r="Q117" s="12" t="s">
        <v>344</v>
      </c>
      <c r="R117" s="12" t="s">
        <v>347</v>
      </c>
      <c r="S117" s="12" t="s">
        <v>112</v>
      </c>
      <c r="T117" s="12">
        <v>60</v>
      </c>
      <c r="U117" s="8">
        <v>0.54100000000000004</v>
      </c>
      <c r="V117" s="8">
        <v>0.35299999999999998</v>
      </c>
      <c r="W117" s="8">
        <v>8.3000000000000004E-2</v>
      </c>
      <c r="X117" s="8">
        <v>0</v>
      </c>
      <c r="Y117" s="8">
        <v>0.54</v>
      </c>
      <c r="AB117" s="12">
        <v>6.2350000000000003</v>
      </c>
      <c r="AC117" s="12">
        <f>AB117/(T117/1000)</f>
        <v>103.91666666666667</v>
      </c>
      <c r="AD117" s="19">
        <f>AC117+W117</f>
        <v>103.99966666666667</v>
      </c>
      <c r="AE117" s="9">
        <v>0</v>
      </c>
      <c r="AF117" s="9">
        <v>40.302819999999997</v>
      </c>
      <c r="AG117" s="9">
        <v>4.9064000000000003E-2</v>
      </c>
      <c r="AH117" s="9">
        <v>0</v>
      </c>
      <c r="AI117" s="9">
        <v>8.3634190000000004</v>
      </c>
      <c r="AJ117" s="9">
        <v>3.6375999999999999E-2</v>
      </c>
      <c r="AK117" s="9">
        <v>0.101604</v>
      </c>
      <c r="AL117" s="9">
        <v>16.944959999999998</v>
      </c>
      <c r="AM117" s="9">
        <v>0</v>
      </c>
      <c r="AN117" s="20">
        <v>23.74666667</v>
      </c>
      <c r="AO117" s="20">
        <v>0.60666666700000005</v>
      </c>
      <c r="AP117" s="20">
        <v>0.90900000000000003</v>
      </c>
      <c r="AQ117" s="20">
        <v>1.1299999999999999</v>
      </c>
      <c r="AR117" s="20">
        <v>0.5</v>
      </c>
      <c r="AS117" s="20">
        <v>486.33333329999999</v>
      </c>
      <c r="AT117" s="20">
        <v>2</v>
      </c>
      <c r="AU117" s="20">
        <v>0.25</v>
      </c>
      <c r="AV117" s="20">
        <v>0.3</v>
      </c>
      <c r="AW117" s="20">
        <v>68.266666670000006</v>
      </c>
      <c r="AX117" s="20">
        <v>5.7350000000000003</v>
      </c>
      <c r="AY117" s="20">
        <v>757</v>
      </c>
      <c r="AZ117" s="20">
        <v>9.2533333330000005</v>
      </c>
      <c r="BA117" s="20">
        <v>-585.83333330000005</v>
      </c>
      <c r="BB117" s="20">
        <v>1150.333333</v>
      </c>
      <c r="BC117" s="20">
        <v>5</v>
      </c>
      <c r="BD117" s="20">
        <v>2.682126518</v>
      </c>
      <c r="BE117" s="20">
        <v>1.948871223</v>
      </c>
      <c r="BF117" s="20">
        <v>1.1930831669999999</v>
      </c>
      <c r="BG117" s="20">
        <v>0</v>
      </c>
      <c r="BH117" s="20"/>
      <c r="BI117" s="20"/>
      <c r="BJ117" s="20"/>
    </row>
    <row r="118" spans="1:64" ht="15">
      <c r="A118" s="12">
        <v>60</v>
      </c>
      <c r="B118" s="14">
        <v>43706</v>
      </c>
      <c r="C118" s="12">
        <v>2</v>
      </c>
      <c r="D118" s="12" t="s">
        <v>95</v>
      </c>
      <c r="E118" s="12">
        <v>70</v>
      </c>
      <c r="F118" s="12" t="b">
        <v>0</v>
      </c>
      <c r="H118" s="12" t="s">
        <v>586</v>
      </c>
      <c r="I118" s="12">
        <v>0</v>
      </c>
      <c r="J118" s="12" t="s">
        <v>587</v>
      </c>
      <c r="K118" s="12" t="s">
        <v>412</v>
      </c>
      <c r="L118" s="12">
        <v>0</v>
      </c>
      <c r="M118" s="12" t="s">
        <v>344</v>
      </c>
      <c r="N118" s="12" t="s">
        <v>588</v>
      </c>
      <c r="O118" s="12">
        <v>0</v>
      </c>
      <c r="P118" s="12" t="s">
        <v>589</v>
      </c>
      <c r="Q118" s="12" t="s">
        <v>182</v>
      </c>
      <c r="R118" s="12">
        <v>0</v>
      </c>
      <c r="S118" s="12" t="s">
        <v>167</v>
      </c>
      <c r="T118" s="12">
        <v>60</v>
      </c>
      <c r="U118" s="8">
        <v>0.94099999999999995</v>
      </c>
      <c r="V118" s="8">
        <v>0.30499999999999999</v>
      </c>
      <c r="W118" s="8">
        <v>6.2E-2</v>
      </c>
      <c r="X118" s="8">
        <v>0</v>
      </c>
      <c r="Y118" s="8">
        <v>0.94</v>
      </c>
      <c r="AB118" s="12">
        <v>4.13</v>
      </c>
      <c r="AC118" s="12">
        <f>AB118/(T118/1000)</f>
        <v>68.833333333333329</v>
      </c>
      <c r="AD118" s="19">
        <f>AC118+W118</f>
        <v>68.895333333333326</v>
      </c>
      <c r="AE118" s="9">
        <v>0</v>
      </c>
      <c r="AF118" s="9">
        <v>40.147620000000003</v>
      </c>
      <c r="AG118" s="9">
        <v>5.0835999999999999E-2</v>
      </c>
      <c r="AH118" s="9">
        <v>0</v>
      </c>
      <c r="AI118" s="9">
        <v>8.3437110000000008</v>
      </c>
      <c r="AJ118" s="9">
        <v>5.2394000000000003E-2</v>
      </c>
      <c r="AK118" s="9">
        <v>7.6204999999999995E-2</v>
      </c>
      <c r="AL118" s="9">
        <v>16.613240000000001</v>
      </c>
      <c r="AM118" s="9">
        <v>1.3879060000000001</v>
      </c>
      <c r="AN118" s="20">
        <v>23.49555556</v>
      </c>
      <c r="AO118" s="20">
        <v>0.806666667</v>
      </c>
      <c r="AP118" s="20">
        <v>0.90900000000000003</v>
      </c>
      <c r="AQ118" s="20">
        <v>1.146111111</v>
      </c>
      <c r="AR118" s="20">
        <v>0.5</v>
      </c>
      <c r="AS118" s="20">
        <v>488.59259259999999</v>
      </c>
      <c r="AT118" s="20">
        <v>2</v>
      </c>
      <c r="AU118" s="20">
        <v>0.25074074099999999</v>
      </c>
      <c r="AV118" s="20">
        <v>0.3</v>
      </c>
      <c r="AW118" s="20">
        <v>72.574074069999995</v>
      </c>
      <c r="AX118" s="20">
        <v>6.132592593</v>
      </c>
      <c r="AY118" s="20">
        <v>757</v>
      </c>
      <c r="AZ118" s="20">
        <v>9.1953703699999991</v>
      </c>
      <c r="BA118" s="20">
        <v>-597.31481480000002</v>
      </c>
      <c r="BB118" s="20">
        <v>464.64814810000001</v>
      </c>
      <c r="BC118" s="20">
        <v>2.8148148150000001</v>
      </c>
      <c r="BD118" s="20">
        <v>2.2208582080000001</v>
      </c>
      <c r="BE118" s="20">
        <v>1.4727693559999999</v>
      </c>
      <c r="BF118" s="20">
        <v>1.4408844240000001</v>
      </c>
      <c r="BG118" s="20">
        <v>0</v>
      </c>
      <c r="BH118" s="20"/>
      <c r="BI118" s="20"/>
      <c r="BJ118" s="20"/>
    </row>
    <row r="119" spans="1:64" ht="15">
      <c r="A119" s="12">
        <v>60</v>
      </c>
      <c r="B119" s="14">
        <v>43706</v>
      </c>
      <c r="C119" s="12">
        <v>3</v>
      </c>
      <c r="D119" s="12" t="s">
        <v>100</v>
      </c>
      <c r="E119" s="12">
        <v>70</v>
      </c>
      <c r="F119" s="12" t="b">
        <v>0</v>
      </c>
      <c r="H119" s="12" t="s">
        <v>458</v>
      </c>
      <c r="I119" s="12">
        <v>0</v>
      </c>
      <c r="J119" s="12" t="s">
        <v>590</v>
      </c>
      <c r="K119" s="12" t="s">
        <v>412</v>
      </c>
      <c r="L119" s="12">
        <v>0</v>
      </c>
      <c r="M119" s="12" t="s">
        <v>174</v>
      </c>
      <c r="N119" s="12" t="s">
        <v>591</v>
      </c>
      <c r="O119" s="12">
        <v>0</v>
      </c>
      <c r="P119" s="12" t="s">
        <v>592</v>
      </c>
      <c r="Q119" s="12" t="s">
        <v>174</v>
      </c>
      <c r="R119" s="12">
        <v>0</v>
      </c>
      <c r="S119" s="12" t="s">
        <v>112</v>
      </c>
      <c r="T119" s="12">
        <v>60</v>
      </c>
      <c r="U119" s="8">
        <v>0.629</v>
      </c>
      <c r="V119" s="8">
        <v>7.1999999999999995E-2</v>
      </c>
      <c r="W119" s="8">
        <v>2.9000000000000001E-2</v>
      </c>
      <c r="X119" s="8">
        <v>0</v>
      </c>
      <c r="Y119" s="8">
        <v>0.628</v>
      </c>
      <c r="AB119" s="12">
        <v>7.04</v>
      </c>
      <c r="AC119" s="12">
        <f>AB119/(T119/1000)</f>
        <v>117.33333333333334</v>
      </c>
      <c r="AD119" s="19">
        <f>AC119+W119</f>
        <v>117.36233333333334</v>
      </c>
      <c r="AE119" s="9">
        <v>0</v>
      </c>
      <c r="AF119" s="9">
        <v>39.494160000000001</v>
      </c>
      <c r="AG119" s="9">
        <v>4.4817000000000003E-2</v>
      </c>
      <c r="AH119" s="9">
        <v>0</v>
      </c>
      <c r="AI119" s="9">
        <v>8.3215090000000007</v>
      </c>
      <c r="AJ119" s="9">
        <v>1.6261000000000001E-2</v>
      </c>
      <c r="AK119" s="9">
        <v>5.1503E-2</v>
      </c>
      <c r="AL119" s="9">
        <v>17.000730000000001</v>
      </c>
      <c r="AM119" s="9">
        <v>1.627996</v>
      </c>
      <c r="AN119" s="20">
        <v>23.75</v>
      </c>
      <c r="AO119" s="20">
        <v>0.63100000000000001</v>
      </c>
      <c r="AP119" s="20">
        <v>0.91</v>
      </c>
      <c r="AQ119" s="20">
        <v>1.133</v>
      </c>
      <c r="AR119" s="20">
        <v>0.5</v>
      </c>
      <c r="AS119" s="20">
        <v>483.1</v>
      </c>
      <c r="AT119" s="20">
        <v>2</v>
      </c>
      <c r="AU119" s="20">
        <v>0.24099999999999999</v>
      </c>
      <c r="AV119" s="20">
        <v>0.3</v>
      </c>
      <c r="AW119" s="20">
        <v>61.3</v>
      </c>
      <c r="AX119" s="20">
        <v>5.15</v>
      </c>
      <c r="AY119" s="20">
        <v>757</v>
      </c>
      <c r="AZ119" s="20">
        <v>9.3800000000000008</v>
      </c>
      <c r="BA119" s="20">
        <v>-561.4</v>
      </c>
      <c r="BB119" s="20">
        <v>331.8</v>
      </c>
      <c r="BC119" s="20">
        <v>1.75</v>
      </c>
      <c r="BD119" s="20">
        <v>2.7133835500000001</v>
      </c>
      <c r="BE119" s="20">
        <v>1.418243401</v>
      </c>
      <c r="BF119" s="20">
        <v>1.179339353</v>
      </c>
      <c r="BG119" s="20">
        <v>0</v>
      </c>
      <c r="BH119" s="20"/>
      <c r="BI119" s="20"/>
      <c r="BJ119" s="20"/>
    </row>
    <row r="120" spans="1:64" ht="15">
      <c r="A120" s="12">
        <v>60</v>
      </c>
      <c r="B120" s="14">
        <v>43706</v>
      </c>
      <c r="C120" s="12">
        <v>6</v>
      </c>
      <c r="D120" s="12" t="s">
        <v>109</v>
      </c>
      <c r="E120" s="12">
        <v>105</v>
      </c>
      <c r="F120" s="12" t="b">
        <v>0</v>
      </c>
      <c r="H120" s="12" t="s">
        <v>604</v>
      </c>
      <c r="I120" s="12" t="s">
        <v>602</v>
      </c>
      <c r="J120" s="12" t="s">
        <v>605</v>
      </c>
      <c r="K120" s="12" t="s">
        <v>151</v>
      </c>
      <c r="L120" s="12">
        <v>0</v>
      </c>
      <c r="M120" s="12" t="s">
        <v>388</v>
      </c>
      <c r="N120" s="12" t="s">
        <v>606</v>
      </c>
      <c r="O120" s="12">
        <v>0</v>
      </c>
      <c r="P120" s="12" t="s">
        <v>607</v>
      </c>
      <c r="Q120" s="12" t="s">
        <v>112</v>
      </c>
      <c r="R120" s="12">
        <v>0</v>
      </c>
      <c r="S120" s="12" t="s">
        <v>157</v>
      </c>
      <c r="T120" s="12">
        <v>60</v>
      </c>
      <c r="U120" s="8">
        <v>0.32800000000000001</v>
      </c>
      <c r="V120" s="8">
        <v>0.27500000000000002</v>
      </c>
      <c r="W120" s="8">
        <v>9.4E-2</v>
      </c>
      <c r="X120" s="8">
        <v>0</v>
      </c>
      <c r="Y120" s="8">
        <v>0.32800000000000001</v>
      </c>
      <c r="AB120" s="12">
        <v>0.51500000000000001</v>
      </c>
      <c r="AC120" s="12">
        <f>AB120/(T120/1000)</f>
        <v>8.5833333333333339</v>
      </c>
      <c r="AD120" s="19">
        <f>AC120+W120</f>
        <v>8.6773333333333333</v>
      </c>
      <c r="AE120" s="9">
        <v>0</v>
      </c>
      <c r="AF120" s="9">
        <v>39.718409999999999</v>
      </c>
      <c r="AG120" s="9">
        <v>0.115091</v>
      </c>
      <c r="AH120" s="9">
        <v>0</v>
      </c>
      <c r="AI120" s="9">
        <v>8.2858990000000006</v>
      </c>
      <c r="AJ120" s="9">
        <v>8.1495999999999999E-2</v>
      </c>
      <c r="AK120" s="9">
        <v>0.12931100000000001</v>
      </c>
      <c r="AL120" s="9">
        <v>16.690930000000002</v>
      </c>
      <c r="AM120" s="9">
        <v>2.5804239999999998</v>
      </c>
      <c r="AN120" s="20">
        <v>23.66155556</v>
      </c>
      <c r="AO120" s="20">
        <v>0.44666666700000002</v>
      </c>
      <c r="AP120" s="20">
        <v>0.90900000000000003</v>
      </c>
      <c r="AQ120" s="20">
        <v>1.1166666670000001</v>
      </c>
      <c r="AR120" s="20">
        <v>0.5</v>
      </c>
      <c r="AS120" s="20">
        <v>484.95555560000003</v>
      </c>
      <c r="AT120" s="20">
        <v>2</v>
      </c>
      <c r="AU120" s="20">
        <v>0.242666667</v>
      </c>
      <c r="AV120" s="20">
        <v>0.3</v>
      </c>
      <c r="AW120" s="20">
        <v>64.748888890000003</v>
      </c>
      <c r="AX120" s="20">
        <v>5.4526666669999999</v>
      </c>
      <c r="AY120" s="20">
        <v>757</v>
      </c>
      <c r="AZ120" s="20">
        <v>9.0651111110000002</v>
      </c>
      <c r="BA120" s="20">
        <v>-600.20000000000005</v>
      </c>
      <c r="BB120" s="20">
        <v>883.84444440000004</v>
      </c>
      <c r="BC120" s="20">
        <v>5.1555555560000004</v>
      </c>
      <c r="BD120" s="20">
        <v>2.5269450180000002</v>
      </c>
      <c r="BE120" s="20">
        <v>3.4571667869999998</v>
      </c>
      <c r="BF120" s="20">
        <v>1.266351257</v>
      </c>
      <c r="BG120" s="20">
        <v>0</v>
      </c>
      <c r="BH120" s="20"/>
      <c r="BI120" s="20"/>
      <c r="BJ120" s="20"/>
    </row>
    <row r="121" spans="1:64" ht="15">
      <c r="A121" s="12">
        <v>60</v>
      </c>
      <c r="B121" s="14">
        <v>43706</v>
      </c>
      <c r="C121" s="12">
        <v>7</v>
      </c>
      <c r="D121" s="12" t="s">
        <v>90</v>
      </c>
      <c r="E121" s="12">
        <v>172</v>
      </c>
      <c r="F121" s="12" t="b">
        <v>1</v>
      </c>
      <c r="H121" s="12" t="s">
        <v>336</v>
      </c>
      <c r="I121" s="12" t="s">
        <v>608</v>
      </c>
      <c r="J121" s="12" t="s">
        <v>609</v>
      </c>
      <c r="K121" s="12">
        <v>0</v>
      </c>
      <c r="L121" s="12" t="s">
        <v>306</v>
      </c>
      <c r="M121" s="12" t="s">
        <v>304</v>
      </c>
      <c r="N121" s="12" t="s">
        <v>610</v>
      </c>
      <c r="O121" s="12">
        <v>0</v>
      </c>
      <c r="P121" s="12" t="s">
        <v>611</v>
      </c>
      <c r="Q121" s="12" t="s">
        <v>357</v>
      </c>
      <c r="R121" s="12">
        <v>0</v>
      </c>
      <c r="S121" s="12" t="s">
        <v>282</v>
      </c>
      <c r="T121" s="12">
        <v>60</v>
      </c>
      <c r="U121" s="8">
        <v>0.495</v>
      </c>
      <c r="V121" s="8">
        <v>0.22800000000000001</v>
      </c>
      <c r="W121" s="8">
        <v>9.1999999999999998E-2</v>
      </c>
      <c r="X121" s="8">
        <v>0</v>
      </c>
      <c r="Y121" s="8">
        <v>0.49399999999999999</v>
      </c>
      <c r="AB121" s="12">
        <v>1.7350000000000001</v>
      </c>
      <c r="AC121" s="12">
        <f>AB121/(T121/1000)</f>
        <v>28.916666666666668</v>
      </c>
      <c r="AD121" s="19">
        <f>AC121+W121</f>
        <v>29.008666666666667</v>
      </c>
      <c r="AE121" s="9">
        <v>0</v>
      </c>
      <c r="AF121" s="9">
        <v>37.361319999999999</v>
      </c>
      <c r="AG121" s="9">
        <v>5.7324E-2</v>
      </c>
      <c r="AH121" s="9">
        <v>0</v>
      </c>
      <c r="AI121" s="9">
        <v>8.2429950000000005</v>
      </c>
      <c r="AJ121" s="9">
        <v>4.3275000000000001E-2</v>
      </c>
      <c r="AK121" s="9">
        <v>0.110081</v>
      </c>
      <c r="AL121" s="9">
        <v>16.91047</v>
      </c>
      <c r="AM121" s="9">
        <v>1.2011700000000001</v>
      </c>
      <c r="AN121" s="20">
        <v>23.657857140000001</v>
      </c>
      <c r="AO121" s="20">
        <v>0.73499999999999999</v>
      </c>
      <c r="AP121" s="20">
        <v>0.90900000000000003</v>
      </c>
      <c r="AQ121" s="20">
        <v>1.1421428570000001</v>
      </c>
      <c r="AR121" s="20">
        <v>0.5</v>
      </c>
      <c r="AS121" s="20">
        <v>469.2857143</v>
      </c>
      <c r="AT121" s="20">
        <v>2</v>
      </c>
      <c r="AU121" s="20">
        <v>0.24</v>
      </c>
      <c r="AV121" s="20">
        <v>0.3</v>
      </c>
      <c r="AW121" s="20">
        <v>68.517857140000004</v>
      </c>
      <c r="AX121" s="20">
        <v>5.77</v>
      </c>
      <c r="AY121" s="20">
        <v>757</v>
      </c>
      <c r="AZ121" s="20">
        <v>9.1014285709999996</v>
      </c>
      <c r="BA121" s="20">
        <v>-611.10714289999999</v>
      </c>
      <c r="BB121" s="20">
        <v>720.92857140000001</v>
      </c>
      <c r="BC121" s="20">
        <v>5</v>
      </c>
      <c r="BD121" s="20">
        <v>2.1871197549999999</v>
      </c>
      <c r="BE121" s="20">
        <v>1.9264683570000001</v>
      </c>
      <c r="BF121" s="20">
        <v>1.4631114700000001</v>
      </c>
      <c r="BG121" s="20">
        <v>0</v>
      </c>
      <c r="BH121" s="20"/>
      <c r="BI121" s="20"/>
      <c r="BJ121" s="20"/>
    </row>
    <row r="122" spans="1:64" ht="15">
      <c r="A122" s="12">
        <v>60</v>
      </c>
      <c r="B122" s="14">
        <v>43706</v>
      </c>
      <c r="C122" s="12">
        <v>12</v>
      </c>
      <c r="D122" s="12" t="s">
        <v>100</v>
      </c>
      <c r="E122" s="12">
        <v>70</v>
      </c>
      <c r="F122" s="12" t="b">
        <v>1</v>
      </c>
      <c r="H122" s="12" t="s">
        <v>627</v>
      </c>
      <c r="I122" s="12" t="s">
        <v>526</v>
      </c>
      <c r="J122" s="12" t="s">
        <v>628</v>
      </c>
      <c r="K122" s="12" t="s">
        <v>133</v>
      </c>
      <c r="L122" s="12">
        <v>0</v>
      </c>
      <c r="M122" s="12" t="s">
        <v>187</v>
      </c>
      <c r="N122" s="12" t="s">
        <v>629</v>
      </c>
      <c r="O122" s="12" t="s">
        <v>72</v>
      </c>
      <c r="P122" s="12" t="s">
        <v>630</v>
      </c>
      <c r="Q122" s="12" t="s">
        <v>133</v>
      </c>
      <c r="R122" s="12">
        <v>0</v>
      </c>
      <c r="S122" s="12" t="s">
        <v>187</v>
      </c>
      <c r="T122" s="12">
        <v>60</v>
      </c>
      <c r="U122" s="8">
        <v>0.39600000000000002</v>
      </c>
      <c r="V122" s="8">
        <v>0</v>
      </c>
      <c r="W122" s="8">
        <v>2.1000000000000001E-2</v>
      </c>
      <c r="X122" s="8">
        <v>0</v>
      </c>
      <c r="Y122" s="8">
        <v>0.39600000000000002</v>
      </c>
      <c r="AB122" s="12">
        <v>5.9850000000000003</v>
      </c>
      <c r="AC122" s="12">
        <f>AB122/(T122/1000)</f>
        <v>99.750000000000014</v>
      </c>
      <c r="AD122" s="19">
        <f>AC122+W122</f>
        <v>99.771000000000015</v>
      </c>
      <c r="AE122" s="9">
        <v>0</v>
      </c>
      <c r="AF122" s="9">
        <v>39.818539999999999</v>
      </c>
      <c r="AG122" s="9">
        <v>3.0065000000000001E-2</v>
      </c>
      <c r="AH122" s="9">
        <v>0</v>
      </c>
      <c r="AI122" s="9">
        <v>8.3603909999999999</v>
      </c>
      <c r="AJ122" s="9">
        <v>4.3740000000000003E-3</v>
      </c>
      <c r="AK122" s="9">
        <v>5.3258E-2</v>
      </c>
      <c r="AL122" s="9">
        <v>17.554559999999999</v>
      </c>
      <c r="AM122" s="9">
        <v>1.180261</v>
      </c>
      <c r="AN122" s="20">
        <v>23.77222222</v>
      </c>
      <c r="AO122" s="20">
        <v>0.86666666699999995</v>
      </c>
      <c r="AP122" s="20">
        <v>0.90900000000000003</v>
      </c>
      <c r="AQ122" s="20">
        <v>1.152222222</v>
      </c>
      <c r="AR122" s="20">
        <v>0.5</v>
      </c>
      <c r="AS122" s="20">
        <v>480.5</v>
      </c>
      <c r="AT122" s="20">
        <v>2</v>
      </c>
      <c r="AU122" s="20">
        <v>0.24</v>
      </c>
      <c r="AV122" s="20">
        <v>0.3</v>
      </c>
      <c r="AW122" s="20">
        <v>70.044444440000007</v>
      </c>
      <c r="AX122" s="20">
        <v>5.8855555559999999</v>
      </c>
      <c r="AY122" s="20">
        <v>757</v>
      </c>
      <c r="AZ122" s="20">
        <v>9.488888889</v>
      </c>
      <c r="BA122" s="20">
        <v>-587.22222220000003</v>
      </c>
      <c r="BB122" s="20">
        <v>329.66666670000001</v>
      </c>
      <c r="BC122" s="20">
        <v>2.2222222220000001</v>
      </c>
      <c r="BD122" s="20">
        <v>3.3608235209999999</v>
      </c>
      <c r="BE122" s="20">
        <v>1.6082343729999999</v>
      </c>
      <c r="BF122" s="20">
        <v>0.95214758499999996</v>
      </c>
      <c r="BG122" s="20">
        <v>0</v>
      </c>
      <c r="BH122" s="20"/>
      <c r="BI122" s="20"/>
      <c r="BJ122" s="20"/>
    </row>
    <row r="123" spans="1:64" ht="15">
      <c r="A123" s="12">
        <v>60</v>
      </c>
      <c r="B123" s="14">
        <v>43706</v>
      </c>
      <c r="C123" s="12" t="s">
        <v>567</v>
      </c>
      <c r="D123" s="12" t="s">
        <v>65</v>
      </c>
      <c r="E123" s="12">
        <v>55</v>
      </c>
      <c r="F123" s="12" t="b">
        <v>0</v>
      </c>
      <c r="H123" s="12" t="s">
        <v>665</v>
      </c>
      <c r="I123" s="12">
        <v>0</v>
      </c>
      <c r="J123" s="12" t="s">
        <v>666</v>
      </c>
      <c r="K123" s="12" t="s">
        <v>260</v>
      </c>
      <c r="L123" s="12">
        <v>0</v>
      </c>
      <c r="M123" s="12" t="s">
        <v>389</v>
      </c>
      <c r="N123" s="12" t="s">
        <v>667</v>
      </c>
      <c r="O123" s="12" t="s">
        <v>668</v>
      </c>
      <c r="P123" s="12" t="s">
        <v>669</v>
      </c>
      <c r="Q123" s="12" t="s">
        <v>343</v>
      </c>
      <c r="R123" s="12" t="s">
        <v>222</v>
      </c>
      <c r="S123" s="12" t="s">
        <v>160</v>
      </c>
      <c r="T123" s="12">
        <v>60</v>
      </c>
      <c r="U123" s="8">
        <v>0.35399999999999998</v>
      </c>
      <c r="V123" s="8">
        <v>0</v>
      </c>
      <c r="W123" s="8">
        <v>7.0000000000000001E-3</v>
      </c>
      <c r="X123" s="8">
        <v>0</v>
      </c>
      <c r="Y123" s="8">
        <v>0.35399999999999998</v>
      </c>
      <c r="AB123" s="12">
        <v>4.3150000000000004</v>
      </c>
      <c r="AC123" s="12">
        <f>AB123/(T123/1000)</f>
        <v>71.916666666666671</v>
      </c>
      <c r="AD123" s="19">
        <f>AC123+W123</f>
        <v>71.923666666666676</v>
      </c>
      <c r="AE123" s="9">
        <v>0</v>
      </c>
      <c r="AF123" s="9">
        <v>40.615690000000001</v>
      </c>
      <c r="AG123" s="9">
        <v>5.2462000000000002E-2</v>
      </c>
      <c r="AH123" s="9">
        <v>0</v>
      </c>
      <c r="AI123" s="9">
        <v>8.4150790000000004</v>
      </c>
      <c r="AJ123" s="9">
        <v>1.1658999999999999E-2</v>
      </c>
      <c r="AK123" s="9">
        <v>3.9072999999999997E-2</v>
      </c>
      <c r="AL123" s="9">
        <v>17.264589999999998</v>
      </c>
      <c r="AM123" s="9">
        <v>0.82697600000000004</v>
      </c>
      <c r="AN123" s="20">
        <v>23.706666670000001</v>
      </c>
      <c r="AO123" s="20">
        <v>0.49833333299999999</v>
      </c>
      <c r="AP123" s="20">
        <v>0.90883333300000002</v>
      </c>
      <c r="AQ123" s="20">
        <v>1.1200000000000001</v>
      </c>
      <c r="AR123" s="20">
        <v>0.5</v>
      </c>
      <c r="AS123" s="20">
        <v>485.66666670000001</v>
      </c>
      <c r="AT123" s="20">
        <v>2</v>
      </c>
      <c r="AU123" s="20">
        <v>0.24666666700000001</v>
      </c>
      <c r="AV123" s="20">
        <v>0.3</v>
      </c>
      <c r="AW123" s="20">
        <v>72.266666670000006</v>
      </c>
      <c r="AX123" s="20">
        <v>6.0866666670000003</v>
      </c>
      <c r="AY123" s="20">
        <v>757</v>
      </c>
      <c r="AZ123" s="20">
        <v>9.2841666669999992</v>
      </c>
      <c r="BA123" s="20">
        <v>-609</v>
      </c>
      <c r="BB123" s="20">
        <v>816.58333330000005</v>
      </c>
      <c r="BC123" s="20">
        <v>5.5833333329999997</v>
      </c>
      <c r="BD123" s="20">
        <v>3.9500337829999999</v>
      </c>
      <c r="BE123" s="20">
        <v>3.015192909</v>
      </c>
      <c r="BF123" s="20">
        <v>0.81011965399999997</v>
      </c>
      <c r="BG123" s="20">
        <v>0</v>
      </c>
      <c r="BH123" s="20"/>
      <c r="BI123" s="20"/>
      <c r="BJ123" s="20"/>
    </row>
    <row r="124" spans="1:64" ht="15">
      <c r="A124" s="12" t="s">
        <v>675</v>
      </c>
      <c r="B124" s="14">
        <v>43727</v>
      </c>
      <c r="C124" s="12">
        <v>4</v>
      </c>
      <c r="D124" s="12" t="s">
        <v>100</v>
      </c>
      <c r="U124" s="20">
        <v>5.7000000000000002E-2</v>
      </c>
      <c r="V124" s="20">
        <v>21.747</v>
      </c>
      <c r="W124" s="20">
        <v>7.8E-2</v>
      </c>
      <c r="X124" s="20">
        <v>0</v>
      </c>
      <c r="Y124" s="20">
        <v>5.7000000000000002E-2</v>
      </c>
      <c r="AC124" s="12"/>
      <c r="AD124" s="19"/>
      <c r="AE124" s="12">
        <v>0</v>
      </c>
      <c r="AF124" s="9">
        <v>91.02413</v>
      </c>
      <c r="AG124" s="9">
        <v>21.43487</v>
      </c>
      <c r="AH124" s="9">
        <v>0</v>
      </c>
      <c r="AI124" s="9">
        <v>12.64278</v>
      </c>
      <c r="AJ124" s="9">
        <v>3.331801</v>
      </c>
      <c r="AK124" s="9">
        <v>2.4642840000000001</v>
      </c>
      <c r="AL124" s="9">
        <v>1.299204</v>
      </c>
      <c r="AM124" s="9">
        <v>0</v>
      </c>
    </row>
    <row r="125" spans="1:64" ht="15">
      <c r="A125" s="12" t="s">
        <v>675</v>
      </c>
      <c r="B125" s="14">
        <v>43727</v>
      </c>
      <c r="C125" s="12">
        <v>5</v>
      </c>
      <c r="D125" s="12" t="s">
        <v>105</v>
      </c>
      <c r="U125" s="20">
        <v>5.3999999999999999E-2</v>
      </c>
      <c r="V125" s="20">
        <v>17.172999999999998</v>
      </c>
      <c r="W125" s="20">
        <v>5.0000000000000001E-3</v>
      </c>
      <c r="X125" s="20">
        <v>0</v>
      </c>
      <c r="Y125" s="20">
        <v>5.3999999999999999E-2</v>
      </c>
      <c r="AC125" s="12"/>
      <c r="AD125" s="19"/>
      <c r="AE125" s="12">
        <v>0</v>
      </c>
      <c r="AF125" s="9">
        <v>113.2073</v>
      </c>
      <c r="AG125" s="9">
        <v>24.079750000000001</v>
      </c>
      <c r="AH125" s="9">
        <v>0</v>
      </c>
      <c r="AI125" s="9">
        <v>15.75339</v>
      </c>
      <c r="AJ125" s="9">
        <v>1.6188560000000001</v>
      </c>
      <c r="AK125" s="9">
        <v>0.67423999999999995</v>
      </c>
      <c r="AL125" s="9">
        <v>1.631229</v>
      </c>
      <c r="AM125" s="9">
        <v>0.303537</v>
      </c>
    </row>
    <row r="126" spans="1:64" ht="15">
      <c r="A126" s="12" t="s">
        <v>675</v>
      </c>
      <c r="B126" s="14">
        <v>43727</v>
      </c>
      <c r="C126" s="12">
        <v>6</v>
      </c>
      <c r="D126" s="12" t="s">
        <v>109</v>
      </c>
      <c r="U126" s="20">
        <v>6.0999999999999999E-2</v>
      </c>
      <c r="V126" s="20">
        <v>25.013999999999999</v>
      </c>
      <c r="W126" s="20">
        <v>0.24399999999999999</v>
      </c>
      <c r="X126" s="20">
        <v>0</v>
      </c>
      <c r="Y126" s="20">
        <v>6.0999999999999999E-2</v>
      </c>
      <c r="AC126" s="12"/>
      <c r="AD126" s="19"/>
      <c r="AE126" s="12">
        <v>0</v>
      </c>
      <c r="AF126" s="9">
        <v>79.597020000000001</v>
      </c>
      <c r="AG126" s="9">
        <v>15.03201</v>
      </c>
      <c r="AH126" s="9">
        <v>0</v>
      </c>
      <c r="AI126" s="9">
        <v>10.88842</v>
      </c>
      <c r="AJ126" s="9">
        <v>1.9499249999999999</v>
      </c>
      <c r="AK126" s="9">
        <v>2.8420320000000001</v>
      </c>
      <c r="AL126" s="9">
        <v>5.4418119999999996</v>
      </c>
      <c r="AM126" s="9">
        <v>0</v>
      </c>
    </row>
    <row r="127" spans="1:64" ht="15">
      <c r="A127" s="12" t="s">
        <v>675</v>
      </c>
      <c r="B127" s="14">
        <v>43727</v>
      </c>
      <c r="C127" s="12">
        <v>7</v>
      </c>
      <c r="D127" s="12" t="s">
        <v>90</v>
      </c>
      <c r="U127" s="20">
        <v>7.0999999999999994E-2</v>
      </c>
      <c r="V127" s="20">
        <v>12.930999999999999</v>
      </c>
      <c r="W127" s="20">
        <v>0</v>
      </c>
      <c r="X127" s="20">
        <v>0</v>
      </c>
      <c r="Y127" s="20">
        <v>7.0999999999999994E-2</v>
      </c>
      <c r="AC127" s="12"/>
      <c r="AD127" s="19"/>
      <c r="AE127" s="12">
        <v>0</v>
      </c>
      <c r="AF127" s="9">
        <v>156.2791</v>
      </c>
      <c r="AG127" s="9">
        <v>11.687469999999999</v>
      </c>
      <c r="AH127" s="9">
        <v>0</v>
      </c>
      <c r="AI127" s="9">
        <v>15.87618</v>
      </c>
      <c r="AJ127" s="9">
        <v>1.4957849999999999</v>
      </c>
      <c r="AK127" s="9">
        <v>1.179219</v>
      </c>
      <c r="AL127" s="9">
        <v>136.68600000000001</v>
      </c>
      <c r="AM127" s="9">
        <v>0</v>
      </c>
    </row>
    <row r="128" spans="1:64" ht="15">
      <c r="A128" s="12" t="s">
        <v>675</v>
      </c>
      <c r="B128" s="14">
        <v>43727</v>
      </c>
      <c r="C128" s="12">
        <v>10</v>
      </c>
      <c r="D128" s="12" t="s">
        <v>105</v>
      </c>
      <c r="U128" s="20">
        <v>5.2999999999999999E-2</v>
      </c>
      <c r="V128" s="20">
        <v>7.4509999999999996</v>
      </c>
      <c r="W128" s="20">
        <v>2.9000000000000001E-2</v>
      </c>
      <c r="X128" s="20">
        <v>0</v>
      </c>
      <c r="Y128" s="20">
        <v>5.2999999999999999E-2</v>
      </c>
      <c r="AC128" s="12"/>
      <c r="AD128" s="19"/>
      <c r="AE128" s="12">
        <v>0</v>
      </c>
      <c r="AF128" s="9">
        <v>86.107209999999995</v>
      </c>
      <c r="AG128" s="9">
        <v>15.947229999999999</v>
      </c>
      <c r="AH128" s="9">
        <v>0</v>
      </c>
      <c r="AI128" s="9">
        <v>11.22307</v>
      </c>
      <c r="AJ128" s="9">
        <v>1.1665410000000001</v>
      </c>
      <c r="AK128" s="9">
        <v>0.93372299999999997</v>
      </c>
      <c r="AL128" s="9">
        <v>7.4250059999999998</v>
      </c>
      <c r="AM128" s="9">
        <v>0</v>
      </c>
    </row>
    <row r="129" spans="1:59" ht="15">
      <c r="A129" s="12" t="s">
        <v>675</v>
      </c>
      <c r="B129" s="14">
        <v>43727</v>
      </c>
      <c r="C129" s="12">
        <v>12</v>
      </c>
      <c r="D129" s="12" t="s">
        <v>100</v>
      </c>
      <c r="U129" s="20">
        <v>4.5999999999999999E-2</v>
      </c>
      <c r="V129" s="20">
        <v>37.924999999999997</v>
      </c>
      <c r="W129" s="20">
        <v>6.5000000000000002E-2</v>
      </c>
      <c r="X129" s="20">
        <v>0</v>
      </c>
      <c r="Y129" s="20">
        <v>4.5999999999999999E-2</v>
      </c>
      <c r="AC129" s="12"/>
      <c r="AD129" s="19"/>
      <c r="AE129" s="12">
        <v>0</v>
      </c>
      <c r="AF129" s="9">
        <v>81.782989999999998</v>
      </c>
      <c r="AG129" s="9">
        <v>15.136430000000001</v>
      </c>
      <c r="AH129" s="9">
        <v>0</v>
      </c>
      <c r="AI129" s="9">
        <v>11.739990000000001</v>
      </c>
      <c r="AJ129" s="9">
        <v>1.7058199999999999</v>
      </c>
      <c r="AK129" s="9">
        <v>1.728726</v>
      </c>
      <c r="AL129" s="9">
        <v>16.92285</v>
      </c>
      <c r="AM129" s="9">
        <v>0</v>
      </c>
    </row>
    <row r="130" spans="1:59" ht="15">
      <c r="A130" s="12" t="s">
        <v>675</v>
      </c>
      <c r="B130" s="14">
        <v>43727</v>
      </c>
      <c r="C130" s="12">
        <v>13</v>
      </c>
      <c r="D130" s="12" t="s">
        <v>109</v>
      </c>
      <c r="U130" s="20">
        <v>4.5999999999999999E-2</v>
      </c>
      <c r="V130" s="20">
        <v>18.594999999999999</v>
      </c>
      <c r="W130" s="20">
        <v>7.2999999999999995E-2</v>
      </c>
      <c r="X130" s="20">
        <v>0</v>
      </c>
      <c r="Y130" s="20">
        <v>4.5999999999999999E-2</v>
      </c>
      <c r="AC130" s="12"/>
      <c r="AD130" s="19"/>
      <c r="AE130" s="12">
        <v>0</v>
      </c>
      <c r="AF130" s="9">
        <v>77.281589999999994</v>
      </c>
      <c r="AG130" s="9">
        <v>10.153829999999999</v>
      </c>
      <c r="AH130" s="9">
        <v>0</v>
      </c>
      <c r="AI130" s="9">
        <v>10.82071</v>
      </c>
      <c r="AJ130" s="9">
        <v>1.5635110000000001</v>
      </c>
      <c r="AK130" s="9">
        <v>1.3061430000000001</v>
      </c>
      <c r="AL130" s="9">
        <v>22.459820000000001</v>
      </c>
      <c r="AM130" s="9">
        <v>0</v>
      </c>
    </row>
    <row r="131" spans="1:59" ht="15">
      <c r="A131" s="12" t="s">
        <v>675</v>
      </c>
      <c r="B131" s="14">
        <v>43727</v>
      </c>
      <c r="C131" s="12">
        <v>14</v>
      </c>
      <c r="D131" s="12" t="s">
        <v>95</v>
      </c>
      <c r="U131" s="20">
        <v>7.6999999999999999E-2</v>
      </c>
      <c r="V131" s="20">
        <v>30.11</v>
      </c>
      <c r="W131" s="20">
        <v>8.1000000000000003E-2</v>
      </c>
      <c r="X131" s="20">
        <v>0</v>
      </c>
      <c r="Y131" s="20">
        <v>7.6999999999999999E-2</v>
      </c>
      <c r="AC131" s="12"/>
      <c r="AD131" s="19"/>
      <c r="AE131" s="12">
        <v>0</v>
      </c>
      <c r="AF131" s="9">
        <v>77.019329999999997</v>
      </c>
      <c r="AG131" s="9">
        <v>11.22832</v>
      </c>
      <c r="AH131" s="9">
        <v>0</v>
      </c>
      <c r="AI131" s="9">
        <v>11.190110000000001</v>
      </c>
      <c r="AJ131" s="9">
        <v>2.105448</v>
      </c>
      <c r="AK131" s="9">
        <v>1.775396</v>
      </c>
      <c r="AL131" s="9">
        <v>3.5232230000000002</v>
      </c>
      <c r="AM131" s="9">
        <v>0</v>
      </c>
    </row>
    <row r="132" spans="1:59" ht="15">
      <c r="A132" s="12" t="s">
        <v>675</v>
      </c>
      <c r="B132" s="14">
        <v>43727</v>
      </c>
      <c r="C132" s="12">
        <v>15</v>
      </c>
      <c r="D132" s="12" t="s">
        <v>105</v>
      </c>
      <c r="U132" s="20">
        <v>5.0999999999999997E-2</v>
      </c>
      <c r="V132" s="20">
        <v>36.33</v>
      </c>
      <c r="W132" s="20">
        <v>8.4000000000000005E-2</v>
      </c>
      <c r="X132" s="20">
        <v>0</v>
      </c>
      <c r="Y132" s="20">
        <v>5.0999999999999997E-2</v>
      </c>
      <c r="AC132" s="12"/>
      <c r="AD132" s="19"/>
      <c r="AE132" s="12">
        <v>0</v>
      </c>
      <c r="AF132" s="9">
        <v>118.95350000000001</v>
      </c>
      <c r="AG132" s="9">
        <v>32.696339999999999</v>
      </c>
      <c r="AH132" s="9">
        <v>0</v>
      </c>
      <c r="AI132" s="9">
        <v>15.42376</v>
      </c>
      <c r="AJ132" s="9">
        <v>1.8927290000000001</v>
      </c>
      <c r="AK132" s="9">
        <v>0.707013</v>
      </c>
      <c r="AL132" s="9">
        <v>0.90758099999999997</v>
      </c>
      <c r="AM132" s="9">
        <v>3.4210989999999999</v>
      </c>
    </row>
    <row r="133" spans="1:59" ht="15">
      <c r="A133" s="12" t="s">
        <v>675</v>
      </c>
      <c r="B133" s="14">
        <v>43727</v>
      </c>
      <c r="C133" s="12">
        <v>17</v>
      </c>
      <c r="D133" s="12" t="s">
        <v>90</v>
      </c>
      <c r="U133" s="20">
        <v>4.4999999999999998E-2</v>
      </c>
      <c r="V133" s="20">
        <v>34.064999999999998</v>
      </c>
      <c r="W133" s="20">
        <v>0.107</v>
      </c>
      <c r="X133" s="20">
        <v>0</v>
      </c>
      <c r="Y133" s="20">
        <v>4.4999999999999998E-2</v>
      </c>
      <c r="AC133" s="12"/>
      <c r="AD133" s="19"/>
      <c r="AE133" s="12">
        <v>0</v>
      </c>
      <c r="AF133" s="9">
        <v>78.482420000000005</v>
      </c>
      <c r="AG133" s="9">
        <v>19.93946</v>
      </c>
      <c r="AH133" s="9">
        <v>0</v>
      </c>
      <c r="AI133" s="9">
        <v>11.129009999999999</v>
      </c>
      <c r="AJ133" s="9">
        <v>2.1362869999999998</v>
      </c>
      <c r="AK133" s="9">
        <v>2.7530839999999999</v>
      </c>
      <c r="AL133" s="9">
        <v>5.514138</v>
      </c>
      <c r="AM133" s="9">
        <v>0</v>
      </c>
    </row>
    <row r="134" spans="1:59" ht="15">
      <c r="A134" s="12" t="s">
        <v>675</v>
      </c>
      <c r="B134" s="14">
        <v>43727</v>
      </c>
      <c r="C134" s="12">
        <v>18</v>
      </c>
      <c r="D134" s="12" t="s">
        <v>100</v>
      </c>
      <c r="U134" s="20">
        <v>6.4000000000000001E-2</v>
      </c>
      <c r="V134" s="20">
        <v>13.941000000000001</v>
      </c>
      <c r="W134" s="20">
        <v>1.4E-2</v>
      </c>
      <c r="X134" s="20">
        <v>0</v>
      </c>
      <c r="Y134" s="20">
        <v>6.4000000000000001E-2</v>
      </c>
      <c r="AC134" s="12"/>
      <c r="AD134" s="19"/>
      <c r="AE134" s="12">
        <v>0</v>
      </c>
      <c r="AF134" s="9">
        <v>85.366159999999994</v>
      </c>
      <c r="AG134" s="9">
        <v>12.69781</v>
      </c>
      <c r="AH134" s="9">
        <v>0</v>
      </c>
      <c r="AI134" s="9">
        <v>11.80865</v>
      </c>
      <c r="AJ134" s="9">
        <v>1.9472389999999999</v>
      </c>
      <c r="AK134" s="9">
        <v>1.7030240000000001</v>
      </c>
      <c r="AL134" s="9">
        <v>9.9407530000000008</v>
      </c>
      <c r="AM134" s="9">
        <v>0</v>
      </c>
    </row>
    <row r="135" spans="1:59" ht="15">
      <c r="A135" s="12" t="s">
        <v>675</v>
      </c>
      <c r="B135" s="14">
        <v>43727</v>
      </c>
      <c r="C135" s="12" t="s">
        <v>559</v>
      </c>
      <c r="D135" s="12" t="s">
        <v>65</v>
      </c>
      <c r="U135" s="20">
        <v>0.20599999999999999</v>
      </c>
      <c r="V135" s="20">
        <v>13.429</v>
      </c>
      <c r="W135" s="20">
        <v>4.9000000000000002E-2</v>
      </c>
      <c r="X135" s="20">
        <v>0</v>
      </c>
      <c r="Y135" s="20">
        <v>0.20599999999999999</v>
      </c>
      <c r="AC135" s="12"/>
      <c r="AD135" s="19"/>
      <c r="AE135" s="12">
        <v>0</v>
      </c>
      <c r="AF135" s="9">
        <v>89.010090000000005</v>
      </c>
      <c r="AG135" s="9">
        <v>18.567139999999998</v>
      </c>
      <c r="AH135" s="9">
        <v>0</v>
      </c>
      <c r="AI135" s="9">
        <v>14.928610000000001</v>
      </c>
      <c r="AJ135" s="9">
        <v>3.9350139999999998</v>
      </c>
      <c r="AK135" s="9">
        <v>2.6185230000000002</v>
      </c>
      <c r="AL135" s="9">
        <v>0.90787300000000004</v>
      </c>
      <c r="AM135" s="9">
        <v>2.5249079999999999</v>
      </c>
    </row>
    <row r="136" spans="1:59" ht="15">
      <c r="A136" s="12" t="s">
        <v>675</v>
      </c>
      <c r="B136" s="14">
        <v>43727</v>
      </c>
      <c r="C136" s="12" t="s">
        <v>567</v>
      </c>
      <c r="D136" s="12" t="s">
        <v>65</v>
      </c>
      <c r="U136" s="20">
        <v>0.05</v>
      </c>
      <c r="V136" s="20">
        <v>14.699</v>
      </c>
      <c r="W136" s="20">
        <v>0.11899999999999999</v>
      </c>
      <c r="X136" s="20">
        <v>0</v>
      </c>
      <c r="Y136" s="20">
        <v>0.05</v>
      </c>
      <c r="AC136" s="12"/>
      <c r="AD136" s="19"/>
      <c r="AE136" s="12">
        <v>0</v>
      </c>
      <c r="AF136" s="9">
        <v>84.531589999999994</v>
      </c>
      <c r="AG136" s="9">
        <v>11.50774</v>
      </c>
      <c r="AH136" s="9">
        <v>0</v>
      </c>
      <c r="AI136" s="9">
        <v>13.19073</v>
      </c>
      <c r="AJ136" s="9">
        <v>3.1015830000000002</v>
      </c>
      <c r="AK136" s="9">
        <v>1.33477</v>
      </c>
      <c r="AL136" s="9">
        <v>1.5541</v>
      </c>
      <c r="AM136" s="9">
        <v>8.3635000000000001E-2</v>
      </c>
    </row>
    <row r="137" spans="1:59" ht="15">
      <c r="A137" s="12" t="s">
        <v>675</v>
      </c>
      <c r="B137" s="14">
        <v>43727</v>
      </c>
      <c r="C137" s="12" t="s">
        <v>575</v>
      </c>
      <c r="D137" s="12" t="s">
        <v>65</v>
      </c>
      <c r="U137" s="20">
        <v>0.84599999999999997</v>
      </c>
      <c r="V137" s="20">
        <v>9.9120000000000008</v>
      </c>
      <c r="W137" s="20">
        <v>0.03</v>
      </c>
      <c r="X137" s="20">
        <v>8.7999999999999995E-2</v>
      </c>
      <c r="Y137" s="20">
        <v>0.75800000000000001</v>
      </c>
      <c r="AC137" s="12"/>
      <c r="AD137" s="19"/>
      <c r="AE137" s="12">
        <v>0</v>
      </c>
      <c r="AF137" s="9">
        <v>68.229910000000004</v>
      </c>
      <c r="AG137" s="9">
        <v>12.849830000000001</v>
      </c>
      <c r="AH137" s="9">
        <v>0</v>
      </c>
      <c r="AI137" s="9">
        <v>10.628159999999999</v>
      </c>
      <c r="AJ137" s="9">
        <v>2.062055</v>
      </c>
      <c r="AK137" s="9">
        <v>2.0624199999999999</v>
      </c>
      <c r="AL137" s="9">
        <v>4.9594009999999997</v>
      </c>
      <c r="AM137" s="9">
        <v>0.79308900000000004</v>
      </c>
    </row>
    <row r="138" spans="1:59" ht="15">
      <c r="A138" s="12">
        <v>0</v>
      </c>
      <c r="B138" s="14">
        <v>43641</v>
      </c>
      <c r="C138" s="12" t="s">
        <v>64</v>
      </c>
      <c r="D138" s="12" t="s">
        <v>65</v>
      </c>
      <c r="E138" s="12">
        <v>65</v>
      </c>
      <c r="F138" s="12" t="b">
        <v>0</v>
      </c>
      <c r="G138" s="12" t="s">
        <v>66</v>
      </c>
      <c r="H138" s="12">
        <v>0</v>
      </c>
      <c r="I138" s="12" t="s">
        <v>67</v>
      </c>
      <c r="J138" s="12" t="s">
        <v>68</v>
      </c>
      <c r="K138" s="12">
        <v>0</v>
      </c>
      <c r="L138" s="12" t="s">
        <v>69</v>
      </c>
      <c r="M138" s="12" t="s">
        <v>70</v>
      </c>
      <c r="N138" s="12" t="s">
        <v>71</v>
      </c>
      <c r="O138" s="12" t="s">
        <v>72</v>
      </c>
      <c r="P138" s="12" t="s">
        <v>73</v>
      </c>
      <c r="Q138" s="12">
        <v>0</v>
      </c>
      <c r="R138" s="12" t="s">
        <v>75</v>
      </c>
      <c r="S138" s="12" t="s">
        <v>66</v>
      </c>
      <c r="T138" s="12">
        <v>60</v>
      </c>
      <c r="U138" s="8">
        <v>1.2929999999999999</v>
      </c>
      <c r="V138" s="8">
        <v>0.14299999999999999</v>
      </c>
      <c r="W138" s="8">
        <v>3.0000000000000001E-3</v>
      </c>
      <c r="X138" s="8">
        <v>0</v>
      </c>
      <c r="Y138" s="8">
        <v>1.2929999999999999</v>
      </c>
      <c r="AB138" s="12">
        <v>14.324999999999999</v>
      </c>
      <c r="AC138" s="12">
        <f>AB138/(T138/1000)</f>
        <v>238.75</v>
      </c>
      <c r="AD138" s="19">
        <f>AC138+W138</f>
        <v>238.75299999999999</v>
      </c>
      <c r="AN138" s="20">
        <v>23.78927083</v>
      </c>
      <c r="AO138" s="20">
        <v>0.8075</v>
      </c>
      <c r="AP138" s="20">
        <v>0.91100000000000003</v>
      </c>
      <c r="AQ138" s="20">
        <v>1.15625</v>
      </c>
      <c r="AR138" s="20">
        <v>0.46875</v>
      </c>
      <c r="AS138" s="20">
        <v>451.15364579999999</v>
      </c>
      <c r="AT138" s="20">
        <v>2</v>
      </c>
      <c r="AU138" s="20">
        <v>0.23</v>
      </c>
      <c r="AV138" s="20">
        <v>0.3</v>
      </c>
      <c r="AW138" s="20">
        <v>78.030468749999997</v>
      </c>
      <c r="AX138" s="20">
        <v>6.5549739579999997</v>
      </c>
      <c r="AY138" s="20">
        <v>757</v>
      </c>
      <c r="AZ138" s="20">
        <v>9.2265625</v>
      </c>
      <c r="BA138" s="20">
        <v>-837.8125</v>
      </c>
      <c r="BB138" s="20">
        <v>1403.966146</v>
      </c>
      <c r="BC138" s="20">
        <v>10.3359375</v>
      </c>
      <c r="BD138" s="20">
        <v>1.774916063</v>
      </c>
      <c r="BE138" s="20">
        <v>2.3768113830000002</v>
      </c>
      <c r="BF138" s="20">
        <v>1.802902158</v>
      </c>
      <c r="BG138" s="20">
        <v>0</v>
      </c>
    </row>
    <row r="139" spans="1:59" ht="15">
      <c r="A139" s="12">
        <v>2</v>
      </c>
      <c r="B139" s="14">
        <v>43643</v>
      </c>
      <c r="C139" s="12">
        <v>1</v>
      </c>
      <c r="D139" s="12" t="s">
        <v>90</v>
      </c>
      <c r="E139" s="12">
        <v>85</v>
      </c>
      <c r="F139" s="12" t="b">
        <v>0</v>
      </c>
      <c r="G139" s="12" t="s">
        <v>66</v>
      </c>
      <c r="H139" s="12" t="s">
        <v>91</v>
      </c>
      <c r="I139" s="12">
        <v>0</v>
      </c>
      <c r="J139" s="12" t="s">
        <v>92</v>
      </c>
      <c r="K139" s="12" t="s">
        <v>93</v>
      </c>
      <c r="L139" s="12">
        <v>0</v>
      </c>
      <c r="M139" s="12" t="s">
        <v>94</v>
      </c>
      <c r="N139" s="12" t="s">
        <v>66</v>
      </c>
      <c r="O139" s="12" t="s">
        <v>66</v>
      </c>
      <c r="P139" s="12" t="s">
        <v>66</v>
      </c>
      <c r="Q139" s="12" t="s">
        <v>66</v>
      </c>
      <c r="R139" s="12" t="s">
        <v>66</v>
      </c>
      <c r="S139" s="12" t="s">
        <v>66</v>
      </c>
      <c r="T139" s="12">
        <v>55</v>
      </c>
      <c r="U139" s="8">
        <v>4.4370000000000003</v>
      </c>
      <c r="V139" s="8">
        <v>0.13200000000000001</v>
      </c>
      <c r="W139" s="8">
        <v>0</v>
      </c>
      <c r="X139" s="8">
        <v>4.2000000000000003E-2</v>
      </c>
      <c r="Y139" s="8">
        <v>4.3949999999999996</v>
      </c>
      <c r="AB139" s="12">
        <v>3.0150000000000001</v>
      </c>
      <c r="AC139" s="12">
        <f>AB139/(T139/1000)</f>
        <v>54.81818181818182</v>
      </c>
      <c r="AD139" s="19">
        <f>AC139+W139</f>
        <v>54.81818181818182</v>
      </c>
      <c r="AN139" s="20">
        <v>24.26402899</v>
      </c>
      <c r="AO139" s="20">
        <v>0.81739130400000004</v>
      </c>
      <c r="AP139" s="20">
        <v>0.91100000000000003</v>
      </c>
      <c r="AQ139" s="20">
        <v>1.1578260869999999</v>
      </c>
      <c r="AR139" s="20">
        <v>0.44782608699999998</v>
      </c>
      <c r="AS139" s="20">
        <v>450.15072459999999</v>
      </c>
      <c r="AT139" s="20">
        <v>2</v>
      </c>
      <c r="AU139" s="20">
        <v>0.22826087</v>
      </c>
      <c r="AV139" s="20">
        <v>0.3</v>
      </c>
      <c r="AW139" s="20">
        <v>129.4598551</v>
      </c>
      <c r="AX139" s="20">
        <v>10.77715942</v>
      </c>
      <c r="AY139" s="20">
        <v>757</v>
      </c>
      <c r="AZ139" s="20">
        <v>9.5012753619999994</v>
      </c>
      <c r="BA139" s="20">
        <v>-820.59710140000004</v>
      </c>
      <c r="BB139" s="20">
        <v>1234.36087</v>
      </c>
      <c r="BC139" s="20">
        <v>8.3768115939999994</v>
      </c>
      <c r="BD139" s="20">
        <v>1.9656691930000001</v>
      </c>
      <c r="BE139" s="20">
        <v>2.8058893889999998</v>
      </c>
      <c r="BF139" s="20">
        <v>1.627944321</v>
      </c>
      <c r="BG139" s="20">
        <v>0</v>
      </c>
    </row>
    <row r="140" spans="1:59" ht="15">
      <c r="A140" s="12">
        <v>2</v>
      </c>
      <c r="B140" s="14">
        <v>43643</v>
      </c>
      <c r="C140" s="12">
        <v>2</v>
      </c>
      <c r="D140" s="12" t="s">
        <v>95</v>
      </c>
      <c r="E140" s="12">
        <v>65</v>
      </c>
      <c r="F140" s="12" t="b">
        <v>0</v>
      </c>
      <c r="G140" s="12" t="s">
        <v>66</v>
      </c>
      <c r="H140" s="12" t="s">
        <v>96</v>
      </c>
      <c r="I140" s="12">
        <v>0</v>
      </c>
      <c r="J140" s="12" t="s">
        <v>97</v>
      </c>
      <c r="K140" s="12" t="s">
        <v>98</v>
      </c>
      <c r="L140" s="12">
        <v>0</v>
      </c>
      <c r="M140" s="12" t="s">
        <v>99</v>
      </c>
      <c r="N140" s="12" t="s">
        <v>66</v>
      </c>
      <c r="O140" s="12" t="s">
        <v>66</v>
      </c>
      <c r="P140" s="12" t="s">
        <v>66</v>
      </c>
      <c r="Q140" s="12" t="s">
        <v>66</v>
      </c>
      <c r="R140" s="12" t="s">
        <v>66</v>
      </c>
      <c r="S140" s="12" t="s">
        <v>66</v>
      </c>
      <c r="T140" s="12">
        <v>58</v>
      </c>
      <c r="U140" s="8">
        <v>4.681</v>
      </c>
      <c r="V140" s="8">
        <v>0.129</v>
      </c>
      <c r="W140" s="8">
        <v>0</v>
      </c>
      <c r="X140" s="8">
        <v>5.2999999999999999E-2</v>
      </c>
      <c r="Y140" s="8">
        <v>4.6280000000000001</v>
      </c>
      <c r="AB140" s="12">
        <v>3.2149999999999999</v>
      </c>
      <c r="AC140" s="12">
        <f>AB140/(T140/1000)</f>
        <v>55.431034482758612</v>
      </c>
      <c r="AD140" s="19">
        <f>AC140+W140</f>
        <v>55.431034482758612</v>
      </c>
      <c r="AN140" s="20">
        <v>24.13894118</v>
      </c>
      <c r="AO140" s="20">
        <v>0.83411764700000002</v>
      </c>
      <c r="AP140" s="20">
        <v>0.91167254900000005</v>
      </c>
      <c r="AQ140" s="20">
        <v>1.158529412</v>
      </c>
      <c r="AR140" s="20">
        <v>0.45882352900000001</v>
      </c>
      <c r="AS140" s="20">
        <v>450.01372550000002</v>
      </c>
      <c r="AT140" s="20">
        <v>2</v>
      </c>
      <c r="AU140" s="20">
        <v>0.228823529</v>
      </c>
      <c r="AV140" s="20">
        <v>0.3</v>
      </c>
      <c r="AW140" s="20">
        <v>112.2543137</v>
      </c>
      <c r="AX140" s="20">
        <v>9.3719607840000005</v>
      </c>
      <c r="AY140" s="20">
        <v>757</v>
      </c>
      <c r="AZ140" s="20">
        <v>9.6349999999999998</v>
      </c>
      <c r="BA140" s="20">
        <v>-825.9215686</v>
      </c>
      <c r="BB140" s="20">
        <v>1177.8529410000001</v>
      </c>
      <c r="BC140" s="20">
        <v>9.3588235290000004</v>
      </c>
      <c r="BD140" s="20">
        <v>1.812483125</v>
      </c>
      <c r="BE140" s="20">
        <v>5.1026617190000003</v>
      </c>
      <c r="BF140" s="20">
        <v>1.765533679</v>
      </c>
      <c r="BG140" s="20">
        <v>0</v>
      </c>
    </row>
    <row r="141" spans="1:59" ht="15">
      <c r="A141" s="12">
        <v>2</v>
      </c>
      <c r="B141" s="14">
        <v>43643</v>
      </c>
      <c r="C141" s="12">
        <v>3</v>
      </c>
      <c r="D141" s="12" t="s">
        <v>100</v>
      </c>
      <c r="E141" s="12">
        <v>63</v>
      </c>
      <c r="F141" s="12" t="b">
        <v>0</v>
      </c>
      <c r="G141" s="12" t="s">
        <v>66</v>
      </c>
      <c r="H141" s="12" t="s">
        <v>101</v>
      </c>
      <c r="I141" s="12">
        <v>0</v>
      </c>
      <c r="J141" s="12" t="s">
        <v>102</v>
      </c>
      <c r="K141" s="12" t="s">
        <v>94</v>
      </c>
      <c r="L141" s="12">
        <v>0</v>
      </c>
      <c r="M141" s="12" t="s">
        <v>94</v>
      </c>
      <c r="N141" s="12" t="s">
        <v>66</v>
      </c>
      <c r="O141" s="12" t="s">
        <v>66</v>
      </c>
      <c r="P141" s="12" t="s">
        <v>66</v>
      </c>
      <c r="Q141" s="12" t="s">
        <v>66</v>
      </c>
      <c r="R141" s="12" t="s">
        <v>66</v>
      </c>
      <c r="S141" s="12" t="s">
        <v>66</v>
      </c>
      <c r="T141" s="12">
        <v>55</v>
      </c>
      <c r="U141" s="8">
        <v>2.12</v>
      </c>
      <c r="V141" s="8">
        <v>0.12</v>
      </c>
      <c r="W141" s="8">
        <v>0</v>
      </c>
      <c r="X141" s="8">
        <v>0</v>
      </c>
      <c r="Y141" s="8">
        <v>2.12</v>
      </c>
      <c r="AB141" s="12">
        <v>4.085</v>
      </c>
      <c r="AC141" s="12">
        <f>AB141/(T141/1000)</f>
        <v>74.272727272727266</v>
      </c>
      <c r="AD141" s="19">
        <f>AC141+W141</f>
        <v>74.272727272727266</v>
      </c>
      <c r="AN141" s="20">
        <v>24.290156249999999</v>
      </c>
      <c r="AO141" s="20">
        <v>0.63875000000000004</v>
      </c>
      <c r="AP141" s="20">
        <v>0.91100000000000003</v>
      </c>
      <c r="AQ141" s="20">
        <v>1.141875</v>
      </c>
      <c r="AR141" s="20">
        <v>0.4</v>
      </c>
      <c r="AS141" s="20">
        <v>447.96875</v>
      </c>
      <c r="AT141" s="20">
        <v>2</v>
      </c>
      <c r="AU141" s="20">
        <v>0.22625000000000001</v>
      </c>
      <c r="AV141" s="20">
        <v>0.3</v>
      </c>
      <c r="AW141" s="20">
        <v>109.7889423</v>
      </c>
      <c r="AX141" s="20">
        <v>9.1390865380000008</v>
      </c>
      <c r="AY141" s="20">
        <v>757</v>
      </c>
      <c r="AZ141" s="20">
        <v>9.6831730769999993</v>
      </c>
      <c r="BA141" s="20">
        <v>-826.89543270000001</v>
      </c>
      <c r="BB141" s="20">
        <v>1566.859375</v>
      </c>
      <c r="BC141" s="20">
        <v>11.9375</v>
      </c>
      <c r="BD141" s="20">
        <v>1.822619295</v>
      </c>
      <c r="BE141" s="20">
        <v>2.6318016869999998</v>
      </c>
      <c r="BF141" s="20">
        <v>1.7557149809999999</v>
      </c>
      <c r="BG141" s="20">
        <v>0</v>
      </c>
    </row>
    <row r="142" spans="1:59" ht="15">
      <c r="A142" s="12">
        <v>2</v>
      </c>
      <c r="B142" s="14">
        <v>43643</v>
      </c>
      <c r="C142" s="12">
        <v>4</v>
      </c>
      <c r="D142" s="12" t="s">
        <v>100</v>
      </c>
      <c r="E142" s="12">
        <v>58</v>
      </c>
      <c r="F142" s="12" t="b">
        <v>0</v>
      </c>
      <c r="G142" s="12" t="s">
        <v>66</v>
      </c>
      <c r="H142" s="12" t="s">
        <v>103</v>
      </c>
      <c r="I142" s="12">
        <v>0</v>
      </c>
      <c r="J142" s="12" t="s">
        <v>104</v>
      </c>
      <c r="K142" s="12">
        <v>0</v>
      </c>
      <c r="L142" s="12">
        <v>0</v>
      </c>
      <c r="M142" s="12" t="s">
        <v>94</v>
      </c>
      <c r="N142" s="12" t="s">
        <v>66</v>
      </c>
      <c r="O142" s="12" t="s">
        <v>66</v>
      </c>
      <c r="P142" s="12" t="s">
        <v>66</v>
      </c>
      <c r="Q142" s="12" t="s">
        <v>66</v>
      </c>
      <c r="R142" s="12" t="s">
        <v>66</v>
      </c>
      <c r="S142" s="12" t="s">
        <v>66</v>
      </c>
      <c r="T142" s="12">
        <v>55</v>
      </c>
      <c r="U142" s="8">
        <v>3.09</v>
      </c>
      <c r="V142" s="8">
        <v>0.128</v>
      </c>
      <c r="W142" s="8">
        <v>0</v>
      </c>
      <c r="X142" s="8">
        <v>1.9E-2</v>
      </c>
      <c r="Y142" s="8">
        <v>3.0710000000000002</v>
      </c>
      <c r="AB142" s="12">
        <v>4.1100000000000003</v>
      </c>
      <c r="AC142" s="12">
        <f>AB142/(T142/1000)</f>
        <v>74.727272727272734</v>
      </c>
      <c r="AD142" s="19">
        <f>AC142+W142</f>
        <v>74.727272727272734</v>
      </c>
      <c r="AN142" s="20">
        <v>24.28864583</v>
      </c>
      <c r="AO142" s="20">
        <v>0.75312500000000004</v>
      </c>
      <c r="AP142" s="20">
        <v>0.91100000000000003</v>
      </c>
      <c r="AQ142" s="20">
        <v>1.151875</v>
      </c>
      <c r="AR142" s="20">
        <v>0.4</v>
      </c>
      <c r="AS142" s="20">
        <v>447.15625</v>
      </c>
      <c r="AT142" s="20">
        <v>2</v>
      </c>
      <c r="AU142" s="20">
        <v>0.22312499999999999</v>
      </c>
      <c r="AV142" s="20">
        <v>0.3</v>
      </c>
      <c r="AW142" s="20">
        <v>116.6083333</v>
      </c>
      <c r="AX142" s="20">
        <v>9.7046875000000004</v>
      </c>
      <c r="AY142" s="20">
        <v>757</v>
      </c>
      <c r="AZ142" s="20">
        <v>9.6514583330000008</v>
      </c>
      <c r="BA142" s="20">
        <v>-822.32291669999995</v>
      </c>
      <c r="BB142" s="20">
        <v>1275.083333</v>
      </c>
      <c r="BC142" s="20">
        <v>9.5729166669999994</v>
      </c>
      <c r="BD142" s="20">
        <v>2.2703409240000001</v>
      </c>
      <c r="BE142" s="20">
        <v>1.895852807</v>
      </c>
      <c r="BF142" s="20">
        <v>1.409479945</v>
      </c>
      <c r="BG142" s="20">
        <v>0</v>
      </c>
    </row>
    <row r="143" spans="1:59" ht="15">
      <c r="A143" s="12">
        <v>2</v>
      </c>
      <c r="B143" s="14">
        <v>43643</v>
      </c>
      <c r="C143" s="12">
        <v>5</v>
      </c>
      <c r="D143" s="12" t="s">
        <v>105</v>
      </c>
      <c r="E143" s="12">
        <v>68</v>
      </c>
      <c r="F143" s="12" t="b">
        <v>0</v>
      </c>
      <c r="G143" s="12" t="s">
        <v>66</v>
      </c>
      <c r="H143" s="12" t="s">
        <v>106</v>
      </c>
      <c r="I143" s="12" t="s">
        <v>107</v>
      </c>
      <c r="J143" s="12" t="s">
        <v>108</v>
      </c>
      <c r="K143" s="12" t="s">
        <v>94</v>
      </c>
      <c r="L143" s="12">
        <v>0</v>
      </c>
      <c r="M143" s="12" t="s">
        <v>94</v>
      </c>
      <c r="N143" s="12" t="s">
        <v>66</v>
      </c>
      <c r="O143" s="12" t="s">
        <v>66</v>
      </c>
      <c r="P143" s="12" t="s">
        <v>66</v>
      </c>
      <c r="Q143" s="12" t="s">
        <v>66</v>
      </c>
      <c r="R143" s="12" t="s">
        <v>66</v>
      </c>
      <c r="S143" s="12" t="s">
        <v>66</v>
      </c>
      <c r="T143" s="12">
        <v>54</v>
      </c>
      <c r="U143" s="8">
        <v>2.7549999999999999</v>
      </c>
      <c r="V143" s="8">
        <v>0.13100000000000001</v>
      </c>
      <c r="W143" s="8">
        <v>0</v>
      </c>
      <c r="X143" s="8">
        <v>8.9999999999999993E-3</v>
      </c>
      <c r="Y143" s="8">
        <v>2.746</v>
      </c>
      <c r="AB143" s="12">
        <v>2.31</v>
      </c>
      <c r="AC143" s="12">
        <f>AB143/(T143/1000)</f>
        <v>42.777777777777779</v>
      </c>
      <c r="AD143" s="19">
        <f>AC143+W143</f>
        <v>42.777777777777779</v>
      </c>
      <c r="AN143" s="20">
        <v>24.399000000000001</v>
      </c>
      <c r="AO143" s="20">
        <v>0.84866666700000004</v>
      </c>
      <c r="AP143" s="20">
        <v>0.91</v>
      </c>
      <c r="AQ143" s="20">
        <v>1.159666667</v>
      </c>
      <c r="AR143" s="20">
        <v>0.426666667</v>
      </c>
      <c r="AS143" s="20">
        <v>447.52499999999998</v>
      </c>
      <c r="AT143" s="20">
        <v>2</v>
      </c>
      <c r="AU143" s="20">
        <v>0.224</v>
      </c>
      <c r="AV143" s="20">
        <v>0.3</v>
      </c>
      <c r="AW143" s="20">
        <v>140.78416669999999</v>
      </c>
      <c r="AX143" s="20">
        <v>11.69391667</v>
      </c>
      <c r="AY143" s="20">
        <v>757</v>
      </c>
      <c r="AZ143" s="20">
        <v>9.6076666670000002</v>
      </c>
      <c r="BA143" s="20">
        <v>-815.96666670000002</v>
      </c>
      <c r="BB143" s="20">
        <v>1111.008333</v>
      </c>
      <c r="BC143" s="20">
        <v>8.3583333329999991</v>
      </c>
      <c r="BD143" s="20">
        <v>1.863250775</v>
      </c>
      <c r="BE143" s="20">
        <v>3.9926164769999999</v>
      </c>
      <c r="BF143" s="20">
        <v>1.7174285090000001</v>
      </c>
      <c r="BG143" s="20">
        <v>0</v>
      </c>
    </row>
    <row r="144" spans="1:59" ht="15">
      <c r="A144" s="12">
        <v>2</v>
      </c>
      <c r="B144" s="14">
        <v>43643</v>
      </c>
      <c r="C144" s="12">
        <v>6</v>
      </c>
      <c r="D144" s="12" t="s">
        <v>109</v>
      </c>
      <c r="E144" s="12">
        <v>65</v>
      </c>
      <c r="F144" s="12" t="b">
        <v>0</v>
      </c>
      <c r="G144" s="12" t="s">
        <v>66</v>
      </c>
      <c r="H144" s="12" t="s">
        <v>110</v>
      </c>
      <c r="I144" s="12">
        <v>0</v>
      </c>
      <c r="J144" s="12" t="s">
        <v>111</v>
      </c>
      <c r="K144" s="12" t="s">
        <v>98</v>
      </c>
      <c r="L144" s="12">
        <v>0</v>
      </c>
      <c r="M144" s="12" t="s">
        <v>112</v>
      </c>
      <c r="N144" s="12" t="s">
        <v>66</v>
      </c>
      <c r="O144" s="12" t="s">
        <v>66</v>
      </c>
      <c r="P144" s="12" t="s">
        <v>66</v>
      </c>
      <c r="Q144" s="12" t="s">
        <v>66</v>
      </c>
      <c r="R144" s="12" t="s">
        <v>66</v>
      </c>
      <c r="S144" s="12" t="s">
        <v>66</v>
      </c>
      <c r="T144" s="12">
        <v>48</v>
      </c>
      <c r="U144" s="8">
        <v>4.1150000000000002</v>
      </c>
      <c r="V144" s="8">
        <v>0.122</v>
      </c>
      <c r="W144" s="8">
        <v>0</v>
      </c>
      <c r="X144" s="8">
        <v>5.0999999999999997E-2</v>
      </c>
      <c r="Y144" s="8">
        <v>4.0640000000000001</v>
      </c>
      <c r="AB144" s="12">
        <v>3.1549999999999998</v>
      </c>
      <c r="AC144" s="12">
        <f>AB144/(T144/1000)</f>
        <v>65.729166666666657</v>
      </c>
      <c r="AD144" s="19">
        <f>AC144+W144</f>
        <v>65.729166666666657</v>
      </c>
      <c r="AN144" s="20">
        <v>24.535153059999999</v>
      </c>
      <c r="AO144" s="20">
        <v>0.68071428599999995</v>
      </c>
      <c r="AP144" s="20">
        <v>0.91</v>
      </c>
      <c r="AQ144" s="20">
        <v>1.144285714</v>
      </c>
      <c r="AR144" s="20">
        <v>0.41428571400000003</v>
      </c>
      <c r="AS144" s="20">
        <v>445.32142859999999</v>
      </c>
      <c r="AT144" s="20">
        <v>2</v>
      </c>
      <c r="AU144" s="20">
        <v>0.222142857</v>
      </c>
      <c r="AV144" s="20">
        <v>0.3</v>
      </c>
      <c r="AW144" s="20">
        <v>152.9728571</v>
      </c>
      <c r="AX144" s="20">
        <v>12.673857140000001</v>
      </c>
      <c r="AY144" s="20">
        <v>757</v>
      </c>
      <c r="AZ144" s="20">
        <v>9.7330000000000005</v>
      </c>
      <c r="BA144" s="20">
        <v>-815.02040820000002</v>
      </c>
      <c r="BB144" s="20">
        <v>1008.302041</v>
      </c>
      <c r="BC144" s="20">
        <v>8</v>
      </c>
      <c r="BD144" s="20">
        <v>2.7933837480000001</v>
      </c>
      <c r="BE144" s="20">
        <v>3.6229484740000002</v>
      </c>
      <c r="BF144" s="20">
        <v>1.1455640499999999</v>
      </c>
      <c r="BG144" s="20">
        <v>0</v>
      </c>
    </row>
    <row r="145" spans="1:59" ht="15">
      <c r="A145" s="12">
        <v>2</v>
      </c>
      <c r="B145" s="14">
        <v>43643</v>
      </c>
      <c r="C145" s="12">
        <v>7</v>
      </c>
      <c r="D145" s="12" t="s">
        <v>90</v>
      </c>
      <c r="E145" s="12">
        <v>90</v>
      </c>
      <c r="F145" s="12" t="b">
        <v>0</v>
      </c>
      <c r="G145" s="12" t="s">
        <v>66</v>
      </c>
      <c r="H145" s="12" t="s">
        <v>113</v>
      </c>
      <c r="I145" s="12" t="s">
        <v>114</v>
      </c>
      <c r="J145" s="12" t="s">
        <v>115</v>
      </c>
      <c r="K145" s="12" t="s">
        <v>69</v>
      </c>
      <c r="L145" s="12">
        <v>0</v>
      </c>
      <c r="M145" s="12" t="s">
        <v>98</v>
      </c>
      <c r="N145" s="12" t="s">
        <v>66</v>
      </c>
      <c r="O145" s="12" t="s">
        <v>66</v>
      </c>
      <c r="P145" s="12" t="s">
        <v>66</v>
      </c>
      <c r="Q145" s="12" t="s">
        <v>66</v>
      </c>
      <c r="R145" s="12" t="s">
        <v>66</v>
      </c>
      <c r="S145" s="12" t="s">
        <v>66</v>
      </c>
      <c r="T145" s="12">
        <v>58</v>
      </c>
      <c r="U145" s="8">
        <v>3.214</v>
      </c>
      <c r="V145" s="8">
        <v>0.17399999999999999</v>
      </c>
      <c r="W145" s="8">
        <v>0</v>
      </c>
      <c r="X145" s="8">
        <v>2.1999999999999999E-2</v>
      </c>
      <c r="Y145" s="8">
        <v>3.1920000000000002</v>
      </c>
      <c r="AB145" s="12">
        <v>3.41</v>
      </c>
      <c r="AC145" s="12">
        <f>AB145/(T145/1000)</f>
        <v>58.793103448275865</v>
      </c>
      <c r="AD145" s="19">
        <f>AC145+W145</f>
        <v>58.793103448275865</v>
      </c>
      <c r="AN145" s="20">
        <v>24.778627449999998</v>
      </c>
      <c r="AO145" s="20">
        <v>0.679411765</v>
      </c>
      <c r="AP145" s="20">
        <v>0.91011764699999997</v>
      </c>
      <c r="AQ145" s="20">
        <v>1.145588235</v>
      </c>
      <c r="AR145" s="20">
        <v>0.4</v>
      </c>
      <c r="AS145" s="20">
        <v>440.54901960000001</v>
      </c>
      <c r="AT145" s="20">
        <v>2</v>
      </c>
      <c r="AU145" s="20">
        <v>0.22</v>
      </c>
      <c r="AV145" s="20">
        <v>0.3</v>
      </c>
      <c r="AW145" s="20">
        <v>143.08137249999999</v>
      </c>
      <c r="AX145" s="20">
        <v>11.79666667</v>
      </c>
      <c r="AY145" s="20">
        <v>757</v>
      </c>
      <c r="AZ145" s="20">
        <v>9.7044117649999997</v>
      </c>
      <c r="BA145" s="20">
        <v>-815.9215686</v>
      </c>
      <c r="BB145" s="20">
        <v>1561.715686</v>
      </c>
      <c r="BC145" s="20">
        <v>11.764705879999999</v>
      </c>
      <c r="BD145" s="20">
        <v>1.686982553</v>
      </c>
      <c r="BE145" s="20">
        <v>1.8860312189999999</v>
      </c>
      <c r="BF145" s="20">
        <v>1.896877946</v>
      </c>
      <c r="BG145" s="20">
        <v>0</v>
      </c>
    </row>
    <row r="146" spans="1:59" ht="15">
      <c r="A146" s="12">
        <v>2</v>
      </c>
      <c r="B146" s="14">
        <v>43643</v>
      </c>
      <c r="C146" s="12">
        <v>8</v>
      </c>
      <c r="D146" s="12" t="s">
        <v>105</v>
      </c>
      <c r="E146" s="12">
        <v>80</v>
      </c>
      <c r="F146" s="12" t="b">
        <v>0</v>
      </c>
      <c r="G146" s="12" t="s">
        <v>66</v>
      </c>
      <c r="H146" s="12" t="s">
        <v>116</v>
      </c>
      <c r="I146" s="12">
        <v>0</v>
      </c>
      <c r="J146" s="12" t="s">
        <v>117</v>
      </c>
      <c r="K146" s="12" t="s">
        <v>112</v>
      </c>
      <c r="L146" s="12">
        <v>0</v>
      </c>
      <c r="M146" s="12" t="s">
        <v>99</v>
      </c>
      <c r="N146" s="12" t="s">
        <v>66</v>
      </c>
      <c r="O146" s="12" t="s">
        <v>66</v>
      </c>
      <c r="P146" s="12" t="s">
        <v>66</v>
      </c>
      <c r="Q146" s="12" t="s">
        <v>66</v>
      </c>
      <c r="R146" s="12" t="s">
        <v>66</v>
      </c>
      <c r="S146" s="12" t="s">
        <v>66</v>
      </c>
      <c r="T146" s="12">
        <v>52</v>
      </c>
      <c r="U146" s="8">
        <v>3.8559999999999999</v>
      </c>
      <c r="V146" s="8">
        <v>0.17699999999999999</v>
      </c>
      <c r="W146" s="8">
        <v>0</v>
      </c>
      <c r="X146" s="8">
        <v>0.04</v>
      </c>
      <c r="Y146" s="8">
        <v>3.8159999999999998</v>
      </c>
      <c r="AB146" s="12">
        <v>3.645</v>
      </c>
      <c r="AC146" s="12">
        <f>AB146/(T146/1000)</f>
        <v>70.096153846153854</v>
      </c>
      <c r="AD146" s="19">
        <f>AC146+W146</f>
        <v>70.096153846153854</v>
      </c>
      <c r="AN146" s="20">
        <v>24.80965686</v>
      </c>
      <c r="AO146" s="20">
        <v>0.59235294100000002</v>
      </c>
      <c r="AP146" s="20">
        <v>0.91100000000000003</v>
      </c>
      <c r="AQ146" s="20">
        <v>1.138235294</v>
      </c>
      <c r="AR146" s="20">
        <v>0.41029411799999999</v>
      </c>
      <c r="AS146" s="20">
        <v>445.25</v>
      </c>
      <c r="AT146" s="20">
        <v>2</v>
      </c>
      <c r="AU146" s="20">
        <v>0.22176470600000001</v>
      </c>
      <c r="AV146" s="20">
        <v>0.3</v>
      </c>
      <c r="AW146" s="20">
        <v>139.12818630000001</v>
      </c>
      <c r="AX146" s="20">
        <v>11.470931370000001</v>
      </c>
      <c r="AY146" s="20">
        <v>757</v>
      </c>
      <c r="AZ146" s="20">
        <v>9.7466094769999998</v>
      </c>
      <c r="BA146" s="20">
        <v>-819.08823529999995</v>
      </c>
      <c r="BB146" s="20">
        <v>1674.5424840000001</v>
      </c>
      <c r="BC146" s="20">
        <v>12.446895420000001</v>
      </c>
      <c r="BD146" s="20">
        <v>1.6304493259999999</v>
      </c>
      <c r="BE146" s="20">
        <v>6.3235239329999997</v>
      </c>
      <c r="BF146" s="20">
        <v>1.96264916</v>
      </c>
      <c r="BG146" s="20">
        <v>0</v>
      </c>
    </row>
    <row r="147" spans="1:59" ht="15">
      <c r="A147" s="12">
        <v>2</v>
      </c>
      <c r="B147" s="14">
        <v>43643</v>
      </c>
      <c r="C147" s="12">
        <v>9</v>
      </c>
      <c r="D147" s="12" t="s">
        <v>109</v>
      </c>
      <c r="E147" s="12">
        <v>70</v>
      </c>
      <c r="F147" s="12" t="b">
        <v>0</v>
      </c>
      <c r="G147" s="12" t="s">
        <v>66</v>
      </c>
      <c r="H147" s="12" t="s">
        <v>118</v>
      </c>
      <c r="I147" s="12" t="s">
        <v>119</v>
      </c>
      <c r="J147" s="12" t="s">
        <v>120</v>
      </c>
      <c r="K147" s="12" t="s">
        <v>121</v>
      </c>
      <c r="L147" s="12">
        <v>0</v>
      </c>
      <c r="M147" s="12" t="s">
        <v>94</v>
      </c>
      <c r="N147" s="12" t="s">
        <v>66</v>
      </c>
      <c r="O147" s="12" t="s">
        <v>66</v>
      </c>
      <c r="P147" s="12" t="s">
        <v>66</v>
      </c>
      <c r="Q147" s="12" t="s">
        <v>66</v>
      </c>
      <c r="R147" s="12" t="s">
        <v>66</v>
      </c>
      <c r="S147" s="12" t="s">
        <v>66</v>
      </c>
      <c r="T147" s="12">
        <v>52</v>
      </c>
      <c r="U147" s="8">
        <v>4.3099999999999996</v>
      </c>
      <c r="V147" s="8">
        <v>0.129</v>
      </c>
      <c r="W147" s="8">
        <v>0</v>
      </c>
      <c r="X147" s="8">
        <v>6.0999999999999999E-2</v>
      </c>
      <c r="Y147" s="8">
        <v>4.2489999999999997</v>
      </c>
      <c r="AB147" s="12">
        <v>2.3650000000000002</v>
      </c>
      <c r="AC147" s="12">
        <f>AB147/(T147/1000)</f>
        <v>45.480769230769234</v>
      </c>
      <c r="AD147" s="19">
        <f>AC147+W147</f>
        <v>45.480769230769234</v>
      </c>
      <c r="AN147" s="20">
        <v>24.86527414</v>
      </c>
      <c r="AO147" s="20">
        <v>0.72842105300000004</v>
      </c>
      <c r="AP147" s="20">
        <v>0.91100000000000003</v>
      </c>
      <c r="AQ147" s="20">
        <v>1.1499999999999999</v>
      </c>
      <c r="AR147" s="20">
        <v>0.41615497099999998</v>
      </c>
      <c r="AS147" s="20">
        <v>446.77199960000002</v>
      </c>
      <c r="AT147" s="20">
        <v>2</v>
      </c>
      <c r="AU147" s="20">
        <v>0.22631578899999999</v>
      </c>
      <c r="AV147" s="20">
        <v>0.3</v>
      </c>
      <c r="AW147" s="20">
        <v>146.239789</v>
      </c>
      <c r="AX147" s="20">
        <v>12.043700960000001</v>
      </c>
      <c r="AY147" s="20">
        <v>757</v>
      </c>
      <c r="AZ147" s="20">
        <v>9.7615402020000008</v>
      </c>
      <c r="BA147" s="20">
        <v>-820.21097799999995</v>
      </c>
      <c r="BB147" s="20">
        <v>1500.076939</v>
      </c>
      <c r="BC147" s="20">
        <v>9.955657618</v>
      </c>
      <c r="BD147" s="20">
        <v>1.6227721580000001</v>
      </c>
      <c r="BE147" s="20">
        <v>4.1729979830000001</v>
      </c>
      <c r="BF147" s="20">
        <v>1.971934251</v>
      </c>
      <c r="BG147" s="20">
        <v>0</v>
      </c>
    </row>
    <row r="148" spans="1:59" ht="15">
      <c r="A148" s="12">
        <v>2</v>
      </c>
      <c r="B148" s="14">
        <v>43643</v>
      </c>
      <c r="C148" s="12">
        <v>10</v>
      </c>
      <c r="D148" s="12" t="s">
        <v>105</v>
      </c>
      <c r="E148" s="12">
        <v>75</v>
      </c>
      <c r="F148" s="12" t="b">
        <v>0</v>
      </c>
      <c r="G148" s="12" t="s">
        <v>66</v>
      </c>
      <c r="H148" s="12" t="s">
        <v>106</v>
      </c>
      <c r="I148" s="12" t="s">
        <v>103</v>
      </c>
      <c r="J148" s="12" t="s">
        <v>120</v>
      </c>
      <c r="K148" s="12" t="s">
        <v>66</v>
      </c>
      <c r="L148" s="12">
        <v>0</v>
      </c>
      <c r="M148" s="12" t="s">
        <v>99</v>
      </c>
      <c r="N148" s="12" t="s">
        <v>66</v>
      </c>
      <c r="O148" s="12" t="s">
        <v>66</v>
      </c>
      <c r="P148" s="12" t="s">
        <v>66</v>
      </c>
      <c r="Q148" s="12" t="s">
        <v>66</v>
      </c>
      <c r="R148" s="12" t="s">
        <v>66</v>
      </c>
      <c r="S148" s="12" t="s">
        <v>66</v>
      </c>
      <c r="T148" s="12">
        <v>52</v>
      </c>
      <c r="U148" s="8">
        <v>2.5859999999999999</v>
      </c>
      <c r="V148" s="8">
        <v>0.14099999999999999</v>
      </c>
      <c r="W148" s="8">
        <v>0</v>
      </c>
      <c r="X148" s="8">
        <v>0.01</v>
      </c>
      <c r="Y148" s="8">
        <v>2.5760000000000001</v>
      </c>
      <c r="AB148" s="12">
        <v>3.1850000000000001</v>
      </c>
      <c r="AC148" s="12">
        <f>AB148/(T148/1000)</f>
        <v>61.250000000000007</v>
      </c>
      <c r="AD148" s="19">
        <f>AC148+W148</f>
        <v>61.250000000000007</v>
      </c>
      <c r="AN148" s="20">
        <v>25.058687500000001</v>
      </c>
      <c r="AO148" s="20">
        <v>0.53625</v>
      </c>
      <c r="AP148" s="20">
        <v>0.91100000000000003</v>
      </c>
      <c r="AQ148" s="20">
        <v>1.1325000000000001</v>
      </c>
      <c r="AR148" s="20">
        <v>0.40625</v>
      </c>
      <c r="AS148" s="20">
        <v>444.91874999999999</v>
      </c>
      <c r="AT148" s="20">
        <v>2</v>
      </c>
      <c r="AU148" s="20">
        <v>0.2215625</v>
      </c>
      <c r="AV148" s="20">
        <v>0.3</v>
      </c>
      <c r="AW148" s="20">
        <v>136.3175</v>
      </c>
      <c r="AX148" s="20">
        <v>11.1896875</v>
      </c>
      <c r="AY148" s="20">
        <v>757</v>
      </c>
      <c r="AZ148" s="20">
        <v>9.7911249999999992</v>
      </c>
      <c r="BA148" s="20">
        <v>-821.15</v>
      </c>
      <c r="BB148" s="20">
        <v>1690.9749999999999</v>
      </c>
      <c r="BC148" s="20">
        <v>12.55625</v>
      </c>
      <c r="BD148" s="20">
        <v>1.978388824</v>
      </c>
      <c r="BE148" s="20">
        <v>2.9146623169999999</v>
      </c>
      <c r="BF148" s="20">
        <v>1.617477799</v>
      </c>
      <c r="BG148" s="20">
        <v>0</v>
      </c>
    </row>
    <row r="149" spans="1:59" ht="15">
      <c r="A149" s="12">
        <v>2</v>
      </c>
      <c r="B149" s="14">
        <v>43643</v>
      </c>
      <c r="C149" s="12">
        <v>11</v>
      </c>
      <c r="D149" s="12" t="s">
        <v>90</v>
      </c>
      <c r="E149" s="12">
        <v>70</v>
      </c>
      <c r="F149" s="12" t="b">
        <v>0</v>
      </c>
      <c r="G149" s="12" t="s">
        <v>66</v>
      </c>
      <c r="H149" s="12" t="s">
        <v>122</v>
      </c>
      <c r="I149" s="12">
        <v>0</v>
      </c>
      <c r="J149" s="12" t="s">
        <v>123</v>
      </c>
      <c r="K149" s="12">
        <v>0</v>
      </c>
      <c r="L149" s="12">
        <v>0</v>
      </c>
      <c r="M149" s="12" t="s">
        <v>112</v>
      </c>
      <c r="N149" s="12" t="s">
        <v>66</v>
      </c>
      <c r="O149" s="12" t="s">
        <v>66</v>
      </c>
      <c r="P149" s="12" t="s">
        <v>66</v>
      </c>
      <c r="Q149" s="12" t="s">
        <v>66</v>
      </c>
      <c r="R149" s="12" t="s">
        <v>66</v>
      </c>
      <c r="S149" s="12" t="s">
        <v>66</v>
      </c>
      <c r="T149" s="12">
        <v>49</v>
      </c>
      <c r="U149" s="8">
        <v>1.85</v>
      </c>
      <c r="V149" s="8">
        <v>0.121</v>
      </c>
      <c r="W149" s="8">
        <v>0</v>
      </c>
      <c r="X149" s="8">
        <v>0</v>
      </c>
      <c r="Y149" s="8">
        <v>1.85</v>
      </c>
      <c r="AB149" s="12">
        <v>2.9449999999999998</v>
      </c>
      <c r="AC149" s="12">
        <f>AB149/(T149/1000)</f>
        <v>60.102040816326522</v>
      </c>
      <c r="AD149" s="19">
        <f>AC149+W149</f>
        <v>60.102040816326522</v>
      </c>
      <c r="AN149" s="20">
        <v>24.2378</v>
      </c>
      <c r="AO149" s="20">
        <v>0.8105</v>
      </c>
      <c r="AP149" s="20">
        <v>0.91100000000000003</v>
      </c>
      <c r="AQ149" s="20">
        <v>1.1575</v>
      </c>
      <c r="AR149" s="20">
        <v>0.435</v>
      </c>
      <c r="AS149" s="20">
        <v>449.17500000000001</v>
      </c>
      <c r="AT149" s="20">
        <v>2</v>
      </c>
      <c r="AU149" s="20">
        <v>0.22650000000000001</v>
      </c>
      <c r="AV149" s="20">
        <v>0.3</v>
      </c>
      <c r="AW149" s="20">
        <v>125.04349999999999</v>
      </c>
      <c r="AX149" s="20">
        <v>10.4162</v>
      </c>
      <c r="AY149" s="20">
        <v>757</v>
      </c>
      <c r="AZ149" s="20">
        <v>9.5875500000000002</v>
      </c>
      <c r="BA149" s="20">
        <v>-822.93</v>
      </c>
      <c r="BB149" s="20">
        <v>678.91</v>
      </c>
      <c r="BC149" s="20">
        <v>5.25</v>
      </c>
      <c r="BD149" s="20">
        <v>3.3673619600000002</v>
      </c>
      <c r="BE149" s="20">
        <v>0.51369278500000004</v>
      </c>
      <c r="BF149" s="20">
        <v>0.95029879100000003</v>
      </c>
      <c r="BG149" s="20">
        <v>0</v>
      </c>
    </row>
    <row r="150" spans="1:59" ht="15">
      <c r="A150" s="12">
        <v>2</v>
      </c>
      <c r="B150" s="14">
        <v>43643</v>
      </c>
      <c r="C150" s="12">
        <v>12</v>
      </c>
      <c r="D150" s="12" t="s">
        <v>100</v>
      </c>
      <c r="E150" s="12">
        <v>58</v>
      </c>
      <c r="F150" s="12" t="b">
        <v>0</v>
      </c>
      <c r="G150" s="12" t="s">
        <v>66</v>
      </c>
      <c r="H150" s="12" t="s">
        <v>124</v>
      </c>
      <c r="I150" s="12">
        <v>0</v>
      </c>
      <c r="J150" s="12" t="s">
        <v>125</v>
      </c>
      <c r="K150" s="12">
        <v>0</v>
      </c>
      <c r="L150" s="12">
        <v>0</v>
      </c>
      <c r="M150" s="12" t="s">
        <v>98</v>
      </c>
      <c r="N150" s="12" t="s">
        <v>66</v>
      </c>
      <c r="O150" s="12" t="s">
        <v>66</v>
      </c>
      <c r="P150" s="12" t="s">
        <v>66</v>
      </c>
      <c r="Q150" s="12" t="s">
        <v>66</v>
      </c>
      <c r="R150" s="12" t="s">
        <v>66</v>
      </c>
      <c r="S150" s="12" t="s">
        <v>66</v>
      </c>
      <c r="T150" s="12">
        <v>53</v>
      </c>
      <c r="U150" s="8">
        <v>4.8049999999999997</v>
      </c>
      <c r="V150" s="8">
        <v>0.13100000000000001</v>
      </c>
      <c r="W150" s="8">
        <v>0</v>
      </c>
      <c r="X150" s="8">
        <v>7.9000000000000001E-2</v>
      </c>
      <c r="Y150" s="8">
        <v>4.726</v>
      </c>
      <c r="AB150" s="12">
        <v>2.9750000000000001</v>
      </c>
      <c r="AC150" s="12">
        <f>AB150/(T150/1000)</f>
        <v>56.132075471698116</v>
      </c>
      <c r="AD150" s="19">
        <f>AC150+W150</f>
        <v>56.132075471698116</v>
      </c>
      <c r="AN150" s="20">
        <v>24.248725490000002</v>
      </c>
      <c r="AO150" s="20">
        <v>0.70705882399999997</v>
      </c>
      <c r="AP150" s="20">
        <v>0.91100000000000003</v>
      </c>
      <c r="AQ150" s="20">
        <v>1.148529412</v>
      </c>
      <c r="AR150" s="20">
        <v>0.4</v>
      </c>
      <c r="AS150" s="20">
        <v>447.73529409999998</v>
      </c>
      <c r="AT150" s="20">
        <v>2</v>
      </c>
      <c r="AU150" s="20">
        <v>0.22352941200000001</v>
      </c>
      <c r="AV150" s="20">
        <v>0.3</v>
      </c>
      <c r="AW150" s="20">
        <v>106.3240196</v>
      </c>
      <c r="AX150" s="20">
        <v>8.8569117649999995</v>
      </c>
      <c r="AY150" s="20">
        <v>757</v>
      </c>
      <c r="AZ150" s="20">
        <v>9.6596078429999999</v>
      </c>
      <c r="BA150" s="20">
        <v>-825.87254900000005</v>
      </c>
      <c r="BB150" s="20">
        <v>1103.632353</v>
      </c>
      <c r="BC150" s="20">
        <v>8.4313725490000007</v>
      </c>
      <c r="BD150" s="20">
        <v>2.567101713</v>
      </c>
      <c r="BE150" s="20">
        <v>1.0256641179999999</v>
      </c>
      <c r="BF150" s="20">
        <v>1.2465419600000001</v>
      </c>
      <c r="BG150" s="20">
        <v>0</v>
      </c>
    </row>
    <row r="151" spans="1:59" ht="15">
      <c r="A151" s="12">
        <v>2</v>
      </c>
      <c r="B151" s="14">
        <v>43643</v>
      </c>
      <c r="C151" s="12">
        <v>13</v>
      </c>
      <c r="D151" s="12" t="s">
        <v>109</v>
      </c>
      <c r="E151" s="12">
        <v>65</v>
      </c>
      <c r="F151" s="12" t="b">
        <v>0</v>
      </c>
      <c r="G151" s="12" t="s">
        <v>66</v>
      </c>
      <c r="H151" s="12" t="s">
        <v>126</v>
      </c>
      <c r="I151" s="12">
        <v>0</v>
      </c>
      <c r="J151" s="12" t="s">
        <v>127</v>
      </c>
      <c r="K151" s="12" t="s">
        <v>128</v>
      </c>
      <c r="L151" s="12">
        <v>0</v>
      </c>
      <c r="M151" s="12" t="s">
        <v>99</v>
      </c>
      <c r="N151" s="12" t="s">
        <v>66</v>
      </c>
      <c r="O151" s="12" t="s">
        <v>66</v>
      </c>
      <c r="P151" s="12" t="s">
        <v>66</v>
      </c>
      <c r="Q151" s="12" t="s">
        <v>66</v>
      </c>
      <c r="R151" s="12" t="s">
        <v>66</v>
      </c>
      <c r="S151" s="12" t="s">
        <v>66</v>
      </c>
      <c r="T151" s="12">
        <v>47</v>
      </c>
      <c r="U151" s="8">
        <v>3.1669999999999998</v>
      </c>
      <c r="V151" s="8">
        <v>0.122</v>
      </c>
      <c r="W151" s="8">
        <v>0</v>
      </c>
      <c r="X151" s="8">
        <v>2.3E-2</v>
      </c>
      <c r="Y151" s="8">
        <v>3.1440000000000001</v>
      </c>
      <c r="AB151" s="12">
        <v>3.19</v>
      </c>
      <c r="AC151" s="12">
        <f>AB151/(T151/1000)</f>
        <v>67.872340425531917</v>
      </c>
      <c r="AD151" s="19">
        <f>AC151+W151</f>
        <v>67.872340425531917</v>
      </c>
      <c r="AN151" s="20">
        <v>24.441235240000001</v>
      </c>
      <c r="AO151" s="20">
        <v>0.68640000000000001</v>
      </c>
      <c r="AP151" s="20">
        <v>0.91100000000000003</v>
      </c>
      <c r="AQ151" s="20">
        <v>1.1464000000000001</v>
      </c>
      <c r="AR151" s="20">
        <v>0.441266667</v>
      </c>
      <c r="AS151" s="20">
        <v>449.61266669999998</v>
      </c>
      <c r="AT151" s="20">
        <v>2</v>
      </c>
      <c r="AU151" s="20">
        <v>0.22800000000000001</v>
      </c>
      <c r="AV151" s="20">
        <v>0.3</v>
      </c>
      <c r="AW151" s="20">
        <v>130.87896190000001</v>
      </c>
      <c r="AX151" s="20">
        <v>10.863421900000001</v>
      </c>
      <c r="AY151" s="20">
        <v>757</v>
      </c>
      <c r="AZ151" s="20">
        <v>9.5864390480000008</v>
      </c>
      <c r="BA151" s="20">
        <v>-818.71323810000001</v>
      </c>
      <c r="BB151" s="20">
        <v>1114.8194289999999</v>
      </c>
      <c r="BC151" s="20">
        <v>8.0586666670000007</v>
      </c>
      <c r="BD151" s="20">
        <v>3.0094531760000001</v>
      </c>
      <c r="BE151" s="20">
        <v>0.94760877300000002</v>
      </c>
      <c r="BF151" s="20">
        <v>1.063316095</v>
      </c>
      <c r="BG151" s="20">
        <v>0</v>
      </c>
    </row>
    <row r="152" spans="1:59" ht="15">
      <c r="A152" s="12">
        <v>2</v>
      </c>
      <c r="B152" s="14">
        <v>43643</v>
      </c>
      <c r="C152" s="12">
        <v>14</v>
      </c>
      <c r="D152" s="12" t="s">
        <v>95</v>
      </c>
      <c r="E152" s="12">
        <v>66</v>
      </c>
      <c r="F152" s="12" t="b">
        <v>0</v>
      </c>
      <c r="G152" s="12" t="s">
        <v>66</v>
      </c>
      <c r="H152" s="12" t="s">
        <v>129</v>
      </c>
      <c r="I152" s="12">
        <v>0</v>
      </c>
      <c r="J152" s="12" t="s">
        <v>130</v>
      </c>
      <c r="K152" s="12">
        <v>0</v>
      </c>
      <c r="L152" s="12">
        <v>0</v>
      </c>
      <c r="M152" s="12" t="s">
        <v>99</v>
      </c>
      <c r="N152" s="12" t="s">
        <v>66</v>
      </c>
      <c r="O152" s="12" t="s">
        <v>66</v>
      </c>
      <c r="P152" s="12" t="s">
        <v>66</v>
      </c>
      <c r="Q152" s="12" t="s">
        <v>66</v>
      </c>
      <c r="R152" s="12" t="s">
        <v>66</v>
      </c>
      <c r="S152" s="12" t="s">
        <v>66</v>
      </c>
      <c r="T152" s="12">
        <v>52</v>
      </c>
      <c r="U152" s="8">
        <v>2.613</v>
      </c>
      <c r="V152" s="8">
        <v>0.13</v>
      </c>
      <c r="W152" s="8">
        <v>0</v>
      </c>
      <c r="X152" s="8">
        <v>1.0999999999999999E-2</v>
      </c>
      <c r="Y152" s="8">
        <v>2.6019999999999999</v>
      </c>
      <c r="AB152" s="12">
        <v>3.2</v>
      </c>
      <c r="AC152" s="12">
        <f>AB152/(T152/1000)</f>
        <v>61.538461538461547</v>
      </c>
      <c r="AD152" s="19">
        <f>AC152+W152</f>
        <v>61.538461538461547</v>
      </c>
      <c r="AN152" s="20">
        <v>24.752291670000002</v>
      </c>
      <c r="AO152" s="20">
        <v>0.53562500000000002</v>
      </c>
      <c r="AP152" s="20">
        <v>0.91081250000000002</v>
      </c>
      <c r="AQ152" s="20">
        <v>1.1331249999999999</v>
      </c>
      <c r="AR152" s="20">
        <v>0.4</v>
      </c>
      <c r="AS152" s="20">
        <v>446.04947920000001</v>
      </c>
      <c r="AT152" s="20">
        <v>2</v>
      </c>
      <c r="AU152" s="20">
        <v>0.221041667</v>
      </c>
      <c r="AV152" s="20">
        <v>0.3</v>
      </c>
      <c r="AW152" s="20">
        <v>139.87161459999999</v>
      </c>
      <c r="AX152" s="20">
        <v>11.54338542</v>
      </c>
      <c r="AY152" s="20">
        <v>757</v>
      </c>
      <c r="AZ152" s="20">
        <v>9.6686718749999994</v>
      </c>
      <c r="BA152" s="20">
        <v>-815.17447919999995</v>
      </c>
      <c r="BB152" s="20">
        <v>1512.8671879999999</v>
      </c>
      <c r="BC152" s="20">
        <v>11.77604167</v>
      </c>
      <c r="BD152" s="20">
        <v>2.342990296</v>
      </c>
      <c r="BE152" s="20">
        <v>1.138862408</v>
      </c>
      <c r="BF152" s="20">
        <v>1.365776036</v>
      </c>
      <c r="BG152" s="20">
        <v>0</v>
      </c>
    </row>
    <row r="153" spans="1:59" ht="15">
      <c r="A153" s="12">
        <v>2</v>
      </c>
      <c r="B153" s="14">
        <v>43643</v>
      </c>
      <c r="C153" s="12">
        <v>15</v>
      </c>
      <c r="D153" s="12" t="s">
        <v>105</v>
      </c>
      <c r="E153" s="12">
        <v>67</v>
      </c>
      <c r="F153" s="12" t="b">
        <v>0</v>
      </c>
      <c r="G153" s="12" t="s">
        <v>66</v>
      </c>
      <c r="H153" s="12" t="s">
        <v>131</v>
      </c>
      <c r="I153" s="12">
        <v>0</v>
      </c>
      <c r="J153" s="12" t="s">
        <v>132</v>
      </c>
      <c r="K153" s="12">
        <v>0</v>
      </c>
      <c r="L153" s="12">
        <v>0</v>
      </c>
      <c r="M153" s="12" t="s">
        <v>133</v>
      </c>
      <c r="N153" s="12" t="s">
        <v>66</v>
      </c>
      <c r="O153" s="12" t="s">
        <v>66</v>
      </c>
      <c r="P153" s="12" t="s">
        <v>66</v>
      </c>
      <c r="Q153" s="12" t="s">
        <v>66</v>
      </c>
      <c r="R153" s="12" t="s">
        <v>66</v>
      </c>
      <c r="S153" s="12" t="s">
        <v>66</v>
      </c>
      <c r="T153" s="12">
        <v>52</v>
      </c>
      <c r="U153" s="8">
        <v>3.01</v>
      </c>
      <c r="V153" s="8">
        <v>0.13500000000000001</v>
      </c>
      <c r="W153" s="8">
        <v>0</v>
      </c>
      <c r="X153" s="8">
        <v>2.7E-2</v>
      </c>
      <c r="Y153" s="8">
        <v>2.9830000000000001</v>
      </c>
      <c r="AB153" s="12">
        <v>3.18</v>
      </c>
      <c r="AC153" s="12">
        <f>AB153/(T153/1000)</f>
        <v>61.15384615384616</v>
      </c>
      <c r="AD153" s="19">
        <f>AC153+W153</f>
        <v>61.15384615384616</v>
      </c>
      <c r="AN153" s="20">
        <v>24.55203968</v>
      </c>
      <c r="AO153" s="20">
        <v>0.66333333299999997</v>
      </c>
      <c r="AP153" s="20">
        <v>0.91</v>
      </c>
      <c r="AQ153" s="20">
        <v>1.143333333</v>
      </c>
      <c r="AR153" s="20">
        <v>0.4</v>
      </c>
      <c r="AS153" s="20">
        <v>443.29722220000002</v>
      </c>
      <c r="AT153" s="20">
        <v>2</v>
      </c>
      <c r="AU153" s="20">
        <v>0.22</v>
      </c>
      <c r="AV153" s="20">
        <v>0.3</v>
      </c>
      <c r="AW153" s="20">
        <v>141.4071825</v>
      </c>
      <c r="AX153" s="20">
        <v>11.71504365</v>
      </c>
      <c r="AY153" s="20">
        <v>757</v>
      </c>
      <c r="AZ153" s="20">
        <v>9.6551111110000001</v>
      </c>
      <c r="BA153" s="20">
        <v>-815.64523810000003</v>
      </c>
      <c r="BB153" s="20">
        <v>1265.5075400000001</v>
      </c>
      <c r="BC153" s="20">
        <v>9.3908730160000005</v>
      </c>
      <c r="BD153" s="20">
        <v>2.444627868</v>
      </c>
      <c r="BE153" s="20">
        <v>1.2602458510000001</v>
      </c>
      <c r="BF153" s="20">
        <v>1.3089926860000001</v>
      </c>
      <c r="BG153" s="20">
        <v>0</v>
      </c>
    </row>
    <row r="154" spans="1:59" ht="15">
      <c r="A154" s="12">
        <v>2</v>
      </c>
      <c r="B154" s="14">
        <v>43643</v>
      </c>
      <c r="C154" s="12">
        <v>16</v>
      </c>
      <c r="D154" s="12" t="s">
        <v>95</v>
      </c>
      <c r="E154" s="12">
        <v>75</v>
      </c>
      <c r="F154" s="12" t="b">
        <v>0</v>
      </c>
      <c r="G154" s="12" t="s">
        <v>66</v>
      </c>
      <c r="H154" s="12" t="s">
        <v>134</v>
      </c>
      <c r="I154" s="12" t="s">
        <v>135</v>
      </c>
      <c r="J154" s="12" t="s">
        <v>136</v>
      </c>
      <c r="K154" s="12" t="s">
        <v>94</v>
      </c>
      <c r="L154" s="12">
        <v>0</v>
      </c>
      <c r="M154" s="12" t="s">
        <v>112</v>
      </c>
      <c r="N154" s="12" t="s">
        <v>66</v>
      </c>
      <c r="O154" s="12" t="s">
        <v>66</v>
      </c>
      <c r="P154" s="12" t="s">
        <v>66</v>
      </c>
      <c r="Q154" s="12" t="s">
        <v>66</v>
      </c>
      <c r="R154" s="12" t="s">
        <v>66</v>
      </c>
      <c r="S154" s="12" t="s">
        <v>66</v>
      </c>
      <c r="T154" s="12">
        <v>51</v>
      </c>
      <c r="U154" s="8">
        <v>3.468</v>
      </c>
      <c r="V154" s="8">
        <v>0.14399999999999999</v>
      </c>
      <c r="W154" s="8">
        <v>0</v>
      </c>
      <c r="X154" s="8">
        <v>3.9E-2</v>
      </c>
      <c r="Y154" s="8">
        <v>3.4289999999999998</v>
      </c>
      <c r="AB154" s="12">
        <v>3.7149999999999999</v>
      </c>
      <c r="AC154" s="12">
        <f>AB154/(T154/1000)</f>
        <v>72.843137254901961</v>
      </c>
      <c r="AD154" s="19">
        <f>AC154+W154</f>
        <v>72.843137254901961</v>
      </c>
      <c r="AN154" s="20">
        <v>24.72027902</v>
      </c>
      <c r="AO154" s="20">
        <v>0.625</v>
      </c>
      <c r="AP154" s="20">
        <v>0.91</v>
      </c>
      <c r="AQ154" s="20">
        <v>1.1399999999999999</v>
      </c>
      <c r="AR154" s="20">
        <v>0.4</v>
      </c>
      <c r="AS154" s="20">
        <v>440.03125</v>
      </c>
      <c r="AT154" s="20">
        <v>2</v>
      </c>
      <c r="AU154" s="20">
        <v>0.22</v>
      </c>
      <c r="AV154" s="20">
        <v>0.3</v>
      </c>
      <c r="AW154" s="20">
        <v>150.4236607</v>
      </c>
      <c r="AX154" s="20">
        <v>12.42180804</v>
      </c>
      <c r="AY154" s="20">
        <v>757</v>
      </c>
      <c r="AZ154" s="20">
        <v>9.732198661</v>
      </c>
      <c r="BA154" s="20">
        <v>-815.1138393</v>
      </c>
      <c r="BB154" s="20">
        <v>1384.4419640000001</v>
      </c>
      <c r="BC154" s="20">
        <v>10.07254464</v>
      </c>
      <c r="BD154" s="20">
        <v>2.108734793</v>
      </c>
      <c r="BE154" s="20">
        <v>1.4809024669999999</v>
      </c>
      <c r="BF154" s="20">
        <v>1.5174976060000001</v>
      </c>
      <c r="BG154" s="20">
        <v>0</v>
      </c>
    </row>
    <row r="155" spans="1:59" ht="15">
      <c r="A155" s="12">
        <v>2</v>
      </c>
      <c r="B155" s="14">
        <v>43643</v>
      </c>
      <c r="C155" s="12">
        <v>17</v>
      </c>
      <c r="D155" s="12" t="s">
        <v>90</v>
      </c>
      <c r="E155" s="12">
        <v>85</v>
      </c>
      <c r="F155" s="12" t="b">
        <v>0</v>
      </c>
      <c r="G155" s="12" t="s">
        <v>66</v>
      </c>
      <c r="H155" s="12" t="s">
        <v>137</v>
      </c>
      <c r="I155" s="12" t="s">
        <v>119</v>
      </c>
      <c r="J155" s="12" t="s">
        <v>138</v>
      </c>
      <c r="K155" s="12" t="s">
        <v>69</v>
      </c>
      <c r="L155" s="12">
        <v>0</v>
      </c>
      <c r="M155" s="12" t="s">
        <v>94</v>
      </c>
      <c r="N155" s="12" t="s">
        <v>66</v>
      </c>
      <c r="O155" s="12" t="s">
        <v>66</v>
      </c>
      <c r="P155" s="12" t="s">
        <v>66</v>
      </c>
      <c r="Q155" s="12" t="s">
        <v>66</v>
      </c>
      <c r="R155" s="12" t="s">
        <v>66</v>
      </c>
      <c r="S155" s="12" t="s">
        <v>66</v>
      </c>
      <c r="T155" s="12">
        <v>51</v>
      </c>
      <c r="U155" s="8">
        <v>4.72</v>
      </c>
      <c r="V155" s="8">
        <v>0.28100000000000003</v>
      </c>
      <c r="W155" s="8">
        <v>0</v>
      </c>
      <c r="X155" s="8">
        <v>7.2999999999999995E-2</v>
      </c>
      <c r="Y155" s="8">
        <v>4.6470000000000002</v>
      </c>
      <c r="AB155" s="12">
        <v>3.2549999999999999</v>
      </c>
      <c r="AC155" s="12">
        <f>AB155/(T155/1000)</f>
        <v>63.82352941176471</v>
      </c>
      <c r="AD155" s="19">
        <f>AC155+W155</f>
        <v>63.82352941176471</v>
      </c>
      <c r="AN155" s="36">
        <v>24.606448409999999</v>
      </c>
      <c r="AO155" s="36">
        <v>0.801666667</v>
      </c>
      <c r="AP155" s="36">
        <v>0.91</v>
      </c>
      <c r="AQ155" s="36">
        <v>1.1558333329999999</v>
      </c>
      <c r="AR155" s="36">
        <v>0.40277777799999998</v>
      </c>
      <c r="AS155" s="36">
        <v>439.91666670000001</v>
      </c>
      <c r="AT155" s="36">
        <v>2</v>
      </c>
      <c r="AU155" s="36">
        <v>0.22055555600000001</v>
      </c>
      <c r="AV155" s="36">
        <v>0.3</v>
      </c>
      <c r="AW155" s="36">
        <v>149.7160317</v>
      </c>
      <c r="AX155" s="36">
        <v>12.39177381</v>
      </c>
      <c r="AY155" s="36">
        <v>757</v>
      </c>
      <c r="AZ155" s="36">
        <v>9.6796666669999993</v>
      </c>
      <c r="BA155" s="36">
        <v>-815.5369048</v>
      </c>
      <c r="BB155" s="36">
        <v>1160.249603</v>
      </c>
      <c r="BC155" s="36">
        <v>9.0734126980000003</v>
      </c>
      <c r="BD155" s="36">
        <v>2.0957402159999998</v>
      </c>
      <c r="BE155" s="36">
        <v>0.60961786200000001</v>
      </c>
      <c r="BF155" s="36">
        <v>1.5269068059999999</v>
      </c>
      <c r="BG155" s="36">
        <v>0</v>
      </c>
    </row>
    <row r="156" spans="1:59" ht="15">
      <c r="A156" s="12">
        <v>2</v>
      </c>
      <c r="B156" s="14">
        <v>43643</v>
      </c>
      <c r="C156" s="12">
        <v>18</v>
      </c>
      <c r="D156" s="12" t="s">
        <v>100</v>
      </c>
      <c r="E156" s="12">
        <v>65</v>
      </c>
      <c r="F156" s="12" t="b">
        <v>0</v>
      </c>
      <c r="G156" s="12" t="s">
        <v>66</v>
      </c>
      <c r="H156" s="12" t="s">
        <v>139</v>
      </c>
      <c r="I156" s="12">
        <v>0</v>
      </c>
      <c r="J156" s="12" t="s">
        <v>140</v>
      </c>
      <c r="K156" s="12">
        <v>0</v>
      </c>
      <c r="L156" s="12">
        <v>0</v>
      </c>
      <c r="M156" s="12" t="s">
        <v>133</v>
      </c>
      <c r="N156" s="12" t="s">
        <v>66</v>
      </c>
      <c r="O156" s="12" t="s">
        <v>66</v>
      </c>
      <c r="P156" s="12" t="s">
        <v>66</v>
      </c>
      <c r="Q156" s="12" t="s">
        <v>66</v>
      </c>
      <c r="R156" s="12" t="s">
        <v>66</v>
      </c>
      <c r="S156" s="12" t="s">
        <v>66</v>
      </c>
      <c r="T156" s="12" t="s">
        <v>141</v>
      </c>
      <c r="U156" s="8">
        <v>4.093</v>
      </c>
      <c r="V156" s="8">
        <v>0.13700000000000001</v>
      </c>
      <c r="W156" s="8">
        <v>0</v>
      </c>
      <c r="X156" s="8">
        <v>6.8000000000000005E-2</v>
      </c>
      <c r="Y156" s="8">
        <v>4.0250000000000004</v>
      </c>
      <c r="AB156" s="12">
        <v>3.45</v>
      </c>
      <c r="AC156" s="12">
        <f>AB156/(T156/1000)</f>
        <v>69.696969696969703</v>
      </c>
      <c r="AD156" s="19">
        <f>AC156+W156</f>
        <v>69.696969696969703</v>
      </c>
      <c r="AN156" s="20">
        <v>24.560238099999999</v>
      </c>
      <c r="AO156" s="20">
        <v>0.86357142899999995</v>
      </c>
      <c r="AP156" s="20">
        <v>0.91100000000000003</v>
      </c>
      <c r="AQ156" s="20">
        <v>1.1614285710000001</v>
      </c>
      <c r="AR156" s="20">
        <v>0.4</v>
      </c>
      <c r="AS156" s="20">
        <v>444.60714289999999</v>
      </c>
      <c r="AT156" s="20">
        <v>2</v>
      </c>
      <c r="AU156" s="20">
        <v>0.22</v>
      </c>
      <c r="AV156" s="20">
        <v>0.3</v>
      </c>
      <c r="AW156" s="20">
        <v>126.7142857</v>
      </c>
      <c r="AX156" s="20">
        <v>10.49285714</v>
      </c>
      <c r="AY156" s="20">
        <v>757</v>
      </c>
      <c r="AZ156" s="20">
        <v>9.8067857140000001</v>
      </c>
      <c r="BA156" s="20">
        <v>-823.57142859999999</v>
      </c>
      <c r="BB156" s="20">
        <v>815.14285710000001</v>
      </c>
      <c r="BC156" s="20">
        <v>6.0714285710000002</v>
      </c>
      <c r="BD156" s="20">
        <v>2.5939262009999999</v>
      </c>
      <c r="BE156" s="20">
        <v>1.6267780540000001</v>
      </c>
      <c r="BF156" s="20">
        <v>1.233651134</v>
      </c>
      <c r="BG156" s="20">
        <v>0</v>
      </c>
    </row>
    <row r="157" spans="1:59" ht="15">
      <c r="A157" s="12">
        <v>2</v>
      </c>
      <c r="B157" s="14">
        <v>43643</v>
      </c>
      <c r="C157" s="12">
        <v>19</v>
      </c>
      <c r="D157" s="12" t="s">
        <v>109</v>
      </c>
      <c r="E157" s="12">
        <v>70</v>
      </c>
      <c r="F157" s="12" t="b">
        <v>0</v>
      </c>
      <c r="G157" s="12" t="s">
        <v>66</v>
      </c>
      <c r="H157" s="12">
        <v>0</v>
      </c>
      <c r="I157" s="12" t="s">
        <v>114</v>
      </c>
      <c r="J157" s="12" t="s">
        <v>142</v>
      </c>
      <c r="K157" s="12">
        <v>0</v>
      </c>
      <c r="L157" s="12" t="s">
        <v>143</v>
      </c>
      <c r="M157" s="12" t="s">
        <v>112</v>
      </c>
      <c r="N157" s="12" t="s">
        <v>66</v>
      </c>
      <c r="O157" s="12" t="s">
        <v>66</v>
      </c>
      <c r="P157" s="12" t="s">
        <v>66</v>
      </c>
      <c r="Q157" s="12" t="s">
        <v>66</v>
      </c>
      <c r="R157" s="12" t="s">
        <v>66</v>
      </c>
      <c r="S157" s="12" t="s">
        <v>66</v>
      </c>
      <c r="T157" s="12" t="s">
        <v>144</v>
      </c>
      <c r="U157" s="8">
        <v>3.6539999999999999</v>
      </c>
      <c r="V157" s="8">
        <v>0.14000000000000001</v>
      </c>
      <c r="W157" s="8">
        <v>0</v>
      </c>
      <c r="X157" s="8">
        <v>4.4999999999999998E-2</v>
      </c>
      <c r="Y157" s="8">
        <v>3.609</v>
      </c>
      <c r="AB157" s="12">
        <v>2.88</v>
      </c>
      <c r="AC157" s="12">
        <f>AB157/(T157/1000)</f>
        <v>57.029702970297024</v>
      </c>
      <c r="AD157" s="19">
        <f>AC157+W157</f>
        <v>57.029702970297024</v>
      </c>
      <c r="AN157" s="20">
        <v>24.966025640000002</v>
      </c>
      <c r="AO157" s="20">
        <v>0.71846153800000001</v>
      </c>
      <c r="AP157" s="20">
        <v>0.91100000000000003</v>
      </c>
      <c r="AQ157" s="20">
        <v>1.1492307690000001</v>
      </c>
      <c r="AR157" s="20">
        <v>0.41538461500000001</v>
      </c>
      <c r="AS157" s="20">
        <v>446.2307692</v>
      </c>
      <c r="AT157" s="20">
        <v>2</v>
      </c>
      <c r="AU157" s="20">
        <v>0.22384615399999999</v>
      </c>
      <c r="AV157" s="20">
        <v>0.3</v>
      </c>
      <c r="AW157" s="20">
        <v>137.51794870000001</v>
      </c>
      <c r="AX157" s="20">
        <v>11.30538462</v>
      </c>
      <c r="AY157" s="20">
        <v>757</v>
      </c>
      <c r="AZ157" s="20">
        <v>9.7866666670000004</v>
      </c>
      <c r="BA157" s="20">
        <v>-820.64102560000003</v>
      </c>
      <c r="BB157" s="20">
        <v>370.46153850000002</v>
      </c>
      <c r="BC157" s="20">
        <v>2.769230769</v>
      </c>
      <c r="BD157" s="20">
        <v>3.399213515</v>
      </c>
      <c r="BE157" s="20">
        <v>1.9676373119999999</v>
      </c>
      <c r="BF157" s="20">
        <v>0.94139423300000002</v>
      </c>
      <c r="BG157" s="20">
        <v>0</v>
      </c>
    </row>
    <row r="158" spans="1:59" ht="15">
      <c r="A158" s="12">
        <v>2</v>
      </c>
      <c r="B158" s="14">
        <v>43643</v>
      </c>
      <c r="C158" s="12">
        <v>20</v>
      </c>
      <c r="D158" s="12" t="s">
        <v>95</v>
      </c>
      <c r="E158" s="12">
        <v>80</v>
      </c>
      <c r="F158" s="12" t="b">
        <v>0</v>
      </c>
      <c r="G158" s="12" t="s">
        <v>66</v>
      </c>
      <c r="H158" s="12" t="s">
        <v>145</v>
      </c>
      <c r="I158" s="12">
        <v>0</v>
      </c>
      <c r="J158" s="12" t="s">
        <v>146</v>
      </c>
      <c r="K158" s="12">
        <v>0</v>
      </c>
      <c r="L158" s="12">
        <v>0</v>
      </c>
      <c r="M158" s="12" t="s">
        <v>70</v>
      </c>
      <c r="N158" s="12" t="s">
        <v>66</v>
      </c>
      <c r="O158" s="12" t="s">
        <v>66</v>
      </c>
      <c r="P158" s="12" t="s">
        <v>66</v>
      </c>
      <c r="Q158" s="12" t="s">
        <v>66</v>
      </c>
      <c r="R158" s="12" t="s">
        <v>66</v>
      </c>
      <c r="S158" s="12" t="s">
        <v>66</v>
      </c>
      <c r="T158" s="12" t="s">
        <v>141</v>
      </c>
      <c r="U158" s="8">
        <v>4.0880000000000001</v>
      </c>
      <c r="V158" s="8">
        <v>0.13500000000000001</v>
      </c>
      <c r="W158" s="8">
        <v>0</v>
      </c>
      <c r="X158" s="8">
        <v>6.2E-2</v>
      </c>
      <c r="Y158" s="8">
        <v>4.0259999999999998</v>
      </c>
      <c r="AB158" s="12">
        <v>3.02</v>
      </c>
      <c r="AC158" s="12">
        <f>AB158/(T158/1000)</f>
        <v>61.01010101010101</v>
      </c>
      <c r="AD158" s="19">
        <f>AC158+W158</f>
        <v>61.01010101010101</v>
      </c>
      <c r="AN158" s="20">
        <v>25.039907410000001</v>
      </c>
      <c r="AO158" s="20">
        <v>0.610555556</v>
      </c>
      <c r="AP158" s="20">
        <v>0.91100000000000003</v>
      </c>
      <c r="AQ158" s="20">
        <v>1.139444444</v>
      </c>
      <c r="AR158" s="20">
        <v>0.41111111099999997</v>
      </c>
      <c r="AS158" s="20">
        <v>444.34788359999999</v>
      </c>
      <c r="AT158" s="20">
        <v>2</v>
      </c>
      <c r="AU158" s="20">
        <v>0.22166666700000001</v>
      </c>
      <c r="AV158" s="20">
        <v>0.3</v>
      </c>
      <c r="AW158" s="20">
        <v>137.6365079</v>
      </c>
      <c r="AX158" s="20">
        <v>11.30138889</v>
      </c>
      <c r="AY158" s="20">
        <v>757</v>
      </c>
      <c r="AZ158" s="20">
        <v>9.7791269839999995</v>
      </c>
      <c r="BA158" s="20">
        <v>-820.30952379999997</v>
      </c>
      <c r="BB158" s="20">
        <v>1152.7195770000001</v>
      </c>
      <c r="BC158" s="20">
        <v>8.5026455030000001</v>
      </c>
      <c r="BD158" s="20">
        <v>2.6830697460000001</v>
      </c>
      <c r="BE158" s="20">
        <v>1.5040379079999999</v>
      </c>
      <c r="BF158" s="20">
        <v>1.1926637410000001</v>
      </c>
      <c r="BG158" s="20">
        <v>0</v>
      </c>
    </row>
    <row r="159" spans="1:59" ht="15">
      <c r="A159" s="12">
        <v>2</v>
      </c>
      <c r="B159" s="14">
        <v>43643</v>
      </c>
      <c r="C159" s="12" t="s">
        <v>64</v>
      </c>
      <c r="D159" s="12" t="s">
        <v>65</v>
      </c>
      <c r="E159" s="12">
        <v>65</v>
      </c>
      <c r="F159" s="12" t="b">
        <v>0</v>
      </c>
      <c r="G159" s="12" t="s">
        <v>66</v>
      </c>
      <c r="H159" s="12" t="s">
        <v>103</v>
      </c>
      <c r="I159" s="12">
        <v>0</v>
      </c>
      <c r="J159" s="12" t="s">
        <v>147</v>
      </c>
      <c r="K159" s="12" t="s">
        <v>112</v>
      </c>
      <c r="L159" s="12">
        <v>0</v>
      </c>
      <c r="M159" s="12" t="s">
        <v>98</v>
      </c>
      <c r="N159" s="12" t="s">
        <v>66</v>
      </c>
      <c r="O159" s="12" t="s">
        <v>66</v>
      </c>
      <c r="P159" s="12" t="s">
        <v>66</v>
      </c>
      <c r="Q159" s="12" t="s">
        <v>66</v>
      </c>
      <c r="R159" s="12" t="s">
        <v>66</v>
      </c>
      <c r="S159" s="12" t="s">
        <v>66</v>
      </c>
      <c r="T159" s="12" t="s">
        <v>141</v>
      </c>
      <c r="U159" s="8">
        <v>3.302</v>
      </c>
      <c r="V159" s="8">
        <v>0.155</v>
      </c>
      <c r="W159" s="8">
        <v>0</v>
      </c>
      <c r="X159" s="8">
        <v>2.1999999999999999E-2</v>
      </c>
      <c r="Y159" s="8">
        <v>3.28</v>
      </c>
      <c r="AB159" s="12">
        <v>5.53</v>
      </c>
      <c r="AC159" s="12">
        <f>AB159/(T159/1000)</f>
        <v>111.71717171717172</v>
      </c>
      <c r="AD159" s="19">
        <f>AC159+W159</f>
        <v>111.71717171717172</v>
      </c>
      <c r="AN159" s="20">
        <v>23.982222220000001</v>
      </c>
      <c r="AO159" s="20">
        <v>0.91111111099999997</v>
      </c>
      <c r="AP159" s="20">
        <v>0.91152777799999996</v>
      </c>
      <c r="AQ159" s="20">
        <v>1.167777778</v>
      </c>
      <c r="AR159" s="20">
        <v>0.447222222</v>
      </c>
      <c r="AS159" s="20">
        <v>449.69444440000001</v>
      </c>
      <c r="AT159" s="20">
        <v>2</v>
      </c>
      <c r="AU159" s="20">
        <v>0.23</v>
      </c>
      <c r="AV159" s="20">
        <v>0.3</v>
      </c>
      <c r="AW159" s="20">
        <v>117.8222222</v>
      </c>
      <c r="AX159" s="20">
        <v>9.8634259259999997</v>
      </c>
      <c r="AY159" s="20">
        <v>757</v>
      </c>
      <c r="AZ159" s="20">
        <v>9.5011111110000002</v>
      </c>
      <c r="BA159" s="20">
        <v>-823.21296299999995</v>
      </c>
      <c r="BB159" s="20">
        <v>799.62037039999996</v>
      </c>
      <c r="BC159" s="20">
        <v>5.7685185189999997</v>
      </c>
      <c r="BD159" s="20">
        <v>2.1479321420000002</v>
      </c>
      <c r="BE159" s="20">
        <v>1.6543753269999999</v>
      </c>
      <c r="BF159" s="20">
        <v>1.4898049790000001</v>
      </c>
      <c r="BG159" s="20">
        <v>0</v>
      </c>
    </row>
    <row r="160" spans="1:59" ht="15.75" customHeight="1">
      <c r="B160" s="14"/>
    </row>
    <row r="161" spans="2:2" ht="15.75" customHeight="1">
      <c r="B161" s="14"/>
    </row>
    <row r="162" spans="2:2" ht="15.75" customHeight="1">
      <c r="B162" s="14"/>
    </row>
    <row r="163" spans="2:2" ht="15.75" customHeight="1">
      <c r="B163" s="14"/>
    </row>
    <row r="164" spans="2:2" ht="15.75" customHeight="1">
      <c r="B164" s="14"/>
    </row>
    <row r="165" spans="2:2" ht="15.75" customHeight="1">
      <c r="B165" s="14"/>
    </row>
    <row r="166" spans="2:2" ht="15.75" customHeight="1">
      <c r="B166" s="14"/>
    </row>
    <row r="167" spans="2:2" ht="15.75" customHeight="1">
      <c r="B167" s="14"/>
    </row>
    <row r="168" spans="2:2" ht="15.75" customHeight="1">
      <c r="B168" s="14"/>
    </row>
    <row r="169" spans="2:2" ht="15.75" customHeight="1">
      <c r="B169" s="14"/>
    </row>
    <row r="170" spans="2:2" ht="15.75" customHeight="1">
      <c r="B170" s="14"/>
    </row>
    <row r="171" spans="2:2" ht="15.75" customHeight="1">
      <c r="B171" s="14"/>
    </row>
    <row r="172" spans="2:2" ht="15.75" customHeight="1">
      <c r="B172" s="14"/>
    </row>
    <row r="173" spans="2:2" ht="15.75" customHeight="1">
      <c r="B173" s="14"/>
    </row>
    <row r="174" spans="2:2" ht="15.75" customHeight="1">
      <c r="B174" s="14"/>
    </row>
    <row r="175" spans="2:2" ht="15.75" customHeight="1">
      <c r="B175" s="14"/>
    </row>
    <row r="176" spans="2:2" ht="15.75" customHeight="1">
      <c r="B176" s="14"/>
    </row>
    <row r="177" spans="2:2" ht="15.75" customHeight="1">
      <c r="B177" s="14"/>
    </row>
    <row r="178" spans="2:2" ht="15.75" customHeight="1">
      <c r="B178" s="14"/>
    </row>
    <row r="179" spans="2:2" ht="15.75" customHeight="1">
      <c r="B179" s="14"/>
    </row>
    <row r="180" spans="2:2" ht="15.75" customHeight="1">
      <c r="B180" s="14"/>
    </row>
    <row r="181" spans="2:2" ht="15.75" customHeight="1">
      <c r="B181" s="14"/>
    </row>
    <row r="182" spans="2:2" ht="15.75" customHeight="1">
      <c r="B182" s="14"/>
    </row>
    <row r="183" spans="2:2" ht="15.75" customHeight="1">
      <c r="B183" s="14"/>
    </row>
    <row r="184" spans="2:2" ht="15.75" customHeight="1">
      <c r="B184" s="14"/>
    </row>
    <row r="185" spans="2:2" ht="15.75" customHeight="1">
      <c r="B185" s="14"/>
    </row>
    <row r="186" spans="2:2" ht="15.75" customHeight="1">
      <c r="B186" s="14"/>
    </row>
    <row r="187" spans="2:2" ht="15.75" customHeight="1">
      <c r="B187" s="14"/>
    </row>
    <row r="188" spans="2:2" ht="15.75" customHeight="1">
      <c r="B188" s="14"/>
    </row>
    <row r="189" spans="2:2" ht="15.75" customHeight="1">
      <c r="B189" s="14"/>
    </row>
    <row r="190" spans="2:2" ht="15.75" customHeight="1">
      <c r="B190" s="14"/>
    </row>
    <row r="191" spans="2:2" ht="15.75" customHeight="1">
      <c r="B191" s="14"/>
    </row>
    <row r="192" spans="2:2" ht="15.75" customHeight="1">
      <c r="B192" s="14"/>
    </row>
    <row r="193" spans="2:2" ht="15.75" customHeight="1">
      <c r="B193" s="14"/>
    </row>
    <row r="194" spans="2:2" ht="15.75" customHeight="1">
      <c r="B194" s="14"/>
    </row>
    <row r="195" spans="2:2" ht="15.75" customHeight="1">
      <c r="B195" s="14"/>
    </row>
    <row r="196" spans="2:2" ht="15.75" customHeight="1">
      <c r="B196" s="14"/>
    </row>
    <row r="197" spans="2:2" ht="15.75" customHeight="1">
      <c r="B197" s="14"/>
    </row>
    <row r="198" spans="2:2" ht="15.75" customHeight="1">
      <c r="B198" s="14"/>
    </row>
    <row r="199" spans="2:2" ht="15.75" customHeight="1">
      <c r="B199" s="14"/>
    </row>
    <row r="200" spans="2:2" ht="15.75" customHeight="1">
      <c r="B200" s="14"/>
    </row>
    <row r="201" spans="2:2" ht="15.75" customHeight="1">
      <c r="B201" s="14"/>
    </row>
    <row r="202" spans="2:2" ht="15.75" customHeight="1">
      <c r="B202" s="14"/>
    </row>
    <row r="203" spans="2:2" ht="15.75" customHeight="1">
      <c r="B203" s="14"/>
    </row>
    <row r="204" spans="2:2" ht="15.75" customHeight="1">
      <c r="B204" s="14"/>
    </row>
    <row r="205" spans="2:2" ht="15.75" customHeight="1">
      <c r="B205" s="14"/>
    </row>
    <row r="206" spans="2:2" ht="15.75" customHeight="1">
      <c r="B206" s="14"/>
    </row>
    <row r="207" spans="2:2" ht="15.75" customHeight="1">
      <c r="B207" s="14"/>
    </row>
    <row r="208" spans="2:2" ht="15.75" customHeight="1">
      <c r="B208" s="14"/>
    </row>
    <row r="209" spans="2:2" ht="15.75" customHeight="1">
      <c r="B209" s="14"/>
    </row>
    <row r="210" spans="2:2" ht="15.75" customHeight="1">
      <c r="B210" s="14"/>
    </row>
    <row r="211" spans="2:2" ht="15.75" customHeight="1">
      <c r="B211" s="14"/>
    </row>
    <row r="212" spans="2:2" ht="15.75" customHeight="1">
      <c r="B212" s="14"/>
    </row>
    <row r="213" spans="2:2" ht="15.75" customHeight="1">
      <c r="B213" s="14"/>
    </row>
    <row r="214" spans="2:2" ht="15.75" customHeight="1">
      <c r="B214" s="14"/>
    </row>
    <row r="215" spans="2:2" ht="15.75" customHeight="1">
      <c r="B215" s="14"/>
    </row>
    <row r="216" spans="2:2" ht="15.75" customHeight="1">
      <c r="B216" s="14"/>
    </row>
    <row r="217" spans="2:2" ht="15.75" customHeight="1">
      <c r="B217" s="14"/>
    </row>
    <row r="218" spans="2:2" ht="15.75" customHeight="1">
      <c r="B218" s="14"/>
    </row>
    <row r="219" spans="2:2" ht="15.75" customHeight="1">
      <c r="B219" s="14"/>
    </row>
    <row r="220" spans="2:2" ht="15.75" customHeight="1">
      <c r="B220" s="14"/>
    </row>
    <row r="221" spans="2:2" ht="15.75" customHeight="1">
      <c r="B221" s="14"/>
    </row>
    <row r="222" spans="2:2" ht="15.75" customHeight="1">
      <c r="B222" s="14"/>
    </row>
    <row r="223" spans="2:2" ht="15.75" customHeight="1">
      <c r="B223" s="14"/>
    </row>
    <row r="224" spans="2:2" ht="15.75" customHeight="1">
      <c r="B224" s="14"/>
    </row>
    <row r="225" spans="2:2" ht="15.75" customHeight="1">
      <c r="B225" s="14"/>
    </row>
    <row r="226" spans="2:2" ht="15.75" customHeight="1">
      <c r="B226" s="14"/>
    </row>
    <row r="227" spans="2:2" ht="15.75" customHeight="1">
      <c r="B227" s="14"/>
    </row>
    <row r="228" spans="2:2" ht="15.75" customHeight="1">
      <c r="B228" s="14"/>
    </row>
    <row r="229" spans="2:2" ht="15.75" customHeight="1">
      <c r="B229" s="14"/>
    </row>
    <row r="230" spans="2:2" ht="15.75" customHeight="1">
      <c r="B230" s="14"/>
    </row>
    <row r="231" spans="2:2" ht="15.75" customHeight="1">
      <c r="B231" s="14"/>
    </row>
    <row r="232" spans="2:2" ht="15.75" customHeight="1">
      <c r="B232" s="14"/>
    </row>
    <row r="233" spans="2:2" ht="15.75" customHeight="1">
      <c r="B233" s="14"/>
    </row>
    <row r="234" spans="2:2" ht="15.75" customHeight="1">
      <c r="B234" s="14"/>
    </row>
    <row r="235" spans="2:2" ht="15.75" customHeight="1">
      <c r="B235" s="14"/>
    </row>
    <row r="236" spans="2:2" ht="15.75" customHeight="1">
      <c r="B236" s="14"/>
    </row>
    <row r="237" spans="2:2" ht="15.75" customHeight="1">
      <c r="B237" s="14"/>
    </row>
    <row r="238" spans="2:2" ht="15.75" customHeight="1">
      <c r="B238" s="14"/>
    </row>
    <row r="239" spans="2:2" ht="15.75" customHeight="1">
      <c r="B239" s="14"/>
    </row>
    <row r="240" spans="2:2" ht="15.75" customHeight="1">
      <c r="B240" s="14"/>
    </row>
    <row r="241" spans="2:2" ht="15.75" customHeight="1">
      <c r="B241" s="14"/>
    </row>
    <row r="242" spans="2:2" ht="15.75" customHeight="1">
      <c r="B242" s="14"/>
    </row>
    <row r="243" spans="2:2" ht="15.75" customHeight="1">
      <c r="B243" s="14"/>
    </row>
    <row r="244" spans="2:2" ht="15.75" customHeight="1">
      <c r="B244" s="14"/>
    </row>
    <row r="245" spans="2:2" ht="15.75" customHeight="1">
      <c r="B245" s="14"/>
    </row>
    <row r="246" spans="2:2" ht="15.75" customHeight="1">
      <c r="B246" s="14"/>
    </row>
    <row r="247" spans="2:2" ht="15.75" customHeight="1">
      <c r="B247" s="14"/>
    </row>
    <row r="248" spans="2:2" ht="15.75" customHeight="1">
      <c r="B248" s="14"/>
    </row>
    <row r="249" spans="2:2" ht="15.75" customHeight="1">
      <c r="B249" s="14"/>
    </row>
    <row r="250" spans="2:2" ht="15.75" customHeight="1">
      <c r="B250" s="14"/>
    </row>
    <row r="251" spans="2:2" ht="15.75" customHeight="1">
      <c r="B251" s="14"/>
    </row>
    <row r="252" spans="2:2" ht="15.75" customHeight="1">
      <c r="B252" s="14"/>
    </row>
    <row r="253" spans="2:2" ht="15.75" customHeight="1">
      <c r="B253" s="14"/>
    </row>
    <row r="254" spans="2:2" ht="15.75" customHeight="1">
      <c r="B254" s="14"/>
    </row>
    <row r="255" spans="2:2" ht="15.75" customHeight="1">
      <c r="B255" s="14"/>
    </row>
    <row r="256" spans="2:2" ht="15.75" customHeight="1">
      <c r="B256" s="14"/>
    </row>
    <row r="257" spans="2:2" ht="15.75" customHeight="1">
      <c r="B257" s="14"/>
    </row>
    <row r="258" spans="2:2" ht="15.75" customHeight="1">
      <c r="B258" s="14"/>
    </row>
    <row r="259" spans="2:2" ht="15.75" customHeight="1">
      <c r="B259" s="14"/>
    </row>
    <row r="260" spans="2:2" ht="15.75" customHeight="1">
      <c r="B260" s="14"/>
    </row>
    <row r="261" spans="2:2" ht="15.75" customHeight="1">
      <c r="B261" s="14"/>
    </row>
    <row r="262" spans="2:2" ht="15.75" customHeight="1">
      <c r="B262" s="14"/>
    </row>
    <row r="263" spans="2:2" ht="15.75" customHeight="1">
      <c r="B263" s="14"/>
    </row>
    <row r="264" spans="2:2" ht="15.75" customHeight="1">
      <c r="B264" s="14"/>
    </row>
    <row r="265" spans="2:2" ht="15.75" customHeight="1">
      <c r="B265" s="14"/>
    </row>
    <row r="266" spans="2:2" ht="15.75" customHeight="1">
      <c r="B266" s="14"/>
    </row>
    <row r="267" spans="2:2" ht="15.75" customHeight="1">
      <c r="B267" s="14"/>
    </row>
    <row r="268" spans="2:2" ht="15.75" customHeight="1">
      <c r="B268" s="14"/>
    </row>
    <row r="269" spans="2:2" ht="15.75" customHeight="1">
      <c r="B269" s="14"/>
    </row>
    <row r="270" spans="2:2" ht="15.75" customHeight="1">
      <c r="B270" s="14"/>
    </row>
    <row r="271" spans="2:2" ht="15.75" customHeight="1">
      <c r="B271" s="14"/>
    </row>
    <row r="272" spans="2:2" ht="15.75" customHeight="1">
      <c r="B272" s="14"/>
    </row>
    <row r="273" spans="2:2" ht="15.75" customHeight="1">
      <c r="B273" s="14"/>
    </row>
    <row r="274" spans="2:2" ht="15.75" customHeight="1">
      <c r="B274" s="14"/>
    </row>
    <row r="275" spans="2:2" ht="15.75" customHeight="1">
      <c r="B275" s="14"/>
    </row>
    <row r="276" spans="2:2" ht="15.75" customHeight="1">
      <c r="B276" s="14"/>
    </row>
    <row r="277" spans="2:2" ht="15.75" customHeight="1">
      <c r="B277" s="14"/>
    </row>
    <row r="278" spans="2:2" ht="15.75" customHeight="1">
      <c r="B278" s="14"/>
    </row>
    <row r="279" spans="2:2" ht="15.75" customHeight="1">
      <c r="B279" s="14"/>
    </row>
    <row r="280" spans="2:2" ht="15.75" customHeight="1">
      <c r="B280" s="14"/>
    </row>
    <row r="281" spans="2:2" ht="15.75" customHeight="1">
      <c r="B281" s="14"/>
    </row>
    <row r="282" spans="2:2" ht="15.75" customHeight="1">
      <c r="B282" s="14"/>
    </row>
    <row r="283" spans="2:2" ht="15.75" customHeight="1">
      <c r="B283" s="14"/>
    </row>
    <row r="284" spans="2:2" ht="15.75" customHeight="1">
      <c r="B284" s="14"/>
    </row>
    <row r="285" spans="2:2" ht="15.75" customHeight="1">
      <c r="B285" s="14"/>
    </row>
    <row r="286" spans="2:2" ht="15.75" customHeight="1">
      <c r="B286" s="14"/>
    </row>
    <row r="287" spans="2:2" ht="15.75" customHeight="1">
      <c r="B287" s="14"/>
    </row>
    <row r="288" spans="2:2" ht="15.75" customHeight="1">
      <c r="B288" s="14"/>
    </row>
    <row r="289" spans="2:2" ht="15.75" customHeight="1">
      <c r="B289" s="14"/>
    </row>
    <row r="290" spans="2:2" ht="15.75" customHeight="1">
      <c r="B290" s="14"/>
    </row>
    <row r="291" spans="2:2" ht="15.75" customHeight="1">
      <c r="B291" s="14"/>
    </row>
    <row r="292" spans="2:2" ht="15.75" customHeight="1">
      <c r="B292" s="14"/>
    </row>
    <row r="293" spans="2:2" ht="15.75" customHeight="1">
      <c r="B293" s="14"/>
    </row>
    <row r="294" spans="2:2" ht="15.75" customHeight="1">
      <c r="B294" s="14"/>
    </row>
    <row r="295" spans="2:2" ht="15.75" customHeight="1">
      <c r="B295" s="14"/>
    </row>
    <row r="296" spans="2:2" ht="15.75" customHeight="1">
      <c r="B296" s="14"/>
    </row>
    <row r="297" spans="2:2" ht="15.75" customHeight="1">
      <c r="B297" s="14"/>
    </row>
    <row r="298" spans="2:2" ht="15.75" customHeight="1">
      <c r="B298" s="14"/>
    </row>
    <row r="299" spans="2:2" ht="15.75" customHeight="1">
      <c r="B299" s="14"/>
    </row>
    <row r="300" spans="2:2" ht="15.75" customHeight="1">
      <c r="B300" s="14"/>
    </row>
    <row r="301" spans="2:2" ht="15.75" customHeight="1">
      <c r="B301" s="14"/>
    </row>
    <row r="302" spans="2:2" ht="15.75" customHeight="1">
      <c r="B302" s="14"/>
    </row>
    <row r="303" spans="2:2" ht="15.75" customHeight="1">
      <c r="B303" s="14"/>
    </row>
    <row r="304" spans="2:2" ht="15.75" customHeight="1">
      <c r="B304" s="14"/>
    </row>
    <row r="305" spans="2:2" ht="15.75" customHeight="1">
      <c r="B305" s="14"/>
    </row>
    <row r="306" spans="2:2" ht="15.75" customHeight="1">
      <c r="B306" s="14"/>
    </row>
    <row r="307" spans="2:2" ht="15.75" customHeight="1">
      <c r="B307" s="14"/>
    </row>
    <row r="308" spans="2:2" ht="15.75" customHeight="1">
      <c r="B308" s="14"/>
    </row>
    <row r="309" spans="2:2" ht="15.75" customHeight="1">
      <c r="B309" s="14"/>
    </row>
    <row r="310" spans="2:2" ht="15.75" customHeight="1">
      <c r="B310" s="14"/>
    </row>
    <row r="311" spans="2:2" ht="15.75" customHeight="1">
      <c r="B311" s="14"/>
    </row>
    <row r="312" spans="2:2" ht="15.75" customHeight="1">
      <c r="B312" s="14"/>
    </row>
    <row r="313" spans="2:2" ht="15.75" customHeight="1">
      <c r="B313" s="14"/>
    </row>
    <row r="314" spans="2:2" ht="15.75" customHeight="1">
      <c r="B314" s="14"/>
    </row>
    <row r="315" spans="2:2" ht="15.75" customHeight="1">
      <c r="B315" s="14"/>
    </row>
    <row r="316" spans="2:2" ht="15.75" customHeight="1">
      <c r="B316" s="14"/>
    </row>
    <row r="317" spans="2:2" ht="15.75" customHeight="1">
      <c r="B317" s="14"/>
    </row>
    <row r="318" spans="2:2" ht="15.75" customHeight="1">
      <c r="B318" s="14"/>
    </row>
    <row r="319" spans="2:2" ht="15.75" customHeight="1">
      <c r="B319" s="14"/>
    </row>
    <row r="320" spans="2:2" ht="15.75" customHeight="1">
      <c r="B320" s="14"/>
    </row>
    <row r="321" spans="2:2" ht="15.75" customHeight="1">
      <c r="B321" s="14"/>
    </row>
    <row r="322" spans="2:2" ht="15.75" customHeight="1">
      <c r="B322" s="14"/>
    </row>
    <row r="323" spans="2:2" ht="15.75" customHeight="1">
      <c r="B323" s="14"/>
    </row>
    <row r="324" spans="2:2" ht="15.75" customHeight="1">
      <c r="B324" s="14"/>
    </row>
    <row r="325" spans="2:2" ht="15.75" customHeight="1">
      <c r="B325" s="14"/>
    </row>
    <row r="326" spans="2:2" ht="15.75" customHeight="1">
      <c r="B326" s="14"/>
    </row>
    <row r="327" spans="2:2" ht="15.75" customHeight="1">
      <c r="B327" s="14"/>
    </row>
    <row r="328" spans="2:2" ht="15.75" customHeight="1">
      <c r="B328" s="14"/>
    </row>
    <row r="329" spans="2:2" ht="15.75" customHeight="1">
      <c r="B329" s="14"/>
    </row>
    <row r="330" spans="2:2" ht="15.75" customHeight="1">
      <c r="B330" s="14"/>
    </row>
    <row r="331" spans="2:2" ht="15.75" customHeight="1">
      <c r="B331" s="14"/>
    </row>
    <row r="332" spans="2:2" ht="15.75" customHeight="1">
      <c r="B332" s="14"/>
    </row>
    <row r="333" spans="2:2" ht="15.75" customHeight="1">
      <c r="B333" s="14"/>
    </row>
    <row r="334" spans="2:2" ht="15.75" customHeight="1">
      <c r="B334" s="14"/>
    </row>
    <row r="335" spans="2:2" ht="15.75" customHeight="1">
      <c r="B335" s="14"/>
    </row>
    <row r="336" spans="2:2" ht="15.75" customHeight="1">
      <c r="B336" s="14"/>
    </row>
    <row r="337" spans="2:2" ht="15.75" customHeight="1">
      <c r="B337" s="14"/>
    </row>
    <row r="338" spans="2:2" ht="15.75" customHeight="1">
      <c r="B338" s="14"/>
    </row>
    <row r="339" spans="2:2" ht="15.75" customHeight="1">
      <c r="B339" s="14"/>
    </row>
    <row r="340" spans="2:2" ht="15.75" customHeight="1">
      <c r="B340" s="14"/>
    </row>
    <row r="341" spans="2:2" ht="15.75" customHeight="1">
      <c r="B341" s="14"/>
    </row>
    <row r="342" spans="2:2" ht="15.75" customHeight="1">
      <c r="B342" s="14"/>
    </row>
    <row r="343" spans="2:2" ht="15.75" customHeight="1">
      <c r="B343" s="14"/>
    </row>
    <row r="344" spans="2:2" ht="15.75" customHeight="1">
      <c r="B344" s="14"/>
    </row>
    <row r="345" spans="2:2" ht="15.75" customHeight="1">
      <c r="B345" s="14"/>
    </row>
    <row r="346" spans="2:2" ht="15.75" customHeight="1">
      <c r="B346" s="14"/>
    </row>
    <row r="347" spans="2:2" ht="15.75" customHeight="1">
      <c r="B347" s="14"/>
    </row>
    <row r="348" spans="2:2" ht="15.75" customHeight="1">
      <c r="B348" s="14"/>
    </row>
    <row r="349" spans="2:2" ht="15.75" customHeight="1">
      <c r="B349" s="14"/>
    </row>
    <row r="350" spans="2:2" ht="15.75" customHeight="1">
      <c r="B350" s="14"/>
    </row>
    <row r="351" spans="2:2" ht="15.75" customHeight="1">
      <c r="B351" s="14"/>
    </row>
    <row r="352" spans="2:2" ht="15.75" customHeight="1">
      <c r="B352" s="14"/>
    </row>
    <row r="353" spans="2:2" ht="15.75" customHeight="1">
      <c r="B353" s="14"/>
    </row>
    <row r="354" spans="2:2" ht="15.75" customHeight="1">
      <c r="B354" s="14"/>
    </row>
    <row r="355" spans="2:2" ht="15.75" customHeight="1">
      <c r="B355" s="14"/>
    </row>
    <row r="356" spans="2:2" ht="15.75" customHeight="1">
      <c r="B356" s="14"/>
    </row>
    <row r="357" spans="2:2" ht="15.75" customHeight="1">
      <c r="B357" s="14"/>
    </row>
    <row r="358" spans="2:2" ht="15.75" customHeight="1">
      <c r="B358" s="14"/>
    </row>
    <row r="359" spans="2:2" ht="15.75" customHeight="1">
      <c r="B359" s="14"/>
    </row>
    <row r="360" spans="2:2" ht="15.75" customHeight="1">
      <c r="B360" s="14"/>
    </row>
    <row r="361" spans="2:2" ht="15.75" customHeight="1">
      <c r="B361" s="14"/>
    </row>
    <row r="362" spans="2:2" ht="15.75" customHeight="1">
      <c r="B362" s="14"/>
    </row>
    <row r="363" spans="2:2" ht="15.75" customHeight="1">
      <c r="B363" s="14"/>
    </row>
    <row r="364" spans="2:2" ht="15.75" customHeight="1">
      <c r="B364" s="14"/>
    </row>
    <row r="365" spans="2:2" ht="15.75" customHeight="1">
      <c r="B365" s="14"/>
    </row>
    <row r="366" spans="2:2" ht="15.75" customHeight="1">
      <c r="B366" s="14"/>
    </row>
    <row r="367" spans="2:2" ht="15.75" customHeight="1">
      <c r="B367" s="14"/>
    </row>
    <row r="368" spans="2:2" ht="15.75" customHeight="1">
      <c r="B368" s="14"/>
    </row>
    <row r="369" spans="2:2" ht="15.75" customHeight="1">
      <c r="B369" s="14"/>
    </row>
    <row r="370" spans="2:2" ht="15.75" customHeight="1">
      <c r="B370" s="14"/>
    </row>
    <row r="371" spans="2:2" ht="15.75" customHeight="1">
      <c r="B371" s="14"/>
    </row>
    <row r="372" spans="2:2" ht="15.75" customHeight="1">
      <c r="B372" s="14"/>
    </row>
    <row r="373" spans="2:2" ht="15.75" customHeight="1">
      <c r="B373" s="14"/>
    </row>
    <row r="374" spans="2:2" ht="15.75" customHeight="1">
      <c r="B374" s="14"/>
    </row>
    <row r="375" spans="2:2" ht="15.75" customHeight="1">
      <c r="B375" s="14"/>
    </row>
    <row r="376" spans="2:2" ht="15.75" customHeight="1">
      <c r="B376" s="14"/>
    </row>
    <row r="377" spans="2:2" ht="15.75" customHeight="1">
      <c r="B377" s="14"/>
    </row>
    <row r="378" spans="2:2" ht="15.75" customHeight="1">
      <c r="B378" s="14"/>
    </row>
    <row r="379" spans="2:2" ht="15.75" customHeight="1">
      <c r="B379" s="14"/>
    </row>
    <row r="380" spans="2:2" ht="15.75" customHeight="1">
      <c r="B380" s="14"/>
    </row>
    <row r="381" spans="2:2" ht="15.75" customHeight="1">
      <c r="B381" s="14"/>
    </row>
    <row r="382" spans="2:2" ht="15.75" customHeight="1">
      <c r="B382" s="14"/>
    </row>
    <row r="383" spans="2:2" ht="15.75" customHeight="1">
      <c r="B383" s="14"/>
    </row>
    <row r="384" spans="2:2" ht="15.75" customHeight="1">
      <c r="B384" s="14"/>
    </row>
    <row r="385" spans="2:2" ht="15.75" customHeight="1">
      <c r="B385" s="14"/>
    </row>
    <row r="386" spans="2:2" ht="15.75" customHeight="1">
      <c r="B386" s="14"/>
    </row>
    <row r="387" spans="2:2" ht="15.75" customHeight="1">
      <c r="B387" s="14"/>
    </row>
    <row r="388" spans="2:2" ht="15.75" customHeight="1">
      <c r="B388" s="14"/>
    </row>
    <row r="389" spans="2:2" ht="15.75" customHeight="1">
      <c r="B389" s="14"/>
    </row>
    <row r="390" spans="2:2" ht="15.75" customHeight="1">
      <c r="B390" s="14"/>
    </row>
    <row r="391" spans="2:2" ht="15.75" customHeight="1">
      <c r="B391" s="14"/>
    </row>
    <row r="392" spans="2:2" ht="15.75" customHeight="1">
      <c r="B392" s="14"/>
    </row>
    <row r="393" spans="2:2" ht="15.75" customHeight="1">
      <c r="B393" s="14"/>
    </row>
    <row r="394" spans="2:2" ht="15.75" customHeight="1">
      <c r="B394" s="14"/>
    </row>
    <row r="395" spans="2:2" ht="15.75" customHeight="1">
      <c r="B395" s="14"/>
    </row>
    <row r="396" spans="2:2" ht="15.75" customHeight="1">
      <c r="B396" s="14"/>
    </row>
    <row r="397" spans="2:2" ht="15.75" customHeight="1">
      <c r="B397" s="14"/>
    </row>
    <row r="398" spans="2:2" ht="15.75" customHeight="1">
      <c r="B398" s="14"/>
    </row>
    <row r="399" spans="2:2" ht="15.75" customHeight="1">
      <c r="B399" s="14"/>
    </row>
    <row r="400" spans="2:2" ht="15.75" customHeight="1">
      <c r="B400" s="14"/>
    </row>
    <row r="401" spans="2:2" ht="15.75" customHeight="1">
      <c r="B401" s="14"/>
    </row>
    <row r="402" spans="2:2" ht="15.75" customHeight="1">
      <c r="B402" s="14"/>
    </row>
    <row r="403" spans="2:2" ht="15.75" customHeight="1">
      <c r="B403" s="14"/>
    </row>
    <row r="404" spans="2:2" ht="15.75" customHeight="1">
      <c r="B404" s="14"/>
    </row>
    <row r="405" spans="2:2" ht="15.75" customHeight="1">
      <c r="B405" s="14"/>
    </row>
    <row r="406" spans="2:2" ht="15.75" customHeight="1">
      <c r="B406" s="14"/>
    </row>
    <row r="407" spans="2:2" ht="15.75" customHeight="1">
      <c r="B407" s="14"/>
    </row>
    <row r="408" spans="2:2" ht="15.75" customHeight="1">
      <c r="B408" s="14"/>
    </row>
    <row r="409" spans="2:2" ht="15.75" customHeight="1">
      <c r="B409" s="14"/>
    </row>
    <row r="410" spans="2:2" ht="15.75" customHeight="1">
      <c r="B410" s="14"/>
    </row>
    <row r="411" spans="2:2" ht="15.75" customHeight="1">
      <c r="B411" s="14"/>
    </row>
    <row r="412" spans="2:2" ht="15.75" customHeight="1">
      <c r="B412" s="14"/>
    </row>
    <row r="413" spans="2:2" ht="15.75" customHeight="1">
      <c r="B413" s="14"/>
    </row>
    <row r="414" spans="2:2" ht="15.75" customHeight="1">
      <c r="B414" s="14"/>
    </row>
    <row r="415" spans="2:2" ht="15.75" customHeight="1">
      <c r="B415" s="14"/>
    </row>
    <row r="416" spans="2:2" ht="15.75" customHeight="1">
      <c r="B416" s="14"/>
    </row>
    <row r="417" spans="2:2" ht="15.75" customHeight="1">
      <c r="B417" s="14"/>
    </row>
    <row r="418" spans="2:2" ht="15.75" customHeight="1">
      <c r="B418" s="14"/>
    </row>
    <row r="419" spans="2:2" ht="15.75" customHeight="1">
      <c r="B419" s="14"/>
    </row>
    <row r="420" spans="2:2" ht="15.75" customHeight="1">
      <c r="B420" s="14"/>
    </row>
    <row r="421" spans="2:2" ht="15.75" customHeight="1">
      <c r="B421" s="14"/>
    </row>
    <row r="422" spans="2:2" ht="15.75" customHeight="1">
      <c r="B422" s="14"/>
    </row>
    <row r="423" spans="2:2" ht="15.75" customHeight="1">
      <c r="B423" s="14"/>
    </row>
    <row r="424" spans="2:2" ht="15.75" customHeight="1">
      <c r="B424" s="14"/>
    </row>
    <row r="425" spans="2:2" ht="15.75" customHeight="1">
      <c r="B425" s="14"/>
    </row>
    <row r="426" spans="2:2" ht="15.75" customHeight="1">
      <c r="B426" s="14"/>
    </row>
    <row r="427" spans="2:2" ht="15.75" customHeight="1">
      <c r="B427" s="14"/>
    </row>
    <row r="428" spans="2:2" ht="15.75" customHeight="1">
      <c r="B428" s="14"/>
    </row>
    <row r="429" spans="2:2" ht="15.75" customHeight="1">
      <c r="B429" s="14"/>
    </row>
    <row r="430" spans="2:2" ht="15.75" customHeight="1">
      <c r="B430" s="14"/>
    </row>
    <row r="431" spans="2:2" ht="15.75" customHeight="1">
      <c r="B431" s="14"/>
    </row>
    <row r="432" spans="2:2" ht="15.75" customHeight="1">
      <c r="B432" s="14"/>
    </row>
    <row r="433" spans="2:2" ht="15.75" customHeight="1">
      <c r="B433" s="14"/>
    </row>
    <row r="434" spans="2:2" ht="15.75" customHeight="1">
      <c r="B434" s="14"/>
    </row>
    <row r="435" spans="2:2" ht="15.75" customHeight="1">
      <c r="B435" s="14"/>
    </row>
    <row r="436" spans="2:2" ht="15.75" customHeight="1">
      <c r="B436" s="14"/>
    </row>
    <row r="437" spans="2:2" ht="15.75" customHeight="1">
      <c r="B437" s="14"/>
    </row>
    <row r="438" spans="2:2" ht="15.75" customHeight="1">
      <c r="B438" s="14"/>
    </row>
    <row r="439" spans="2:2" ht="15.75" customHeight="1">
      <c r="B439" s="14"/>
    </row>
    <row r="440" spans="2:2" ht="15.75" customHeight="1">
      <c r="B440" s="14"/>
    </row>
    <row r="441" spans="2:2" ht="15.75" customHeight="1">
      <c r="B441" s="14"/>
    </row>
    <row r="442" spans="2:2" ht="15.75" customHeight="1">
      <c r="B442" s="14"/>
    </row>
    <row r="443" spans="2:2" ht="15.75" customHeight="1">
      <c r="B443" s="14"/>
    </row>
    <row r="444" spans="2:2" ht="15.75" customHeight="1">
      <c r="B444" s="14"/>
    </row>
    <row r="445" spans="2:2" ht="15.75" customHeight="1">
      <c r="B445" s="14"/>
    </row>
    <row r="446" spans="2:2" ht="15.75" customHeight="1">
      <c r="B446" s="14"/>
    </row>
    <row r="447" spans="2:2" ht="15.75" customHeight="1">
      <c r="B447" s="14"/>
    </row>
    <row r="448" spans="2:2" ht="15.75" customHeight="1">
      <c r="B448" s="14"/>
    </row>
    <row r="449" spans="2:2" ht="15.75" customHeight="1">
      <c r="B449" s="14"/>
    </row>
    <row r="450" spans="2:2" ht="15.75" customHeight="1">
      <c r="B450" s="14"/>
    </row>
    <row r="451" spans="2:2" ht="15.75" customHeight="1">
      <c r="B451" s="14"/>
    </row>
    <row r="452" spans="2:2" ht="15.75" customHeight="1">
      <c r="B452" s="14"/>
    </row>
    <row r="453" spans="2:2" ht="15.75" customHeight="1">
      <c r="B453" s="14"/>
    </row>
    <row r="454" spans="2:2" ht="15.75" customHeight="1">
      <c r="B454" s="14"/>
    </row>
    <row r="455" spans="2:2" ht="15.75" customHeight="1">
      <c r="B455" s="14"/>
    </row>
    <row r="456" spans="2:2" ht="15.75" customHeight="1">
      <c r="B456" s="14"/>
    </row>
    <row r="457" spans="2:2" ht="15.75" customHeight="1">
      <c r="B457" s="14"/>
    </row>
    <row r="458" spans="2:2" ht="15.75" customHeight="1">
      <c r="B458" s="14"/>
    </row>
    <row r="459" spans="2:2" ht="15.75" customHeight="1">
      <c r="B459" s="14"/>
    </row>
    <row r="460" spans="2:2" ht="15.75" customHeight="1">
      <c r="B460" s="14"/>
    </row>
    <row r="461" spans="2:2" ht="15.75" customHeight="1">
      <c r="B461" s="14"/>
    </row>
    <row r="462" spans="2:2" ht="15.75" customHeight="1">
      <c r="B462" s="14"/>
    </row>
    <row r="463" spans="2:2" ht="15.75" customHeight="1">
      <c r="B463" s="14"/>
    </row>
    <row r="464" spans="2:2" ht="15.75" customHeight="1">
      <c r="B464" s="14"/>
    </row>
    <row r="465" spans="2:2" ht="15.75" customHeight="1">
      <c r="B465" s="14"/>
    </row>
    <row r="466" spans="2:2" ht="15.75" customHeight="1">
      <c r="B466" s="14"/>
    </row>
    <row r="467" spans="2:2" ht="15.75" customHeight="1">
      <c r="B467" s="14"/>
    </row>
    <row r="468" spans="2:2" ht="15.75" customHeight="1">
      <c r="B468" s="14"/>
    </row>
    <row r="469" spans="2:2" ht="15.75" customHeight="1">
      <c r="B469" s="14"/>
    </row>
    <row r="470" spans="2:2" ht="15.75" customHeight="1">
      <c r="B470" s="14"/>
    </row>
    <row r="471" spans="2:2" ht="15.75" customHeight="1">
      <c r="B471" s="14"/>
    </row>
    <row r="472" spans="2:2" ht="15.75" customHeight="1">
      <c r="B472" s="14"/>
    </row>
    <row r="473" spans="2:2" ht="15.75" customHeight="1">
      <c r="B473" s="14"/>
    </row>
    <row r="474" spans="2:2" ht="15.75" customHeight="1">
      <c r="B474" s="14"/>
    </row>
    <row r="475" spans="2:2" ht="15.75" customHeight="1">
      <c r="B475" s="14"/>
    </row>
    <row r="476" spans="2:2" ht="15.75" customHeight="1">
      <c r="B476" s="14"/>
    </row>
    <row r="477" spans="2:2" ht="15.75" customHeight="1">
      <c r="B477" s="14"/>
    </row>
    <row r="478" spans="2:2" ht="15.75" customHeight="1">
      <c r="B478" s="14"/>
    </row>
    <row r="479" spans="2:2" ht="15.75" customHeight="1">
      <c r="B479" s="14"/>
    </row>
    <row r="480" spans="2:2" ht="15.75" customHeight="1">
      <c r="B480" s="14"/>
    </row>
    <row r="481" spans="2:2" ht="15.75" customHeight="1">
      <c r="B481" s="14"/>
    </row>
    <row r="482" spans="2:2" ht="15.75" customHeight="1">
      <c r="B482" s="14"/>
    </row>
    <row r="483" spans="2:2" ht="15.75" customHeight="1">
      <c r="B483" s="14"/>
    </row>
    <row r="484" spans="2:2" ht="15.75" customHeight="1">
      <c r="B484" s="14"/>
    </row>
    <row r="485" spans="2:2" ht="15.75" customHeight="1">
      <c r="B485" s="14"/>
    </row>
    <row r="486" spans="2:2" ht="15.75" customHeight="1">
      <c r="B486" s="14"/>
    </row>
    <row r="487" spans="2:2" ht="15.75" customHeight="1">
      <c r="B487" s="14"/>
    </row>
    <row r="488" spans="2:2" ht="15.75" customHeight="1">
      <c r="B488" s="14"/>
    </row>
    <row r="489" spans="2:2" ht="15.75" customHeight="1">
      <c r="B489" s="14"/>
    </row>
    <row r="490" spans="2:2" ht="15.75" customHeight="1">
      <c r="B490" s="14"/>
    </row>
    <row r="491" spans="2:2" ht="15.75" customHeight="1">
      <c r="B491" s="14"/>
    </row>
    <row r="492" spans="2:2" ht="15.75" customHeight="1">
      <c r="B492" s="14"/>
    </row>
    <row r="493" spans="2:2" ht="15.75" customHeight="1">
      <c r="B493" s="14"/>
    </row>
    <row r="494" spans="2:2" ht="15.75" customHeight="1">
      <c r="B494" s="14"/>
    </row>
    <row r="495" spans="2:2" ht="15.75" customHeight="1">
      <c r="B495" s="14"/>
    </row>
    <row r="496" spans="2:2" ht="15.75" customHeight="1">
      <c r="B496" s="14"/>
    </row>
    <row r="497" spans="2:2" ht="15.75" customHeight="1">
      <c r="B497" s="14"/>
    </row>
    <row r="498" spans="2:2" ht="15.75" customHeight="1">
      <c r="B498" s="14"/>
    </row>
    <row r="499" spans="2:2" ht="15.75" customHeight="1">
      <c r="B499" s="14"/>
    </row>
    <row r="500" spans="2:2" ht="15.75" customHeight="1">
      <c r="B500" s="14"/>
    </row>
    <row r="501" spans="2:2" ht="15.75" customHeight="1">
      <c r="B501" s="14"/>
    </row>
    <row r="502" spans="2:2" ht="15.75" customHeight="1">
      <c r="B502" s="14"/>
    </row>
    <row r="503" spans="2:2" ht="15.75" customHeight="1">
      <c r="B503" s="14"/>
    </row>
    <row r="504" spans="2:2" ht="15.75" customHeight="1">
      <c r="B504" s="14"/>
    </row>
    <row r="505" spans="2:2" ht="15.75" customHeight="1">
      <c r="B505" s="14"/>
    </row>
    <row r="506" spans="2:2" ht="15.75" customHeight="1">
      <c r="B506" s="14"/>
    </row>
    <row r="507" spans="2:2" ht="15.75" customHeight="1">
      <c r="B507" s="14"/>
    </row>
    <row r="508" spans="2:2" ht="15.75" customHeight="1">
      <c r="B508" s="14"/>
    </row>
    <row r="509" spans="2:2" ht="15.75" customHeight="1">
      <c r="B509" s="14"/>
    </row>
    <row r="510" spans="2:2" ht="15.75" customHeight="1">
      <c r="B510" s="14"/>
    </row>
    <row r="511" spans="2:2" ht="15.75" customHeight="1">
      <c r="B511" s="14"/>
    </row>
    <row r="512" spans="2:2" ht="15.75" customHeight="1">
      <c r="B512" s="14"/>
    </row>
    <row r="513" spans="2:2" ht="15.75" customHeight="1">
      <c r="B513" s="14"/>
    </row>
    <row r="514" spans="2:2" ht="15.75" customHeight="1">
      <c r="B514" s="14"/>
    </row>
    <row r="515" spans="2:2" ht="15.75" customHeight="1">
      <c r="B515" s="14"/>
    </row>
    <row r="516" spans="2:2" ht="15.75" customHeight="1">
      <c r="B516" s="14"/>
    </row>
    <row r="517" spans="2:2" ht="15.75" customHeight="1">
      <c r="B517" s="14"/>
    </row>
    <row r="518" spans="2:2" ht="15.75" customHeight="1">
      <c r="B518" s="14"/>
    </row>
    <row r="519" spans="2:2" ht="15.75" customHeight="1">
      <c r="B519" s="14"/>
    </row>
    <row r="520" spans="2:2" ht="15.75" customHeight="1">
      <c r="B520" s="14"/>
    </row>
    <row r="521" spans="2:2" ht="15.75" customHeight="1">
      <c r="B521" s="14"/>
    </row>
    <row r="522" spans="2:2" ht="15.75" customHeight="1">
      <c r="B522" s="14"/>
    </row>
    <row r="523" spans="2:2" ht="15.75" customHeight="1">
      <c r="B523" s="14"/>
    </row>
    <row r="524" spans="2:2" ht="15.75" customHeight="1">
      <c r="B524" s="14"/>
    </row>
    <row r="525" spans="2:2" ht="15.75" customHeight="1">
      <c r="B525" s="14"/>
    </row>
    <row r="526" spans="2:2" ht="15.75" customHeight="1">
      <c r="B526" s="14"/>
    </row>
    <row r="527" spans="2:2" ht="15.75" customHeight="1">
      <c r="B527" s="14"/>
    </row>
    <row r="528" spans="2:2" ht="15.75" customHeight="1">
      <c r="B528" s="14"/>
    </row>
    <row r="529" spans="2:2" ht="15.75" customHeight="1">
      <c r="B529" s="14"/>
    </row>
    <row r="530" spans="2:2" ht="15.75" customHeight="1">
      <c r="B530" s="14"/>
    </row>
    <row r="531" spans="2:2" ht="15.75" customHeight="1">
      <c r="B531" s="14"/>
    </row>
    <row r="532" spans="2:2" ht="15.75" customHeight="1">
      <c r="B532" s="14"/>
    </row>
    <row r="533" spans="2:2" ht="15.75" customHeight="1">
      <c r="B533" s="14"/>
    </row>
    <row r="534" spans="2:2" ht="15.75" customHeight="1">
      <c r="B534" s="14"/>
    </row>
    <row r="535" spans="2:2" ht="15.75" customHeight="1">
      <c r="B535" s="14"/>
    </row>
    <row r="536" spans="2:2" ht="15.75" customHeight="1">
      <c r="B536" s="14"/>
    </row>
    <row r="537" spans="2:2" ht="15.75" customHeight="1">
      <c r="B537" s="14"/>
    </row>
    <row r="538" spans="2:2" ht="15.75" customHeight="1">
      <c r="B538" s="14"/>
    </row>
    <row r="539" spans="2:2" ht="15.75" customHeight="1">
      <c r="B539" s="14"/>
    </row>
    <row r="540" spans="2:2" ht="15.75" customHeight="1">
      <c r="B540" s="14"/>
    </row>
    <row r="541" spans="2:2" ht="15.75" customHeight="1">
      <c r="B541" s="14"/>
    </row>
    <row r="542" spans="2:2" ht="15.75" customHeight="1">
      <c r="B542" s="14"/>
    </row>
    <row r="543" spans="2:2" ht="15.75" customHeight="1">
      <c r="B543" s="14"/>
    </row>
    <row r="544" spans="2:2" ht="15.75" customHeight="1">
      <c r="B544" s="14"/>
    </row>
    <row r="545" spans="2:2" ht="15.75" customHeight="1">
      <c r="B545" s="14"/>
    </row>
    <row r="546" spans="2:2" ht="15.75" customHeight="1">
      <c r="B546" s="14"/>
    </row>
    <row r="547" spans="2:2" ht="15.75" customHeight="1">
      <c r="B547" s="14"/>
    </row>
    <row r="548" spans="2:2" ht="15.75" customHeight="1">
      <c r="B548" s="14"/>
    </row>
    <row r="549" spans="2:2" ht="15.75" customHeight="1">
      <c r="B549" s="14"/>
    </row>
    <row r="550" spans="2:2" ht="15.75" customHeight="1">
      <c r="B550" s="14"/>
    </row>
    <row r="551" spans="2:2" ht="15.75" customHeight="1">
      <c r="B551" s="14"/>
    </row>
    <row r="552" spans="2:2" ht="15.75" customHeight="1">
      <c r="B552" s="14"/>
    </row>
    <row r="553" spans="2:2" ht="15.75" customHeight="1">
      <c r="B553" s="14"/>
    </row>
    <row r="554" spans="2:2" ht="15.75" customHeight="1">
      <c r="B554" s="14"/>
    </row>
    <row r="555" spans="2:2" ht="15.75" customHeight="1">
      <c r="B555" s="14"/>
    </row>
    <row r="556" spans="2:2" ht="15.75" customHeight="1">
      <c r="B556" s="14"/>
    </row>
    <row r="557" spans="2:2" ht="15.75" customHeight="1">
      <c r="B557" s="14"/>
    </row>
    <row r="558" spans="2:2" ht="15.75" customHeight="1">
      <c r="B558" s="14"/>
    </row>
    <row r="559" spans="2:2" ht="15.75" customHeight="1">
      <c r="B559" s="14"/>
    </row>
    <row r="560" spans="2:2" ht="15.75" customHeight="1">
      <c r="B560" s="14"/>
    </row>
    <row r="561" spans="2:2" ht="15.75" customHeight="1">
      <c r="B561" s="14"/>
    </row>
    <row r="562" spans="2:2" ht="15.75" customHeight="1">
      <c r="B562" s="14"/>
    </row>
    <row r="563" spans="2:2" ht="15.75" customHeight="1">
      <c r="B563" s="14"/>
    </row>
    <row r="564" spans="2:2" ht="15.75" customHeight="1">
      <c r="B564" s="14"/>
    </row>
    <row r="565" spans="2:2" ht="15.75" customHeight="1">
      <c r="B565" s="14"/>
    </row>
    <row r="566" spans="2:2" ht="15.75" customHeight="1">
      <c r="B566" s="14"/>
    </row>
    <row r="567" spans="2:2" ht="15.75" customHeight="1">
      <c r="B567" s="14"/>
    </row>
    <row r="568" spans="2:2" ht="15.75" customHeight="1">
      <c r="B568" s="14"/>
    </row>
    <row r="569" spans="2:2" ht="15.75" customHeight="1">
      <c r="B569" s="14"/>
    </row>
    <row r="570" spans="2:2" ht="15.75" customHeight="1">
      <c r="B570" s="14"/>
    </row>
    <row r="571" spans="2:2" ht="15.75" customHeight="1">
      <c r="B571" s="14"/>
    </row>
    <row r="572" spans="2:2" ht="15.75" customHeight="1">
      <c r="B572" s="14"/>
    </row>
    <row r="573" spans="2:2" ht="15.75" customHeight="1">
      <c r="B573" s="14"/>
    </row>
    <row r="574" spans="2:2" ht="15.75" customHeight="1">
      <c r="B574" s="14"/>
    </row>
    <row r="575" spans="2:2" ht="15.75" customHeight="1">
      <c r="B575" s="14"/>
    </row>
    <row r="576" spans="2:2" ht="15.75" customHeight="1">
      <c r="B576" s="14"/>
    </row>
    <row r="577" spans="2:2" ht="15.75" customHeight="1">
      <c r="B577" s="14"/>
    </row>
    <row r="578" spans="2:2" ht="15.75" customHeight="1">
      <c r="B578" s="14"/>
    </row>
    <row r="579" spans="2:2" ht="15.75" customHeight="1">
      <c r="B579" s="14"/>
    </row>
    <row r="580" spans="2:2" ht="15.75" customHeight="1">
      <c r="B580" s="14"/>
    </row>
    <row r="581" spans="2:2" ht="15.75" customHeight="1">
      <c r="B581" s="14"/>
    </row>
    <row r="582" spans="2:2" ht="15.75" customHeight="1">
      <c r="B582" s="14"/>
    </row>
    <row r="583" spans="2:2" ht="15.75" customHeight="1">
      <c r="B583" s="14"/>
    </row>
    <row r="584" spans="2:2" ht="15.75" customHeight="1">
      <c r="B584" s="14"/>
    </row>
    <row r="585" spans="2:2" ht="15.75" customHeight="1">
      <c r="B585" s="14"/>
    </row>
    <row r="586" spans="2:2" ht="15.75" customHeight="1">
      <c r="B586" s="14"/>
    </row>
    <row r="587" spans="2:2" ht="15.75" customHeight="1">
      <c r="B587" s="14"/>
    </row>
    <row r="588" spans="2:2" ht="15.75" customHeight="1">
      <c r="B588" s="14"/>
    </row>
    <row r="589" spans="2:2" ht="15.75" customHeight="1">
      <c r="B589" s="14"/>
    </row>
    <row r="590" spans="2:2" ht="15.75" customHeight="1">
      <c r="B590" s="14"/>
    </row>
    <row r="591" spans="2:2" ht="15.75" customHeight="1">
      <c r="B591" s="14"/>
    </row>
    <row r="592" spans="2:2" ht="15.75" customHeight="1">
      <c r="B592" s="14"/>
    </row>
    <row r="593" spans="2:2" ht="15.75" customHeight="1">
      <c r="B593" s="14"/>
    </row>
    <row r="594" spans="2:2" ht="15.75" customHeight="1">
      <c r="B594" s="14"/>
    </row>
    <row r="595" spans="2:2" ht="15.75" customHeight="1">
      <c r="B595" s="14"/>
    </row>
    <row r="596" spans="2:2" ht="15.75" customHeight="1">
      <c r="B596" s="14"/>
    </row>
    <row r="597" spans="2:2" ht="15.75" customHeight="1">
      <c r="B597" s="14"/>
    </row>
    <row r="598" spans="2:2" ht="15.75" customHeight="1">
      <c r="B598" s="14"/>
    </row>
    <row r="599" spans="2:2" ht="15.75" customHeight="1">
      <c r="B599" s="14"/>
    </row>
    <row r="600" spans="2:2" ht="15.75" customHeight="1">
      <c r="B600" s="14"/>
    </row>
    <row r="601" spans="2:2" ht="15.75" customHeight="1">
      <c r="B601" s="14"/>
    </row>
    <row r="602" spans="2:2" ht="15.75" customHeight="1">
      <c r="B602" s="14"/>
    </row>
    <row r="603" spans="2:2" ht="15.75" customHeight="1">
      <c r="B603" s="14"/>
    </row>
    <row r="604" spans="2:2" ht="15.75" customHeight="1">
      <c r="B604" s="14"/>
    </row>
    <row r="605" spans="2:2" ht="15.75" customHeight="1">
      <c r="B605" s="14"/>
    </row>
    <row r="606" spans="2:2" ht="15.75" customHeight="1">
      <c r="B606" s="14"/>
    </row>
    <row r="607" spans="2:2" ht="15.75" customHeight="1">
      <c r="B607" s="14"/>
    </row>
    <row r="608" spans="2:2" ht="15.75" customHeight="1">
      <c r="B608" s="14"/>
    </row>
    <row r="609" spans="2:2" ht="15.75" customHeight="1">
      <c r="B609" s="14"/>
    </row>
    <row r="610" spans="2:2" ht="15.75" customHeight="1">
      <c r="B610" s="14"/>
    </row>
    <row r="611" spans="2:2" ht="15.75" customHeight="1">
      <c r="B611" s="14"/>
    </row>
    <row r="612" spans="2:2" ht="15.75" customHeight="1">
      <c r="B612" s="14"/>
    </row>
    <row r="613" spans="2:2" ht="15.75" customHeight="1">
      <c r="B613" s="14"/>
    </row>
    <row r="614" spans="2:2" ht="15.75" customHeight="1">
      <c r="B614" s="14"/>
    </row>
    <row r="615" spans="2:2" ht="15.75" customHeight="1">
      <c r="B615" s="14"/>
    </row>
    <row r="616" spans="2:2" ht="15.75" customHeight="1">
      <c r="B616" s="14"/>
    </row>
    <row r="617" spans="2:2" ht="15.75" customHeight="1">
      <c r="B617" s="14"/>
    </row>
    <row r="618" spans="2:2" ht="15.75" customHeight="1">
      <c r="B618" s="14"/>
    </row>
    <row r="619" spans="2:2" ht="15.75" customHeight="1">
      <c r="B619" s="14"/>
    </row>
    <row r="620" spans="2:2" ht="15.75" customHeight="1">
      <c r="B620" s="14"/>
    </row>
    <row r="621" spans="2:2" ht="15.75" customHeight="1">
      <c r="B621" s="14"/>
    </row>
    <row r="622" spans="2:2" ht="15.75" customHeight="1">
      <c r="B622" s="14"/>
    </row>
    <row r="623" spans="2:2" ht="15.75" customHeight="1">
      <c r="B623" s="14"/>
    </row>
    <row r="624" spans="2:2" ht="15.75" customHeight="1">
      <c r="B624" s="14"/>
    </row>
    <row r="625" spans="2:2" ht="15.75" customHeight="1">
      <c r="B625" s="14"/>
    </row>
    <row r="626" spans="2:2" ht="15.75" customHeight="1">
      <c r="B626" s="14"/>
    </row>
    <row r="627" spans="2:2" ht="15.75" customHeight="1">
      <c r="B627" s="14"/>
    </row>
    <row r="628" spans="2:2" ht="15.75" customHeight="1">
      <c r="B628" s="14"/>
    </row>
    <row r="629" spans="2:2" ht="15.75" customHeight="1">
      <c r="B629" s="14"/>
    </row>
    <row r="630" spans="2:2" ht="15.75" customHeight="1">
      <c r="B630" s="14"/>
    </row>
    <row r="631" spans="2:2" ht="15.75" customHeight="1">
      <c r="B631" s="14"/>
    </row>
    <row r="632" spans="2:2" ht="15.75" customHeight="1">
      <c r="B632" s="14"/>
    </row>
    <row r="633" spans="2:2" ht="15.75" customHeight="1">
      <c r="B633" s="14"/>
    </row>
    <row r="634" spans="2:2" ht="15.75" customHeight="1">
      <c r="B634" s="14"/>
    </row>
    <row r="635" spans="2:2" ht="15.75" customHeight="1">
      <c r="B635" s="14"/>
    </row>
    <row r="636" spans="2:2" ht="15.75" customHeight="1">
      <c r="B636" s="14"/>
    </row>
    <row r="637" spans="2:2" ht="15.75" customHeight="1">
      <c r="B637" s="14"/>
    </row>
    <row r="638" spans="2:2" ht="15.75" customHeight="1">
      <c r="B638" s="14"/>
    </row>
    <row r="639" spans="2:2" ht="15.75" customHeight="1">
      <c r="B639" s="14"/>
    </row>
    <row r="640" spans="2:2" ht="15.75" customHeight="1">
      <c r="B640" s="14"/>
    </row>
    <row r="641" spans="2:2" ht="15.75" customHeight="1">
      <c r="B641" s="14"/>
    </row>
    <row r="642" spans="2:2" ht="15.75" customHeight="1">
      <c r="B642" s="14"/>
    </row>
    <row r="643" spans="2:2" ht="15.75" customHeight="1">
      <c r="B643" s="14"/>
    </row>
    <row r="644" spans="2:2" ht="15.75" customHeight="1">
      <c r="B644" s="14"/>
    </row>
    <row r="645" spans="2:2" ht="15.75" customHeight="1">
      <c r="B645" s="14"/>
    </row>
    <row r="646" spans="2:2" ht="15.75" customHeight="1">
      <c r="B646" s="14"/>
    </row>
    <row r="647" spans="2:2" ht="15.75" customHeight="1">
      <c r="B647" s="14"/>
    </row>
    <row r="648" spans="2:2" ht="15.75" customHeight="1">
      <c r="B648" s="14"/>
    </row>
    <row r="649" spans="2:2" ht="15.75" customHeight="1">
      <c r="B649" s="14"/>
    </row>
    <row r="650" spans="2:2" ht="15.75" customHeight="1">
      <c r="B650" s="14"/>
    </row>
    <row r="651" spans="2:2" ht="15.75" customHeight="1">
      <c r="B651" s="14"/>
    </row>
    <row r="652" spans="2:2" ht="15.75" customHeight="1">
      <c r="B652" s="14"/>
    </row>
    <row r="653" spans="2:2" ht="15.75" customHeight="1">
      <c r="B653" s="14"/>
    </row>
    <row r="654" spans="2:2" ht="15.75" customHeight="1">
      <c r="B654" s="14"/>
    </row>
    <row r="655" spans="2:2" ht="15.75" customHeight="1">
      <c r="B655" s="14"/>
    </row>
    <row r="656" spans="2:2" ht="15.75" customHeight="1">
      <c r="B656" s="14"/>
    </row>
    <row r="657" spans="2:2" ht="15.75" customHeight="1">
      <c r="B657" s="14"/>
    </row>
    <row r="658" spans="2:2" ht="15.75" customHeight="1">
      <c r="B658" s="14"/>
    </row>
    <row r="659" spans="2:2" ht="15.75" customHeight="1">
      <c r="B659" s="14"/>
    </row>
    <row r="660" spans="2:2" ht="15.75" customHeight="1">
      <c r="B660" s="14"/>
    </row>
    <row r="661" spans="2:2" ht="15.75" customHeight="1">
      <c r="B661" s="14"/>
    </row>
    <row r="662" spans="2:2" ht="15.75" customHeight="1">
      <c r="B662" s="14"/>
    </row>
    <row r="663" spans="2:2" ht="15.75" customHeight="1">
      <c r="B663" s="14"/>
    </row>
    <row r="664" spans="2:2" ht="15.75" customHeight="1">
      <c r="B664" s="14"/>
    </row>
    <row r="665" spans="2:2" ht="15.75" customHeight="1">
      <c r="B665" s="14"/>
    </row>
    <row r="666" spans="2:2" ht="15.75" customHeight="1">
      <c r="B666" s="14"/>
    </row>
    <row r="667" spans="2:2" ht="15.75" customHeight="1">
      <c r="B667" s="14"/>
    </row>
    <row r="668" spans="2:2" ht="15.75" customHeight="1">
      <c r="B668" s="14"/>
    </row>
    <row r="669" spans="2:2" ht="15.75" customHeight="1">
      <c r="B669" s="14"/>
    </row>
    <row r="670" spans="2:2" ht="15.75" customHeight="1">
      <c r="B670" s="14"/>
    </row>
    <row r="671" spans="2:2" ht="15.75" customHeight="1">
      <c r="B671" s="14"/>
    </row>
    <row r="672" spans="2:2" ht="15.75" customHeight="1">
      <c r="B672" s="14"/>
    </row>
    <row r="673" spans="2:2" ht="15.75" customHeight="1">
      <c r="B673" s="14"/>
    </row>
    <row r="674" spans="2:2" ht="15.75" customHeight="1">
      <c r="B674" s="14"/>
    </row>
    <row r="675" spans="2:2" ht="15.75" customHeight="1">
      <c r="B675" s="14"/>
    </row>
    <row r="676" spans="2:2" ht="15.75" customHeight="1">
      <c r="B676" s="14"/>
    </row>
    <row r="677" spans="2:2" ht="15.75" customHeight="1">
      <c r="B677" s="14"/>
    </row>
    <row r="678" spans="2:2" ht="15.75" customHeight="1">
      <c r="B678" s="14"/>
    </row>
    <row r="679" spans="2:2" ht="15.75" customHeight="1">
      <c r="B679" s="14"/>
    </row>
    <row r="680" spans="2:2" ht="15.75" customHeight="1">
      <c r="B680" s="14"/>
    </row>
    <row r="681" spans="2:2" ht="15.75" customHeight="1">
      <c r="B681" s="14"/>
    </row>
    <row r="682" spans="2:2" ht="15.75" customHeight="1">
      <c r="B682" s="14"/>
    </row>
    <row r="683" spans="2:2" ht="15.75" customHeight="1">
      <c r="B683" s="14"/>
    </row>
    <row r="684" spans="2:2" ht="15.75" customHeight="1">
      <c r="B684" s="14"/>
    </row>
    <row r="685" spans="2:2" ht="15.75" customHeight="1">
      <c r="B685" s="14"/>
    </row>
    <row r="686" spans="2:2" ht="15.75" customHeight="1">
      <c r="B686" s="14"/>
    </row>
    <row r="687" spans="2:2" ht="15.75" customHeight="1">
      <c r="B687" s="14"/>
    </row>
    <row r="688" spans="2:2" ht="15.75" customHeight="1">
      <c r="B688" s="14"/>
    </row>
    <row r="689" spans="2:2" ht="15.75" customHeight="1">
      <c r="B689" s="14"/>
    </row>
    <row r="690" spans="2:2" ht="15.75" customHeight="1">
      <c r="B690" s="14"/>
    </row>
    <row r="691" spans="2:2" ht="15.75" customHeight="1">
      <c r="B691" s="14"/>
    </row>
    <row r="692" spans="2:2" ht="15.75" customHeight="1">
      <c r="B692" s="14"/>
    </row>
    <row r="693" spans="2:2" ht="15.75" customHeight="1">
      <c r="B693" s="14"/>
    </row>
    <row r="694" spans="2:2" ht="15.75" customHeight="1">
      <c r="B694" s="14"/>
    </row>
    <row r="695" spans="2:2" ht="15.75" customHeight="1">
      <c r="B695" s="14"/>
    </row>
    <row r="696" spans="2:2" ht="15.75" customHeight="1">
      <c r="B696" s="14"/>
    </row>
    <row r="697" spans="2:2" ht="15.75" customHeight="1">
      <c r="B697" s="14"/>
    </row>
    <row r="698" spans="2:2" ht="15.75" customHeight="1">
      <c r="B698" s="14"/>
    </row>
    <row r="699" spans="2:2" ht="15.75" customHeight="1">
      <c r="B699" s="14"/>
    </row>
    <row r="700" spans="2:2" ht="15.75" customHeight="1">
      <c r="B700" s="14"/>
    </row>
    <row r="701" spans="2:2" ht="15.75" customHeight="1">
      <c r="B701" s="14"/>
    </row>
    <row r="702" spans="2:2" ht="15.75" customHeight="1">
      <c r="B702" s="14"/>
    </row>
    <row r="703" spans="2:2" ht="15.75" customHeight="1">
      <c r="B703" s="14"/>
    </row>
    <row r="704" spans="2:2" ht="15.75" customHeight="1">
      <c r="B704" s="14"/>
    </row>
    <row r="705" spans="2:2" ht="15.75" customHeight="1">
      <c r="B705" s="14"/>
    </row>
    <row r="706" spans="2:2" ht="15.75" customHeight="1">
      <c r="B706" s="14"/>
    </row>
    <row r="707" spans="2:2" ht="15.75" customHeight="1">
      <c r="B707" s="14"/>
    </row>
    <row r="708" spans="2:2" ht="15.75" customHeight="1">
      <c r="B708" s="14"/>
    </row>
    <row r="709" spans="2:2" ht="15.75" customHeight="1">
      <c r="B709" s="14"/>
    </row>
    <row r="710" spans="2:2" ht="15.75" customHeight="1">
      <c r="B710" s="14"/>
    </row>
    <row r="711" spans="2:2" ht="15.75" customHeight="1">
      <c r="B711" s="14"/>
    </row>
    <row r="712" spans="2:2" ht="15.75" customHeight="1">
      <c r="B712" s="14"/>
    </row>
    <row r="713" spans="2:2" ht="15.75" customHeight="1">
      <c r="B713" s="14"/>
    </row>
    <row r="714" spans="2:2" ht="15.75" customHeight="1">
      <c r="B714" s="14"/>
    </row>
    <row r="715" spans="2:2" ht="15.75" customHeight="1">
      <c r="B715" s="14"/>
    </row>
    <row r="716" spans="2:2" ht="15.75" customHeight="1">
      <c r="B716" s="14"/>
    </row>
    <row r="717" spans="2:2" ht="15.75" customHeight="1">
      <c r="B717" s="14"/>
    </row>
    <row r="718" spans="2:2" ht="15.75" customHeight="1">
      <c r="B718" s="14"/>
    </row>
    <row r="719" spans="2:2" ht="15.75" customHeight="1">
      <c r="B719" s="14"/>
    </row>
    <row r="720" spans="2:2" ht="15.75" customHeight="1">
      <c r="B720" s="14"/>
    </row>
    <row r="721" spans="2:2" ht="15.75" customHeight="1">
      <c r="B721" s="14"/>
    </row>
    <row r="722" spans="2:2" ht="15.75" customHeight="1">
      <c r="B722" s="14"/>
    </row>
    <row r="723" spans="2:2" ht="15.75" customHeight="1">
      <c r="B723" s="14"/>
    </row>
    <row r="724" spans="2:2" ht="15.75" customHeight="1">
      <c r="B724" s="14"/>
    </row>
    <row r="725" spans="2:2" ht="15.75" customHeight="1">
      <c r="B725" s="14"/>
    </row>
    <row r="726" spans="2:2" ht="15.75" customHeight="1">
      <c r="B726" s="14"/>
    </row>
    <row r="727" spans="2:2" ht="15.75" customHeight="1">
      <c r="B727" s="14"/>
    </row>
    <row r="728" spans="2:2" ht="15.75" customHeight="1">
      <c r="B728" s="14"/>
    </row>
    <row r="729" spans="2:2" ht="15.75" customHeight="1">
      <c r="B729" s="14"/>
    </row>
    <row r="730" spans="2:2" ht="15.75" customHeight="1">
      <c r="B730" s="14"/>
    </row>
    <row r="731" spans="2:2" ht="15.75" customHeight="1">
      <c r="B731" s="14"/>
    </row>
    <row r="732" spans="2:2" ht="15.75" customHeight="1">
      <c r="B732" s="14"/>
    </row>
    <row r="733" spans="2:2" ht="15.75" customHeight="1">
      <c r="B733" s="14"/>
    </row>
    <row r="734" spans="2:2" ht="15.75" customHeight="1">
      <c r="B734" s="14"/>
    </row>
    <row r="735" spans="2:2" ht="15.75" customHeight="1">
      <c r="B735" s="14"/>
    </row>
    <row r="736" spans="2:2" ht="15.75" customHeight="1">
      <c r="B736" s="14"/>
    </row>
    <row r="737" spans="2:2" ht="15.75" customHeight="1">
      <c r="B737" s="14"/>
    </row>
    <row r="738" spans="2:2" ht="15.75" customHeight="1">
      <c r="B738" s="14"/>
    </row>
    <row r="739" spans="2:2" ht="15.75" customHeight="1">
      <c r="B739" s="14"/>
    </row>
    <row r="740" spans="2:2" ht="15.75" customHeight="1">
      <c r="B740" s="14"/>
    </row>
    <row r="741" spans="2:2" ht="15.75" customHeight="1">
      <c r="B741" s="14"/>
    </row>
    <row r="742" spans="2:2" ht="15.75" customHeight="1">
      <c r="B742" s="14"/>
    </row>
    <row r="743" spans="2:2" ht="15.75" customHeight="1">
      <c r="B743" s="14"/>
    </row>
    <row r="744" spans="2:2" ht="15.75" customHeight="1">
      <c r="B744" s="14"/>
    </row>
    <row r="745" spans="2:2" ht="15.75" customHeight="1">
      <c r="B745" s="14"/>
    </row>
    <row r="746" spans="2:2" ht="15.75" customHeight="1">
      <c r="B746" s="14"/>
    </row>
    <row r="747" spans="2:2" ht="15.75" customHeight="1">
      <c r="B747" s="14"/>
    </row>
    <row r="748" spans="2:2" ht="15.75" customHeight="1">
      <c r="B748" s="14"/>
    </row>
    <row r="749" spans="2:2" ht="15.75" customHeight="1">
      <c r="B749" s="14"/>
    </row>
    <row r="750" spans="2:2" ht="15.75" customHeight="1">
      <c r="B750" s="14"/>
    </row>
    <row r="751" spans="2:2" ht="15.75" customHeight="1">
      <c r="B751" s="14"/>
    </row>
    <row r="752" spans="2:2" ht="15.75" customHeight="1">
      <c r="B752" s="14"/>
    </row>
    <row r="753" spans="2:2" ht="15.75" customHeight="1">
      <c r="B753" s="14"/>
    </row>
    <row r="754" spans="2:2" ht="15.75" customHeight="1">
      <c r="B754" s="14"/>
    </row>
    <row r="755" spans="2:2" ht="15.75" customHeight="1">
      <c r="B755" s="14"/>
    </row>
    <row r="756" spans="2:2" ht="15.75" customHeight="1">
      <c r="B756" s="14"/>
    </row>
    <row r="757" spans="2:2" ht="15.75" customHeight="1">
      <c r="B757" s="14"/>
    </row>
    <row r="758" spans="2:2" ht="15.75" customHeight="1">
      <c r="B758" s="14"/>
    </row>
    <row r="759" spans="2:2" ht="15.75" customHeight="1">
      <c r="B759" s="14"/>
    </row>
    <row r="760" spans="2:2" ht="15.75" customHeight="1">
      <c r="B760" s="14"/>
    </row>
    <row r="761" spans="2:2" ht="15.75" customHeight="1">
      <c r="B761" s="14"/>
    </row>
    <row r="762" spans="2:2" ht="15.75" customHeight="1">
      <c r="B762" s="14"/>
    </row>
    <row r="763" spans="2:2" ht="15.75" customHeight="1">
      <c r="B763" s="14"/>
    </row>
    <row r="764" spans="2:2" ht="15.75" customHeight="1">
      <c r="B764" s="14"/>
    </row>
    <row r="765" spans="2:2" ht="15.75" customHeight="1">
      <c r="B765" s="14"/>
    </row>
    <row r="766" spans="2:2" ht="15.75" customHeight="1">
      <c r="B766" s="14"/>
    </row>
    <row r="767" spans="2:2" ht="15.75" customHeight="1">
      <c r="B767" s="14"/>
    </row>
    <row r="768" spans="2:2" ht="15.75" customHeight="1">
      <c r="B768" s="14"/>
    </row>
    <row r="769" spans="2:2" ht="15.75" customHeight="1">
      <c r="B769" s="14"/>
    </row>
    <row r="770" spans="2:2" ht="15.75" customHeight="1">
      <c r="B770" s="14"/>
    </row>
    <row r="771" spans="2:2" ht="15.75" customHeight="1">
      <c r="B771" s="14"/>
    </row>
    <row r="772" spans="2:2" ht="15.75" customHeight="1">
      <c r="B772" s="14"/>
    </row>
    <row r="773" spans="2:2" ht="15.75" customHeight="1">
      <c r="B773" s="14"/>
    </row>
    <row r="774" spans="2:2" ht="15.75" customHeight="1">
      <c r="B774" s="14"/>
    </row>
    <row r="775" spans="2:2" ht="15.75" customHeight="1">
      <c r="B775" s="14"/>
    </row>
    <row r="776" spans="2:2" ht="15.75" customHeight="1">
      <c r="B776" s="14"/>
    </row>
    <row r="777" spans="2:2" ht="15.75" customHeight="1">
      <c r="B777" s="14"/>
    </row>
    <row r="778" spans="2:2" ht="15.75" customHeight="1">
      <c r="B778" s="14"/>
    </row>
    <row r="779" spans="2:2" ht="15.75" customHeight="1">
      <c r="B779" s="14"/>
    </row>
    <row r="780" spans="2:2" ht="15.75" customHeight="1">
      <c r="B780" s="14"/>
    </row>
    <row r="781" spans="2:2" ht="15.75" customHeight="1">
      <c r="B781" s="14"/>
    </row>
    <row r="782" spans="2:2" ht="15.75" customHeight="1">
      <c r="B782" s="14"/>
    </row>
    <row r="783" spans="2:2" ht="15.75" customHeight="1">
      <c r="B783" s="14"/>
    </row>
    <row r="784" spans="2:2" ht="15.75" customHeight="1">
      <c r="B784" s="14"/>
    </row>
    <row r="785" spans="2:2" ht="15.75" customHeight="1">
      <c r="B785" s="14"/>
    </row>
    <row r="786" spans="2:2" ht="15.75" customHeight="1">
      <c r="B786" s="14"/>
    </row>
    <row r="787" spans="2:2" ht="15.75" customHeight="1">
      <c r="B787" s="14"/>
    </row>
    <row r="788" spans="2:2" ht="15.75" customHeight="1">
      <c r="B788" s="14"/>
    </row>
    <row r="789" spans="2:2" ht="15.75" customHeight="1">
      <c r="B789" s="14"/>
    </row>
    <row r="790" spans="2:2" ht="15.75" customHeight="1">
      <c r="B790" s="14"/>
    </row>
    <row r="791" spans="2:2" ht="15.75" customHeight="1">
      <c r="B791" s="14"/>
    </row>
    <row r="792" spans="2:2" ht="15.75" customHeight="1">
      <c r="B792" s="14"/>
    </row>
    <row r="793" spans="2:2" ht="15.75" customHeight="1">
      <c r="B793" s="14"/>
    </row>
    <row r="794" spans="2:2" ht="15.75" customHeight="1">
      <c r="B794" s="14"/>
    </row>
    <row r="795" spans="2:2" ht="15.75" customHeight="1">
      <c r="B795" s="14"/>
    </row>
    <row r="796" spans="2:2" ht="15.75" customHeight="1">
      <c r="B796" s="14"/>
    </row>
    <row r="797" spans="2:2" ht="15.75" customHeight="1">
      <c r="B797" s="14"/>
    </row>
    <row r="798" spans="2:2" ht="15.75" customHeight="1">
      <c r="B798" s="14"/>
    </row>
    <row r="799" spans="2:2" ht="15.75" customHeight="1">
      <c r="B799" s="14"/>
    </row>
    <row r="800" spans="2:2" ht="15.75" customHeight="1">
      <c r="B800" s="14"/>
    </row>
    <row r="801" spans="2:2" ht="15.75" customHeight="1">
      <c r="B801" s="14"/>
    </row>
    <row r="802" spans="2:2" ht="15.75" customHeight="1">
      <c r="B802" s="14"/>
    </row>
    <row r="803" spans="2:2" ht="15.75" customHeight="1">
      <c r="B803" s="14"/>
    </row>
    <row r="804" spans="2:2" ht="15.75" customHeight="1">
      <c r="B804" s="14"/>
    </row>
    <row r="805" spans="2:2" ht="15.75" customHeight="1">
      <c r="B805" s="14"/>
    </row>
    <row r="806" spans="2:2" ht="15.75" customHeight="1">
      <c r="B806" s="14"/>
    </row>
    <row r="807" spans="2:2" ht="15.75" customHeight="1">
      <c r="B807" s="14"/>
    </row>
    <row r="808" spans="2:2" ht="15.75" customHeight="1">
      <c r="B808" s="14"/>
    </row>
    <row r="809" spans="2:2" ht="15.75" customHeight="1">
      <c r="B809" s="14"/>
    </row>
    <row r="810" spans="2:2" ht="15.75" customHeight="1">
      <c r="B810" s="14"/>
    </row>
    <row r="811" spans="2:2" ht="15.75" customHeight="1">
      <c r="B811" s="14"/>
    </row>
    <row r="812" spans="2:2" ht="15.75" customHeight="1">
      <c r="B812" s="14"/>
    </row>
    <row r="813" spans="2:2" ht="15.75" customHeight="1">
      <c r="B813" s="14"/>
    </row>
    <row r="814" spans="2:2" ht="15.75" customHeight="1">
      <c r="B814" s="14"/>
    </row>
    <row r="815" spans="2:2" ht="15.75" customHeight="1">
      <c r="B815" s="14"/>
    </row>
    <row r="816" spans="2:2" ht="15.75" customHeight="1">
      <c r="B816" s="14"/>
    </row>
    <row r="817" spans="2:2" ht="15.75" customHeight="1">
      <c r="B817" s="14"/>
    </row>
    <row r="818" spans="2:2" ht="15.75" customHeight="1">
      <c r="B818" s="14"/>
    </row>
    <row r="819" spans="2:2" ht="15.75" customHeight="1">
      <c r="B819" s="14"/>
    </row>
    <row r="820" spans="2:2" ht="15.75" customHeight="1">
      <c r="B820" s="14"/>
    </row>
    <row r="821" spans="2:2" ht="15.75" customHeight="1">
      <c r="B821" s="14"/>
    </row>
    <row r="822" spans="2:2" ht="15.75" customHeight="1">
      <c r="B822" s="14"/>
    </row>
    <row r="823" spans="2:2" ht="15.75" customHeight="1">
      <c r="B823" s="14"/>
    </row>
    <row r="824" spans="2:2" ht="15.75" customHeight="1">
      <c r="B824" s="14"/>
    </row>
    <row r="825" spans="2:2" ht="15.75" customHeight="1">
      <c r="B825" s="14"/>
    </row>
    <row r="826" spans="2:2" ht="15.75" customHeight="1">
      <c r="B826" s="14"/>
    </row>
    <row r="827" spans="2:2" ht="15.75" customHeight="1">
      <c r="B827" s="14"/>
    </row>
    <row r="828" spans="2:2" ht="15.75" customHeight="1">
      <c r="B828" s="14"/>
    </row>
    <row r="829" spans="2:2" ht="15.75" customHeight="1">
      <c r="B829" s="14"/>
    </row>
    <row r="830" spans="2:2" ht="15.75" customHeight="1">
      <c r="B830" s="14"/>
    </row>
    <row r="831" spans="2:2" ht="15.75" customHeight="1">
      <c r="B831" s="14"/>
    </row>
    <row r="832" spans="2:2" ht="15.75" customHeight="1">
      <c r="B832" s="14"/>
    </row>
    <row r="833" spans="2:2" ht="15.75" customHeight="1">
      <c r="B833" s="14"/>
    </row>
    <row r="834" spans="2:2" ht="15.75" customHeight="1">
      <c r="B834" s="14"/>
    </row>
    <row r="835" spans="2:2" ht="15.75" customHeight="1">
      <c r="B835" s="14"/>
    </row>
    <row r="836" spans="2:2" ht="15.75" customHeight="1">
      <c r="B836" s="14"/>
    </row>
    <row r="837" spans="2:2" ht="15.75" customHeight="1">
      <c r="B837" s="14"/>
    </row>
    <row r="838" spans="2:2" ht="15.75" customHeight="1">
      <c r="B838" s="14"/>
    </row>
    <row r="839" spans="2:2" ht="15.75" customHeight="1">
      <c r="B839" s="14"/>
    </row>
    <row r="840" spans="2:2" ht="15.75" customHeight="1">
      <c r="B840" s="14"/>
    </row>
    <row r="841" spans="2:2" ht="15.75" customHeight="1">
      <c r="B841" s="14"/>
    </row>
    <row r="842" spans="2:2" ht="15.75" customHeight="1">
      <c r="B842" s="14"/>
    </row>
    <row r="843" spans="2:2" ht="15.75" customHeight="1">
      <c r="B843" s="14"/>
    </row>
    <row r="844" spans="2:2" ht="15.75" customHeight="1">
      <c r="B844" s="14"/>
    </row>
    <row r="845" spans="2:2" ht="15.75" customHeight="1">
      <c r="B845" s="14"/>
    </row>
    <row r="846" spans="2:2" ht="15.75" customHeight="1">
      <c r="B846" s="14"/>
    </row>
    <row r="847" spans="2:2" ht="15.75" customHeight="1">
      <c r="B847" s="14"/>
    </row>
    <row r="848" spans="2:2" ht="15.75" customHeight="1">
      <c r="B848" s="14"/>
    </row>
    <row r="849" spans="2:2" ht="15.75" customHeight="1">
      <c r="B849" s="14"/>
    </row>
    <row r="850" spans="2:2" ht="15.75" customHeight="1">
      <c r="B850" s="14"/>
    </row>
    <row r="851" spans="2:2" ht="15.75" customHeight="1">
      <c r="B851" s="14"/>
    </row>
    <row r="852" spans="2:2" ht="15.75" customHeight="1">
      <c r="B852" s="14"/>
    </row>
    <row r="853" spans="2:2" ht="15.75" customHeight="1">
      <c r="B853" s="14"/>
    </row>
    <row r="854" spans="2:2" ht="15.75" customHeight="1">
      <c r="B854" s="14"/>
    </row>
    <row r="855" spans="2:2" ht="15.75" customHeight="1">
      <c r="B855" s="14"/>
    </row>
    <row r="856" spans="2:2" ht="15.75" customHeight="1">
      <c r="B856" s="14"/>
    </row>
    <row r="857" spans="2:2" ht="15.75" customHeight="1">
      <c r="B857" s="14"/>
    </row>
    <row r="858" spans="2:2" ht="15.75" customHeight="1">
      <c r="B858" s="14"/>
    </row>
    <row r="859" spans="2:2" ht="15.75" customHeight="1">
      <c r="B859" s="14"/>
    </row>
    <row r="860" spans="2:2" ht="15.75" customHeight="1">
      <c r="B860" s="14"/>
    </row>
    <row r="861" spans="2:2" ht="15.75" customHeight="1">
      <c r="B861" s="14"/>
    </row>
    <row r="862" spans="2:2" ht="15.75" customHeight="1">
      <c r="B862" s="14"/>
    </row>
    <row r="863" spans="2:2" ht="15.75" customHeight="1">
      <c r="B863" s="14"/>
    </row>
    <row r="864" spans="2:2" ht="15.75" customHeight="1">
      <c r="B864" s="14"/>
    </row>
    <row r="865" spans="2:2" ht="15.75" customHeight="1">
      <c r="B865" s="14"/>
    </row>
    <row r="866" spans="2:2" ht="15.75" customHeight="1">
      <c r="B866" s="14"/>
    </row>
    <row r="867" spans="2:2" ht="15.75" customHeight="1">
      <c r="B867" s="14"/>
    </row>
    <row r="868" spans="2:2" ht="15.75" customHeight="1">
      <c r="B868" s="14"/>
    </row>
    <row r="869" spans="2:2" ht="15.75" customHeight="1">
      <c r="B869" s="14"/>
    </row>
    <row r="870" spans="2:2" ht="15.75" customHeight="1">
      <c r="B870" s="14"/>
    </row>
    <row r="871" spans="2:2" ht="15.75" customHeight="1">
      <c r="B871" s="14"/>
    </row>
    <row r="872" spans="2:2" ht="15.75" customHeight="1">
      <c r="B872" s="14"/>
    </row>
    <row r="873" spans="2:2" ht="15.75" customHeight="1">
      <c r="B873" s="14"/>
    </row>
    <row r="874" spans="2:2" ht="15.75" customHeight="1">
      <c r="B874" s="14"/>
    </row>
    <row r="875" spans="2:2" ht="15.75" customHeight="1">
      <c r="B875" s="14"/>
    </row>
    <row r="876" spans="2:2" ht="15.75" customHeight="1">
      <c r="B876" s="14"/>
    </row>
    <row r="877" spans="2:2" ht="15.75" customHeight="1">
      <c r="B877" s="14"/>
    </row>
    <row r="878" spans="2:2" ht="15.75" customHeight="1">
      <c r="B878" s="14"/>
    </row>
    <row r="879" spans="2:2" ht="15.75" customHeight="1">
      <c r="B879" s="14"/>
    </row>
    <row r="880" spans="2:2" ht="15.75" customHeight="1">
      <c r="B880" s="14"/>
    </row>
    <row r="881" spans="2:2" ht="15.75" customHeight="1">
      <c r="B881" s="14"/>
    </row>
    <row r="882" spans="2:2" ht="15.75" customHeight="1">
      <c r="B882" s="14"/>
    </row>
    <row r="883" spans="2:2" ht="15.75" customHeight="1">
      <c r="B883" s="14"/>
    </row>
    <row r="884" spans="2:2" ht="15.75" customHeight="1">
      <c r="B884" s="14"/>
    </row>
    <row r="885" spans="2:2" ht="15.75" customHeight="1">
      <c r="B885" s="14"/>
    </row>
    <row r="886" spans="2:2" ht="15.75" customHeight="1">
      <c r="B886" s="14"/>
    </row>
    <row r="887" spans="2:2" ht="15.75" customHeight="1">
      <c r="B887" s="14"/>
    </row>
    <row r="888" spans="2:2" ht="15.75" customHeight="1">
      <c r="B888" s="14"/>
    </row>
    <row r="889" spans="2:2" ht="15.75" customHeight="1">
      <c r="B889" s="14"/>
    </row>
    <row r="890" spans="2:2" ht="15.75" customHeight="1">
      <c r="B890" s="14"/>
    </row>
    <row r="891" spans="2:2" ht="15.75" customHeight="1">
      <c r="B891" s="14"/>
    </row>
    <row r="892" spans="2:2" ht="15.75" customHeight="1">
      <c r="B892" s="14"/>
    </row>
    <row r="893" spans="2:2" ht="15.75" customHeight="1">
      <c r="B893" s="14"/>
    </row>
    <row r="894" spans="2:2" ht="15.75" customHeight="1">
      <c r="B894" s="14"/>
    </row>
    <row r="895" spans="2:2" ht="15.75" customHeight="1">
      <c r="B895" s="14"/>
    </row>
    <row r="896" spans="2:2" ht="15.75" customHeight="1">
      <c r="B896" s="14"/>
    </row>
    <row r="897" spans="2:2" ht="15.75" customHeight="1">
      <c r="B897" s="14"/>
    </row>
    <row r="898" spans="2:2" ht="15.75" customHeight="1">
      <c r="B898" s="14"/>
    </row>
    <row r="899" spans="2:2" ht="15.75" customHeight="1">
      <c r="B899" s="14"/>
    </row>
    <row r="900" spans="2:2" ht="15.75" customHeight="1">
      <c r="B900" s="14"/>
    </row>
    <row r="901" spans="2:2" ht="15.75" customHeight="1">
      <c r="B901" s="14"/>
    </row>
    <row r="902" spans="2:2" ht="15.75" customHeight="1">
      <c r="B902" s="14"/>
    </row>
    <row r="903" spans="2:2" ht="15.75" customHeight="1">
      <c r="B903" s="14"/>
    </row>
    <row r="904" spans="2:2" ht="15.75" customHeight="1">
      <c r="B904" s="14"/>
    </row>
    <row r="905" spans="2:2" ht="15.75" customHeight="1">
      <c r="B905" s="14"/>
    </row>
    <row r="906" spans="2:2" ht="15.75" customHeight="1">
      <c r="B906" s="14"/>
    </row>
    <row r="907" spans="2:2" ht="15.75" customHeight="1">
      <c r="B907" s="14"/>
    </row>
    <row r="908" spans="2:2" ht="15.75" customHeight="1">
      <c r="B908" s="14"/>
    </row>
    <row r="909" spans="2:2" ht="15.75" customHeight="1">
      <c r="B909" s="14"/>
    </row>
    <row r="910" spans="2:2" ht="15.75" customHeight="1">
      <c r="B910" s="14"/>
    </row>
    <row r="911" spans="2:2" ht="15.75" customHeight="1">
      <c r="B911" s="14"/>
    </row>
    <row r="912" spans="2:2" ht="15.75" customHeight="1">
      <c r="B912" s="14"/>
    </row>
    <row r="913" spans="2:2" ht="15.75" customHeight="1">
      <c r="B913" s="14"/>
    </row>
    <row r="914" spans="2:2" ht="15.75" customHeight="1">
      <c r="B914" s="14"/>
    </row>
    <row r="915" spans="2:2" ht="15.75" customHeight="1">
      <c r="B915" s="14"/>
    </row>
    <row r="916" spans="2:2" ht="15.75" customHeight="1">
      <c r="B916" s="14"/>
    </row>
    <row r="917" spans="2:2" ht="15.75" customHeight="1">
      <c r="B917" s="14"/>
    </row>
    <row r="918" spans="2:2" ht="15.75" customHeight="1">
      <c r="B918" s="14"/>
    </row>
    <row r="919" spans="2:2" ht="15.75" customHeight="1">
      <c r="B919" s="14"/>
    </row>
    <row r="920" spans="2:2" ht="15.75" customHeight="1">
      <c r="B920" s="14"/>
    </row>
    <row r="921" spans="2:2" ht="15.75" customHeight="1">
      <c r="B921" s="14"/>
    </row>
    <row r="922" spans="2:2" ht="15.75" customHeight="1">
      <c r="B922" s="14"/>
    </row>
    <row r="923" spans="2:2" ht="15.75" customHeight="1">
      <c r="B923" s="14"/>
    </row>
    <row r="924" spans="2:2" ht="15.75" customHeight="1">
      <c r="B924" s="14"/>
    </row>
    <row r="925" spans="2:2" ht="15.75" customHeight="1">
      <c r="B925" s="14"/>
    </row>
    <row r="926" spans="2:2" ht="15.75" customHeight="1">
      <c r="B926" s="14"/>
    </row>
    <row r="927" spans="2:2" ht="15.75" customHeight="1">
      <c r="B927" s="14"/>
    </row>
    <row r="928" spans="2:2" ht="15.75" customHeight="1">
      <c r="B928" s="14"/>
    </row>
    <row r="929" spans="2:2" ht="15.75" customHeight="1">
      <c r="B929" s="14"/>
    </row>
    <row r="930" spans="2:2" ht="15.75" customHeight="1">
      <c r="B930" s="14"/>
    </row>
    <row r="931" spans="2:2" ht="15.75" customHeight="1">
      <c r="B931" s="14"/>
    </row>
    <row r="932" spans="2:2" ht="15.75" customHeight="1">
      <c r="B932" s="14"/>
    </row>
    <row r="933" spans="2:2" ht="15.75" customHeight="1">
      <c r="B933" s="14"/>
    </row>
    <row r="934" spans="2:2" ht="15.75" customHeight="1">
      <c r="B934" s="14"/>
    </row>
    <row r="935" spans="2:2" ht="15.75" customHeight="1">
      <c r="B935" s="14"/>
    </row>
    <row r="936" spans="2:2" ht="15.75" customHeight="1">
      <c r="B936" s="14"/>
    </row>
    <row r="937" spans="2:2" ht="15.75" customHeight="1">
      <c r="B937" s="14"/>
    </row>
    <row r="938" spans="2:2" ht="15.75" customHeight="1">
      <c r="B938" s="14"/>
    </row>
    <row r="939" spans="2:2" ht="15.75" customHeight="1">
      <c r="B939" s="14"/>
    </row>
    <row r="940" spans="2:2" ht="15.75" customHeight="1">
      <c r="B940" s="14"/>
    </row>
    <row r="941" spans="2:2" ht="15.75" customHeight="1">
      <c r="B941" s="14"/>
    </row>
    <row r="942" spans="2:2" ht="15.75" customHeight="1">
      <c r="B942" s="14"/>
    </row>
    <row r="943" spans="2:2" ht="15.75" customHeight="1">
      <c r="B943" s="14"/>
    </row>
    <row r="944" spans="2:2" ht="15.75" customHeight="1">
      <c r="B944" s="14"/>
    </row>
    <row r="945" spans="2:2" ht="15.75" customHeight="1">
      <c r="B945" s="14"/>
    </row>
    <row r="946" spans="2:2" ht="15.75" customHeight="1">
      <c r="B946" s="14"/>
    </row>
    <row r="947" spans="2:2" ht="15.75" customHeight="1">
      <c r="B947" s="14"/>
    </row>
    <row r="948" spans="2:2" ht="15.75" customHeight="1">
      <c r="B948" s="14"/>
    </row>
    <row r="949" spans="2:2" ht="15.75" customHeight="1">
      <c r="B949" s="14"/>
    </row>
    <row r="950" spans="2:2" ht="15.75" customHeight="1">
      <c r="B950" s="14"/>
    </row>
    <row r="951" spans="2:2" ht="15.75" customHeight="1">
      <c r="B951" s="14"/>
    </row>
    <row r="952" spans="2:2" ht="15.75" customHeight="1">
      <c r="B952" s="14"/>
    </row>
    <row r="953" spans="2:2" ht="15.75" customHeight="1">
      <c r="B953" s="14"/>
    </row>
    <row r="954" spans="2:2" ht="15.75" customHeight="1">
      <c r="B954" s="14"/>
    </row>
    <row r="955" spans="2:2" ht="15.75" customHeight="1">
      <c r="B955" s="14"/>
    </row>
    <row r="956" spans="2:2" ht="15.75" customHeight="1">
      <c r="B956" s="14"/>
    </row>
    <row r="957" spans="2:2" ht="15.75" customHeight="1">
      <c r="B957" s="14"/>
    </row>
    <row r="958" spans="2:2" ht="15.75" customHeight="1">
      <c r="B958" s="14"/>
    </row>
    <row r="959" spans="2:2" ht="15.75" customHeight="1">
      <c r="B959" s="14"/>
    </row>
    <row r="960" spans="2:2" ht="15.75" customHeight="1">
      <c r="B960" s="14"/>
    </row>
    <row r="961" spans="2:2" ht="15.75" customHeight="1">
      <c r="B961" s="14"/>
    </row>
    <row r="962" spans="2:2" ht="15.75" customHeight="1">
      <c r="B962" s="14"/>
    </row>
    <row r="963" spans="2:2" ht="15.75" customHeight="1">
      <c r="B963" s="14"/>
    </row>
    <row r="964" spans="2:2" ht="15.75" customHeight="1">
      <c r="B964" s="14"/>
    </row>
    <row r="965" spans="2:2" ht="15.75" customHeight="1">
      <c r="B965" s="14"/>
    </row>
    <row r="966" spans="2:2" ht="15.75" customHeight="1">
      <c r="B966" s="14"/>
    </row>
    <row r="967" spans="2:2" ht="15.75" customHeight="1">
      <c r="B967" s="14"/>
    </row>
    <row r="968" spans="2:2" ht="15.75" customHeight="1">
      <c r="B968" s="14"/>
    </row>
    <row r="969" spans="2:2" ht="15.75" customHeight="1">
      <c r="B969" s="14"/>
    </row>
    <row r="970" spans="2:2" ht="15.75" customHeight="1">
      <c r="B970" s="14"/>
    </row>
    <row r="971" spans="2:2" ht="15.75" customHeight="1">
      <c r="B971" s="14"/>
    </row>
    <row r="972" spans="2:2" ht="15.75" customHeight="1">
      <c r="B972" s="14"/>
    </row>
    <row r="973" spans="2:2" ht="15.75" customHeight="1">
      <c r="B973" s="14"/>
    </row>
    <row r="974" spans="2:2" ht="15.75" customHeight="1">
      <c r="B974" s="14"/>
    </row>
    <row r="975" spans="2:2" ht="15.75" customHeight="1">
      <c r="B975" s="14"/>
    </row>
    <row r="976" spans="2:2" ht="15.75" customHeight="1">
      <c r="B976" s="14"/>
    </row>
    <row r="977" spans="2:2" ht="15.75" customHeight="1">
      <c r="B977" s="14"/>
    </row>
    <row r="978" spans="2:2" ht="15.75" customHeight="1">
      <c r="B978" s="14"/>
    </row>
    <row r="979" spans="2:2" ht="15.75" customHeight="1">
      <c r="B979" s="14"/>
    </row>
    <row r="980" spans="2:2" ht="15.75" customHeight="1">
      <c r="B980" s="14"/>
    </row>
    <row r="981" spans="2:2" ht="15.75" customHeight="1">
      <c r="B981" s="14"/>
    </row>
    <row r="982" spans="2:2" ht="15.75" customHeight="1">
      <c r="B982" s="14"/>
    </row>
    <row r="983" spans="2:2" ht="15.75" customHeight="1">
      <c r="B983" s="14"/>
    </row>
    <row r="984" spans="2:2" ht="15.75" customHeight="1">
      <c r="B984" s="14"/>
    </row>
    <row r="985" spans="2:2" ht="15.75" customHeight="1">
      <c r="B985" s="14"/>
    </row>
    <row r="986" spans="2:2" ht="15.75" customHeight="1">
      <c r="B986" s="14"/>
    </row>
    <row r="987" spans="2:2" ht="15.75" customHeight="1">
      <c r="B987" s="14"/>
    </row>
    <row r="988" spans="2:2" ht="15.75" customHeight="1">
      <c r="B988" s="14"/>
    </row>
    <row r="989" spans="2:2" ht="15.75" customHeight="1">
      <c r="B989" s="14"/>
    </row>
    <row r="990" spans="2:2" ht="15.75" customHeight="1">
      <c r="B990" s="14"/>
    </row>
    <row r="991" spans="2:2" ht="15.75" customHeight="1">
      <c r="B991" s="14"/>
    </row>
    <row r="992" spans="2:2" ht="15.75" customHeight="1">
      <c r="B992" s="14"/>
    </row>
    <row r="993" spans="2:2" ht="15.75" customHeight="1">
      <c r="B993" s="14"/>
    </row>
    <row r="994" spans="2:2" ht="15.75" customHeight="1">
      <c r="B994" s="14"/>
    </row>
    <row r="995" spans="2:2" ht="15.75" customHeight="1">
      <c r="B995" s="14"/>
    </row>
    <row r="996" spans="2:2" ht="15.75" customHeight="1">
      <c r="B996" s="14"/>
    </row>
    <row r="997" spans="2:2" ht="15.75" customHeight="1">
      <c r="B997" s="14"/>
    </row>
    <row r="998" spans="2:2" ht="15.75" customHeight="1">
      <c r="B998" s="14"/>
    </row>
    <row r="999" spans="2:2" ht="15.75" customHeight="1">
      <c r="B999" s="14"/>
    </row>
    <row r="1000" spans="2:2" ht="15.75" customHeight="1">
      <c r="B1000" s="14"/>
    </row>
    <row r="1001" spans="2:2" ht="15.75" customHeight="1">
      <c r="B1001" s="14"/>
    </row>
    <row r="1002" spans="2:2" ht="15.75" customHeight="1">
      <c r="B1002" s="14"/>
    </row>
  </sheetData>
  <autoFilter ref="A2:BL159">
    <sortState ref="A3:BL159">
      <sortCondition descending="1" ref="AH2:AH159"/>
    </sortState>
  </autoFilter>
  <conditionalFormatting sqref="W136:W159">
    <cfRule type="cellIs" dxfId="1" priority="1" operator="greaterThan">
      <formula>2.4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workbookViewId="0"/>
  </sheetViews>
  <sheetFormatPr defaultColWidth="14.42578125" defaultRowHeight="15.75" customHeight="1"/>
  <sheetData>
    <row r="1" spans="1:3" ht="15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2" t="s">
        <v>4</v>
      </c>
      <c r="C2" s="2" t="s">
        <v>5</v>
      </c>
    </row>
    <row r="3" spans="1:3" ht="15.75" customHeight="1">
      <c r="A3" s="2" t="s">
        <v>6</v>
      </c>
      <c r="B3" s="2" t="s">
        <v>7</v>
      </c>
      <c r="C3" s="2" t="s">
        <v>8</v>
      </c>
    </row>
    <row r="4" spans="1:3" ht="15.75" customHeight="1">
      <c r="A4" s="3" t="s">
        <v>9</v>
      </c>
      <c r="B4" s="3" t="s">
        <v>10</v>
      </c>
      <c r="C4" s="4" t="s">
        <v>11</v>
      </c>
    </row>
    <row r="5" spans="1:3" ht="15.75" customHeight="1">
      <c r="A5" s="5" t="s">
        <v>15</v>
      </c>
      <c r="B5" s="6" t="s">
        <v>32</v>
      </c>
      <c r="C5" s="2" t="s">
        <v>37</v>
      </c>
    </row>
    <row r="6" spans="1:3" ht="15.75" customHeight="1">
      <c r="A6" s="5" t="s">
        <v>38</v>
      </c>
      <c r="B6" s="6" t="s">
        <v>32</v>
      </c>
      <c r="C6" s="2" t="s">
        <v>39</v>
      </c>
    </row>
    <row r="7" spans="1:3" ht="15.75" customHeight="1">
      <c r="A7" s="5" t="s">
        <v>41</v>
      </c>
      <c r="B7" s="6" t="s">
        <v>32</v>
      </c>
      <c r="C7" s="2" t="s">
        <v>42</v>
      </c>
    </row>
    <row r="8" spans="1:3" ht="15.75" customHeight="1">
      <c r="A8" s="5" t="s">
        <v>43</v>
      </c>
      <c r="B8" s="2" t="s">
        <v>10</v>
      </c>
      <c r="C8" s="2" t="s">
        <v>44</v>
      </c>
    </row>
    <row r="9" spans="1:3" ht="15.75" customHeight="1">
      <c r="A9" s="5" t="s">
        <v>45</v>
      </c>
      <c r="B9" s="2" t="s">
        <v>10</v>
      </c>
      <c r="C9" s="2" t="s">
        <v>47</v>
      </c>
    </row>
    <row r="10" spans="1:3" ht="15.75" customHeight="1">
      <c r="A10" s="5" t="s">
        <v>52</v>
      </c>
      <c r="B10" s="2" t="s">
        <v>10</v>
      </c>
      <c r="C10" s="2" t="s">
        <v>55</v>
      </c>
    </row>
    <row r="11" spans="1:3" ht="15.75" customHeight="1">
      <c r="A11" s="5" t="s">
        <v>60</v>
      </c>
      <c r="B11" s="2" t="s">
        <v>61</v>
      </c>
      <c r="C11" s="2" t="s">
        <v>62</v>
      </c>
    </row>
    <row r="12" spans="1:3" ht="15.75" customHeight="1">
      <c r="A12" s="7" t="s">
        <v>63</v>
      </c>
      <c r="B12" s="6" t="s">
        <v>32</v>
      </c>
      <c r="C12" s="2" t="s">
        <v>74</v>
      </c>
    </row>
    <row r="13" spans="1:3" ht="15.75" customHeight="1">
      <c r="A13" s="7" t="s">
        <v>76</v>
      </c>
      <c r="B13" s="6" t="s">
        <v>32</v>
      </c>
      <c r="C13" s="2" t="s">
        <v>77</v>
      </c>
    </row>
    <row r="14" spans="1:3" ht="15.75" customHeight="1">
      <c r="A14" s="2" t="s">
        <v>78</v>
      </c>
      <c r="B14" s="6" t="s">
        <v>61</v>
      </c>
      <c r="C14" s="2" t="s">
        <v>79</v>
      </c>
    </row>
    <row r="15" spans="1:3" ht="15.75" customHeight="1">
      <c r="A15" s="2" t="s">
        <v>80</v>
      </c>
      <c r="B15" s="6" t="s">
        <v>61</v>
      </c>
      <c r="C15" s="2" t="s">
        <v>81</v>
      </c>
    </row>
    <row r="16" spans="1:3" ht="15.75" customHeight="1">
      <c r="A16" s="6" t="s">
        <v>82</v>
      </c>
      <c r="B16" s="6" t="s">
        <v>61</v>
      </c>
      <c r="C16" s="2" t="s">
        <v>83</v>
      </c>
    </row>
    <row r="17" spans="1:3" ht="15.75" customHeight="1">
      <c r="A17" s="2" t="s">
        <v>84</v>
      </c>
      <c r="B17" s="6" t="s">
        <v>61</v>
      </c>
      <c r="C17" s="2" t="s">
        <v>85</v>
      </c>
    </row>
    <row r="18" spans="1:3" ht="15.75" customHeight="1">
      <c r="A18" s="2" t="s">
        <v>86</v>
      </c>
      <c r="B18" s="6" t="s">
        <v>61</v>
      </c>
      <c r="C18" s="2" t="s">
        <v>87</v>
      </c>
    </row>
    <row r="19" spans="1:3" ht="15.75" customHeight="1">
      <c r="A19" s="6" t="s">
        <v>88</v>
      </c>
      <c r="B19" s="6" t="s">
        <v>61</v>
      </c>
      <c r="C19" s="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5"/>
  <sheetViews>
    <sheetView topLeftCell="A89" workbookViewId="0">
      <selection sqref="A1:XFD135"/>
    </sheetView>
  </sheetViews>
  <sheetFormatPr defaultRowHeight="12.75"/>
  <sheetData>
    <row r="1" spans="1:58">
      <c r="H1" t="s">
        <v>32</v>
      </c>
      <c r="I1" t="s">
        <v>32</v>
      </c>
      <c r="J1" t="s">
        <v>32</v>
      </c>
      <c r="N1" t="s">
        <v>32</v>
      </c>
      <c r="O1" t="s">
        <v>32</v>
      </c>
      <c r="P1" t="s">
        <v>32</v>
      </c>
      <c r="U1" t="s">
        <v>61</v>
      </c>
      <c r="V1" t="s">
        <v>61</v>
      </c>
      <c r="W1" t="s">
        <v>61</v>
      </c>
      <c r="X1" t="s">
        <v>61</v>
      </c>
      <c r="Y1" t="s">
        <v>61</v>
      </c>
      <c r="AB1" t="s">
        <v>677</v>
      </c>
      <c r="AC1" t="s">
        <v>61</v>
      </c>
      <c r="AD1" t="s">
        <v>61</v>
      </c>
      <c r="AE1" t="s">
        <v>61</v>
      </c>
      <c r="AF1" t="s">
        <v>61</v>
      </c>
      <c r="AG1" t="s">
        <v>61</v>
      </c>
      <c r="AH1" t="s">
        <v>61</v>
      </c>
      <c r="AI1" t="s">
        <v>61</v>
      </c>
      <c r="AJ1" t="s">
        <v>61</v>
      </c>
      <c r="AK1" t="s">
        <v>61</v>
      </c>
      <c r="AL1" t="s">
        <v>61</v>
      </c>
      <c r="AM1" t="s">
        <v>32</v>
      </c>
    </row>
    <row r="2" spans="1:58">
      <c r="A2" t="s">
        <v>3</v>
      </c>
      <c r="B2" t="s">
        <v>6</v>
      </c>
      <c r="C2" t="s">
        <v>9</v>
      </c>
      <c r="D2" t="s">
        <v>12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33</v>
      </c>
      <c r="W2" t="s">
        <v>34</v>
      </c>
      <c r="X2" t="s">
        <v>35</v>
      </c>
      <c r="Y2" t="s">
        <v>36</v>
      </c>
      <c r="Z2" t="s">
        <v>40</v>
      </c>
      <c r="AA2" t="s">
        <v>46</v>
      </c>
      <c r="AB2" t="s">
        <v>48</v>
      </c>
      <c r="AC2" t="s">
        <v>676</v>
      </c>
      <c r="AD2" t="s">
        <v>679</v>
      </c>
      <c r="AE2" t="s">
        <v>49</v>
      </c>
      <c r="AF2" t="s">
        <v>50</v>
      </c>
      <c r="AG2" t="s">
        <v>51</v>
      </c>
      <c r="AH2" t="s">
        <v>53</v>
      </c>
      <c r="AI2" t="s">
        <v>54</v>
      </c>
      <c r="AJ2" t="s">
        <v>56</v>
      </c>
      <c r="AK2" t="s">
        <v>57</v>
      </c>
      <c r="AL2" t="s">
        <v>58</v>
      </c>
      <c r="AM2" t="s">
        <v>59</v>
      </c>
      <c r="AN2" t="s">
        <v>680</v>
      </c>
      <c r="AO2" t="s">
        <v>681</v>
      </c>
      <c r="AP2" t="s">
        <v>682</v>
      </c>
      <c r="AQ2" t="s">
        <v>683</v>
      </c>
      <c r="AR2" t="s">
        <v>684</v>
      </c>
      <c r="AS2" t="s">
        <v>685</v>
      </c>
      <c r="AT2" t="s">
        <v>686</v>
      </c>
      <c r="AU2" t="s">
        <v>687</v>
      </c>
      <c r="AV2" t="s">
        <v>688</v>
      </c>
      <c r="AW2" t="s">
        <v>689</v>
      </c>
      <c r="AX2" t="s">
        <v>690</v>
      </c>
      <c r="AY2" t="s">
        <v>691</v>
      </c>
      <c r="AZ2" t="s">
        <v>13</v>
      </c>
      <c r="BA2" t="s">
        <v>692</v>
      </c>
      <c r="BB2" t="s">
        <v>693</v>
      </c>
      <c r="BC2" t="s">
        <v>694</v>
      </c>
      <c r="BD2" t="s">
        <v>695</v>
      </c>
      <c r="BE2" t="s">
        <v>696</v>
      </c>
      <c r="BF2" t="s">
        <v>697</v>
      </c>
    </row>
    <row r="3" spans="1:58">
      <c r="A3">
        <v>0</v>
      </c>
      <c r="B3">
        <v>43641</v>
      </c>
      <c r="C3" t="s">
        <v>64</v>
      </c>
      <c r="D3" t="s">
        <v>65</v>
      </c>
      <c r="E3">
        <v>65</v>
      </c>
      <c r="F3" t="b">
        <v>0</v>
      </c>
      <c r="G3" t="s">
        <v>66</v>
      </c>
      <c r="H3">
        <v>0</v>
      </c>
      <c r="I3" t="s">
        <v>67</v>
      </c>
      <c r="J3" t="s">
        <v>68</v>
      </c>
      <c r="K3">
        <v>0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>
        <v>0</v>
      </c>
      <c r="R3" t="s">
        <v>75</v>
      </c>
      <c r="S3" t="s">
        <v>66</v>
      </c>
      <c r="T3">
        <v>60</v>
      </c>
      <c r="U3">
        <v>1.2929999999999999</v>
      </c>
      <c r="V3">
        <v>0.14299999999999999</v>
      </c>
      <c r="W3">
        <v>3.0000000000000001E-3</v>
      </c>
      <c r="X3">
        <v>0</v>
      </c>
      <c r="Y3">
        <v>1.2929999999999999</v>
      </c>
      <c r="AB3">
        <v>14.324999999999999</v>
      </c>
      <c r="AC3">
        <v>238.75</v>
      </c>
      <c r="AD3">
        <v>238.75299999999999</v>
      </c>
      <c r="AN3">
        <v>23.789270833333301</v>
      </c>
      <c r="AO3">
        <v>0.8075</v>
      </c>
      <c r="AP3">
        <v>0.91100000000000003</v>
      </c>
      <c r="AQ3">
        <v>1.15625</v>
      </c>
      <c r="AR3">
        <v>0.46875</v>
      </c>
      <c r="AS3">
        <v>451.15364583333297</v>
      </c>
      <c r="AT3">
        <v>2</v>
      </c>
      <c r="AU3">
        <v>0.23</v>
      </c>
      <c r="AV3">
        <v>0.3</v>
      </c>
      <c r="AW3">
        <v>78.030468749999997</v>
      </c>
      <c r="AX3">
        <v>6.5549739583333304</v>
      </c>
      <c r="AY3">
        <v>757</v>
      </c>
      <c r="AZ3">
        <v>9.2265625</v>
      </c>
      <c r="BA3">
        <v>-837.8125</v>
      </c>
      <c r="BB3">
        <v>1403.9661458333301</v>
      </c>
      <c r="BC3">
        <v>10.3359375</v>
      </c>
      <c r="BD3">
        <v>1.7749160625602101</v>
      </c>
      <c r="BE3">
        <v>2.37681138343277</v>
      </c>
      <c r="BF3">
        <v>1.80290215830499</v>
      </c>
    </row>
    <row r="4" spans="1:58">
      <c r="A4">
        <v>2</v>
      </c>
      <c r="B4">
        <v>43643</v>
      </c>
      <c r="C4">
        <v>1</v>
      </c>
      <c r="D4" t="s">
        <v>90</v>
      </c>
      <c r="E4">
        <v>85</v>
      </c>
      <c r="F4" t="b">
        <v>0</v>
      </c>
      <c r="G4" t="s">
        <v>66</v>
      </c>
      <c r="H4" t="s">
        <v>91</v>
      </c>
      <c r="I4">
        <v>0</v>
      </c>
      <c r="J4" t="s">
        <v>92</v>
      </c>
      <c r="K4" t="s">
        <v>93</v>
      </c>
      <c r="L4">
        <v>0</v>
      </c>
      <c r="M4" t="s">
        <v>94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>
        <v>55</v>
      </c>
      <c r="U4">
        <v>4.4370000000000003</v>
      </c>
      <c r="V4">
        <v>0.13200000000000001</v>
      </c>
      <c r="W4">
        <v>0</v>
      </c>
      <c r="X4">
        <v>4.2000000000000003E-2</v>
      </c>
      <c r="Y4">
        <v>4.3949999999999996</v>
      </c>
      <c r="AB4">
        <v>3.0150000000000001</v>
      </c>
      <c r="AC4">
        <v>54.81818181818182</v>
      </c>
      <c r="AD4">
        <v>54.81818181818182</v>
      </c>
      <c r="AN4">
        <v>24.264028985507199</v>
      </c>
      <c r="AO4">
        <v>0.81739130434782603</v>
      </c>
      <c r="AP4">
        <v>0.91100000000000003</v>
      </c>
      <c r="AQ4">
        <v>1.15782608695652</v>
      </c>
      <c r="AR4">
        <v>0.44782608695652198</v>
      </c>
      <c r="AS4">
        <v>450.15072463768098</v>
      </c>
      <c r="AT4">
        <v>2</v>
      </c>
      <c r="AU4">
        <v>0.22826086956521699</v>
      </c>
      <c r="AV4">
        <v>0.3</v>
      </c>
      <c r="AW4">
        <v>129.45985507246399</v>
      </c>
      <c r="AX4">
        <v>10.7771594202899</v>
      </c>
      <c r="AY4">
        <v>757</v>
      </c>
      <c r="AZ4">
        <v>9.5012753623188395</v>
      </c>
      <c r="BA4">
        <v>-820.59710144927499</v>
      </c>
      <c r="BB4">
        <v>1234.3608695652199</v>
      </c>
      <c r="BC4">
        <v>8.3768115942029002</v>
      </c>
      <c r="BD4">
        <v>1.9656691930849199</v>
      </c>
      <c r="BE4">
        <v>2.8058893891241099</v>
      </c>
      <c r="BF4">
        <v>1.62794432107771</v>
      </c>
    </row>
    <row r="5" spans="1:58">
      <c r="A5">
        <v>2</v>
      </c>
      <c r="B5">
        <v>43643</v>
      </c>
      <c r="C5">
        <v>2</v>
      </c>
      <c r="D5" t="s">
        <v>95</v>
      </c>
      <c r="E5">
        <v>65</v>
      </c>
      <c r="F5" t="b">
        <v>0</v>
      </c>
      <c r="G5" t="s">
        <v>66</v>
      </c>
      <c r="H5" t="s">
        <v>96</v>
      </c>
      <c r="I5">
        <v>0</v>
      </c>
      <c r="J5" t="s">
        <v>97</v>
      </c>
      <c r="K5" t="s">
        <v>98</v>
      </c>
      <c r="L5">
        <v>0</v>
      </c>
      <c r="M5" t="s">
        <v>99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>
        <v>58</v>
      </c>
      <c r="U5">
        <v>4.681</v>
      </c>
      <c r="V5">
        <v>0.129</v>
      </c>
      <c r="W5">
        <v>0</v>
      </c>
      <c r="X5">
        <v>5.2999999999999999E-2</v>
      </c>
      <c r="Y5">
        <v>4.6280000000000001</v>
      </c>
      <c r="AB5">
        <v>3.2149999999999999</v>
      </c>
      <c r="AC5">
        <v>55.431034482758612</v>
      </c>
      <c r="AD5">
        <v>55.431034482758612</v>
      </c>
      <c r="AN5">
        <v>24.138941176470599</v>
      </c>
      <c r="AO5">
        <v>0.83411764705882396</v>
      </c>
      <c r="AP5">
        <v>0.91167254901960804</v>
      </c>
      <c r="AQ5">
        <v>1.15852941176471</v>
      </c>
      <c r="AR5">
        <v>0.45882352941176502</v>
      </c>
      <c r="AS5">
        <v>450.01372549019601</v>
      </c>
      <c r="AT5">
        <v>2</v>
      </c>
      <c r="AU5">
        <v>0.22882352941176501</v>
      </c>
      <c r="AV5">
        <v>0.3</v>
      </c>
      <c r="AW5">
        <v>112.25431372548999</v>
      </c>
      <c r="AX5">
        <v>9.3719607843137194</v>
      </c>
      <c r="AY5">
        <v>757</v>
      </c>
      <c r="AZ5">
        <v>9.6349999999999998</v>
      </c>
      <c r="BA5">
        <v>-825.92156862745105</v>
      </c>
      <c r="BB5">
        <v>1177.85294117647</v>
      </c>
      <c r="BC5">
        <v>9.3588235294117705</v>
      </c>
      <c r="BD5">
        <v>1.81248312508974</v>
      </c>
      <c r="BE5">
        <v>5.1026617194531996</v>
      </c>
      <c r="BF5">
        <v>1.76553367901925</v>
      </c>
    </row>
    <row r="6" spans="1:58">
      <c r="A6">
        <v>2</v>
      </c>
      <c r="B6">
        <v>43643</v>
      </c>
      <c r="C6">
        <v>3</v>
      </c>
      <c r="D6" t="s">
        <v>100</v>
      </c>
      <c r="E6">
        <v>63</v>
      </c>
      <c r="F6" t="b">
        <v>0</v>
      </c>
      <c r="G6" t="s">
        <v>66</v>
      </c>
      <c r="H6" t="s">
        <v>101</v>
      </c>
      <c r="I6">
        <v>0</v>
      </c>
      <c r="J6" t="s">
        <v>102</v>
      </c>
      <c r="K6" t="s">
        <v>94</v>
      </c>
      <c r="L6">
        <v>0</v>
      </c>
      <c r="M6" t="s">
        <v>94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>
        <v>55</v>
      </c>
      <c r="U6">
        <v>2.12</v>
      </c>
      <c r="V6">
        <v>0.12</v>
      </c>
      <c r="W6">
        <v>0</v>
      </c>
      <c r="X6">
        <v>0</v>
      </c>
      <c r="Y6">
        <v>2.12</v>
      </c>
      <c r="AB6">
        <v>4.085</v>
      </c>
      <c r="AC6">
        <v>74.272727272727266</v>
      </c>
      <c r="AD6">
        <v>74.272727272727266</v>
      </c>
      <c r="AN6">
        <v>24.290156249999999</v>
      </c>
      <c r="AO6">
        <v>0.63875000000000004</v>
      </c>
      <c r="AP6">
        <v>0.91100000000000003</v>
      </c>
      <c r="AQ6">
        <v>1.141875</v>
      </c>
      <c r="AR6">
        <v>0.4</v>
      </c>
      <c r="AS6">
        <v>447.96875</v>
      </c>
      <c r="AT6">
        <v>2</v>
      </c>
      <c r="AU6">
        <v>0.22625000000000001</v>
      </c>
      <c r="AV6">
        <v>0.3</v>
      </c>
      <c r="AW6">
        <v>109.788942307692</v>
      </c>
      <c r="AX6">
        <v>9.1390865384615392</v>
      </c>
      <c r="AY6">
        <v>757</v>
      </c>
      <c r="AZ6">
        <v>9.6831730769230795</v>
      </c>
      <c r="BA6">
        <v>-826.89543269230796</v>
      </c>
      <c r="BB6">
        <v>1566.859375</v>
      </c>
      <c r="BC6">
        <v>11.9375</v>
      </c>
      <c r="BD6">
        <v>1.82261929460553</v>
      </c>
      <c r="BE6">
        <v>2.63180168712208</v>
      </c>
      <c r="BF6">
        <v>1.7557149808910399</v>
      </c>
    </row>
    <row r="7" spans="1:58">
      <c r="A7">
        <v>2</v>
      </c>
      <c r="B7">
        <v>43643</v>
      </c>
      <c r="C7">
        <v>4</v>
      </c>
      <c r="D7" t="s">
        <v>100</v>
      </c>
      <c r="E7">
        <v>58</v>
      </c>
      <c r="F7" t="b">
        <v>0</v>
      </c>
      <c r="G7" t="s">
        <v>66</v>
      </c>
      <c r="H7" t="s">
        <v>103</v>
      </c>
      <c r="I7">
        <v>0</v>
      </c>
      <c r="J7" t="s">
        <v>104</v>
      </c>
      <c r="K7">
        <v>0</v>
      </c>
      <c r="L7">
        <v>0</v>
      </c>
      <c r="M7" t="s">
        <v>94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>
        <v>55</v>
      </c>
      <c r="U7">
        <v>3.09</v>
      </c>
      <c r="V7">
        <v>0.128</v>
      </c>
      <c r="W7">
        <v>0</v>
      </c>
      <c r="X7">
        <v>1.9E-2</v>
      </c>
      <c r="Y7">
        <v>3.0710000000000002</v>
      </c>
      <c r="AB7">
        <v>4.1100000000000003</v>
      </c>
      <c r="AC7">
        <v>74.727272727272734</v>
      </c>
      <c r="AD7">
        <v>74.727272727272734</v>
      </c>
      <c r="AN7">
        <v>24.288645833333302</v>
      </c>
      <c r="AO7">
        <v>0.75312500000000004</v>
      </c>
      <c r="AP7">
        <v>0.91100000000000003</v>
      </c>
      <c r="AQ7">
        <v>1.151875</v>
      </c>
      <c r="AR7">
        <v>0.4</v>
      </c>
      <c r="AS7">
        <v>447.15625</v>
      </c>
      <c r="AT7">
        <v>2</v>
      </c>
      <c r="AU7">
        <v>0.22312499999999999</v>
      </c>
      <c r="AV7">
        <v>0.3</v>
      </c>
      <c r="AW7">
        <v>116.60833333333299</v>
      </c>
      <c r="AX7">
        <v>9.7046875000000004</v>
      </c>
      <c r="AY7">
        <v>757</v>
      </c>
      <c r="AZ7">
        <v>9.6514583333333306</v>
      </c>
      <c r="BA7">
        <v>-822.32291666666697</v>
      </c>
      <c r="BB7">
        <v>1275.0833333333301</v>
      </c>
      <c r="BC7">
        <v>9.5729166666666696</v>
      </c>
      <c r="BD7">
        <v>2.2703409241985901</v>
      </c>
      <c r="BE7">
        <v>1.89585280665502</v>
      </c>
      <c r="BF7">
        <v>1.40947994457245</v>
      </c>
    </row>
    <row r="8" spans="1:58">
      <c r="A8">
        <v>2</v>
      </c>
      <c r="B8">
        <v>43643</v>
      </c>
      <c r="C8">
        <v>5</v>
      </c>
      <c r="D8" t="s">
        <v>105</v>
      </c>
      <c r="E8">
        <v>68</v>
      </c>
      <c r="F8" t="b">
        <v>0</v>
      </c>
      <c r="G8" t="s">
        <v>66</v>
      </c>
      <c r="H8" t="s">
        <v>106</v>
      </c>
      <c r="I8" t="s">
        <v>107</v>
      </c>
      <c r="J8" t="s">
        <v>108</v>
      </c>
      <c r="K8" t="s">
        <v>94</v>
      </c>
      <c r="L8">
        <v>0</v>
      </c>
      <c r="M8" t="s">
        <v>94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>
        <v>54</v>
      </c>
      <c r="U8">
        <v>2.7549999999999999</v>
      </c>
      <c r="V8">
        <v>0.13100000000000001</v>
      </c>
      <c r="W8">
        <v>0</v>
      </c>
      <c r="X8">
        <v>8.9999999999999993E-3</v>
      </c>
      <c r="Y8">
        <v>2.746</v>
      </c>
      <c r="AB8">
        <v>2.31</v>
      </c>
      <c r="AC8">
        <v>42.777777777777779</v>
      </c>
      <c r="AD8">
        <v>42.777777777777779</v>
      </c>
      <c r="AN8">
        <v>24.399000000000001</v>
      </c>
      <c r="AO8">
        <v>0.84866666666666701</v>
      </c>
      <c r="AP8">
        <v>0.91</v>
      </c>
      <c r="AQ8">
        <v>1.15966666666667</v>
      </c>
      <c r="AR8">
        <v>0.42666666666666703</v>
      </c>
      <c r="AS8">
        <v>447.52499999999998</v>
      </c>
      <c r="AT8">
        <v>2</v>
      </c>
      <c r="AU8">
        <v>0.224</v>
      </c>
      <c r="AV8">
        <v>0.3</v>
      </c>
      <c r="AW8">
        <v>140.78416666666701</v>
      </c>
      <c r="AX8">
        <v>11.6939166666667</v>
      </c>
      <c r="AY8">
        <v>757</v>
      </c>
      <c r="AZ8">
        <v>9.6076666666666704</v>
      </c>
      <c r="BA8">
        <v>-815.96666666666704</v>
      </c>
      <c r="BB8">
        <v>1111.00833333333</v>
      </c>
      <c r="BC8">
        <v>8.3583333333333307</v>
      </c>
      <c r="BD8">
        <v>1.86325077505426</v>
      </c>
      <c r="BE8">
        <v>3.9926164772360302</v>
      </c>
      <c r="BF8">
        <v>1.71742850873458</v>
      </c>
    </row>
    <row r="9" spans="1:58">
      <c r="A9">
        <v>2</v>
      </c>
      <c r="B9">
        <v>43643</v>
      </c>
      <c r="C9">
        <v>6</v>
      </c>
      <c r="D9" t="s">
        <v>109</v>
      </c>
      <c r="E9">
        <v>65</v>
      </c>
      <c r="F9" t="b">
        <v>0</v>
      </c>
      <c r="G9" t="s">
        <v>66</v>
      </c>
      <c r="H9" t="s">
        <v>110</v>
      </c>
      <c r="I9">
        <v>0</v>
      </c>
      <c r="J9" t="s">
        <v>111</v>
      </c>
      <c r="K9" t="s">
        <v>98</v>
      </c>
      <c r="L9">
        <v>0</v>
      </c>
      <c r="M9" t="s">
        <v>112</v>
      </c>
      <c r="N9" t="s">
        <v>66</v>
      </c>
      <c r="O9" t="s">
        <v>66</v>
      </c>
      <c r="P9" t="s">
        <v>66</v>
      </c>
      <c r="Q9" t="s">
        <v>66</v>
      </c>
      <c r="R9" t="s">
        <v>66</v>
      </c>
      <c r="S9" t="s">
        <v>66</v>
      </c>
      <c r="T9">
        <v>48</v>
      </c>
      <c r="U9">
        <v>4.1150000000000002</v>
      </c>
      <c r="V9">
        <v>0.122</v>
      </c>
      <c r="W9">
        <v>0</v>
      </c>
      <c r="X9">
        <v>5.0999999999999997E-2</v>
      </c>
      <c r="Y9">
        <v>4.0640000000000001</v>
      </c>
      <c r="AB9">
        <v>3.1549999999999998</v>
      </c>
      <c r="AC9">
        <v>65.729166666666657</v>
      </c>
      <c r="AD9">
        <v>65.729166666666657</v>
      </c>
      <c r="AN9">
        <v>24.535153061224499</v>
      </c>
      <c r="AO9">
        <v>0.68071428571428605</v>
      </c>
      <c r="AP9">
        <v>0.91</v>
      </c>
      <c r="AQ9">
        <v>1.1442857142857099</v>
      </c>
      <c r="AR9">
        <v>0.41428571428571398</v>
      </c>
      <c r="AS9">
        <v>445.32142857142901</v>
      </c>
      <c r="AT9">
        <v>2</v>
      </c>
      <c r="AU9">
        <v>0.222142857142857</v>
      </c>
      <c r="AV9">
        <v>0.3</v>
      </c>
      <c r="AW9">
        <v>152.97285714285701</v>
      </c>
      <c r="AX9">
        <v>12.6738571428571</v>
      </c>
      <c r="AY9">
        <v>757</v>
      </c>
      <c r="AZ9">
        <v>9.7330000000000005</v>
      </c>
      <c r="BA9">
        <v>-815.02040816326496</v>
      </c>
      <c r="BB9">
        <v>1008.30204081633</v>
      </c>
      <c r="BC9">
        <v>8</v>
      </c>
      <c r="BD9">
        <v>2.79338374790012</v>
      </c>
      <c r="BE9">
        <v>3.6229484741002498</v>
      </c>
      <c r="BF9">
        <v>1.1455640501973801</v>
      </c>
    </row>
    <row r="10" spans="1:58">
      <c r="A10">
        <v>2</v>
      </c>
      <c r="B10">
        <v>43643</v>
      </c>
      <c r="C10">
        <v>7</v>
      </c>
      <c r="D10" t="s">
        <v>90</v>
      </c>
      <c r="E10">
        <v>90</v>
      </c>
      <c r="F10" t="b">
        <v>0</v>
      </c>
      <c r="G10" t="s">
        <v>66</v>
      </c>
      <c r="H10" t="s">
        <v>113</v>
      </c>
      <c r="I10" t="s">
        <v>114</v>
      </c>
      <c r="J10" t="s">
        <v>115</v>
      </c>
      <c r="K10" t="s">
        <v>69</v>
      </c>
      <c r="L10">
        <v>0</v>
      </c>
      <c r="M10" t="s">
        <v>98</v>
      </c>
      <c r="N10" t="s">
        <v>66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>
        <v>58</v>
      </c>
      <c r="U10">
        <v>3.214</v>
      </c>
      <c r="V10">
        <v>0.17399999999999999</v>
      </c>
      <c r="W10">
        <v>0</v>
      </c>
      <c r="X10">
        <v>2.1999999999999999E-2</v>
      </c>
      <c r="Y10">
        <v>3.1920000000000002</v>
      </c>
      <c r="AB10">
        <v>3.41</v>
      </c>
      <c r="AC10">
        <v>58.793103448275865</v>
      </c>
      <c r="AD10">
        <v>58.793103448275865</v>
      </c>
      <c r="AN10">
        <v>24.778627450980402</v>
      </c>
      <c r="AO10">
        <v>0.67941176470588205</v>
      </c>
      <c r="AP10">
        <v>0.91011764705882403</v>
      </c>
      <c r="AQ10">
        <v>1.14558823529412</v>
      </c>
      <c r="AR10">
        <v>0.4</v>
      </c>
      <c r="AS10">
        <v>440.54901960784298</v>
      </c>
      <c r="AT10">
        <v>2</v>
      </c>
      <c r="AU10">
        <v>0.22</v>
      </c>
      <c r="AV10">
        <v>0.3</v>
      </c>
      <c r="AW10">
        <v>143.08137254901999</v>
      </c>
      <c r="AX10">
        <v>11.796666666666701</v>
      </c>
      <c r="AY10">
        <v>757</v>
      </c>
      <c r="AZ10">
        <v>9.7044117647058794</v>
      </c>
      <c r="BA10">
        <v>-815.92156862745105</v>
      </c>
      <c r="BB10">
        <v>1561.7156862745101</v>
      </c>
      <c r="BC10">
        <v>11.764705882352899</v>
      </c>
      <c r="BD10">
        <v>1.6869825526236299</v>
      </c>
      <c r="BE10">
        <v>1.88603121907879</v>
      </c>
      <c r="BF10">
        <v>1.8968779463802401</v>
      </c>
    </row>
    <row r="11" spans="1:58">
      <c r="A11">
        <v>2</v>
      </c>
      <c r="B11">
        <v>43643</v>
      </c>
      <c r="C11">
        <v>8</v>
      </c>
      <c r="D11" t="s">
        <v>105</v>
      </c>
      <c r="E11">
        <v>80</v>
      </c>
      <c r="F11" t="b">
        <v>0</v>
      </c>
      <c r="G11" t="s">
        <v>66</v>
      </c>
      <c r="H11" t="s">
        <v>116</v>
      </c>
      <c r="I11">
        <v>0</v>
      </c>
      <c r="J11" t="s">
        <v>117</v>
      </c>
      <c r="K11" t="s">
        <v>112</v>
      </c>
      <c r="L11">
        <v>0</v>
      </c>
      <c r="M11" t="s">
        <v>99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>
        <v>52</v>
      </c>
      <c r="U11">
        <v>3.8559999999999999</v>
      </c>
      <c r="V11">
        <v>0.17699999999999999</v>
      </c>
      <c r="W11">
        <v>0</v>
      </c>
      <c r="X11">
        <v>0.04</v>
      </c>
      <c r="Y11">
        <v>3.8159999999999998</v>
      </c>
      <c r="AB11">
        <v>3.645</v>
      </c>
      <c r="AC11">
        <v>70.096153846153854</v>
      </c>
      <c r="AD11">
        <v>70.096153846153854</v>
      </c>
      <c r="AN11">
        <v>24.809656862745101</v>
      </c>
      <c r="AO11">
        <v>0.59235294117647097</v>
      </c>
      <c r="AP11">
        <v>0.91100000000000003</v>
      </c>
      <c r="AQ11">
        <v>1.1382352941176499</v>
      </c>
      <c r="AR11">
        <v>0.41029411764705898</v>
      </c>
      <c r="AS11">
        <v>445.25</v>
      </c>
      <c r="AT11">
        <v>2</v>
      </c>
      <c r="AU11">
        <v>0.221764705882353</v>
      </c>
      <c r="AV11">
        <v>0.3</v>
      </c>
      <c r="AW11">
        <v>139.12818627451</v>
      </c>
      <c r="AX11">
        <v>11.470931372549</v>
      </c>
      <c r="AY11">
        <v>757</v>
      </c>
      <c r="AZ11">
        <v>9.7466094771241796</v>
      </c>
      <c r="BA11">
        <v>-819.08823529411802</v>
      </c>
      <c r="BB11">
        <v>1674.5424836601301</v>
      </c>
      <c r="BC11">
        <v>12.446895424836599</v>
      </c>
      <c r="BD11">
        <v>1.6304493263448701</v>
      </c>
      <c r="BE11">
        <v>6.32352393280045</v>
      </c>
      <c r="BF11">
        <v>1.9626491595256901</v>
      </c>
    </row>
    <row r="12" spans="1:58">
      <c r="A12">
        <v>2</v>
      </c>
      <c r="B12">
        <v>43643</v>
      </c>
      <c r="C12">
        <v>9</v>
      </c>
      <c r="D12" t="s">
        <v>109</v>
      </c>
      <c r="E12">
        <v>70</v>
      </c>
      <c r="F12" t="b">
        <v>0</v>
      </c>
      <c r="G12" t="s">
        <v>66</v>
      </c>
      <c r="H12" t="s">
        <v>118</v>
      </c>
      <c r="I12" t="s">
        <v>119</v>
      </c>
      <c r="J12" t="s">
        <v>120</v>
      </c>
      <c r="K12" t="s">
        <v>121</v>
      </c>
      <c r="L12">
        <v>0</v>
      </c>
      <c r="M12" t="s">
        <v>94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  <c r="S12" t="s">
        <v>66</v>
      </c>
      <c r="T12">
        <v>52</v>
      </c>
      <c r="U12">
        <v>4.3099999999999996</v>
      </c>
      <c r="V12">
        <v>0.129</v>
      </c>
      <c r="W12">
        <v>0</v>
      </c>
      <c r="X12">
        <v>6.0999999999999999E-2</v>
      </c>
      <c r="Y12">
        <v>4.2489999999999997</v>
      </c>
      <c r="AB12">
        <v>2.3650000000000002</v>
      </c>
      <c r="AC12">
        <v>45.480769230769234</v>
      </c>
      <c r="AD12">
        <v>45.480769230769234</v>
      </c>
      <c r="AN12">
        <v>24.865274143410499</v>
      </c>
      <c r="AO12">
        <v>0.72842105263157897</v>
      </c>
      <c r="AP12">
        <v>0.91100000000000003</v>
      </c>
      <c r="AQ12">
        <v>1.1499999999999999</v>
      </c>
      <c r="AR12">
        <v>0.416154970760234</v>
      </c>
      <c r="AS12">
        <v>446.77199959070498</v>
      </c>
      <c r="AT12">
        <v>2</v>
      </c>
      <c r="AU12">
        <v>0.226315789473684</v>
      </c>
      <c r="AV12">
        <v>0.3</v>
      </c>
      <c r="AW12">
        <v>146.239788960271</v>
      </c>
      <c r="AX12">
        <v>12.04370095538</v>
      </c>
      <c r="AY12">
        <v>757</v>
      </c>
      <c r="AZ12">
        <v>9.7615402019448307</v>
      </c>
      <c r="BA12">
        <v>-820.21097800057203</v>
      </c>
      <c r="BB12">
        <v>1500.07693918057</v>
      </c>
      <c r="BC12">
        <v>9.9556576181202008</v>
      </c>
      <c r="BD12">
        <v>1.62277215833763</v>
      </c>
      <c r="BE12">
        <v>4.1729979829473001</v>
      </c>
      <c r="BF12">
        <v>1.97193425063324</v>
      </c>
    </row>
    <row r="13" spans="1:58">
      <c r="A13">
        <v>2</v>
      </c>
      <c r="B13">
        <v>43643</v>
      </c>
      <c r="C13">
        <v>10</v>
      </c>
      <c r="D13" t="s">
        <v>105</v>
      </c>
      <c r="E13">
        <v>75</v>
      </c>
      <c r="F13" t="b">
        <v>0</v>
      </c>
      <c r="G13" t="s">
        <v>66</v>
      </c>
      <c r="H13" t="s">
        <v>106</v>
      </c>
      <c r="I13" t="s">
        <v>103</v>
      </c>
      <c r="J13" t="s">
        <v>120</v>
      </c>
      <c r="K13" t="s">
        <v>66</v>
      </c>
      <c r="L13">
        <v>0</v>
      </c>
      <c r="M13" t="s">
        <v>99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>
        <v>52</v>
      </c>
      <c r="U13">
        <v>2.5859999999999999</v>
      </c>
      <c r="V13">
        <v>0.14099999999999999</v>
      </c>
      <c r="W13">
        <v>0</v>
      </c>
      <c r="X13">
        <v>0.01</v>
      </c>
      <c r="Y13">
        <v>2.5760000000000001</v>
      </c>
      <c r="AB13">
        <v>3.1850000000000001</v>
      </c>
      <c r="AC13">
        <v>61.250000000000007</v>
      </c>
      <c r="AD13">
        <v>61.250000000000007</v>
      </c>
      <c r="AN13">
        <v>25.058687500000001</v>
      </c>
      <c r="AO13">
        <v>0.53625</v>
      </c>
      <c r="AP13">
        <v>0.91100000000000003</v>
      </c>
      <c r="AQ13">
        <v>1.1325000000000001</v>
      </c>
      <c r="AR13">
        <v>0.40625</v>
      </c>
      <c r="AS13">
        <v>444.91874999999999</v>
      </c>
      <c r="AT13">
        <v>2</v>
      </c>
      <c r="AU13">
        <v>0.2215625</v>
      </c>
      <c r="AV13">
        <v>0.3</v>
      </c>
      <c r="AW13">
        <v>136.3175</v>
      </c>
      <c r="AX13">
        <v>11.1896875</v>
      </c>
      <c r="AY13">
        <v>757</v>
      </c>
      <c r="AZ13">
        <v>9.7911249999999992</v>
      </c>
      <c r="BA13">
        <v>-821.15</v>
      </c>
      <c r="BB13">
        <v>1690.9749999999999</v>
      </c>
      <c r="BC13">
        <v>12.55625</v>
      </c>
      <c r="BD13">
        <v>1.97838882419593</v>
      </c>
      <c r="BE13">
        <v>2.9146623165865</v>
      </c>
      <c r="BF13">
        <v>1.61747779853162</v>
      </c>
    </row>
    <row r="14" spans="1:58">
      <c r="A14">
        <v>2</v>
      </c>
      <c r="B14">
        <v>43643</v>
      </c>
      <c r="C14">
        <v>11</v>
      </c>
      <c r="D14" t="s">
        <v>90</v>
      </c>
      <c r="E14">
        <v>70</v>
      </c>
      <c r="F14" t="b">
        <v>0</v>
      </c>
      <c r="G14" t="s">
        <v>66</v>
      </c>
      <c r="H14" t="s">
        <v>122</v>
      </c>
      <c r="I14">
        <v>0</v>
      </c>
      <c r="J14" t="s">
        <v>123</v>
      </c>
      <c r="K14">
        <v>0</v>
      </c>
      <c r="L14">
        <v>0</v>
      </c>
      <c r="M14" t="s">
        <v>112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>
        <v>49</v>
      </c>
      <c r="U14">
        <v>1.85</v>
      </c>
      <c r="V14">
        <v>0.121</v>
      </c>
      <c r="W14">
        <v>0</v>
      </c>
      <c r="X14">
        <v>0</v>
      </c>
      <c r="Y14">
        <v>1.85</v>
      </c>
      <c r="AB14">
        <v>2.9449999999999998</v>
      </c>
      <c r="AC14">
        <v>60.102040816326522</v>
      </c>
      <c r="AD14">
        <v>60.102040816326522</v>
      </c>
      <c r="AN14">
        <v>24.2378</v>
      </c>
      <c r="AO14">
        <v>0.8105</v>
      </c>
      <c r="AP14">
        <v>0.91100000000000003</v>
      </c>
      <c r="AQ14">
        <v>1.1575</v>
      </c>
      <c r="AR14">
        <v>0.435</v>
      </c>
      <c r="AS14">
        <v>449.17500000000001</v>
      </c>
      <c r="AT14">
        <v>2</v>
      </c>
      <c r="AU14">
        <v>0.22650000000000001</v>
      </c>
      <c r="AV14">
        <v>0.3</v>
      </c>
      <c r="AW14">
        <v>125.04349999999999</v>
      </c>
      <c r="AX14">
        <v>10.4162</v>
      </c>
      <c r="AY14">
        <v>757</v>
      </c>
      <c r="AZ14">
        <v>9.5875500000000002</v>
      </c>
      <c r="BA14">
        <v>-822.93</v>
      </c>
      <c r="BB14">
        <v>678.91</v>
      </c>
      <c r="BC14">
        <v>5.25</v>
      </c>
      <c r="BD14">
        <v>3.3673619602823202</v>
      </c>
      <c r="BE14">
        <v>0.51369278467416601</v>
      </c>
      <c r="BF14">
        <v>0.95029879108443605</v>
      </c>
    </row>
    <row r="15" spans="1:58">
      <c r="A15">
        <v>2</v>
      </c>
      <c r="B15">
        <v>43643</v>
      </c>
      <c r="C15">
        <v>12</v>
      </c>
      <c r="D15" t="s">
        <v>100</v>
      </c>
      <c r="E15">
        <v>58</v>
      </c>
      <c r="F15" t="b">
        <v>0</v>
      </c>
      <c r="G15" t="s">
        <v>66</v>
      </c>
      <c r="H15" t="s">
        <v>124</v>
      </c>
      <c r="I15">
        <v>0</v>
      </c>
      <c r="J15" t="s">
        <v>125</v>
      </c>
      <c r="K15">
        <v>0</v>
      </c>
      <c r="L15">
        <v>0</v>
      </c>
      <c r="M15" t="s">
        <v>98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>
        <v>53</v>
      </c>
      <c r="U15">
        <v>4.8049999999999997</v>
      </c>
      <c r="V15">
        <v>0.13100000000000001</v>
      </c>
      <c r="W15">
        <v>0</v>
      </c>
      <c r="X15">
        <v>7.9000000000000001E-2</v>
      </c>
      <c r="Y15">
        <v>4.726</v>
      </c>
      <c r="AB15">
        <v>2.9750000000000001</v>
      </c>
      <c r="AC15">
        <v>56.132075471698116</v>
      </c>
      <c r="AD15">
        <v>56.132075471698116</v>
      </c>
      <c r="AN15">
        <v>24.248725490196101</v>
      </c>
      <c r="AO15">
        <v>0.70705882352941196</v>
      </c>
      <c r="AP15">
        <v>0.91100000000000003</v>
      </c>
      <c r="AQ15">
        <v>1.14852941176471</v>
      </c>
      <c r="AR15">
        <v>0.4</v>
      </c>
      <c r="AS15">
        <v>447.73529411764702</v>
      </c>
      <c r="AT15">
        <v>2</v>
      </c>
      <c r="AU15">
        <v>0.223529411764706</v>
      </c>
      <c r="AV15">
        <v>0.3</v>
      </c>
      <c r="AW15">
        <v>106.324019607843</v>
      </c>
      <c r="AX15">
        <v>8.8569117647058793</v>
      </c>
      <c r="AY15">
        <v>757</v>
      </c>
      <c r="AZ15">
        <v>9.6596078431372607</v>
      </c>
      <c r="BA15">
        <v>-825.87254901960796</v>
      </c>
      <c r="BB15">
        <v>1103.63235294118</v>
      </c>
      <c r="BC15">
        <v>8.4313725490196099</v>
      </c>
      <c r="BD15">
        <v>2.5671017127088001</v>
      </c>
      <c r="BE15">
        <v>1.0256641175466801</v>
      </c>
      <c r="BF15">
        <v>1.2465419598132601</v>
      </c>
    </row>
    <row r="16" spans="1:58">
      <c r="A16">
        <v>2</v>
      </c>
      <c r="B16">
        <v>43643</v>
      </c>
      <c r="C16">
        <v>13</v>
      </c>
      <c r="D16" t="s">
        <v>109</v>
      </c>
      <c r="E16">
        <v>65</v>
      </c>
      <c r="F16" t="b">
        <v>0</v>
      </c>
      <c r="G16" t="s">
        <v>66</v>
      </c>
      <c r="H16" t="s">
        <v>126</v>
      </c>
      <c r="I16">
        <v>0</v>
      </c>
      <c r="J16" t="s">
        <v>127</v>
      </c>
      <c r="K16" t="s">
        <v>128</v>
      </c>
      <c r="L16">
        <v>0</v>
      </c>
      <c r="M16" t="s">
        <v>99</v>
      </c>
      <c r="N16" t="s">
        <v>66</v>
      </c>
      <c r="O16" t="s">
        <v>66</v>
      </c>
      <c r="P16" t="s">
        <v>66</v>
      </c>
      <c r="Q16" t="s">
        <v>66</v>
      </c>
      <c r="R16" t="s">
        <v>66</v>
      </c>
      <c r="S16" t="s">
        <v>66</v>
      </c>
      <c r="T16">
        <v>47</v>
      </c>
      <c r="U16">
        <v>3.1669999999999998</v>
      </c>
      <c r="V16">
        <v>0.122</v>
      </c>
      <c r="W16">
        <v>0</v>
      </c>
      <c r="X16">
        <v>2.3E-2</v>
      </c>
      <c r="Y16">
        <v>3.1440000000000001</v>
      </c>
      <c r="AB16">
        <v>3.19</v>
      </c>
      <c r="AC16">
        <v>67.872340425531917</v>
      </c>
      <c r="AD16">
        <v>67.872340425531917</v>
      </c>
      <c r="AN16">
        <v>24.441235238095199</v>
      </c>
      <c r="AO16">
        <v>0.68640000000000001</v>
      </c>
      <c r="AP16">
        <v>0.91100000000000003</v>
      </c>
      <c r="AQ16">
        <v>1.1464000000000001</v>
      </c>
      <c r="AR16">
        <v>0.44126666666666697</v>
      </c>
      <c r="AS16">
        <v>449.612666666667</v>
      </c>
      <c r="AT16">
        <v>2</v>
      </c>
      <c r="AU16">
        <v>0.22800000000000001</v>
      </c>
      <c r="AV16">
        <v>0.3</v>
      </c>
      <c r="AW16">
        <v>130.87896190476201</v>
      </c>
      <c r="AX16">
        <v>10.8634219047619</v>
      </c>
      <c r="AY16">
        <v>757</v>
      </c>
      <c r="AZ16">
        <v>9.5864390476190504</v>
      </c>
      <c r="BA16">
        <v>-818.71323809523801</v>
      </c>
      <c r="BB16">
        <v>1114.8194285714301</v>
      </c>
      <c r="BC16">
        <v>8.0586666666666709</v>
      </c>
      <c r="BD16">
        <v>3.0094531759163501</v>
      </c>
      <c r="BE16">
        <v>0.947608772881255</v>
      </c>
      <c r="BF16">
        <v>1.0633160952988201</v>
      </c>
    </row>
    <row r="17" spans="1:58">
      <c r="A17">
        <v>2</v>
      </c>
      <c r="B17">
        <v>43643</v>
      </c>
      <c r="C17">
        <v>14</v>
      </c>
      <c r="D17" t="s">
        <v>95</v>
      </c>
      <c r="E17">
        <v>66</v>
      </c>
      <c r="F17" t="b">
        <v>0</v>
      </c>
      <c r="G17" t="s">
        <v>66</v>
      </c>
      <c r="H17" t="s">
        <v>129</v>
      </c>
      <c r="I17">
        <v>0</v>
      </c>
      <c r="J17" t="s">
        <v>130</v>
      </c>
      <c r="K17">
        <v>0</v>
      </c>
      <c r="L17">
        <v>0</v>
      </c>
      <c r="M17" t="s">
        <v>99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>
        <v>52</v>
      </c>
      <c r="U17">
        <v>2.613</v>
      </c>
      <c r="V17">
        <v>0.13</v>
      </c>
      <c r="W17">
        <v>0</v>
      </c>
      <c r="X17">
        <v>1.0999999999999999E-2</v>
      </c>
      <c r="Y17">
        <v>2.6019999999999999</v>
      </c>
      <c r="AB17">
        <v>3.2</v>
      </c>
      <c r="AC17">
        <v>61.538461538461547</v>
      </c>
      <c r="AD17">
        <v>61.538461538461547</v>
      </c>
      <c r="AN17">
        <v>24.7522916666667</v>
      </c>
      <c r="AO17">
        <v>0.53562500000000002</v>
      </c>
      <c r="AP17">
        <v>0.91081250000000002</v>
      </c>
      <c r="AQ17">
        <v>1.1331249999999999</v>
      </c>
      <c r="AR17">
        <v>0.4</v>
      </c>
      <c r="AS17">
        <v>446.04947916666703</v>
      </c>
      <c r="AT17">
        <v>2</v>
      </c>
      <c r="AU17">
        <v>0.221041666666667</v>
      </c>
      <c r="AV17">
        <v>0.3</v>
      </c>
      <c r="AW17">
        <v>139.87161458333301</v>
      </c>
      <c r="AX17">
        <v>11.5433854166667</v>
      </c>
      <c r="AY17">
        <v>757</v>
      </c>
      <c r="AZ17">
        <v>9.6686718749999994</v>
      </c>
      <c r="BA17">
        <v>-815.17447916666697</v>
      </c>
      <c r="BB17">
        <v>1512.8671875</v>
      </c>
      <c r="BC17">
        <v>11.7760416666667</v>
      </c>
      <c r="BD17">
        <v>2.3429902959801101</v>
      </c>
      <c r="BE17">
        <v>1.1388624082113401</v>
      </c>
      <c r="BF17">
        <v>1.3657760364992899</v>
      </c>
    </row>
    <row r="18" spans="1:58">
      <c r="A18">
        <v>2</v>
      </c>
      <c r="B18">
        <v>43643</v>
      </c>
      <c r="C18">
        <v>15</v>
      </c>
      <c r="D18" t="s">
        <v>105</v>
      </c>
      <c r="E18">
        <v>67</v>
      </c>
      <c r="F18" t="b">
        <v>0</v>
      </c>
      <c r="G18" t="s">
        <v>66</v>
      </c>
      <c r="H18" t="s">
        <v>131</v>
      </c>
      <c r="I18">
        <v>0</v>
      </c>
      <c r="J18" t="s">
        <v>132</v>
      </c>
      <c r="K18">
        <v>0</v>
      </c>
      <c r="L18">
        <v>0</v>
      </c>
      <c r="M18" t="s">
        <v>133</v>
      </c>
      <c r="N18" t="s">
        <v>66</v>
      </c>
      <c r="O18" t="s">
        <v>66</v>
      </c>
      <c r="P18" t="s">
        <v>66</v>
      </c>
      <c r="Q18" t="s">
        <v>66</v>
      </c>
      <c r="R18" t="s">
        <v>66</v>
      </c>
      <c r="S18" t="s">
        <v>66</v>
      </c>
      <c r="T18">
        <v>52</v>
      </c>
      <c r="U18">
        <v>3.01</v>
      </c>
      <c r="V18">
        <v>0.13500000000000001</v>
      </c>
      <c r="W18">
        <v>0</v>
      </c>
      <c r="X18">
        <v>2.7E-2</v>
      </c>
      <c r="Y18">
        <v>2.9830000000000001</v>
      </c>
      <c r="AB18">
        <v>3.18</v>
      </c>
      <c r="AC18">
        <v>61.15384615384616</v>
      </c>
      <c r="AD18">
        <v>61.15384615384616</v>
      </c>
      <c r="AN18">
        <v>24.5520396825397</v>
      </c>
      <c r="AO18">
        <v>0.663333333333333</v>
      </c>
      <c r="AP18">
        <v>0.91</v>
      </c>
      <c r="AQ18">
        <v>1.14333333333333</v>
      </c>
      <c r="AR18">
        <v>0.4</v>
      </c>
      <c r="AS18">
        <v>443.29722222222199</v>
      </c>
      <c r="AT18">
        <v>2</v>
      </c>
      <c r="AU18">
        <v>0.22</v>
      </c>
      <c r="AV18">
        <v>0.3</v>
      </c>
      <c r="AW18">
        <v>141.40718253968299</v>
      </c>
      <c r="AX18">
        <v>11.715043650793699</v>
      </c>
      <c r="AY18">
        <v>757</v>
      </c>
      <c r="AZ18">
        <v>9.6551111111111094</v>
      </c>
      <c r="BA18">
        <v>-815.64523809523803</v>
      </c>
      <c r="BB18">
        <v>1265.50753968254</v>
      </c>
      <c r="BC18">
        <v>9.3908730158730194</v>
      </c>
      <c r="BD18">
        <v>2.4446278684579599</v>
      </c>
      <c r="BE18">
        <v>1.26024585101155</v>
      </c>
      <c r="BF18">
        <v>1.3089926860804899</v>
      </c>
    </row>
    <row r="19" spans="1:58">
      <c r="A19">
        <v>2</v>
      </c>
      <c r="B19">
        <v>43643</v>
      </c>
      <c r="C19">
        <v>16</v>
      </c>
      <c r="D19" t="s">
        <v>95</v>
      </c>
      <c r="E19">
        <v>75</v>
      </c>
      <c r="F19" t="b">
        <v>0</v>
      </c>
      <c r="G19" t="s">
        <v>66</v>
      </c>
      <c r="H19" t="s">
        <v>134</v>
      </c>
      <c r="I19" t="s">
        <v>135</v>
      </c>
      <c r="J19" t="s">
        <v>136</v>
      </c>
      <c r="K19" t="s">
        <v>94</v>
      </c>
      <c r="L19">
        <v>0</v>
      </c>
      <c r="M19" t="s">
        <v>112</v>
      </c>
      <c r="N19" t="s">
        <v>66</v>
      </c>
      <c r="O19" t="s">
        <v>66</v>
      </c>
      <c r="P19" t="s">
        <v>66</v>
      </c>
      <c r="Q19" t="s">
        <v>66</v>
      </c>
      <c r="R19" t="s">
        <v>66</v>
      </c>
      <c r="S19" t="s">
        <v>66</v>
      </c>
      <c r="T19">
        <v>51</v>
      </c>
      <c r="U19">
        <v>3.468</v>
      </c>
      <c r="V19">
        <v>0.14399999999999999</v>
      </c>
      <c r="W19">
        <v>0</v>
      </c>
      <c r="X19">
        <v>3.9E-2</v>
      </c>
      <c r="Y19">
        <v>3.4289999999999998</v>
      </c>
      <c r="AB19">
        <v>3.7149999999999999</v>
      </c>
      <c r="AC19">
        <v>72.843137254901961</v>
      </c>
      <c r="AD19">
        <v>72.843137254901961</v>
      </c>
      <c r="AN19">
        <v>24.720279017857099</v>
      </c>
      <c r="AO19">
        <v>0.625</v>
      </c>
      <c r="AP19">
        <v>0.91</v>
      </c>
      <c r="AQ19">
        <v>1.1399999999999999</v>
      </c>
      <c r="AR19">
        <v>0.4</v>
      </c>
      <c r="AS19">
        <v>440.03125</v>
      </c>
      <c r="AT19">
        <v>2</v>
      </c>
      <c r="AU19">
        <v>0.22</v>
      </c>
      <c r="AV19">
        <v>0.3</v>
      </c>
      <c r="AW19">
        <v>150.423660714286</v>
      </c>
      <c r="AX19">
        <v>12.421808035714299</v>
      </c>
      <c r="AY19">
        <v>757</v>
      </c>
      <c r="AZ19">
        <v>9.7321986607142907</v>
      </c>
      <c r="BA19">
        <v>-815.11383928571399</v>
      </c>
      <c r="BB19">
        <v>1384.4419642857099</v>
      </c>
      <c r="BC19">
        <v>10.0725446428571</v>
      </c>
      <c r="BD19">
        <v>2.1087347928288098</v>
      </c>
      <c r="BE19">
        <v>1.4809024670651501</v>
      </c>
      <c r="BF19">
        <v>1.5174976060917</v>
      </c>
    </row>
    <row r="20" spans="1:58">
      <c r="A20">
        <v>2</v>
      </c>
      <c r="B20">
        <v>43643</v>
      </c>
      <c r="C20">
        <v>17</v>
      </c>
      <c r="D20" t="s">
        <v>90</v>
      </c>
      <c r="E20">
        <v>85</v>
      </c>
      <c r="F20" t="b">
        <v>0</v>
      </c>
      <c r="G20" t="s">
        <v>66</v>
      </c>
      <c r="H20" t="s">
        <v>137</v>
      </c>
      <c r="I20" t="s">
        <v>119</v>
      </c>
      <c r="J20" t="s">
        <v>138</v>
      </c>
      <c r="K20" t="s">
        <v>69</v>
      </c>
      <c r="L20">
        <v>0</v>
      </c>
      <c r="M20" t="s">
        <v>94</v>
      </c>
      <c r="N20" t="s">
        <v>66</v>
      </c>
      <c r="O20" t="s">
        <v>66</v>
      </c>
      <c r="P20" t="s">
        <v>66</v>
      </c>
      <c r="Q20" t="s">
        <v>66</v>
      </c>
      <c r="R20" t="s">
        <v>66</v>
      </c>
      <c r="S20" t="s">
        <v>66</v>
      </c>
      <c r="T20">
        <v>51</v>
      </c>
      <c r="U20">
        <v>4.72</v>
      </c>
      <c r="V20">
        <v>0.28100000000000003</v>
      </c>
      <c r="W20">
        <v>0</v>
      </c>
      <c r="X20">
        <v>7.2999999999999995E-2</v>
      </c>
      <c r="Y20">
        <v>4.6470000000000002</v>
      </c>
      <c r="AB20">
        <v>3.2549999999999999</v>
      </c>
      <c r="AC20">
        <v>63.82352941176471</v>
      </c>
      <c r="AD20">
        <v>63.82352941176471</v>
      </c>
      <c r="AN20">
        <v>24.606448412698398</v>
      </c>
      <c r="AO20">
        <v>0.80166666666666697</v>
      </c>
      <c r="AP20">
        <v>0.91</v>
      </c>
      <c r="AQ20">
        <v>1.1558333333333299</v>
      </c>
      <c r="AR20">
        <v>0.40277777777777801</v>
      </c>
      <c r="AS20">
        <v>439.91666666666703</v>
      </c>
      <c r="AT20">
        <v>2</v>
      </c>
      <c r="AU20">
        <v>0.220555555555556</v>
      </c>
      <c r="AV20">
        <v>0.3</v>
      </c>
      <c r="AW20">
        <v>149.716031746032</v>
      </c>
      <c r="AX20">
        <v>12.3917738095238</v>
      </c>
      <c r="AY20">
        <v>757</v>
      </c>
      <c r="AZ20">
        <v>9.6796666666666695</v>
      </c>
      <c r="BA20">
        <v>-815.53690476190502</v>
      </c>
      <c r="BB20">
        <v>1160.2496031746</v>
      </c>
      <c r="BC20">
        <v>9.0734126984126995</v>
      </c>
      <c r="BD20">
        <v>2.0957402163389802</v>
      </c>
      <c r="BE20">
        <v>0.609617862374498</v>
      </c>
      <c r="BF20">
        <v>1.5269068060305899</v>
      </c>
    </row>
    <row r="21" spans="1:58">
      <c r="A21">
        <v>2</v>
      </c>
      <c r="B21">
        <v>43643</v>
      </c>
      <c r="C21">
        <v>18</v>
      </c>
      <c r="D21" t="s">
        <v>100</v>
      </c>
      <c r="E21">
        <v>65</v>
      </c>
      <c r="F21" t="b">
        <v>0</v>
      </c>
      <c r="G21" t="s">
        <v>66</v>
      </c>
      <c r="H21" t="s">
        <v>139</v>
      </c>
      <c r="I21">
        <v>0</v>
      </c>
      <c r="J21" t="s">
        <v>140</v>
      </c>
      <c r="K21">
        <v>0</v>
      </c>
      <c r="L21">
        <v>0</v>
      </c>
      <c r="M21" t="s">
        <v>133</v>
      </c>
      <c r="N21" t="s">
        <v>66</v>
      </c>
      <c r="O21" t="s">
        <v>66</v>
      </c>
      <c r="P21" t="s">
        <v>66</v>
      </c>
      <c r="Q21" t="s">
        <v>66</v>
      </c>
      <c r="R21" t="s">
        <v>66</v>
      </c>
      <c r="S21" t="s">
        <v>66</v>
      </c>
      <c r="T21" t="s">
        <v>141</v>
      </c>
      <c r="U21">
        <v>4.093</v>
      </c>
      <c r="V21">
        <v>0.13700000000000001</v>
      </c>
      <c r="W21">
        <v>0</v>
      </c>
      <c r="X21">
        <v>6.8000000000000005E-2</v>
      </c>
      <c r="Y21">
        <v>4.0250000000000004</v>
      </c>
      <c r="AB21">
        <v>3.45</v>
      </c>
      <c r="AC21">
        <v>69.696969696969703</v>
      </c>
      <c r="AD21">
        <v>69.696969696969703</v>
      </c>
      <c r="AN21">
        <v>24.560238095238098</v>
      </c>
      <c r="AO21">
        <v>0.86357142857142899</v>
      </c>
      <c r="AP21">
        <v>0.91100000000000003</v>
      </c>
      <c r="AQ21">
        <v>1.1614285714285699</v>
      </c>
      <c r="AR21">
        <v>0.4</v>
      </c>
      <c r="AS21">
        <v>444.607142857143</v>
      </c>
      <c r="AT21">
        <v>2</v>
      </c>
      <c r="AU21">
        <v>0.22</v>
      </c>
      <c r="AV21">
        <v>0.3</v>
      </c>
      <c r="AW21">
        <v>126.71428571428601</v>
      </c>
      <c r="AX21">
        <v>10.492857142857099</v>
      </c>
      <c r="AY21">
        <v>757</v>
      </c>
      <c r="AZ21">
        <v>9.8067857142857093</v>
      </c>
      <c r="BA21">
        <v>-823.57142857142901</v>
      </c>
      <c r="BB21">
        <v>815.142857142857</v>
      </c>
      <c r="BC21">
        <v>6.0714285714285703</v>
      </c>
      <c r="BD21">
        <v>2.59392620123411</v>
      </c>
      <c r="BE21">
        <v>1.6267780541719901</v>
      </c>
      <c r="BF21">
        <v>1.23365113412923</v>
      </c>
    </row>
    <row r="22" spans="1:58">
      <c r="A22">
        <v>2</v>
      </c>
      <c r="B22">
        <v>43643</v>
      </c>
      <c r="C22">
        <v>19</v>
      </c>
      <c r="D22" t="s">
        <v>109</v>
      </c>
      <c r="E22">
        <v>70</v>
      </c>
      <c r="F22" t="b">
        <v>0</v>
      </c>
      <c r="G22" t="s">
        <v>66</v>
      </c>
      <c r="H22">
        <v>0</v>
      </c>
      <c r="I22" t="s">
        <v>114</v>
      </c>
      <c r="J22" t="s">
        <v>142</v>
      </c>
      <c r="K22">
        <v>0</v>
      </c>
      <c r="L22" t="s">
        <v>143</v>
      </c>
      <c r="M22" t="s">
        <v>112</v>
      </c>
      <c r="N22" t="s">
        <v>66</v>
      </c>
      <c r="O22" t="s">
        <v>66</v>
      </c>
      <c r="P22" t="s">
        <v>66</v>
      </c>
      <c r="Q22" t="s">
        <v>66</v>
      </c>
      <c r="R22" t="s">
        <v>66</v>
      </c>
      <c r="S22" t="s">
        <v>66</v>
      </c>
      <c r="T22" t="s">
        <v>144</v>
      </c>
      <c r="U22">
        <v>3.6539999999999999</v>
      </c>
      <c r="V22">
        <v>0.14000000000000001</v>
      </c>
      <c r="W22">
        <v>0</v>
      </c>
      <c r="X22">
        <v>4.4999999999999998E-2</v>
      </c>
      <c r="Y22">
        <v>3.609</v>
      </c>
      <c r="AB22">
        <v>2.88</v>
      </c>
      <c r="AC22">
        <v>57.029702970297024</v>
      </c>
      <c r="AD22">
        <v>57.029702970297024</v>
      </c>
      <c r="AN22">
        <v>24.966025641025599</v>
      </c>
      <c r="AO22">
        <v>0.71846153846153804</v>
      </c>
      <c r="AP22">
        <v>0.91100000000000003</v>
      </c>
      <c r="AQ22">
        <v>1.1492307692307699</v>
      </c>
      <c r="AR22">
        <v>0.41538461538461502</v>
      </c>
      <c r="AS22">
        <v>446.230769230769</v>
      </c>
      <c r="AT22">
        <v>2</v>
      </c>
      <c r="AU22">
        <v>0.223846153846154</v>
      </c>
      <c r="AV22">
        <v>0.3</v>
      </c>
      <c r="AW22">
        <v>137.517948717949</v>
      </c>
      <c r="AX22">
        <v>11.3053846153846</v>
      </c>
      <c r="AY22">
        <v>757</v>
      </c>
      <c r="AZ22">
        <v>9.7866666666666706</v>
      </c>
      <c r="BA22">
        <v>-820.64102564102598</v>
      </c>
      <c r="BB22">
        <v>370.461538461538</v>
      </c>
      <c r="BC22">
        <v>2.7692307692307701</v>
      </c>
      <c r="BD22">
        <v>3.3992135147791198</v>
      </c>
      <c r="BE22">
        <v>1.9676373117733399</v>
      </c>
      <c r="BF22">
        <v>0.94139423313275805</v>
      </c>
    </row>
    <row r="23" spans="1:58">
      <c r="A23">
        <v>2</v>
      </c>
      <c r="B23">
        <v>43643</v>
      </c>
      <c r="C23">
        <v>20</v>
      </c>
      <c r="D23" t="s">
        <v>95</v>
      </c>
      <c r="E23">
        <v>80</v>
      </c>
      <c r="F23" t="b">
        <v>0</v>
      </c>
      <c r="G23" t="s">
        <v>66</v>
      </c>
      <c r="H23" t="s">
        <v>145</v>
      </c>
      <c r="I23">
        <v>0</v>
      </c>
      <c r="J23" t="s">
        <v>146</v>
      </c>
      <c r="K23">
        <v>0</v>
      </c>
      <c r="L23">
        <v>0</v>
      </c>
      <c r="M23" t="s">
        <v>70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 t="s">
        <v>141</v>
      </c>
      <c r="U23">
        <v>4.0880000000000001</v>
      </c>
      <c r="V23">
        <v>0.13500000000000001</v>
      </c>
      <c r="W23">
        <v>0</v>
      </c>
      <c r="X23">
        <v>6.2E-2</v>
      </c>
      <c r="Y23">
        <v>4.0259999999999998</v>
      </c>
      <c r="AB23">
        <v>3.02</v>
      </c>
      <c r="AC23">
        <v>61.01010101010101</v>
      </c>
      <c r="AD23">
        <v>61.01010101010101</v>
      </c>
      <c r="AN23">
        <v>25.039907407407402</v>
      </c>
      <c r="AO23">
        <v>0.61055555555555596</v>
      </c>
      <c r="AP23">
        <v>0.91100000000000003</v>
      </c>
      <c r="AQ23">
        <v>1.13944444444444</v>
      </c>
      <c r="AR23">
        <v>0.41111111111111098</v>
      </c>
      <c r="AS23">
        <v>444.34788359788399</v>
      </c>
      <c r="AT23">
        <v>2</v>
      </c>
      <c r="AU23">
        <v>0.22166666666666701</v>
      </c>
      <c r="AV23">
        <v>0.3</v>
      </c>
      <c r="AW23">
        <v>137.636507936508</v>
      </c>
      <c r="AX23">
        <v>11.3013888888889</v>
      </c>
      <c r="AY23">
        <v>757</v>
      </c>
      <c r="AZ23">
        <v>9.7791269841269806</v>
      </c>
      <c r="BA23">
        <v>-820.30952380952397</v>
      </c>
      <c r="BB23">
        <v>1152.7195767195799</v>
      </c>
      <c r="BC23">
        <v>8.5026455026454997</v>
      </c>
      <c r="BD23">
        <v>2.68306974605763</v>
      </c>
      <c r="BE23">
        <v>1.50403790776178</v>
      </c>
      <c r="BF23">
        <v>1.1926637407402201</v>
      </c>
    </row>
    <row r="24" spans="1:58">
      <c r="A24">
        <v>2</v>
      </c>
      <c r="B24">
        <v>43643</v>
      </c>
      <c r="C24" t="s">
        <v>64</v>
      </c>
      <c r="D24" t="s">
        <v>65</v>
      </c>
      <c r="E24">
        <v>65</v>
      </c>
      <c r="F24" t="b">
        <v>0</v>
      </c>
      <c r="G24" t="s">
        <v>66</v>
      </c>
      <c r="H24" t="s">
        <v>103</v>
      </c>
      <c r="I24">
        <v>0</v>
      </c>
      <c r="J24" t="s">
        <v>147</v>
      </c>
      <c r="K24" t="s">
        <v>112</v>
      </c>
      <c r="L24">
        <v>0</v>
      </c>
      <c r="M24" t="s">
        <v>98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 t="s">
        <v>141</v>
      </c>
      <c r="U24">
        <v>3.302</v>
      </c>
      <c r="V24">
        <v>0.155</v>
      </c>
      <c r="W24">
        <v>0</v>
      </c>
      <c r="X24">
        <v>2.1999999999999999E-2</v>
      </c>
      <c r="Y24">
        <v>3.28</v>
      </c>
      <c r="AB24">
        <v>5.53</v>
      </c>
      <c r="AC24">
        <v>111.71717171717172</v>
      </c>
      <c r="AD24">
        <v>111.71717171717172</v>
      </c>
      <c r="AN24">
        <v>23.982222222222202</v>
      </c>
      <c r="AO24">
        <v>0.91111111111111098</v>
      </c>
      <c r="AP24">
        <v>0.91152777777777805</v>
      </c>
      <c r="AQ24">
        <v>1.16777777777778</v>
      </c>
      <c r="AR24">
        <v>0.44722222222222202</v>
      </c>
      <c r="AS24">
        <v>449.694444444444</v>
      </c>
      <c r="AT24">
        <v>2</v>
      </c>
      <c r="AU24">
        <v>0.23</v>
      </c>
      <c r="AV24">
        <v>0.3</v>
      </c>
      <c r="AW24">
        <v>117.822222222222</v>
      </c>
      <c r="AX24">
        <v>9.8634259259259291</v>
      </c>
      <c r="AY24">
        <v>757</v>
      </c>
      <c r="AZ24">
        <v>9.5011111111111095</v>
      </c>
      <c r="BA24">
        <v>-823.21296296296305</v>
      </c>
      <c r="BB24">
        <v>799.62037037036998</v>
      </c>
      <c r="BC24">
        <v>5.7685185185185199</v>
      </c>
      <c r="BD24">
        <v>2.1479321423026398</v>
      </c>
      <c r="BE24">
        <v>1.65437532654314</v>
      </c>
      <c r="BF24">
        <v>1.48980497892709</v>
      </c>
    </row>
    <row r="25" spans="1:58">
      <c r="A25">
        <v>7</v>
      </c>
      <c r="B25">
        <v>43649</v>
      </c>
      <c r="C25">
        <v>1</v>
      </c>
      <c r="D25" t="s">
        <v>90</v>
      </c>
      <c r="E25">
        <v>65</v>
      </c>
      <c r="F25" t="b">
        <v>0</v>
      </c>
      <c r="G25">
        <v>12.7</v>
      </c>
      <c r="H25" t="s">
        <v>148</v>
      </c>
      <c r="I25" t="s">
        <v>149</v>
      </c>
      <c r="J25" t="s">
        <v>150</v>
      </c>
      <c r="K25" t="s">
        <v>151</v>
      </c>
      <c r="L25">
        <v>0</v>
      </c>
      <c r="M25" t="s">
        <v>152</v>
      </c>
      <c r="N25" t="s">
        <v>153</v>
      </c>
      <c r="O25" t="s">
        <v>154</v>
      </c>
      <c r="P25" t="s">
        <v>155</v>
      </c>
      <c r="Q25">
        <v>0</v>
      </c>
      <c r="R25" t="s">
        <v>156</v>
      </c>
      <c r="S25" t="s">
        <v>157</v>
      </c>
      <c r="T25">
        <v>60</v>
      </c>
      <c r="U25">
        <v>2.1419999999999999</v>
      </c>
      <c r="V25">
        <v>0.29099999999999998</v>
      </c>
      <c r="W25">
        <v>4.0000000000000001E-3</v>
      </c>
      <c r="X25">
        <v>1.2E-2</v>
      </c>
      <c r="Y25">
        <v>2.13</v>
      </c>
      <c r="AB25">
        <v>4.68</v>
      </c>
      <c r="AC25">
        <v>78</v>
      </c>
      <c r="AD25">
        <v>78.004000000000005</v>
      </c>
      <c r="AE25">
        <v>0</v>
      </c>
      <c r="AF25">
        <v>41.94173</v>
      </c>
      <c r="AG25">
        <v>5.3845999999999998E-2</v>
      </c>
      <c r="AH25">
        <v>3.6299999999999999E-4</v>
      </c>
      <c r="AI25">
        <v>7.7858470000000004</v>
      </c>
      <c r="AJ25">
        <v>6.4200000000000004E-3</v>
      </c>
      <c r="AK25">
        <v>3.3464000000000001E-2</v>
      </c>
      <c r="AL25">
        <v>14.590009999999999</v>
      </c>
      <c r="AM25">
        <v>1.2235210000000001</v>
      </c>
      <c r="AN25">
        <v>23.564868421052601</v>
      </c>
      <c r="AO25">
        <v>0.66052631578947396</v>
      </c>
      <c r="AP25">
        <v>0.90894736842105295</v>
      </c>
      <c r="AQ25">
        <v>1.1405263157894701</v>
      </c>
      <c r="AR25">
        <v>0.4</v>
      </c>
      <c r="AS25">
        <v>418.13157894736798</v>
      </c>
      <c r="AT25">
        <v>2</v>
      </c>
      <c r="AU25">
        <v>0.21</v>
      </c>
      <c r="AV25">
        <v>0.3</v>
      </c>
      <c r="AW25">
        <v>161.596052631579</v>
      </c>
      <c r="AX25">
        <v>13.6344736842105</v>
      </c>
      <c r="AY25">
        <v>757</v>
      </c>
      <c r="AZ25">
        <v>9.5474999999999994</v>
      </c>
      <c r="BA25">
        <v>-896.31578947368405</v>
      </c>
      <c r="BB25">
        <v>464.17105263157902</v>
      </c>
      <c r="BC25">
        <v>3.32894736842105</v>
      </c>
      <c r="BD25">
        <v>2.0908990029764101</v>
      </c>
      <c r="BE25">
        <v>1.6880441847952099</v>
      </c>
      <c r="BF25">
        <v>1.53044216647709</v>
      </c>
    </row>
    <row r="26" spans="1:58">
      <c r="A26">
        <v>7</v>
      </c>
      <c r="B26">
        <v>43649</v>
      </c>
      <c r="C26">
        <v>2</v>
      </c>
      <c r="D26" t="s">
        <v>95</v>
      </c>
      <c r="E26">
        <v>60</v>
      </c>
      <c r="F26" t="b">
        <v>0</v>
      </c>
      <c r="G26">
        <v>13.5</v>
      </c>
      <c r="H26" t="s">
        <v>98</v>
      </c>
      <c r="I26" t="s">
        <v>158</v>
      </c>
      <c r="J26" t="s">
        <v>159</v>
      </c>
      <c r="K26">
        <v>0</v>
      </c>
      <c r="L26" t="s">
        <v>98</v>
      </c>
      <c r="M26" t="s">
        <v>160</v>
      </c>
      <c r="N26">
        <v>0</v>
      </c>
      <c r="O26" t="s">
        <v>161</v>
      </c>
      <c r="P26" t="s">
        <v>162</v>
      </c>
      <c r="Q26">
        <v>0</v>
      </c>
      <c r="R26" t="s">
        <v>128</v>
      </c>
      <c r="S26" t="s">
        <v>163</v>
      </c>
      <c r="T26">
        <v>60</v>
      </c>
      <c r="U26">
        <v>1.52</v>
      </c>
      <c r="V26">
        <v>0.17699999999999999</v>
      </c>
      <c r="W26">
        <v>1E-3</v>
      </c>
      <c r="X26">
        <v>0</v>
      </c>
      <c r="Y26">
        <v>1.52</v>
      </c>
      <c r="AB26">
        <v>4.915</v>
      </c>
      <c r="AC26">
        <v>81.916666666666671</v>
      </c>
      <c r="AD26">
        <v>81.917666666666676</v>
      </c>
      <c r="AE26">
        <v>0</v>
      </c>
      <c r="AF26">
        <v>41.88944</v>
      </c>
      <c r="AG26">
        <v>3.5718E-2</v>
      </c>
      <c r="AH26">
        <v>6.9700000000000003E-4</v>
      </c>
      <c r="AI26">
        <v>7.7769060000000003</v>
      </c>
      <c r="AJ26">
        <v>4.0629999999999998E-3</v>
      </c>
      <c r="AK26">
        <v>3.0218999999999999E-2</v>
      </c>
      <c r="AL26">
        <v>14.69304</v>
      </c>
      <c r="AM26">
        <v>0</v>
      </c>
      <c r="AN26">
        <v>23.4786111111111</v>
      </c>
      <c r="AO26">
        <v>0.625</v>
      </c>
      <c r="AP26">
        <v>0.90900000000000003</v>
      </c>
      <c r="AQ26">
        <v>1.1369444444444401</v>
      </c>
      <c r="AR26">
        <v>0.4</v>
      </c>
      <c r="AS26">
        <v>419.444444444444</v>
      </c>
      <c r="AT26">
        <v>2</v>
      </c>
      <c r="AU26">
        <v>0.21</v>
      </c>
      <c r="AV26">
        <v>0.3</v>
      </c>
      <c r="AW26">
        <v>155.63611111111101</v>
      </c>
      <c r="AX26">
        <v>13.1536111111111</v>
      </c>
      <c r="AY26">
        <v>757</v>
      </c>
      <c r="AZ26">
        <v>9.4386111111111095</v>
      </c>
      <c r="BA26">
        <v>-891.72222222222194</v>
      </c>
      <c r="BB26">
        <v>447.194444444444</v>
      </c>
      <c r="BC26">
        <v>3.0833333333333299</v>
      </c>
      <c r="BD26">
        <v>2.1396284947131501</v>
      </c>
      <c r="BE26">
        <v>2.5691457719483002</v>
      </c>
      <c r="BF26">
        <v>1.4955867375607299</v>
      </c>
    </row>
    <row r="27" spans="1:58">
      <c r="A27">
        <v>7</v>
      </c>
      <c r="B27">
        <v>43649</v>
      </c>
      <c r="C27">
        <v>3</v>
      </c>
      <c r="D27" t="s">
        <v>100</v>
      </c>
      <c r="E27">
        <v>65</v>
      </c>
      <c r="F27" t="b">
        <v>0</v>
      </c>
      <c r="G27">
        <v>11.8</v>
      </c>
      <c r="H27" t="s">
        <v>164</v>
      </c>
      <c r="I27" t="s">
        <v>165</v>
      </c>
      <c r="J27" t="s">
        <v>166</v>
      </c>
      <c r="K27">
        <v>0</v>
      </c>
      <c r="L27" t="s">
        <v>98</v>
      </c>
      <c r="M27" t="s">
        <v>167</v>
      </c>
      <c r="N27">
        <v>0</v>
      </c>
      <c r="O27" t="s">
        <v>168</v>
      </c>
      <c r="P27" t="s">
        <v>169</v>
      </c>
      <c r="Q27">
        <v>0</v>
      </c>
      <c r="R27" t="s">
        <v>170</v>
      </c>
      <c r="S27" t="s">
        <v>163</v>
      </c>
      <c r="T27">
        <v>60</v>
      </c>
      <c r="U27">
        <v>0.36699999999999999</v>
      </c>
      <c r="V27">
        <v>0.28899999999999998</v>
      </c>
      <c r="W27">
        <v>2.5999999999999999E-2</v>
      </c>
      <c r="X27">
        <v>0</v>
      </c>
      <c r="Y27">
        <v>0.36699999999999999</v>
      </c>
      <c r="AB27">
        <v>1.915</v>
      </c>
      <c r="AC27">
        <v>31.916666666666668</v>
      </c>
      <c r="AD27">
        <v>31.942666666666668</v>
      </c>
      <c r="AE27">
        <v>0</v>
      </c>
      <c r="AF27">
        <v>42.227559999999997</v>
      </c>
      <c r="AG27">
        <v>2.6289E-2</v>
      </c>
      <c r="AH27">
        <v>0</v>
      </c>
      <c r="AI27">
        <v>7.7400760000000002</v>
      </c>
      <c r="AJ27">
        <v>2.7109999999999999E-3</v>
      </c>
      <c r="AK27">
        <v>2.8274000000000001E-2</v>
      </c>
      <c r="AL27">
        <v>14.55996</v>
      </c>
      <c r="AM27">
        <v>1.1607940000000001</v>
      </c>
      <c r="AN27">
        <v>23.43075</v>
      </c>
      <c r="AO27">
        <v>0.71899999999999997</v>
      </c>
      <c r="AP27">
        <v>0.90800000000000003</v>
      </c>
      <c r="AQ27">
        <v>1.145</v>
      </c>
      <c r="AR27">
        <v>0.4</v>
      </c>
      <c r="AS27">
        <v>420.1</v>
      </c>
      <c r="AT27">
        <v>2</v>
      </c>
      <c r="AU27">
        <v>0.21</v>
      </c>
      <c r="AV27">
        <v>0.3</v>
      </c>
      <c r="AW27">
        <v>137.8475</v>
      </c>
      <c r="AX27">
        <v>11.6655</v>
      </c>
      <c r="AY27">
        <v>757</v>
      </c>
      <c r="AZ27">
        <v>9.5020000000000007</v>
      </c>
      <c r="BA27">
        <v>-893.5</v>
      </c>
      <c r="BB27">
        <v>896.2</v>
      </c>
      <c r="BC27">
        <v>6.5</v>
      </c>
      <c r="BD27">
        <v>1.54352214531433</v>
      </c>
      <c r="BE27">
        <v>4.06656572510781</v>
      </c>
      <c r="BF27">
        <v>2.0731804915881802</v>
      </c>
    </row>
    <row r="28" spans="1:58">
      <c r="A28">
        <v>7</v>
      </c>
      <c r="B28">
        <v>43649</v>
      </c>
      <c r="C28">
        <v>4</v>
      </c>
      <c r="D28" t="s">
        <v>100</v>
      </c>
      <c r="E28">
        <v>60</v>
      </c>
      <c r="F28" t="b">
        <v>0</v>
      </c>
      <c r="G28">
        <v>14.3</v>
      </c>
      <c r="H28" t="s">
        <v>171</v>
      </c>
      <c r="I28" t="s">
        <v>172</v>
      </c>
      <c r="J28" t="s">
        <v>173</v>
      </c>
      <c r="K28">
        <v>0</v>
      </c>
      <c r="L28" t="s">
        <v>128</v>
      </c>
      <c r="M28" t="s">
        <v>174</v>
      </c>
      <c r="N28">
        <v>0</v>
      </c>
      <c r="O28" t="s">
        <v>175</v>
      </c>
      <c r="P28" t="s">
        <v>176</v>
      </c>
      <c r="Q28">
        <v>0</v>
      </c>
      <c r="R28" t="s">
        <v>156</v>
      </c>
      <c r="S28" t="s">
        <v>70</v>
      </c>
      <c r="T28">
        <v>60</v>
      </c>
      <c r="U28">
        <v>0.68899999999999995</v>
      </c>
      <c r="V28">
        <v>0.27</v>
      </c>
      <c r="W28">
        <v>1.0999999999999999E-2</v>
      </c>
      <c r="X28">
        <v>0</v>
      </c>
      <c r="Y28">
        <v>0.68899999999999995</v>
      </c>
      <c r="AB28">
        <v>4.66</v>
      </c>
      <c r="AC28">
        <v>77.666666666666671</v>
      </c>
      <c r="AD28">
        <v>77.677666666666667</v>
      </c>
      <c r="AE28">
        <v>0</v>
      </c>
      <c r="AF28">
        <v>41.770099999999999</v>
      </c>
      <c r="AG28">
        <v>2.5204000000000001E-2</v>
      </c>
      <c r="AH28">
        <v>5.0600000000000005E-4</v>
      </c>
      <c r="AI28">
        <v>7.7024549999999996</v>
      </c>
      <c r="AJ28">
        <v>3.6120000000000002E-3</v>
      </c>
      <c r="AK28">
        <v>3.5929000000000003E-2</v>
      </c>
      <c r="AL28">
        <v>14.61815</v>
      </c>
      <c r="AM28">
        <v>1.105999</v>
      </c>
      <c r="AN28">
        <v>23.4828431372549</v>
      </c>
      <c r="AO28">
        <v>0.76</v>
      </c>
      <c r="AP28">
        <v>0.90800000000000003</v>
      </c>
      <c r="AQ28">
        <v>1.1488235294117599</v>
      </c>
      <c r="AR28">
        <v>0.4</v>
      </c>
      <c r="AS28">
        <v>419.23529411764702</v>
      </c>
      <c r="AT28">
        <v>2</v>
      </c>
      <c r="AU28">
        <v>0.21</v>
      </c>
      <c r="AV28">
        <v>0.3</v>
      </c>
      <c r="AW28">
        <v>140.196078431373</v>
      </c>
      <c r="AX28">
        <v>11.841568627451</v>
      </c>
      <c r="AY28">
        <v>757</v>
      </c>
      <c r="AZ28">
        <v>9.6529411764705895</v>
      </c>
      <c r="BA28">
        <v>-895.54901960784298</v>
      </c>
      <c r="BB28">
        <v>682.96078431372598</v>
      </c>
      <c r="BC28">
        <v>5.1666666666666696</v>
      </c>
      <c r="BD28">
        <v>2.2370165544002298</v>
      </c>
      <c r="BE28">
        <v>2.8062407772659199</v>
      </c>
      <c r="BF28">
        <v>1.4304766738116299</v>
      </c>
    </row>
    <row r="29" spans="1:58">
      <c r="A29">
        <v>7</v>
      </c>
      <c r="B29">
        <v>43649</v>
      </c>
      <c r="C29">
        <v>5</v>
      </c>
      <c r="D29" t="s">
        <v>105</v>
      </c>
      <c r="E29">
        <v>70</v>
      </c>
      <c r="F29" t="b">
        <v>0</v>
      </c>
      <c r="G29">
        <v>14.7</v>
      </c>
      <c r="H29" t="s">
        <v>177</v>
      </c>
      <c r="I29" t="s">
        <v>178</v>
      </c>
      <c r="J29" t="s">
        <v>179</v>
      </c>
      <c r="K29">
        <v>0</v>
      </c>
      <c r="L29" t="s">
        <v>99</v>
      </c>
      <c r="M29" t="s">
        <v>133</v>
      </c>
      <c r="N29">
        <v>0</v>
      </c>
      <c r="O29" t="s">
        <v>180</v>
      </c>
      <c r="P29" t="s">
        <v>181</v>
      </c>
      <c r="Q29">
        <v>0</v>
      </c>
      <c r="R29" t="s">
        <v>156</v>
      </c>
      <c r="S29" t="s">
        <v>157</v>
      </c>
      <c r="T29">
        <v>60</v>
      </c>
      <c r="U29">
        <v>1.694</v>
      </c>
      <c r="V29">
        <v>0.21199999999999999</v>
      </c>
      <c r="W29">
        <v>3.0000000000000001E-3</v>
      </c>
      <c r="X29">
        <v>0</v>
      </c>
      <c r="Y29">
        <v>1.694</v>
      </c>
      <c r="AB29">
        <v>1.75</v>
      </c>
      <c r="AC29">
        <v>29.166666666666668</v>
      </c>
      <c r="AD29">
        <v>29.169666666666668</v>
      </c>
      <c r="AE29">
        <v>0</v>
      </c>
      <c r="AF29">
        <v>40.841929999999998</v>
      </c>
      <c r="AG29">
        <v>3.8019999999999998E-2</v>
      </c>
      <c r="AH29">
        <v>4.26E-4</v>
      </c>
      <c r="AI29">
        <v>7.6746460000000001</v>
      </c>
      <c r="AJ29">
        <v>4.2929999999999999E-3</v>
      </c>
      <c r="AK29">
        <v>2.9898999999999998E-2</v>
      </c>
      <c r="AL29">
        <v>14.857089999999999</v>
      </c>
      <c r="AM29">
        <v>2.0613109999999999</v>
      </c>
      <c r="AN29">
        <v>23.589509803921601</v>
      </c>
      <c r="AO29">
        <v>0.73764705882352899</v>
      </c>
      <c r="AP29">
        <v>0.90800000000000003</v>
      </c>
      <c r="AQ29">
        <v>1.1452941176470599</v>
      </c>
      <c r="AR29">
        <v>0.4</v>
      </c>
      <c r="AS29">
        <v>422.81372549019602</v>
      </c>
      <c r="AT29">
        <v>2</v>
      </c>
      <c r="AU29">
        <v>0.21</v>
      </c>
      <c r="AV29">
        <v>0.3</v>
      </c>
      <c r="AW29">
        <v>165.64117647058799</v>
      </c>
      <c r="AX29">
        <v>13.9690196078431</v>
      </c>
      <c r="AY29">
        <v>757</v>
      </c>
      <c r="AZ29">
        <v>9.3712745098039196</v>
      </c>
      <c r="BA29">
        <v>-883.73529411764696</v>
      </c>
      <c r="BB29">
        <v>607.16666666666697</v>
      </c>
      <c r="BC29">
        <v>4.3333333333333304</v>
      </c>
      <c r="BD29">
        <v>2.1371482124347598</v>
      </c>
      <c r="BE29">
        <v>1.7577301017840401</v>
      </c>
      <c r="BF29">
        <v>1.4973224511904</v>
      </c>
    </row>
    <row r="30" spans="1:58">
      <c r="A30">
        <v>7</v>
      </c>
      <c r="B30">
        <v>43649</v>
      </c>
      <c r="C30">
        <v>6</v>
      </c>
      <c r="D30" t="s">
        <v>109</v>
      </c>
      <c r="E30">
        <v>65</v>
      </c>
      <c r="F30" t="b">
        <v>0</v>
      </c>
      <c r="G30">
        <v>10.6</v>
      </c>
      <c r="H30" t="s">
        <v>182</v>
      </c>
      <c r="I30" t="s">
        <v>183</v>
      </c>
      <c r="J30" t="s">
        <v>184</v>
      </c>
      <c r="K30">
        <v>0</v>
      </c>
      <c r="L30" t="s">
        <v>94</v>
      </c>
      <c r="M30" t="s">
        <v>160</v>
      </c>
      <c r="N30">
        <v>0</v>
      </c>
      <c r="O30" t="s">
        <v>185</v>
      </c>
      <c r="P30" t="s">
        <v>186</v>
      </c>
      <c r="Q30">
        <v>0</v>
      </c>
      <c r="R30" t="s">
        <v>187</v>
      </c>
      <c r="S30" t="s">
        <v>167</v>
      </c>
      <c r="T30">
        <v>60</v>
      </c>
      <c r="U30">
        <v>2.57</v>
      </c>
      <c r="V30">
        <v>0.214</v>
      </c>
      <c r="W30">
        <v>0</v>
      </c>
      <c r="X30">
        <v>4.2000000000000003E-2</v>
      </c>
      <c r="Y30">
        <v>2.528</v>
      </c>
      <c r="AB30">
        <v>6.13</v>
      </c>
      <c r="AC30">
        <v>102.16666666666667</v>
      </c>
      <c r="AD30">
        <v>102.16666666666667</v>
      </c>
      <c r="AE30">
        <v>0</v>
      </c>
      <c r="AF30">
        <v>41.136429999999997</v>
      </c>
      <c r="AG30">
        <v>3.2174000000000001E-2</v>
      </c>
      <c r="AH30">
        <v>1.139E-3</v>
      </c>
      <c r="AI30">
        <v>7.7109370000000004</v>
      </c>
      <c r="AJ30">
        <v>4.0990000000000002E-3</v>
      </c>
      <c r="AK30">
        <v>2.5749999999999999E-2</v>
      </c>
      <c r="AL30">
        <v>14.62689</v>
      </c>
      <c r="AM30">
        <v>1.714515</v>
      </c>
      <c r="AN30">
        <v>23.586078431372499</v>
      </c>
      <c r="AO30">
        <v>0.70588235294117696</v>
      </c>
      <c r="AP30">
        <v>0.90800000000000003</v>
      </c>
      <c r="AQ30">
        <v>1.14264705882353</v>
      </c>
      <c r="AR30">
        <v>0.4</v>
      </c>
      <c r="AS30">
        <v>419.01960784313701</v>
      </c>
      <c r="AT30">
        <v>2</v>
      </c>
      <c r="AU30">
        <v>0.21</v>
      </c>
      <c r="AV30">
        <v>0.3</v>
      </c>
      <c r="AW30">
        <v>162.862745098039</v>
      </c>
      <c r="AX30">
        <v>13.7366666666667</v>
      </c>
      <c r="AY30">
        <v>757</v>
      </c>
      <c r="AZ30">
        <v>9.5166666666666693</v>
      </c>
      <c r="BA30">
        <v>-891.225490196078</v>
      </c>
      <c r="BB30">
        <v>1391.7843137254899</v>
      </c>
      <c r="BC30">
        <v>9.0588235294117592</v>
      </c>
      <c r="BD30">
        <v>1.83386747906231</v>
      </c>
      <c r="BE30">
        <v>1.5113309391293701</v>
      </c>
      <c r="BF30">
        <v>1.7449461515268401</v>
      </c>
    </row>
    <row r="31" spans="1:58">
      <c r="A31">
        <v>7</v>
      </c>
      <c r="B31">
        <v>43649</v>
      </c>
      <c r="C31">
        <v>7</v>
      </c>
      <c r="D31" t="s">
        <v>90</v>
      </c>
      <c r="E31">
        <v>65</v>
      </c>
      <c r="F31" t="b">
        <v>0</v>
      </c>
      <c r="G31">
        <v>12.3</v>
      </c>
      <c r="H31" t="s">
        <v>188</v>
      </c>
      <c r="I31" t="s">
        <v>189</v>
      </c>
      <c r="J31" t="s">
        <v>190</v>
      </c>
      <c r="K31">
        <v>0</v>
      </c>
      <c r="L31" t="s">
        <v>98</v>
      </c>
      <c r="M31" t="s">
        <v>160</v>
      </c>
      <c r="N31">
        <v>0</v>
      </c>
      <c r="O31" t="s">
        <v>191</v>
      </c>
      <c r="P31" t="s">
        <v>192</v>
      </c>
      <c r="Q31">
        <v>0</v>
      </c>
      <c r="R31" t="s">
        <v>156</v>
      </c>
      <c r="S31" t="s">
        <v>174</v>
      </c>
      <c r="T31">
        <v>60</v>
      </c>
      <c r="U31">
        <v>1.77</v>
      </c>
      <c r="V31">
        <v>0.26200000000000001</v>
      </c>
      <c r="W31">
        <v>6.0000000000000001E-3</v>
      </c>
      <c r="X31">
        <v>5.0000000000000001E-3</v>
      </c>
      <c r="Y31">
        <v>1.7649999999999999</v>
      </c>
      <c r="AB31">
        <v>3.48</v>
      </c>
      <c r="AC31">
        <v>58</v>
      </c>
      <c r="AD31">
        <v>58.006</v>
      </c>
      <c r="AE31">
        <v>0</v>
      </c>
      <c r="AF31">
        <v>40.463479999999997</v>
      </c>
      <c r="AG31">
        <v>3.6449000000000002E-2</v>
      </c>
      <c r="AH31">
        <v>4.0000000000000002E-4</v>
      </c>
      <c r="AI31">
        <v>7.679392</v>
      </c>
      <c r="AJ31">
        <v>1.2208E-2</v>
      </c>
      <c r="AK31">
        <v>3.2139000000000001E-2</v>
      </c>
      <c r="AL31">
        <v>14.470219999999999</v>
      </c>
      <c r="AM31">
        <v>1.974072</v>
      </c>
      <c r="AN31">
        <v>23.380277777777799</v>
      </c>
      <c r="AO31">
        <v>0.79277777777777803</v>
      </c>
      <c r="AP31">
        <v>0.90700000000000003</v>
      </c>
      <c r="AQ31">
        <v>1.15194444444444</v>
      </c>
      <c r="AR31">
        <v>0.4</v>
      </c>
      <c r="AS31">
        <v>413.66666666666703</v>
      </c>
      <c r="AT31">
        <v>2</v>
      </c>
      <c r="AU31">
        <v>0.21</v>
      </c>
      <c r="AV31">
        <v>0.3</v>
      </c>
      <c r="AW31">
        <v>150.027777777778</v>
      </c>
      <c r="AX31">
        <v>12.7016666666667</v>
      </c>
      <c r="AY31">
        <v>757</v>
      </c>
      <c r="AZ31">
        <v>9.1952777777777808</v>
      </c>
      <c r="BA31">
        <v>-894.72222222222194</v>
      </c>
      <c r="BB31">
        <v>717.444444444444</v>
      </c>
      <c r="BC31">
        <v>5.1944444444444402</v>
      </c>
      <c r="BD31">
        <v>2.4203117280561401</v>
      </c>
      <c r="BE31">
        <v>0.71152437791345002</v>
      </c>
      <c r="BF31">
        <v>1.32214373995951</v>
      </c>
    </row>
    <row r="32" spans="1:58">
      <c r="A32">
        <v>7</v>
      </c>
      <c r="B32">
        <v>43649</v>
      </c>
      <c r="C32">
        <v>8</v>
      </c>
      <c r="D32" t="s">
        <v>105</v>
      </c>
      <c r="E32">
        <v>65</v>
      </c>
      <c r="F32" t="b">
        <v>0</v>
      </c>
      <c r="G32">
        <v>12.4</v>
      </c>
      <c r="H32" t="s">
        <v>193</v>
      </c>
      <c r="I32" t="s">
        <v>194</v>
      </c>
      <c r="J32" t="s">
        <v>195</v>
      </c>
      <c r="K32">
        <v>0</v>
      </c>
      <c r="L32" t="s">
        <v>128</v>
      </c>
      <c r="M32" t="s">
        <v>70</v>
      </c>
      <c r="N32" t="s">
        <v>196</v>
      </c>
      <c r="O32" t="s">
        <v>197</v>
      </c>
      <c r="P32" t="s">
        <v>198</v>
      </c>
      <c r="Q32">
        <v>0</v>
      </c>
      <c r="R32" t="s">
        <v>199</v>
      </c>
      <c r="S32" t="s">
        <v>167</v>
      </c>
      <c r="T32">
        <v>60</v>
      </c>
      <c r="U32">
        <v>1.296</v>
      </c>
      <c r="V32">
        <v>0.23400000000000001</v>
      </c>
      <c r="W32">
        <v>0</v>
      </c>
      <c r="X32">
        <v>0</v>
      </c>
      <c r="Y32">
        <v>1.296</v>
      </c>
      <c r="AB32">
        <v>5.88</v>
      </c>
      <c r="AC32">
        <v>98</v>
      </c>
      <c r="AD32">
        <v>98</v>
      </c>
      <c r="AE32">
        <v>0</v>
      </c>
      <c r="AF32">
        <v>40.091909999999999</v>
      </c>
      <c r="AG32">
        <v>3.5826999999999998E-2</v>
      </c>
      <c r="AH32">
        <v>4.73E-4</v>
      </c>
      <c r="AI32">
        <v>7.6426319999999999</v>
      </c>
      <c r="AJ32">
        <v>6.1180000000000002E-3</v>
      </c>
      <c r="AK32">
        <v>2.7592999999999999E-2</v>
      </c>
      <c r="AL32">
        <v>14.82246</v>
      </c>
      <c r="AM32">
        <v>1.8969259999999999</v>
      </c>
      <c r="AN32">
        <v>23.410729166666702</v>
      </c>
      <c r="AO32">
        <v>0.59875</v>
      </c>
      <c r="AP32">
        <v>0.90700000000000003</v>
      </c>
      <c r="AQ32">
        <v>1.1368750000000001</v>
      </c>
      <c r="AR32">
        <v>0.4</v>
      </c>
      <c r="AS32">
        <v>413.65625</v>
      </c>
      <c r="AT32">
        <v>2</v>
      </c>
      <c r="AU32">
        <v>0.21</v>
      </c>
      <c r="AV32">
        <v>0.3</v>
      </c>
      <c r="AW32">
        <v>151.48229166666701</v>
      </c>
      <c r="AX32">
        <v>12.8185416666667</v>
      </c>
      <c r="AY32">
        <v>757</v>
      </c>
      <c r="AZ32">
        <v>9.2641666666666698</v>
      </c>
      <c r="BA32">
        <v>-895.35416666666697</v>
      </c>
      <c r="BB32">
        <v>625</v>
      </c>
      <c r="BC32">
        <v>4.6041666666666696</v>
      </c>
      <c r="BD32">
        <v>2.35369116330414</v>
      </c>
      <c r="BE32">
        <v>2.7190523525314001</v>
      </c>
      <c r="BF32">
        <v>1.35956664573945</v>
      </c>
    </row>
    <row r="33" spans="1:58">
      <c r="A33">
        <v>7</v>
      </c>
      <c r="B33">
        <v>43649</v>
      </c>
      <c r="C33">
        <v>9</v>
      </c>
      <c r="D33" t="s">
        <v>109</v>
      </c>
      <c r="E33">
        <v>70</v>
      </c>
      <c r="F33" t="b">
        <v>0</v>
      </c>
      <c r="G33">
        <v>12.7</v>
      </c>
      <c r="H33" t="s">
        <v>200</v>
      </c>
      <c r="I33" t="s">
        <v>201</v>
      </c>
      <c r="J33" t="s">
        <v>202</v>
      </c>
      <c r="K33">
        <v>0</v>
      </c>
      <c r="L33" t="s">
        <v>99</v>
      </c>
      <c r="M33" t="s">
        <v>70</v>
      </c>
      <c r="N33" t="s">
        <v>199</v>
      </c>
      <c r="O33" t="s">
        <v>203</v>
      </c>
      <c r="P33" t="s">
        <v>204</v>
      </c>
      <c r="Q33">
        <v>0</v>
      </c>
      <c r="R33" t="s">
        <v>93</v>
      </c>
      <c r="S33" t="s">
        <v>157</v>
      </c>
      <c r="T33">
        <v>60</v>
      </c>
      <c r="U33">
        <v>2.78</v>
      </c>
      <c r="V33">
        <v>0.37</v>
      </c>
      <c r="W33">
        <v>2E-3</v>
      </c>
      <c r="X33">
        <v>4.9000000000000002E-2</v>
      </c>
      <c r="Y33">
        <v>2.7309999999999999</v>
      </c>
      <c r="AB33">
        <v>5.2850000000000001</v>
      </c>
      <c r="AC33">
        <v>88.083333333333343</v>
      </c>
      <c r="AD33">
        <v>88.085333333333338</v>
      </c>
      <c r="AE33">
        <v>0</v>
      </c>
      <c r="AF33">
        <v>40.987349999999999</v>
      </c>
      <c r="AG33">
        <v>2.3377999999999999E-2</v>
      </c>
      <c r="AH33">
        <v>1.64E-3</v>
      </c>
      <c r="AI33">
        <v>7.6865259999999997</v>
      </c>
      <c r="AJ33">
        <v>5.6969999999999998E-3</v>
      </c>
      <c r="AK33">
        <v>2.5996999999999999E-2</v>
      </c>
      <c r="AL33">
        <v>14.566879999999999</v>
      </c>
      <c r="AM33">
        <v>1.8565499999999999</v>
      </c>
      <c r="AN33">
        <v>23.337352941176501</v>
      </c>
      <c r="AO33">
        <v>0.68</v>
      </c>
      <c r="AP33">
        <v>0.90700000000000003</v>
      </c>
      <c r="AQ33">
        <v>1.1435294117647099</v>
      </c>
      <c r="AR33">
        <v>0.4</v>
      </c>
      <c r="AS33">
        <v>415.32352941176498</v>
      </c>
      <c r="AT33">
        <v>2</v>
      </c>
      <c r="AU33">
        <v>0.21</v>
      </c>
      <c r="AV33">
        <v>0.3</v>
      </c>
      <c r="AW33">
        <v>142.14705882352899</v>
      </c>
      <c r="AX33">
        <v>12.0464705882353</v>
      </c>
      <c r="AY33">
        <v>757</v>
      </c>
      <c r="AZ33">
        <v>9.2552941176470593</v>
      </c>
      <c r="BA33">
        <v>-896</v>
      </c>
      <c r="BB33">
        <v>308.058823529412</v>
      </c>
      <c r="BC33">
        <v>2.0588235294117601</v>
      </c>
      <c r="BD33">
        <v>2.0779220075221398</v>
      </c>
      <c r="BE33">
        <v>2.5043240163823799</v>
      </c>
      <c r="BF33">
        <v>1.54000005217516</v>
      </c>
    </row>
    <row r="34" spans="1:58">
      <c r="A34">
        <v>7</v>
      </c>
      <c r="B34">
        <v>43649</v>
      </c>
      <c r="C34">
        <v>10</v>
      </c>
      <c r="D34" t="s">
        <v>105</v>
      </c>
      <c r="E34">
        <v>60</v>
      </c>
      <c r="F34" t="b">
        <v>0</v>
      </c>
      <c r="G34">
        <v>15.1</v>
      </c>
      <c r="H34" t="s">
        <v>98</v>
      </c>
      <c r="I34" t="s">
        <v>205</v>
      </c>
      <c r="J34" t="s">
        <v>206</v>
      </c>
      <c r="K34">
        <v>0</v>
      </c>
      <c r="L34" t="s">
        <v>94</v>
      </c>
      <c r="M34" t="s">
        <v>167</v>
      </c>
      <c r="N34" t="s">
        <v>207</v>
      </c>
      <c r="O34" t="s">
        <v>168</v>
      </c>
      <c r="P34" t="s">
        <v>208</v>
      </c>
      <c r="Q34">
        <v>0</v>
      </c>
      <c r="R34" t="s">
        <v>152</v>
      </c>
      <c r="S34" t="s">
        <v>157</v>
      </c>
      <c r="T34">
        <v>60</v>
      </c>
      <c r="U34">
        <v>1.8560000000000001</v>
      </c>
      <c r="V34">
        <v>0.216</v>
      </c>
      <c r="W34">
        <v>4.0000000000000001E-3</v>
      </c>
      <c r="X34">
        <v>2.1999999999999999E-2</v>
      </c>
      <c r="Y34">
        <v>1.8340000000000001</v>
      </c>
      <c r="AB34">
        <v>5.3</v>
      </c>
      <c r="AC34">
        <v>88.333333333333329</v>
      </c>
      <c r="AD34">
        <v>88.337333333333333</v>
      </c>
      <c r="AE34">
        <v>0</v>
      </c>
      <c r="AF34">
        <v>40.833120000000001</v>
      </c>
      <c r="AG34">
        <v>2.9901E-2</v>
      </c>
      <c r="AH34">
        <v>1.2390000000000001E-3</v>
      </c>
      <c r="AI34">
        <v>7.6576129999999996</v>
      </c>
      <c r="AJ34">
        <v>5.1279999999999997E-3</v>
      </c>
      <c r="AK34">
        <v>2.8771000000000001E-2</v>
      </c>
      <c r="AL34">
        <v>14.5505</v>
      </c>
      <c r="AM34">
        <v>1.948116</v>
      </c>
      <c r="AN34">
        <v>23.2785714285714</v>
      </c>
      <c r="AO34">
        <v>0.67714285714285705</v>
      </c>
      <c r="AP34">
        <v>0.90700000000000003</v>
      </c>
      <c r="AQ34">
        <v>1.14178571428571</v>
      </c>
      <c r="AR34">
        <v>0.4</v>
      </c>
      <c r="AS34">
        <v>414.392857142857</v>
      </c>
      <c r="AT34">
        <v>2</v>
      </c>
      <c r="AU34">
        <v>0.21</v>
      </c>
      <c r="AV34">
        <v>0.3</v>
      </c>
      <c r="AW34">
        <v>146.49285714285699</v>
      </c>
      <c r="AX34">
        <v>12.43</v>
      </c>
      <c r="AY34">
        <v>757</v>
      </c>
      <c r="AZ34">
        <v>9.3439285714285703</v>
      </c>
      <c r="BA34">
        <v>-895.07142857142901</v>
      </c>
      <c r="BB34">
        <v>186.46428571428601</v>
      </c>
      <c r="BC34">
        <v>1.3571428571428601</v>
      </c>
      <c r="BD34">
        <v>2.5957209347291301</v>
      </c>
      <c r="BE34">
        <v>2.2932135140662302</v>
      </c>
      <c r="BF34">
        <v>1.2327981630020399</v>
      </c>
    </row>
    <row r="35" spans="1:58">
      <c r="A35">
        <v>7</v>
      </c>
      <c r="B35">
        <v>43649</v>
      </c>
      <c r="C35">
        <v>11</v>
      </c>
      <c r="D35" t="s">
        <v>90</v>
      </c>
      <c r="E35">
        <v>70</v>
      </c>
      <c r="F35" t="b">
        <v>0</v>
      </c>
      <c r="G35">
        <v>12.1</v>
      </c>
      <c r="H35" t="s">
        <v>209</v>
      </c>
      <c r="I35" t="s">
        <v>210</v>
      </c>
      <c r="J35" t="s">
        <v>211</v>
      </c>
      <c r="K35">
        <v>0</v>
      </c>
      <c r="M35" t="s">
        <v>170</v>
      </c>
      <c r="N35" t="s">
        <v>212</v>
      </c>
      <c r="O35" t="s">
        <v>213</v>
      </c>
      <c r="P35" t="s">
        <v>214</v>
      </c>
      <c r="Q35">
        <v>0</v>
      </c>
      <c r="R35" t="s">
        <v>128</v>
      </c>
      <c r="S35" t="s">
        <v>167</v>
      </c>
      <c r="T35">
        <v>60</v>
      </c>
      <c r="U35">
        <v>0.55800000000000005</v>
      </c>
      <c r="V35">
        <v>0.217</v>
      </c>
      <c r="W35">
        <v>3.0000000000000001E-3</v>
      </c>
      <c r="X35">
        <v>0</v>
      </c>
      <c r="Y35">
        <v>0.55800000000000005</v>
      </c>
      <c r="AB35">
        <v>6.0549999999999997</v>
      </c>
      <c r="AC35">
        <v>100.91666666666667</v>
      </c>
      <c r="AD35">
        <v>100.91966666666667</v>
      </c>
      <c r="AE35">
        <v>0</v>
      </c>
      <c r="AF35">
        <v>41.484839999999998</v>
      </c>
      <c r="AG35">
        <v>2.9930999999999999E-2</v>
      </c>
      <c r="AH35">
        <v>4.4999999999999999E-4</v>
      </c>
      <c r="AI35">
        <v>7.6758550000000003</v>
      </c>
      <c r="AJ35">
        <v>6.3680000000000004E-3</v>
      </c>
      <c r="AK35">
        <v>2.7296999999999998E-2</v>
      </c>
      <c r="AL35">
        <v>14.69589</v>
      </c>
      <c r="AM35">
        <v>1.7015370000000001</v>
      </c>
      <c r="AN35">
        <v>23.496874999999999</v>
      </c>
      <c r="AO35">
        <v>0.73499999999999999</v>
      </c>
      <c r="AP35">
        <v>0.90900000000000003</v>
      </c>
      <c r="AQ35">
        <v>1.1471875</v>
      </c>
      <c r="AR35">
        <v>0.4</v>
      </c>
      <c r="AS35">
        <v>418.375</v>
      </c>
      <c r="AT35">
        <v>2</v>
      </c>
      <c r="AU35">
        <v>0.21</v>
      </c>
      <c r="AV35">
        <v>0.3</v>
      </c>
      <c r="AW35">
        <v>149.38749999999999</v>
      </c>
      <c r="AX35">
        <v>12.619375</v>
      </c>
      <c r="AY35">
        <v>757</v>
      </c>
      <c r="AZ35">
        <v>9.4115625000000005</v>
      </c>
      <c r="BA35">
        <v>-895.53125</v>
      </c>
      <c r="BB35">
        <v>908.15625</v>
      </c>
      <c r="BC35">
        <v>5.78125</v>
      </c>
      <c r="BD35">
        <v>1.8768305473576301</v>
      </c>
      <c r="BE35">
        <v>2.4610618217454698</v>
      </c>
      <c r="BF35">
        <v>1.7050020868986999</v>
      </c>
    </row>
    <row r="36" spans="1:58">
      <c r="A36">
        <v>7</v>
      </c>
      <c r="B36">
        <v>43649</v>
      </c>
      <c r="C36">
        <v>12</v>
      </c>
      <c r="D36" t="s">
        <v>100</v>
      </c>
      <c r="E36">
        <v>60</v>
      </c>
      <c r="F36" t="b">
        <v>0</v>
      </c>
      <c r="G36">
        <v>14.5</v>
      </c>
      <c r="H36" t="s">
        <v>164</v>
      </c>
      <c r="I36" t="s">
        <v>215</v>
      </c>
      <c r="J36" t="s">
        <v>216</v>
      </c>
      <c r="K36">
        <v>0</v>
      </c>
      <c r="L36" t="s">
        <v>98</v>
      </c>
      <c r="M36" t="s">
        <v>167</v>
      </c>
      <c r="N36" t="s">
        <v>217</v>
      </c>
      <c r="O36" t="s">
        <v>218</v>
      </c>
      <c r="P36" t="s">
        <v>219</v>
      </c>
      <c r="Q36">
        <v>0</v>
      </c>
      <c r="R36" t="s">
        <v>121</v>
      </c>
      <c r="S36" t="s">
        <v>163</v>
      </c>
      <c r="T36">
        <v>60</v>
      </c>
      <c r="U36">
        <v>1.9E-2</v>
      </c>
      <c r="V36">
        <v>0.14699999999999999</v>
      </c>
      <c r="W36">
        <v>2.6160000000000001</v>
      </c>
      <c r="X36">
        <v>0</v>
      </c>
      <c r="Y36">
        <v>1.9E-2</v>
      </c>
      <c r="AB36">
        <v>10.36</v>
      </c>
      <c r="AC36">
        <v>172.66666666666666</v>
      </c>
      <c r="AD36">
        <v>175.28266666666667</v>
      </c>
      <c r="AE36">
        <v>0</v>
      </c>
      <c r="AF36">
        <v>42.890520000000002</v>
      </c>
      <c r="AG36">
        <v>2.5988000000000001E-2</v>
      </c>
      <c r="AH36">
        <v>6.8900000000000005E-4</v>
      </c>
      <c r="AI36">
        <v>7.7704519999999997</v>
      </c>
      <c r="AJ36">
        <v>5.4920000000000004E-3</v>
      </c>
      <c r="AK36">
        <v>2.8229000000000001E-2</v>
      </c>
      <c r="AL36">
        <v>15.02613</v>
      </c>
      <c r="AM36">
        <v>1.1831449999999999</v>
      </c>
      <c r="AN36">
        <v>23.370999999999999</v>
      </c>
      <c r="AO36">
        <v>0.72266666666666701</v>
      </c>
      <c r="AP36">
        <v>0.90900000000000003</v>
      </c>
      <c r="AQ36">
        <v>1.1446666666666701</v>
      </c>
      <c r="AR36">
        <v>0.4</v>
      </c>
      <c r="AS36">
        <v>421.13333333333298</v>
      </c>
      <c r="AT36">
        <v>2</v>
      </c>
      <c r="AU36">
        <v>0.21</v>
      </c>
      <c r="AV36">
        <v>0.3</v>
      </c>
      <c r="AW36">
        <v>134.36000000000001</v>
      </c>
      <c r="AX36">
        <v>11.376666666666701</v>
      </c>
      <c r="AY36">
        <v>757</v>
      </c>
      <c r="AZ36">
        <v>9.6123333333333303</v>
      </c>
      <c r="BA36">
        <v>-896.76666666666699</v>
      </c>
      <c r="BB36">
        <v>307.83333333333297</v>
      </c>
      <c r="BC36">
        <v>1.9666666666666699</v>
      </c>
      <c r="BD36">
        <v>2.2954584762110701</v>
      </c>
      <c r="BE36">
        <v>1.87871648434633</v>
      </c>
      <c r="BF36">
        <v>1.39405701874511</v>
      </c>
    </row>
    <row r="37" spans="1:58">
      <c r="A37">
        <v>7</v>
      </c>
      <c r="B37">
        <v>43649</v>
      </c>
      <c r="C37">
        <v>13</v>
      </c>
      <c r="D37" t="s">
        <v>109</v>
      </c>
      <c r="E37">
        <v>60</v>
      </c>
      <c r="F37" t="b">
        <v>0</v>
      </c>
      <c r="G37">
        <v>12.6</v>
      </c>
      <c r="H37">
        <v>0</v>
      </c>
      <c r="I37" t="s">
        <v>220</v>
      </c>
      <c r="J37" t="s">
        <v>221</v>
      </c>
      <c r="K37">
        <v>0</v>
      </c>
      <c r="L37" t="s">
        <v>160</v>
      </c>
      <c r="M37" t="s">
        <v>133</v>
      </c>
      <c r="N37" t="s">
        <v>222</v>
      </c>
      <c r="O37" t="s">
        <v>223</v>
      </c>
      <c r="P37" t="s">
        <v>224</v>
      </c>
      <c r="Q37">
        <v>0</v>
      </c>
      <c r="R37" t="s">
        <v>93</v>
      </c>
      <c r="S37" t="s">
        <v>70</v>
      </c>
      <c r="T37">
        <v>60</v>
      </c>
      <c r="U37">
        <v>1.4970000000000001</v>
      </c>
      <c r="V37">
        <v>0.20399999999999999</v>
      </c>
      <c r="W37">
        <v>0</v>
      </c>
      <c r="X37">
        <v>0</v>
      </c>
      <c r="Y37">
        <v>1.4970000000000001</v>
      </c>
      <c r="AB37">
        <v>8.2799999999999994</v>
      </c>
      <c r="AC37">
        <v>138</v>
      </c>
      <c r="AD37">
        <v>138</v>
      </c>
      <c r="AE37">
        <v>0</v>
      </c>
      <c r="AF37">
        <v>42.24494</v>
      </c>
      <c r="AG37">
        <v>1.5635E-2</v>
      </c>
      <c r="AH37">
        <v>0</v>
      </c>
      <c r="AI37">
        <v>7.7947660000000001</v>
      </c>
      <c r="AJ37">
        <v>3.307E-3</v>
      </c>
      <c r="AK37">
        <v>2.4701000000000001E-2</v>
      </c>
      <c r="AL37">
        <v>14.691079999999999</v>
      </c>
      <c r="AM37">
        <v>1.445586</v>
      </c>
      <c r="AN37">
        <v>23.5035833333333</v>
      </c>
      <c r="AO37">
        <v>0.75849999999999995</v>
      </c>
      <c r="AP37">
        <v>0.90800000000000003</v>
      </c>
      <c r="AQ37">
        <v>1.14733333333333</v>
      </c>
      <c r="AR37">
        <v>0.4</v>
      </c>
      <c r="AS37">
        <v>419.74166666666702</v>
      </c>
      <c r="AT37">
        <v>2</v>
      </c>
      <c r="AU37">
        <v>0.21</v>
      </c>
      <c r="AV37">
        <v>0.3</v>
      </c>
      <c r="AW37">
        <v>165.79916666666699</v>
      </c>
      <c r="AX37">
        <v>14.002000000000001</v>
      </c>
      <c r="AY37">
        <v>757</v>
      </c>
      <c r="AZ37">
        <v>9.4502500000000005</v>
      </c>
      <c r="BA37">
        <v>-890.9</v>
      </c>
      <c r="BB37">
        <v>1013.31666666667</v>
      </c>
      <c r="BC37">
        <v>7.6666666666666696</v>
      </c>
      <c r="BD37">
        <v>1.87237978772741</v>
      </c>
      <c r="BE37">
        <v>3.6664687246065601</v>
      </c>
      <c r="BF37">
        <v>1.7090549796438399</v>
      </c>
    </row>
    <row r="38" spans="1:58">
      <c r="A38">
        <v>7</v>
      </c>
      <c r="B38">
        <v>43649</v>
      </c>
      <c r="C38">
        <v>14</v>
      </c>
      <c r="D38" t="s">
        <v>95</v>
      </c>
      <c r="E38">
        <v>60</v>
      </c>
      <c r="F38" t="b">
        <v>0</v>
      </c>
      <c r="G38">
        <v>13.2</v>
      </c>
      <c r="H38" t="s">
        <v>225</v>
      </c>
      <c r="I38" t="s">
        <v>150</v>
      </c>
      <c r="J38" t="s">
        <v>226</v>
      </c>
      <c r="K38">
        <v>0</v>
      </c>
      <c r="L38" t="s">
        <v>99</v>
      </c>
      <c r="M38" t="s">
        <v>174</v>
      </c>
      <c r="N38" t="s">
        <v>227</v>
      </c>
      <c r="O38" t="s">
        <v>228</v>
      </c>
      <c r="P38" t="s">
        <v>229</v>
      </c>
      <c r="Q38">
        <v>0</v>
      </c>
      <c r="R38" t="s">
        <v>170</v>
      </c>
      <c r="S38" t="s">
        <v>167</v>
      </c>
      <c r="T38">
        <v>60</v>
      </c>
      <c r="U38">
        <v>3.4279999999999999</v>
      </c>
      <c r="V38">
        <v>0.26600000000000001</v>
      </c>
      <c r="W38">
        <v>3.0000000000000001E-3</v>
      </c>
      <c r="X38">
        <v>0.08</v>
      </c>
      <c r="Y38">
        <v>3.3479999999999999</v>
      </c>
      <c r="AB38">
        <v>7.3250000000000002</v>
      </c>
      <c r="AC38">
        <v>122.08333333333334</v>
      </c>
      <c r="AD38">
        <v>122.08633333333334</v>
      </c>
      <c r="AE38">
        <v>0</v>
      </c>
      <c r="AF38">
        <v>41.034219999999998</v>
      </c>
      <c r="AG38">
        <v>2.2877000000000002E-2</v>
      </c>
      <c r="AH38">
        <v>0</v>
      </c>
      <c r="AI38">
        <v>7.6478010000000003</v>
      </c>
      <c r="AJ38">
        <v>4.2139999999999999E-3</v>
      </c>
      <c r="AK38">
        <v>3.1648999999999997E-2</v>
      </c>
      <c r="AL38">
        <v>14.69509</v>
      </c>
      <c r="AM38">
        <v>2.0238200000000002</v>
      </c>
      <c r="AN38">
        <v>23.487962962963</v>
      </c>
      <c r="AO38">
        <v>0.75703703703703695</v>
      </c>
      <c r="AP38">
        <v>0.90800000000000003</v>
      </c>
      <c r="AQ38">
        <v>1.14777777777778</v>
      </c>
      <c r="AR38">
        <v>0.4</v>
      </c>
      <c r="AS38">
        <v>417.11111111111097</v>
      </c>
      <c r="AT38">
        <v>2</v>
      </c>
      <c r="AU38">
        <v>0.21</v>
      </c>
      <c r="AV38">
        <v>0.3</v>
      </c>
      <c r="AW38">
        <v>157.037654320988</v>
      </c>
      <c r="AX38">
        <v>13.266666666666699</v>
      </c>
      <c r="AY38">
        <v>757</v>
      </c>
      <c r="AZ38">
        <v>9.4502469135802496</v>
      </c>
      <c r="BA38">
        <v>-894.66666666666697</v>
      </c>
      <c r="BB38">
        <v>1226.46913580247</v>
      </c>
      <c r="BC38">
        <v>9.1851851851851904</v>
      </c>
      <c r="BD38">
        <v>2.0717902787757101</v>
      </c>
      <c r="BE38">
        <v>2.42726690304336</v>
      </c>
      <c r="BF38">
        <v>1.54455787961849</v>
      </c>
    </row>
    <row r="39" spans="1:58">
      <c r="A39">
        <v>7</v>
      </c>
      <c r="B39">
        <v>43649</v>
      </c>
      <c r="C39">
        <v>15</v>
      </c>
      <c r="D39" t="s">
        <v>105</v>
      </c>
      <c r="E39">
        <v>70</v>
      </c>
      <c r="F39" t="b">
        <v>0</v>
      </c>
      <c r="G39">
        <v>12.6</v>
      </c>
      <c r="H39" t="s">
        <v>152</v>
      </c>
      <c r="I39" t="s">
        <v>230</v>
      </c>
      <c r="J39" t="s">
        <v>231</v>
      </c>
      <c r="K39">
        <v>0</v>
      </c>
      <c r="L39" t="s">
        <v>112</v>
      </c>
      <c r="M39" t="s">
        <v>160</v>
      </c>
      <c r="N39" t="s">
        <v>222</v>
      </c>
      <c r="O39" t="s">
        <v>232</v>
      </c>
      <c r="P39" t="s">
        <v>233</v>
      </c>
      <c r="Q39">
        <v>0</v>
      </c>
      <c r="R39" t="s">
        <v>156</v>
      </c>
      <c r="S39" t="s">
        <v>160</v>
      </c>
      <c r="T39">
        <v>60</v>
      </c>
      <c r="U39">
        <v>1.1339999999999999</v>
      </c>
      <c r="V39">
        <v>0.217</v>
      </c>
      <c r="W39">
        <v>1E-3</v>
      </c>
      <c r="X39">
        <v>1.0999999999999999E-2</v>
      </c>
      <c r="Y39">
        <v>1.123</v>
      </c>
      <c r="AB39">
        <v>5.78</v>
      </c>
      <c r="AC39">
        <v>96.333333333333343</v>
      </c>
      <c r="AD39">
        <v>96.334333333333348</v>
      </c>
      <c r="AE39">
        <v>0</v>
      </c>
      <c r="AF39">
        <v>40.608170000000001</v>
      </c>
      <c r="AG39">
        <v>2.7372E-2</v>
      </c>
      <c r="AH39">
        <v>7.6599999999999997E-4</v>
      </c>
      <c r="AI39">
        <v>7.7654430000000003</v>
      </c>
      <c r="AJ39">
        <v>3.4629999999999999E-3</v>
      </c>
      <c r="AK39">
        <v>2.5717E-2</v>
      </c>
      <c r="AL39">
        <v>14.618919999999999</v>
      </c>
      <c r="AM39">
        <v>0.34535399999999999</v>
      </c>
      <c r="AN39">
        <v>23.636031746031701</v>
      </c>
      <c r="AO39">
        <v>0.70428571428571396</v>
      </c>
      <c r="AP39">
        <v>0.90800000000000003</v>
      </c>
      <c r="AQ39">
        <v>1.14333333333333</v>
      </c>
      <c r="AR39">
        <v>0.4</v>
      </c>
      <c r="AS39">
        <v>418.16666666666703</v>
      </c>
      <c r="AT39">
        <v>2</v>
      </c>
      <c r="AU39">
        <v>0.21</v>
      </c>
      <c r="AV39">
        <v>0.3</v>
      </c>
      <c r="AW39">
        <v>179.23650793650799</v>
      </c>
      <c r="AX39">
        <v>15.101269841269801</v>
      </c>
      <c r="AY39">
        <v>757</v>
      </c>
      <c r="AZ39">
        <v>9.5020634920634901</v>
      </c>
      <c r="BA39">
        <v>-884.06349206349205</v>
      </c>
      <c r="BB39">
        <v>404.95238095238102</v>
      </c>
      <c r="BC39">
        <v>2.8888888888888902</v>
      </c>
      <c r="BD39">
        <v>2.2898869409786702</v>
      </c>
      <c r="BE39">
        <v>3.1875434601088202</v>
      </c>
      <c r="BF39">
        <v>1.3974489057666599</v>
      </c>
    </row>
    <row r="40" spans="1:58">
      <c r="A40">
        <v>7</v>
      </c>
      <c r="B40">
        <v>43649</v>
      </c>
      <c r="C40">
        <v>16</v>
      </c>
      <c r="D40" t="s">
        <v>95</v>
      </c>
      <c r="E40">
        <v>60</v>
      </c>
      <c r="F40" t="b">
        <v>0</v>
      </c>
      <c r="G40">
        <v>12</v>
      </c>
      <c r="H40">
        <v>0</v>
      </c>
      <c r="I40" t="s">
        <v>234</v>
      </c>
      <c r="J40" t="s">
        <v>235</v>
      </c>
      <c r="K40">
        <v>0</v>
      </c>
      <c r="L40" t="s">
        <v>112</v>
      </c>
      <c r="M40" t="s">
        <v>160</v>
      </c>
      <c r="N40" t="s">
        <v>112</v>
      </c>
      <c r="O40" t="s">
        <v>236</v>
      </c>
      <c r="P40" t="s">
        <v>237</v>
      </c>
      <c r="Q40">
        <v>0</v>
      </c>
      <c r="R40" t="s">
        <v>93</v>
      </c>
      <c r="S40" t="s">
        <v>167</v>
      </c>
      <c r="T40">
        <v>60</v>
      </c>
      <c r="U40">
        <v>0.52400000000000002</v>
      </c>
      <c r="V40">
        <v>0.22900000000000001</v>
      </c>
      <c r="W40">
        <v>1.2999999999999999E-2</v>
      </c>
      <c r="X40">
        <v>0</v>
      </c>
      <c r="Y40">
        <v>0.52400000000000002</v>
      </c>
      <c r="AB40">
        <v>4.2949999999999999</v>
      </c>
      <c r="AC40">
        <v>71.583333333333329</v>
      </c>
      <c r="AD40">
        <v>71.596333333333334</v>
      </c>
      <c r="AE40">
        <v>0</v>
      </c>
      <c r="AF40">
        <v>40.45908</v>
      </c>
      <c r="AG40">
        <v>5.6618000000000002E-2</v>
      </c>
      <c r="AH40">
        <v>1.415E-3</v>
      </c>
      <c r="AI40">
        <v>7.740545</v>
      </c>
      <c r="AJ40">
        <v>3.5146999999999998E-2</v>
      </c>
      <c r="AK40">
        <v>4.2014000000000003E-2</v>
      </c>
      <c r="AL40">
        <v>14.29363</v>
      </c>
      <c r="AM40">
        <v>2.5948440000000002</v>
      </c>
      <c r="AN40">
        <v>23.364920634920601</v>
      </c>
      <c r="AO40">
        <v>0.79523809523809497</v>
      </c>
      <c r="AP40">
        <v>0.90700000000000003</v>
      </c>
      <c r="AQ40">
        <v>1.15333333333333</v>
      </c>
      <c r="AR40">
        <v>0.422222222222222</v>
      </c>
      <c r="AS40">
        <v>433.357142857143</v>
      </c>
      <c r="AT40">
        <v>2</v>
      </c>
      <c r="AU40">
        <v>0.22</v>
      </c>
      <c r="AV40">
        <v>0.30793650793650801</v>
      </c>
      <c r="AW40">
        <v>144.84523809523799</v>
      </c>
      <c r="AX40">
        <v>12.269603174603199</v>
      </c>
      <c r="AY40">
        <v>757</v>
      </c>
      <c r="AZ40">
        <v>9.1779365079365096</v>
      </c>
      <c r="BA40">
        <v>-895.65079365079396</v>
      </c>
      <c r="BB40">
        <v>409.52380952380997</v>
      </c>
      <c r="BC40">
        <v>2.9523809523809499</v>
      </c>
      <c r="BD40">
        <v>2.1769914206755301</v>
      </c>
      <c r="BE40">
        <v>3.09008956701572</v>
      </c>
      <c r="BF40">
        <v>1.46991851672389</v>
      </c>
    </row>
    <row r="41" spans="1:58">
      <c r="A41">
        <v>7</v>
      </c>
      <c r="B41">
        <v>43649</v>
      </c>
      <c r="C41">
        <v>17</v>
      </c>
      <c r="D41" t="s">
        <v>90</v>
      </c>
      <c r="E41">
        <v>50</v>
      </c>
      <c r="F41" t="b">
        <v>0</v>
      </c>
      <c r="G41">
        <v>12.4</v>
      </c>
      <c r="H41">
        <v>0</v>
      </c>
      <c r="I41" t="s">
        <v>238</v>
      </c>
      <c r="J41" t="s">
        <v>239</v>
      </c>
      <c r="K41">
        <v>0</v>
      </c>
      <c r="L41" t="s">
        <v>160</v>
      </c>
      <c r="M41" t="s">
        <v>112</v>
      </c>
      <c r="N41" t="s">
        <v>240</v>
      </c>
      <c r="O41" t="s">
        <v>241</v>
      </c>
      <c r="P41" t="s">
        <v>242</v>
      </c>
      <c r="Q41">
        <v>0</v>
      </c>
      <c r="R41" t="s">
        <v>156</v>
      </c>
      <c r="S41" t="s">
        <v>174</v>
      </c>
      <c r="T41">
        <v>60</v>
      </c>
      <c r="U41">
        <v>0.83099999999999996</v>
      </c>
      <c r="V41">
        <v>0.24399999999999999</v>
      </c>
      <c r="W41">
        <v>2E-3</v>
      </c>
      <c r="X41">
        <v>0</v>
      </c>
      <c r="Y41">
        <v>0.83099999999999996</v>
      </c>
      <c r="AB41">
        <v>4.835</v>
      </c>
      <c r="AC41">
        <v>80.583333333333343</v>
      </c>
      <c r="AD41">
        <v>80.585333333333338</v>
      </c>
      <c r="AE41">
        <v>0</v>
      </c>
      <c r="AF41">
        <v>41.264200000000002</v>
      </c>
      <c r="AG41">
        <v>3.8280000000000002E-2</v>
      </c>
      <c r="AH41">
        <v>4.2999999999999999E-4</v>
      </c>
      <c r="AI41">
        <v>7.7520499999999997</v>
      </c>
      <c r="AJ41">
        <v>4.3200000000000001E-3</v>
      </c>
      <c r="AK41">
        <v>3.0179999999999998E-2</v>
      </c>
      <c r="AL41">
        <v>15.002689999999999</v>
      </c>
      <c r="AM41">
        <v>2.0729199999999999</v>
      </c>
      <c r="AN41">
        <v>23.3187654320988</v>
      </c>
      <c r="AO41">
        <v>0.86777777777777798</v>
      </c>
      <c r="AP41">
        <v>0.90700000000000003</v>
      </c>
      <c r="AQ41">
        <v>1.1587037037037</v>
      </c>
      <c r="AR41">
        <v>0.4</v>
      </c>
      <c r="AS41">
        <v>408.96296296296299</v>
      </c>
      <c r="AT41">
        <v>2</v>
      </c>
      <c r="AU41">
        <v>0.2</v>
      </c>
      <c r="AV41">
        <v>0.3</v>
      </c>
      <c r="AW41">
        <v>165.39074074074099</v>
      </c>
      <c r="AX41">
        <v>14.021296296296301</v>
      </c>
      <c r="AY41">
        <v>757</v>
      </c>
      <c r="AZ41">
        <v>9.2524074074074107</v>
      </c>
      <c r="BA41">
        <v>-894.246913580247</v>
      </c>
      <c r="BB41">
        <v>1074.98765432099</v>
      </c>
      <c r="BC41">
        <v>7.19753086419753</v>
      </c>
      <c r="BD41">
        <v>1.77693283206161</v>
      </c>
      <c r="BE41">
        <v>2.4784353995094</v>
      </c>
      <c r="BF41">
        <v>1.8008559143382701</v>
      </c>
    </row>
    <row r="42" spans="1:58">
      <c r="A42">
        <v>7</v>
      </c>
      <c r="B42">
        <v>43649</v>
      </c>
      <c r="C42">
        <v>18</v>
      </c>
      <c r="D42" t="s">
        <v>100</v>
      </c>
      <c r="E42">
        <v>55</v>
      </c>
      <c r="F42" t="b">
        <v>0</v>
      </c>
      <c r="G42">
        <v>25.8</v>
      </c>
      <c r="H42" t="s">
        <v>188</v>
      </c>
      <c r="I42" t="s">
        <v>243</v>
      </c>
      <c r="J42" t="s">
        <v>244</v>
      </c>
      <c r="K42">
        <v>0</v>
      </c>
      <c r="L42" t="s">
        <v>156</v>
      </c>
      <c r="M42" t="s">
        <v>160</v>
      </c>
      <c r="N42" t="s">
        <v>245</v>
      </c>
      <c r="O42" t="s">
        <v>246</v>
      </c>
      <c r="P42" t="s">
        <v>247</v>
      </c>
      <c r="Q42">
        <v>0</v>
      </c>
      <c r="R42" t="s">
        <v>69</v>
      </c>
      <c r="S42" t="s">
        <v>174</v>
      </c>
      <c r="T42">
        <v>60</v>
      </c>
      <c r="U42">
        <v>0.45800000000000002</v>
      </c>
      <c r="V42">
        <v>0.192</v>
      </c>
      <c r="W42">
        <v>2E-3</v>
      </c>
      <c r="X42">
        <v>0</v>
      </c>
      <c r="Y42">
        <v>0.45800000000000002</v>
      </c>
      <c r="AB42">
        <v>6.4749999999999996</v>
      </c>
      <c r="AC42">
        <v>107.91666666666667</v>
      </c>
      <c r="AD42">
        <v>107.91866666666667</v>
      </c>
      <c r="AE42">
        <v>0</v>
      </c>
      <c r="AF42">
        <v>41.554130000000001</v>
      </c>
      <c r="AG42">
        <v>3.243E-2</v>
      </c>
      <c r="AH42">
        <v>1.14E-3</v>
      </c>
      <c r="AI42">
        <v>7.78796</v>
      </c>
      <c r="AJ42">
        <v>4.1399999999999996E-3</v>
      </c>
      <c r="AK42">
        <v>2.6110000000000001E-2</v>
      </c>
      <c r="AL42">
        <v>14.773070000000001</v>
      </c>
      <c r="AM42">
        <v>1.7255799999999999</v>
      </c>
      <c r="AN42">
        <v>23.218571428571401</v>
      </c>
      <c r="AO42">
        <v>0.76428571428571401</v>
      </c>
      <c r="AP42">
        <v>0.90700000000000003</v>
      </c>
      <c r="AQ42">
        <v>1.1495238095238101</v>
      </c>
      <c r="AR42">
        <v>0.4</v>
      </c>
      <c r="AS42">
        <v>419.10317460317498</v>
      </c>
      <c r="AT42">
        <v>2</v>
      </c>
      <c r="AU42">
        <v>0.21</v>
      </c>
      <c r="AV42">
        <v>0.3</v>
      </c>
      <c r="AW42">
        <v>120.484126984127</v>
      </c>
      <c r="AX42">
        <v>10.2312698412698</v>
      </c>
      <c r="AY42">
        <v>757</v>
      </c>
      <c r="AZ42">
        <v>9.3353174603174605</v>
      </c>
      <c r="BA42">
        <v>-897.20634920634905</v>
      </c>
      <c r="BB42">
        <v>370.33333333333297</v>
      </c>
      <c r="BC42">
        <v>2.78571428571429</v>
      </c>
      <c r="BD42">
        <v>2.48356835143744</v>
      </c>
      <c r="BE42">
        <v>3.8835440933948102</v>
      </c>
      <c r="BF42">
        <v>1.2884686657195901</v>
      </c>
    </row>
    <row r="43" spans="1:58">
      <c r="A43">
        <v>7</v>
      </c>
      <c r="B43">
        <v>43649</v>
      </c>
      <c r="C43">
        <v>19</v>
      </c>
      <c r="D43" t="s">
        <v>109</v>
      </c>
      <c r="E43">
        <v>70</v>
      </c>
      <c r="F43" t="b">
        <v>0</v>
      </c>
      <c r="G43">
        <v>20.399999999999999</v>
      </c>
      <c r="H43">
        <v>0</v>
      </c>
      <c r="I43" t="s">
        <v>248</v>
      </c>
      <c r="J43" t="s">
        <v>249</v>
      </c>
      <c r="K43">
        <v>0</v>
      </c>
      <c r="L43" t="s">
        <v>94</v>
      </c>
      <c r="M43" t="s">
        <v>153</v>
      </c>
      <c r="N43" t="s">
        <v>250</v>
      </c>
      <c r="O43" t="s">
        <v>251</v>
      </c>
      <c r="P43" t="s">
        <v>252</v>
      </c>
      <c r="Q43">
        <v>0</v>
      </c>
      <c r="R43" t="s">
        <v>152</v>
      </c>
      <c r="S43" t="s">
        <v>174</v>
      </c>
      <c r="T43">
        <v>60</v>
      </c>
      <c r="U43">
        <v>0.55400000000000005</v>
      </c>
      <c r="V43">
        <v>0.20499999999999999</v>
      </c>
      <c r="W43">
        <v>2E-3</v>
      </c>
      <c r="X43">
        <v>0</v>
      </c>
      <c r="Y43">
        <v>0.55400000000000005</v>
      </c>
      <c r="AB43">
        <v>5.22</v>
      </c>
      <c r="AC43">
        <v>87</v>
      </c>
      <c r="AD43">
        <v>87.001999999999995</v>
      </c>
      <c r="AE43">
        <v>0</v>
      </c>
      <c r="AF43">
        <v>40.87189</v>
      </c>
      <c r="AG43">
        <v>3.6830000000000002E-2</v>
      </c>
      <c r="AH43">
        <v>4.0000000000000002E-4</v>
      </c>
      <c r="AI43">
        <v>7.7561400000000003</v>
      </c>
      <c r="AJ43">
        <v>1.225E-2</v>
      </c>
      <c r="AK43">
        <v>3.2439999999999997E-2</v>
      </c>
      <c r="AL43">
        <v>14.618790000000001</v>
      </c>
      <c r="AM43">
        <v>1.99468</v>
      </c>
      <c r="AN43">
        <v>23.3551315789474</v>
      </c>
      <c r="AO43">
        <v>0.70947368421052603</v>
      </c>
      <c r="AP43">
        <v>0.90600000000000003</v>
      </c>
      <c r="AQ43">
        <v>1.1444736842105301</v>
      </c>
      <c r="AR43">
        <v>0.4</v>
      </c>
      <c r="AS43">
        <v>416.48308270676699</v>
      </c>
      <c r="AT43">
        <v>2</v>
      </c>
      <c r="AU43">
        <v>0.21</v>
      </c>
      <c r="AV43">
        <v>0.3</v>
      </c>
      <c r="AW43">
        <v>150.066541353383</v>
      </c>
      <c r="AX43">
        <v>12.711616541353401</v>
      </c>
      <c r="AY43">
        <v>757</v>
      </c>
      <c r="AZ43">
        <v>9.2016541353383499</v>
      </c>
      <c r="BA43">
        <v>-892.87218045112797</v>
      </c>
      <c r="BB43">
        <v>193.015037593985</v>
      </c>
      <c r="BC43">
        <v>1.3101503759398501</v>
      </c>
      <c r="BD43">
        <v>2.3761442796922001</v>
      </c>
      <c r="BE43">
        <v>2.1869920149272501</v>
      </c>
      <c r="BF43">
        <v>1.34671956890367</v>
      </c>
    </row>
    <row r="44" spans="1:58">
      <c r="A44">
        <v>7</v>
      </c>
      <c r="B44">
        <v>43649</v>
      </c>
      <c r="C44">
        <v>20</v>
      </c>
      <c r="D44" t="s">
        <v>95</v>
      </c>
      <c r="E44">
        <v>60</v>
      </c>
      <c r="F44" t="b">
        <v>0</v>
      </c>
      <c r="G44">
        <v>15.9</v>
      </c>
      <c r="H44">
        <v>0</v>
      </c>
      <c r="I44" t="s">
        <v>253</v>
      </c>
      <c r="J44" t="s">
        <v>231</v>
      </c>
      <c r="K44">
        <v>0</v>
      </c>
      <c r="L44" t="s">
        <v>187</v>
      </c>
      <c r="M44" t="s">
        <v>153</v>
      </c>
      <c r="N44" t="s">
        <v>254</v>
      </c>
      <c r="O44" t="s">
        <v>255</v>
      </c>
      <c r="P44" t="s">
        <v>256</v>
      </c>
      <c r="Q44">
        <v>0</v>
      </c>
      <c r="R44" t="s">
        <v>257</v>
      </c>
      <c r="S44" t="s">
        <v>70</v>
      </c>
      <c r="T44">
        <v>60</v>
      </c>
      <c r="U44">
        <v>1.2070000000000001</v>
      </c>
      <c r="V44">
        <v>0.251</v>
      </c>
      <c r="W44">
        <v>0.01</v>
      </c>
      <c r="X44">
        <v>0</v>
      </c>
      <c r="Y44">
        <v>1.2070000000000001</v>
      </c>
      <c r="AB44">
        <v>6.17</v>
      </c>
      <c r="AC44">
        <v>102.83333333333334</v>
      </c>
      <c r="AD44">
        <v>102.84333333333335</v>
      </c>
      <c r="AE44">
        <v>0</v>
      </c>
      <c r="AF44">
        <v>40.503279999999997</v>
      </c>
      <c r="AG44">
        <v>3.6150000000000002E-2</v>
      </c>
      <c r="AH44">
        <v>4.8000000000000001E-4</v>
      </c>
      <c r="AI44">
        <v>7.7197399999999998</v>
      </c>
      <c r="AJ44">
        <v>6.1599999999999997E-3</v>
      </c>
      <c r="AK44">
        <v>2.785E-2</v>
      </c>
      <c r="AL44">
        <v>14.968730000000001</v>
      </c>
      <c r="AM44">
        <v>1.9140699999999999</v>
      </c>
      <c r="AN44">
        <v>23.301418219461699</v>
      </c>
      <c r="AO44">
        <v>0.62</v>
      </c>
      <c r="AP44">
        <v>0.90500000000000003</v>
      </c>
      <c r="AQ44">
        <v>1.1356521739130401</v>
      </c>
      <c r="AR44">
        <v>0.4</v>
      </c>
      <c r="AS44">
        <v>421.15838509316802</v>
      </c>
      <c r="AT44">
        <v>2</v>
      </c>
      <c r="AU44">
        <v>0.21</v>
      </c>
      <c r="AV44">
        <v>0.3</v>
      </c>
      <c r="AW44">
        <v>145.25817805382999</v>
      </c>
      <c r="AX44">
        <v>12.3172256728778</v>
      </c>
      <c r="AY44">
        <v>757</v>
      </c>
      <c r="AZ44">
        <v>9.1281780538302293</v>
      </c>
      <c r="BA44">
        <v>-891.34368530020697</v>
      </c>
      <c r="BB44">
        <v>1155.7732919254699</v>
      </c>
      <c r="BC44">
        <v>8.1387163561076594</v>
      </c>
      <c r="BD44">
        <v>2.8193016297654001</v>
      </c>
      <c r="BE44">
        <v>0.92847662778803497</v>
      </c>
      <c r="BF44">
        <v>1.1350328628250701</v>
      </c>
    </row>
    <row r="45" spans="1:58">
      <c r="A45">
        <v>7</v>
      </c>
      <c r="B45">
        <v>43649</v>
      </c>
      <c r="C45" t="s">
        <v>64</v>
      </c>
      <c r="D45" t="s">
        <v>65</v>
      </c>
      <c r="E45">
        <v>50</v>
      </c>
      <c r="F45" t="b">
        <v>0</v>
      </c>
      <c r="G45" t="s">
        <v>66</v>
      </c>
      <c r="H45" t="s">
        <v>75</v>
      </c>
      <c r="I45" t="s">
        <v>258</v>
      </c>
      <c r="J45" t="s">
        <v>259</v>
      </c>
      <c r="K45" t="s">
        <v>260</v>
      </c>
      <c r="L45">
        <v>0</v>
      </c>
      <c r="M45" t="s">
        <v>156</v>
      </c>
      <c r="N45">
        <v>2</v>
      </c>
      <c r="O45" t="s">
        <v>261</v>
      </c>
      <c r="P45" t="s">
        <v>262</v>
      </c>
      <c r="Q45">
        <v>0</v>
      </c>
      <c r="R45" t="s">
        <v>170</v>
      </c>
      <c r="S45" t="s">
        <v>174</v>
      </c>
      <c r="T45">
        <v>60</v>
      </c>
      <c r="U45">
        <v>1.665</v>
      </c>
      <c r="V45">
        <v>0.23799999999999999</v>
      </c>
      <c r="W45">
        <v>6.0000000000000001E-3</v>
      </c>
      <c r="X45">
        <v>2.1999999999999999E-2</v>
      </c>
      <c r="Y45">
        <v>1.643</v>
      </c>
      <c r="AB45">
        <v>4.68</v>
      </c>
      <c r="AC45">
        <v>78</v>
      </c>
      <c r="AD45">
        <v>78.006</v>
      </c>
      <c r="AE45">
        <v>0</v>
      </c>
      <c r="AF45">
        <v>40.500109999999999</v>
      </c>
      <c r="AG45">
        <v>2.886E-2</v>
      </c>
      <c r="AH45">
        <v>0</v>
      </c>
      <c r="AI45">
        <v>8.3185800000000008</v>
      </c>
      <c r="AJ45">
        <v>5.6299999999999996E-3</v>
      </c>
      <c r="AK45">
        <v>5.0680000000000003E-2</v>
      </c>
      <c r="AL45">
        <v>17.681529999999999</v>
      </c>
      <c r="AM45">
        <v>0</v>
      </c>
      <c r="AN45">
        <v>23.265000000000001</v>
      </c>
      <c r="AO45">
        <v>0.63875000000000004</v>
      </c>
      <c r="AP45">
        <v>0.90618750000000003</v>
      </c>
      <c r="AQ45">
        <v>1.139375</v>
      </c>
      <c r="AR45">
        <v>0.4</v>
      </c>
      <c r="AS45">
        <v>418.59375</v>
      </c>
      <c r="AT45">
        <v>2</v>
      </c>
      <c r="AU45">
        <v>0.21</v>
      </c>
      <c r="AV45">
        <v>0.3</v>
      </c>
      <c r="AW45">
        <v>150.16249999999999</v>
      </c>
      <c r="AX45">
        <v>12.741250000000001</v>
      </c>
      <c r="AY45">
        <v>757</v>
      </c>
      <c r="AZ45">
        <v>9.1868750000000006</v>
      </c>
      <c r="BA45">
        <v>-890.75</v>
      </c>
      <c r="BB45">
        <v>474.375</v>
      </c>
      <c r="BC45">
        <v>3.1875</v>
      </c>
      <c r="BD45">
        <v>2.17338976944882</v>
      </c>
      <c r="BE45">
        <v>3.4245989877801701</v>
      </c>
      <c r="BF45">
        <v>1.47235440461815</v>
      </c>
    </row>
    <row r="46" spans="1:58">
      <c r="A46">
        <v>16</v>
      </c>
      <c r="B46">
        <v>43658</v>
      </c>
      <c r="C46">
        <v>1</v>
      </c>
      <c r="D46" t="s">
        <v>90</v>
      </c>
      <c r="E46">
        <v>120</v>
      </c>
      <c r="F46" t="b">
        <v>0</v>
      </c>
      <c r="G46">
        <v>2.77</v>
      </c>
      <c r="H46" t="s">
        <v>209</v>
      </c>
      <c r="I46" t="s">
        <v>158</v>
      </c>
      <c r="J46" t="s">
        <v>259</v>
      </c>
      <c r="K46">
        <v>0</v>
      </c>
      <c r="L46" t="s">
        <v>152</v>
      </c>
      <c r="M46" t="s">
        <v>157</v>
      </c>
      <c r="N46" t="s">
        <v>263</v>
      </c>
      <c r="O46" t="s">
        <v>264</v>
      </c>
      <c r="P46" t="s">
        <v>265</v>
      </c>
      <c r="Q46" t="s">
        <v>266</v>
      </c>
      <c r="R46">
        <v>0</v>
      </c>
      <c r="S46">
        <v>0</v>
      </c>
      <c r="T46">
        <v>60</v>
      </c>
      <c r="U46">
        <v>1.9530000000000001</v>
      </c>
      <c r="V46">
        <v>0.501</v>
      </c>
      <c r="W46">
        <v>0.123</v>
      </c>
      <c r="X46">
        <v>4.8000000000000001E-2</v>
      </c>
      <c r="Y46">
        <v>1.905</v>
      </c>
      <c r="AB46">
        <v>2.56</v>
      </c>
      <c r="AC46">
        <v>42.666666666666671</v>
      </c>
      <c r="AD46">
        <v>42.789666666666669</v>
      </c>
      <c r="AE46">
        <v>0</v>
      </c>
      <c r="AF46">
        <v>40.946399999999997</v>
      </c>
      <c r="AG46">
        <v>8.9649000000000006E-2</v>
      </c>
      <c r="AH46">
        <v>5.8100000000000003E-4</v>
      </c>
      <c r="AI46">
        <v>7.7393549999999998</v>
      </c>
      <c r="AJ46">
        <v>2.5826999999999999E-2</v>
      </c>
      <c r="AK46">
        <v>4.4581999999999997E-2</v>
      </c>
      <c r="AL46">
        <v>14.815020000000001</v>
      </c>
      <c r="AM46">
        <v>1.294899</v>
      </c>
      <c r="AN46">
        <v>22.031825396825401</v>
      </c>
      <c r="AO46">
        <v>0.78190476190476199</v>
      </c>
      <c r="AP46">
        <v>0.90647619047619099</v>
      </c>
      <c r="AQ46">
        <v>1.13761904761905</v>
      </c>
      <c r="AR46">
        <v>0.4</v>
      </c>
      <c r="AS46">
        <v>428.42857142857099</v>
      </c>
      <c r="AT46">
        <v>2</v>
      </c>
      <c r="AU46">
        <v>0.21285714285714299</v>
      </c>
      <c r="AV46">
        <v>0.3</v>
      </c>
      <c r="AW46">
        <v>113.665873015873</v>
      </c>
      <c r="AX46">
        <v>9.87222222222222</v>
      </c>
      <c r="AY46">
        <v>757</v>
      </c>
      <c r="AZ46">
        <v>9.0803968253968304</v>
      </c>
      <c r="BA46">
        <v>-854.5</v>
      </c>
      <c r="BB46">
        <v>661.15873015873001</v>
      </c>
      <c r="BC46">
        <v>4.71428571428571</v>
      </c>
      <c r="BD46">
        <v>1.9308609816134901</v>
      </c>
      <c r="BE46">
        <v>0.63538886581417398</v>
      </c>
      <c r="BF46">
        <v>1.6572917628310999</v>
      </c>
    </row>
    <row r="47" spans="1:58">
      <c r="A47">
        <v>16</v>
      </c>
      <c r="B47">
        <v>43658</v>
      </c>
      <c r="C47">
        <v>2</v>
      </c>
      <c r="D47" t="s">
        <v>95</v>
      </c>
      <c r="E47">
        <v>110</v>
      </c>
      <c r="F47" t="b">
        <v>1</v>
      </c>
      <c r="G47">
        <v>5.12</v>
      </c>
      <c r="H47">
        <v>3</v>
      </c>
      <c r="I47" t="s">
        <v>267</v>
      </c>
      <c r="J47" t="s">
        <v>268</v>
      </c>
      <c r="K47" t="s">
        <v>269</v>
      </c>
      <c r="L47" t="s">
        <v>270</v>
      </c>
      <c r="M47" t="s">
        <v>212</v>
      </c>
      <c r="N47" t="s">
        <v>271</v>
      </c>
      <c r="O47" t="s">
        <v>272</v>
      </c>
      <c r="P47" t="s">
        <v>273</v>
      </c>
      <c r="Q47">
        <v>0</v>
      </c>
      <c r="R47" t="s">
        <v>75</v>
      </c>
      <c r="S47" t="s">
        <v>160</v>
      </c>
      <c r="T47">
        <v>60</v>
      </c>
      <c r="U47">
        <v>0.79800000000000004</v>
      </c>
      <c r="V47">
        <v>0.32500000000000001</v>
      </c>
      <c r="W47">
        <v>1.2E-2</v>
      </c>
      <c r="X47">
        <v>0</v>
      </c>
      <c r="Y47">
        <v>0.79800000000000004</v>
      </c>
      <c r="AB47">
        <v>4.05</v>
      </c>
      <c r="AC47">
        <v>67.5</v>
      </c>
      <c r="AD47">
        <v>67.512</v>
      </c>
      <c r="AE47">
        <v>0</v>
      </c>
      <c r="AF47">
        <v>40.899439999999998</v>
      </c>
      <c r="AG47">
        <v>7.7600000000000002E-2</v>
      </c>
      <c r="AH47">
        <v>0</v>
      </c>
      <c r="AI47">
        <v>7.75244</v>
      </c>
      <c r="AJ47">
        <v>3.0166999999999999E-2</v>
      </c>
      <c r="AK47">
        <v>4.3841999999999999E-2</v>
      </c>
      <c r="AL47">
        <v>14.92431</v>
      </c>
      <c r="AM47">
        <v>1.818338</v>
      </c>
      <c r="AN47">
        <v>22.109375</v>
      </c>
      <c r="AO47">
        <v>0.72062499999999996</v>
      </c>
      <c r="AP47">
        <v>0.90637500000000004</v>
      </c>
      <c r="AQ47">
        <v>1.1312500000000001</v>
      </c>
      <c r="AR47">
        <v>0.4</v>
      </c>
      <c r="AS47">
        <v>429.71875</v>
      </c>
      <c r="AT47">
        <v>2</v>
      </c>
      <c r="AU47">
        <v>0.21249999999999999</v>
      </c>
      <c r="AV47">
        <v>0.3</v>
      </c>
      <c r="AW47">
        <v>113.04375</v>
      </c>
      <c r="AX47">
        <v>9.8049999999999997</v>
      </c>
      <c r="AY47">
        <v>757</v>
      </c>
      <c r="AZ47">
        <v>9.1243750000000006</v>
      </c>
      <c r="BA47">
        <v>-854.34375</v>
      </c>
      <c r="BB47">
        <v>573.0625</v>
      </c>
      <c r="BC47">
        <v>4.3125</v>
      </c>
      <c r="BD47">
        <v>2.4518915254313098</v>
      </c>
      <c r="BE47">
        <v>3.6090220707926401</v>
      </c>
      <c r="BF47">
        <v>1.30511483351087</v>
      </c>
    </row>
    <row r="48" spans="1:58">
      <c r="A48">
        <v>16</v>
      </c>
      <c r="B48">
        <v>43658</v>
      </c>
      <c r="C48">
        <v>3</v>
      </c>
      <c r="D48" t="s">
        <v>100</v>
      </c>
      <c r="E48">
        <v>65</v>
      </c>
      <c r="F48" t="b">
        <v>0</v>
      </c>
      <c r="G48">
        <v>7.77</v>
      </c>
      <c r="H48" t="s">
        <v>274</v>
      </c>
      <c r="I48" t="s">
        <v>275</v>
      </c>
      <c r="J48" t="s">
        <v>276</v>
      </c>
      <c r="K48">
        <v>0</v>
      </c>
      <c r="L48" t="s">
        <v>94</v>
      </c>
      <c r="M48" t="s">
        <v>160</v>
      </c>
      <c r="N48" t="s">
        <v>153</v>
      </c>
      <c r="O48" t="s">
        <v>277</v>
      </c>
      <c r="P48" t="s">
        <v>278</v>
      </c>
      <c r="Q48">
        <v>0</v>
      </c>
      <c r="R48" t="s">
        <v>170</v>
      </c>
      <c r="S48">
        <v>0</v>
      </c>
      <c r="T48">
        <v>60</v>
      </c>
      <c r="U48">
        <v>0.41</v>
      </c>
      <c r="V48">
        <v>0.27800000000000002</v>
      </c>
      <c r="W48">
        <v>8.0000000000000002E-3</v>
      </c>
      <c r="X48">
        <v>0</v>
      </c>
      <c r="Y48">
        <v>0.41</v>
      </c>
      <c r="AB48">
        <v>3.37</v>
      </c>
      <c r="AC48">
        <v>56.166666666666671</v>
      </c>
      <c r="AD48">
        <v>56.174666666666674</v>
      </c>
      <c r="AE48">
        <v>3.8409999999999998E-3</v>
      </c>
      <c r="AF48">
        <v>40.593339999999998</v>
      </c>
      <c r="AG48">
        <v>0.114331</v>
      </c>
      <c r="AH48">
        <v>7.9699999999999999E-5</v>
      </c>
      <c r="AI48">
        <v>7.7905490000000004</v>
      </c>
      <c r="AJ48">
        <v>1.7368999999999999E-2</v>
      </c>
      <c r="AK48">
        <v>4.6082999999999999E-2</v>
      </c>
      <c r="AL48">
        <v>14.763719999999999</v>
      </c>
      <c r="AM48">
        <v>2.1110600000000002</v>
      </c>
      <c r="AN48">
        <v>22.287857142857099</v>
      </c>
      <c r="AO48">
        <v>0.63785714285714301</v>
      </c>
      <c r="AP48">
        <v>0.90700000000000003</v>
      </c>
      <c r="AQ48">
        <v>1.12642857142857</v>
      </c>
      <c r="AR48">
        <v>0.4</v>
      </c>
      <c r="AS48">
        <v>423.78571428571399</v>
      </c>
      <c r="AT48">
        <v>2</v>
      </c>
      <c r="AU48">
        <v>0.21</v>
      </c>
      <c r="AV48">
        <v>0.3</v>
      </c>
      <c r="AW48">
        <v>113.24285714285701</v>
      </c>
      <c r="AX48">
        <v>9.79142857142857</v>
      </c>
      <c r="AY48">
        <v>757</v>
      </c>
      <c r="AZ48">
        <v>9.2135714285714307</v>
      </c>
      <c r="BA48">
        <v>-853.28571428571399</v>
      </c>
      <c r="BB48">
        <v>480.28571428571399</v>
      </c>
      <c r="BC48">
        <v>3.4285714285714302</v>
      </c>
      <c r="BD48">
        <v>2.32672431897354</v>
      </c>
      <c r="BE48">
        <v>2.7014730407523402</v>
      </c>
      <c r="BF48">
        <v>1.3753240871319501</v>
      </c>
    </row>
    <row r="49" spans="1:58">
      <c r="A49">
        <v>16</v>
      </c>
      <c r="B49">
        <v>43658</v>
      </c>
      <c r="C49">
        <v>4</v>
      </c>
      <c r="D49" t="s">
        <v>100</v>
      </c>
      <c r="E49">
        <v>80</v>
      </c>
      <c r="F49" t="b">
        <v>0</v>
      </c>
      <c r="G49">
        <v>5.39</v>
      </c>
      <c r="H49" t="s">
        <v>279</v>
      </c>
      <c r="I49" t="s">
        <v>280</v>
      </c>
      <c r="J49" t="s">
        <v>281</v>
      </c>
      <c r="K49">
        <v>0</v>
      </c>
      <c r="L49" t="s">
        <v>199</v>
      </c>
      <c r="M49" t="s">
        <v>174</v>
      </c>
      <c r="N49" t="s">
        <v>282</v>
      </c>
      <c r="O49" t="s">
        <v>251</v>
      </c>
      <c r="P49" t="s">
        <v>283</v>
      </c>
      <c r="Q49">
        <v>0</v>
      </c>
      <c r="R49" t="s">
        <v>156</v>
      </c>
      <c r="S49" t="s">
        <v>99</v>
      </c>
      <c r="T49">
        <v>60</v>
      </c>
      <c r="U49">
        <v>0.86699999999999999</v>
      </c>
      <c r="V49">
        <v>0.38700000000000001</v>
      </c>
      <c r="W49">
        <v>1.2999999999999999E-2</v>
      </c>
      <c r="X49">
        <v>0</v>
      </c>
      <c r="Y49">
        <v>0.86699999999999999</v>
      </c>
      <c r="AB49">
        <v>3.94</v>
      </c>
      <c r="AC49">
        <v>65.666666666666671</v>
      </c>
      <c r="AD49">
        <v>65.679666666666677</v>
      </c>
      <c r="AE49">
        <v>0</v>
      </c>
      <c r="AF49">
        <v>40.652430000000003</v>
      </c>
      <c r="AG49">
        <v>6.7357E-2</v>
      </c>
      <c r="AH49">
        <v>1.3999999999999999E-4</v>
      </c>
      <c r="AI49">
        <v>7.781129</v>
      </c>
      <c r="AJ49">
        <v>1.4846E-2</v>
      </c>
      <c r="AK49">
        <v>5.7692E-2</v>
      </c>
      <c r="AL49">
        <v>14.90302</v>
      </c>
      <c r="AM49">
        <v>1.0108280000000001</v>
      </c>
      <c r="AN49">
        <v>22.284895833333302</v>
      </c>
      <c r="AO49">
        <v>0.60124999999999995</v>
      </c>
      <c r="AP49">
        <v>0.90800000000000003</v>
      </c>
      <c r="AQ49">
        <v>1.121875</v>
      </c>
      <c r="AR49">
        <v>0.4</v>
      </c>
      <c r="AS49">
        <v>424.20833333333297</v>
      </c>
      <c r="AT49">
        <v>2</v>
      </c>
      <c r="AU49">
        <v>0.21</v>
      </c>
      <c r="AV49">
        <v>0.3</v>
      </c>
      <c r="AW49">
        <v>114.794791666667</v>
      </c>
      <c r="AX49">
        <v>9.9233333333333302</v>
      </c>
      <c r="AY49">
        <v>757</v>
      </c>
      <c r="AZ49">
        <v>9.3089583333333294</v>
      </c>
      <c r="BA49">
        <v>-853.27083333333303</v>
      </c>
      <c r="BB49">
        <v>394.875</v>
      </c>
      <c r="BC49">
        <v>2.75</v>
      </c>
      <c r="BD49">
        <v>2.2425105786211401</v>
      </c>
      <c r="BE49">
        <v>3.3069951563995401</v>
      </c>
      <c r="BF49">
        <v>1.42697208677945</v>
      </c>
    </row>
    <row r="50" spans="1:58">
      <c r="A50">
        <v>16</v>
      </c>
      <c r="B50">
        <v>43658</v>
      </c>
      <c r="C50">
        <v>5</v>
      </c>
      <c r="D50" t="s">
        <v>105</v>
      </c>
      <c r="E50">
        <v>120</v>
      </c>
      <c r="F50" t="b">
        <v>0</v>
      </c>
      <c r="G50">
        <v>3.8</v>
      </c>
      <c r="H50" t="s">
        <v>118</v>
      </c>
      <c r="I50" t="s">
        <v>221</v>
      </c>
      <c r="J50" t="s">
        <v>190</v>
      </c>
      <c r="K50" t="s">
        <v>182</v>
      </c>
      <c r="L50" t="s">
        <v>199</v>
      </c>
      <c r="M50" t="s">
        <v>174</v>
      </c>
      <c r="N50" t="s">
        <v>170</v>
      </c>
      <c r="O50" t="s">
        <v>284</v>
      </c>
      <c r="P50" t="s">
        <v>285</v>
      </c>
      <c r="Q50">
        <v>0</v>
      </c>
      <c r="R50" t="s">
        <v>152</v>
      </c>
      <c r="S50" t="s">
        <v>133</v>
      </c>
      <c r="T50">
        <v>60</v>
      </c>
      <c r="U50">
        <v>0.97</v>
      </c>
      <c r="V50">
        <v>0.40500000000000003</v>
      </c>
      <c r="W50">
        <v>0.01</v>
      </c>
      <c r="X50">
        <v>1.6E-2</v>
      </c>
      <c r="Y50">
        <v>0.95399999999999996</v>
      </c>
      <c r="AB50">
        <v>4.8650000000000002</v>
      </c>
      <c r="AC50">
        <v>81.083333333333343</v>
      </c>
      <c r="AD50">
        <v>81.093333333333348</v>
      </c>
      <c r="AE50">
        <v>0</v>
      </c>
      <c r="AF50">
        <v>41.242629999999998</v>
      </c>
      <c r="AG50">
        <v>0.109525</v>
      </c>
      <c r="AH50">
        <v>2.957E-3</v>
      </c>
      <c r="AI50">
        <v>7.8221790000000002</v>
      </c>
      <c r="AJ50">
        <v>3.2798000000000001E-2</v>
      </c>
      <c r="AK50">
        <v>4.1730999999999997E-2</v>
      </c>
      <c r="AL50">
        <v>14.80467</v>
      </c>
      <c r="AM50">
        <v>0.18817800000000001</v>
      </c>
      <c r="AN50">
        <v>22.2633333333333</v>
      </c>
      <c r="AO50">
        <v>0.55833333333333302</v>
      </c>
      <c r="AP50">
        <v>0.90800000000000003</v>
      </c>
      <c r="AQ50">
        <v>1.11625</v>
      </c>
      <c r="AR50">
        <v>0.4</v>
      </c>
      <c r="AS50">
        <v>430.08333333333297</v>
      </c>
      <c r="AT50">
        <v>2</v>
      </c>
      <c r="AU50">
        <v>0.21541666666666701</v>
      </c>
      <c r="AV50">
        <v>0.3</v>
      </c>
      <c r="AW50">
        <v>108.166666666667</v>
      </c>
      <c r="AX50">
        <v>9.3533333333333299</v>
      </c>
      <c r="AY50">
        <v>757</v>
      </c>
      <c r="AZ50">
        <v>9.0866666666666696</v>
      </c>
      <c r="BA50">
        <v>-853.16666666666697</v>
      </c>
      <c r="BB50">
        <v>629.33333333333303</v>
      </c>
      <c r="BC50">
        <v>4.25</v>
      </c>
      <c r="BD50">
        <v>1.7719313036028099</v>
      </c>
      <c r="BE50">
        <v>7.1190209972785103</v>
      </c>
      <c r="BF50">
        <v>1.80593908663025</v>
      </c>
    </row>
    <row r="51" spans="1:58">
      <c r="A51">
        <v>16</v>
      </c>
      <c r="B51">
        <v>43658</v>
      </c>
      <c r="C51">
        <v>6</v>
      </c>
      <c r="D51" t="s">
        <v>109</v>
      </c>
      <c r="E51">
        <v>130</v>
      </c>
      <c r="F51" t="b">
        <v>0</v>
      </c>
      <c r="G51">
        <v>3.4</v>
      </c>
      <c r="H51" t="s">
        <v>286</v>
      </c>
      <c r="I51">
        <v>0</v>
      </c>
      <c r="J51" t="s">
        <v>287</v>
      </c>
      <c r="K51" t="s">
        <v>288</v>
      </c>
      <c r="L51">
        <v>0</v>
      </c>
      <c r="M51" t="s">
        <v>289</v>
      </c>
      <c r="N51" t="s">
        <v>156</v>
      </c>
      <c r="O51" t="s">
        <v>290</v>
      </c>
      <c r="P51" t="s">
        <v>291</v>
      </c>
      <c r="Q51">
        <v>0</v>
      </c>
      <c r="R51" t="s">
        <v>187</v>
      </c>
      <c r="S51">
        <v>0</v>
      </c>
      <c r="T51">
        <v>60</v>
      </c>
      <c r="U51">
        <v>0.90800000000000003</v>
      </c>
      <c r="V51">
        <v>0.41799999999999998</v>
      </c>
      <c r="W51">
        <v>1.4E-2</v>
      </c>
      <c r="X51">
        <v>2.5000000000000001E-2</v>
      </c>
      <c r="Y51">
        <v>0.88300000000000001</v>
      </c>
      <c r="AB51">
        <v>2.81</v>
      </c>
      <c r="AC51">
        <v>46.833333333333336</v>
      </c>
      <c r="AD51">
        <v>46.847333333333339</v>
      </c>
      <c r="AE51">
        <v>0</v>
      </c>
      <c r="AF51">
        <v>40.425490000000003</v>
      </c>
      <c r="AG51">
        <v>9.0618000000000004E-2</v>
      </c>
      <c r="AH51">
        <v>3.3799999999999998E-4</v>
      </c>
      <c r="AI51">
        <v>7.8152780000000002</v>
      </c>
      <c r="AJ51">
        <v>4.0318E-2</v>
      </c>
      <c r="AK51">
        <v>3.8094000000000003E-2</v>
      </c>
      <c r="AL51">
        <v>14.64344</v>
      </c>
      <c r="AM51">
        <v>1.8904369999999999</v>
      </c>
      <c r="AN51">
        <v>21.936666666666699</v>
      </c>
      <c r="AO51">
        <v>0.68833333333333302</v>
      </c>
      <c r="AP51">
        <v>0.90700000000000003</v>
      </c>
      <c r="AQ51">
        <v>1.1299999999999999</v>
      </c>
      <c r="AR51">
        <v>0.4</v>
      </c>
      <c r="AS51">
        <v>426.5</v>
      </c>
      <c r="AT51">
        <v>2</v>
      </c>
      <c r="AU51">
        <v>0.21083333333333301</v>
      </c>
      <c r="AV51">
        <v>0.3</v>
      </c>
      <c r="AW51">
        <v>106.591666666667</v>
      </c>
      <c r="AX51">
        <v>9.2766666666666708</v>
      </c>
      <c r="AY51">
        <v>757</v>
      </c>
      <c r="AZ51">
        <v>8.9666666666666703</v>
      </c>
      <c r="BA51">
        <v>-854.25</v>
      </c>
      <c r="BB51">
        <v>1664.5833333333301</v>
      </c>
      <c r="BC51">
        <v>11.1666666666667</v>
      </c>
      <c r="BD51">
        <v>2.3068650497135699</v>
      </c>
      <c r="BE51">
        <v>3.8768827981543299</v>
      </c>
      <c r="BF51">
        <v>1.3871639350543401</v>
      </c>
    </row>
    <row r="52" spans="1:58">
      <c r="A52">
        <v>16</v>
      </c>
      <c r="B52">
        <v>43658</v>
      </c>
      <c r="C52">
        <v>7</v>
      </c>
      <c r="D52" t="s">
        <v>90</v>
      </c>
      <c r="E52">
        <v>160</v>
      </c>
      <c r="F52" t="b">
        <v>1</v>
      </c>
      <c r="G52">
        <v>2.12</v>
      </c>
      <c r="H52" t="s">
        <v>292</v>
      </c>
      <c r="I52" t="s">
        <v>293</v>
      </c>
      <c r="J52" t="s">
        <v>198</v>
      </c>
      <c r="K52" t="s">
        <v>294</v>
      </c>
      <c r="L52" t="s">
        <v>257</v>
      </c>
      <c r="M52" t="s">
        <v>295</v>
      </c>
      <c r="N52" t="s">
        <v>296</v>
      </c>
      <c r="O52" t="s">
        <v>297</v>
      </c>
      <c r="P52" t="s">
        <v>298</v>
      </c>
      <c r="Q52" t="s">
        <v>299</v>
      </c>
      <c r="R52">
        <v>0</v>
      </c>
      <c r="S52" t="s">
        <v>300</v>
      </c>
      <c r="T52">
        <v>60</v>
      </c>
      <c r="U52">
        <v>1.476</v>
      </c>
      <c r="V52">
        <v>0.67700000000000005</v>
      </c>
      <c r="W52">
        <v>3.3000000000000002E-2</v>
      </c>
      <c r="X52">
        <v>4.8000000000000001E-2</v>
      </c>
      <c r="Y52">
        <v>1.4279999999999999</v>
      </c>
      <c r="AB52">
        <v>2.8450000000000002</v>
      </c>
      <c r="AC52">
        <v>47.416666666666671</v>
      </c>
      <c r="AD52">
        <v>47.449666666666673</v>
      </c>
      <c r="AE52">
        <v>0</v>
      </c>
      <c r="AF52">
        <v>39.879219999999997</v>
      </c>
      <c r="AG52">
        <v>0.115368</v>
      </c>
      <c r="AH52">
        <v>7.6300000000000001E-4</v>
      </c>
      <c r="AI52">
        <v>7.784294</v>
      </c>
      <c r="AJ52">
        <v>3.3391999999999998E-2</v>
      </c>
      <c r="AK52">
        <v>5.5869000000000002E-2</v>
      </c>
      <c r="AL52">
        <v>14.38444</v>
      </c>
      <c r="AM52">
        <v>1.859434</v>
      </c>
      <c r="AN52">
        <v>21.755714285714301</v>
      </c>
      <c r="AO52">
        <v>0.90928571428571403</v>
      </c>
      <c r="AP52">
        <v>0.90700000000000003</v>
      </c>
      <c r="AQ52">
        <v>1.14928571428571</v>
      </c>
      <c r="AR52">
        <v>0.4</v>
      </c>
      <c r="AS52">
        <v>426.71428571428601</v>
      </c>
      <c r="AT52">
        <v>2</v>
      </c>
      <c r="AU52">
        <v>0.21214285714285699</v>
      </c>
      <c r="AV52">
        <v>0.3</v>
      </c>
      <c r="AW52">
        <v>104.546428571429</v>
      </c>
      <c r="AX52">
        <v>9.1303571428571395</v>
      </c>
      <c r="AY52">
        <v>757</v>
      </c>
      <c r="AZ52">
        <v>8.9307142857142896</v>
      </c>
      <c r="BA52">
        <v>-854.42857142857099</v>
      </c>
      <c r="BB52">
        <v>778.21428571428601</v>
      </c>
      <c r="BC52">
        <v>5.71428571428571</v>
      </c>
      <c r="BD52">
        <v>1.97450092049573</v>
      </c>
      <c r="BE52">
        <v>2.3388155056806199</v>
      </c>
      <c r="BF52">
        <v>1.6206627035638901</v>
      </c>
    </row>
    <row r="53" spans="1:58">
      <c r="A53">
        <v>16</v>
      </c>
      <c r="B53">
        <v>43658</v>
      </c>
      <c r="C53">
        <v>8</v>
      </c>
      <c r="D53" t="s">
        <v>105</v>
      </c>
      <c r="E53">
        <v>130</v>
      </c>
      <c r="F53" t="b">
        <v>0</v>
      </c>
      <c r="G53">
        <v>3.66</v>
      </c>
      <c r="H53" t="s">
        <v>222</v>
      </c>
      <c r="I53">
        <v>0</v>
      </c>
      <c r="J53" t="s">
        <v>245</v>
      </c>
      <c r="K53" t="s">
        <v>301</v>
      </c>
      <c r="L53">
        <v>0</v>
      </c>
      <c r="M53" t="s">
        <v>302</v>
      </c>
      <c r="N53">
        <v>0</v>
      </c>
      <c r="O53" t="s">
        <v>143</v>
      </c>
      <c r="P53" t="s">
        <v>143</v>
      </c>
      <c r="Q53">
        <v>0</v>
      </c>
      <c r="R53" t="s">
        <v>121</v>
      </c>
      <c r="S53" t="s">
        <v>303</v>
      </c>
      <c r="T53">
        <v>60</v>
      </c>
      <c r="U53">
        <v>0.89700000000000002</v>
      </c>
      <c r="V53">
        <v>0.53100000000000003</v>
      </c>
      <c r="W53">
        <v>1.6E-2</v>
      </c>
      <c r="X53">
        <v>4.2999999999999997E-2</v>
      </c>
      <c r="Y53">
        <v>0.85399999999999998</v>
      </c>
      <c r="AB53">
        <v>5.7</v>
      </c>
      <c r="AC53">
        <v>95</v>
      </c>
      <c r="AD53">
        <v>95.016000000000005</v>
      </c>
      <c r="AE53">
        <v>1.8749999999999999E-2</v>
      </c>
      <c r="AF53">
        <v>40.987589999999997</v>
      </c>
      <c r="AG53">
        <v>0.28408099999999997</v>
      </c>
      <c r="AH53">
        <v>1.3680000000000001E-3</v>
      </c>
      <c r="AI53">
        <v>7.8561759999999996</v>
      </c>
      <c r="AJ53">
        <v>7.3523000000000005E-2</v>
      </c>
      <c r="AK53">
        <v>0.137047</v>
      </c>
      <c r="AL53">
        <v>14.707520000000001</v>
      </c>
      <c r="AM53">
        <v>2.6474769999999999</v>
      </c>
      <c r="AN53">
        <v>21.776388888888899</v>
      </c>
      <c r="AO53">
        <v>0.68611111111111101</v>
      </c>
      <c r="AP53">
        <v>0.90700000000000003</v>
      </c>
      <c r="AQ53">
        <v>1.1299999999999999</v>
      </c>
      <c r="AR53">
        <v>0.4</v>
      </c>
      <c r="AS53">
        <v>426.88888888888903</v>
      </c>
      <c r="AT53">
        <v>2</v>
      </c>
      <c r="AU53">
        <v>0.21</v>
      </c>
      <c r="AV53">
        <v>0.3</v>
      </c>
      <c r="AW53">
        <v>100.580555555556</v>
      </c>
      <c r="AX53">
        <v>8.7819444444444397</v>
      </c>
      <c r="AY53">
        <v>757</v>
      </c>
      <c r="AZ53">
        <v>8.9594444444444505</v>
      </c>
      <c r="BA53">
        <v>-854.805555555556</v>
      </c>
      <c r="BB53">
        <v>329.61111111111097</v>
      </c>
      <c r="BC53">
        <v>2.3333333333333299</v>
      </c>
      <c r="BD53">
        <v>2.1713292349798801</v>
      </c>
      <c r="BE53">
        <v>3.9769108362713501</v>
      </c>
      <c r="BF53">
        <v>1.4737516303139799</v>
      </c>
    </row>
    <row r="54" spans="1:58">
      <c r="A54">
        <v>16</v>
      </c>
      <c r="B54">
        <v>43658</v>
      </c>
      <c r="C54">
        <v>9</v>
      </c>
      <c r="D54" t="s">
        <v>109</v>
      </c>
      <c r="E54">
        <v>140</v>
      </c>
      <c r="F54" t="b">
        <v>1</v>
      </c>
      <c r="G54">
        <v>0.78</v>
      </c>
      <c r="H54" t="s">
        <v>157</v>
      </c>
      <c r="I54" t="s">
        <v>304</v>
      </c>
      <c r="J54" t="s">
        <v>305</v>
      </c>
      <c r="K54">
        <v>0</v>
      </c>
      <c r="L54" t="s">
        <v>306</v>
      </c>
      <c r="M54" t="s">
        <v>307</v>
      </c>
      <c r="N54" t="s">
        <v>308</v>
      </c>
      <c r="O54" t="s">
        <v>267</v>
      </c>
      <c r="P54" t="s">
        <v>309</v>
      </c>
      <c r="Q54">
        <v>0</v>
      </c>
      <c r="R54" t="s">
        <v>93</v>
      </c>
      <c r="S54" t="s">
        <v>163</v>
      </c>
      <c r="T54">
        <v>60</v>
      </c>
      <c r="U54">
        <v>0.79700000000000004</v>
      </c>
      <c r="V54">
        <v>0.63100000000000001</v>
      </c>
      <c r="W54">
        <v>0.02</v>
      </c>
      <c r="X54">
        <v>2.8000000000000001E-2</v>
      </c>
      <c r="Y54">
        <v>0.76900000000000002</v>
      </c>
      <c r="AB54">
        <v>2.0449999999999999</v>
      </c>
      <c r="AC54">
        <v>34.083333333333336</v>
      </c>
      <c r="AD54">
        <v>34.103333333333339</v>
      </c>
      <c r="AE54">
        <v>0</v>
      </c>
      <c r="AF54">
        <v>41.031440000000003</v>
      </c>
      <c r="AG54">
        <v>0.103848</v>
      </c>
      <c r="AH54">
        <v>5.7159999999999997E-3</v>
      </c>
      <c r="AI54">
        <v>7.7202039999999998</v>
      </c>
      <c r="AJ54">
        <v>3.5074000000000001E-2</v>
      </c>
      <c r="AK54">
        <v>3.7733999999999997E-2</v>
      </c>
      <c r="AL54">
        <v>14.827070000000001</v>
      </c>
      <c r="AM54">
        <v>0.49171500000000001</v>
      </c>
      <c r="AN54">
        <v>21.768823529411801</v>
      </c>
      <c r="AO54">
        <v>0.72</v>
      </c>
      <c r="AP54">
        <v>0.90600000000000003</v>
      </c>
      <c r="AQ54">
        <v>1.1323529411764699</v>
      </c>
      <c r="AR54">
        <v>0.4</v>
      </c>
      <c r="AS54">
        <v>431.11764705882399</v>
      </c>
      <c r="AT54">
        <v>2</v>
      </c>
      <c r="AU54">
        <v>0.22</v>
      </c>
      <c r="AV54">
        <v>0.3</v>
      </c>
      <c r="AW54">
        <v>94.711764705882402</v>
      </c>
      <c r="AX54">
        <v>8.27</v>
      </c>
      <c r="AY54">
        <v>757</v>
      </c>
      <c r="AZ54">
        <v>8.9076470588235299</v>
      </c>
      <c r="BA54">
        <v>-854.73529411764696</v>
      </c>
      <c r="BB54">
        <v>815.26470588235304</v>
      </c>
      <c r="BC54">
        <v>5.4705882352941204</v>
      </c>
      <c r="BD54">
        <v>1.7515388491923201</v>
      </c>
      <c r="BE54">
        <v>5.1286170741268098</v>
      </c>
      <c r="BF54">
        <v>1.8269649008788</v>
      </c>
    </row>
    <row r="55" spans="1:58">
      <c r="A55">
        <v>16</v>
      </c>
      <c r="B55">
        <v>43658</v>
      </c>
      <c r="C55">
        <v>10</v>
      </c>
      <c r="D55" t="s">
        <v>105</v>
      </c>
      <c r="E55">
        <v>55</v>
      </c>
      <c r="F55" t="b">
        <v>0</v>
      </c>
      <c r="G55">
        <v>4.62</v>
      </c>
      <c r="H55" t="s">
        <v>310</v>
      </c>
      <c r="I55" t="s">
        <v>311</v>
      </c>
      <c r="J55" t="s">
        <v>312</v>
      </c>
      <c r="K55" t="s">
        <v>313</v>
      </c>
      <c r="L55">
        <v>0</v>
      </c>
      <c r="M55" t="s">
        <v>207</v>
      </c>
      <c r="N55" t="s">
        <v>314</v>
      </c>
      <c r="O55" t="s">
        <v>315</v>
      </c>
      <c r="P55" t="s">
        <v>316</v>
      </c>
      <c r="Q55">
        <v>0</v>
      </c>
      <c r="R55" t="s">
        <v>257</v>
      </c>
      <c r="S55" t="s">
        <v>153</v>
      </c>
      <c r="T55">
        <v>60</v>
      </c>
      <c r="U55">
        <v>0.78900000000000003</v>
      </c>
      <c r="V55">
        <v>0.33900000000000002</v>
      </c>
      <c r="W55">
        <v>1.2999999999999999E-2</v>
      </c>
      <c r="X55">
        <v>0.123</v>
      </c>
      <c r="Y55">
        <v>0.66600000000000004</v>
      </c>
      <c r="AB55">
        <v>4.38</v>
      </c>
      <c r="AC55">
        <v>73</v>
      </c>
      <c r="AD55">
        <v>73.013000000000005</v>
      </c>
      <c r="AE55">
        <v>0</v>
      </c>
      <c r="AF55">
        <v>40.2273</v>
      </c>
      <c r="AG55">
        <v>0.129826</v>
      </c>
      <c r="AH55">
        <v>2.9700000000000001E-4</v>
      </c>
      <c r="AI55">
        <v>7.7461950000000002</v>
      </c>
      <c r="AJ55">
        <v>2.9746000000000002E-2</v>
      </c>
      <c r="AK55">
        <v>4.2800999999999999E-2</v>
      </c>
      <c r="AL55">
        <v>14.78445</v>
      </c>
      <c r="AM55">
        <v>2.266794</v>
      </c>
      <c r="AN55">
        <v>21.636666666666699</v>
      </c>
      <c r="AO55">
        <v>0.57666666666666699</v>
      </c>
      <c r="AP55">
        <v>0.90600000000000003</v>
      </c>
      <c r="AQ55">
        <v>1.1200000000000001</v>
      </c>
      <c r="AR55">
        <v>0.4</v>
      </c>
      <c r="AS55">
        <v>423.36666666666702</v>
      </c>
      <c r="AT55">
        <v>2</v>
      </c>
      <c r="AU55">
        <v>0.21099999999999999</v>
      </c>
      <c r="AV55">
        <v>0.3</v>
      </c>
      <c r="AW55">
        <v>119.02</v>
      </c>
      <c r="AX55">
        <v>10.414999999999999</v>
      </c>
      <c r="AY55">
        <v>757</v>
      </c>
      <c r="AZ55">
        <v>9.1560000000000006</v>
      </c>
      <c r="BA55">
        <v>-851</v>
      </c>
      <c r="BB55">
        <v>1497.6666666666699</v>
      </c>
      <c r="BC55">
        <v>10.866666666666699</v>
      </c>
      <c r="BD55">
        <v>2.0899068831254</v>
      </c>
      <c r="BE55">
        <v>1.8156603099389499</v>
      </c>
      <c r="BF55">
        <v>1.5311686974371299</v>
      </c>
    </row>
    <row r="56" spans="1:58">
      <c r="A56">
        <v>16</v>
      </c>
      <c r="B56">
        <v>43658</v>
      </c>
      <c r="C56">
        <v>11</v>
      </c>
      <c r="D56" t="s">
        <v>90</v>
      </c>
      <c r="E56">
        <v>80</v>
      </c>
      <c r="F56" t="b">
        <v>0</v>
      </c>
      <c r="G56">
        <v>5.79</v>
      </c>
      <c r="H56" t="s">
        <v>317</v>
      </c>
      <c r="I56" t="s">
        <v>318</v>
      </c>
      <c r="J56" t="s">
        <v>319</v>
      </c>
      <c r="K56" t="s">
        <v>250</v>
      </c>
      <c r="L56">
        <v>0</v>
      </c>
      <c r="M56" t="s">
        <v>303</v>
      </c>
      <c r="N56" t="s">
        <v>320</v>
      </c>
      <c r="O56" t="s">
        <v>321</v>
      </c>
      <c r="P56" t="s">
        <v>322</v>
      </c>
      <c r="Q56">
        <v>0</v>
      </c>
      <c r="R56" t="s">
        <v>199</v>
      </c>
      <c r="S56" t="s">
        <v>160</v>
      </c>
      <c r="T56">
        <v>60</v>
      </c>
      <c r="U56">
        <v>1.02</v>
      </c>
      <c r="V56">
        <v>0.26700000000000002</v>
      </c>
      <c r="W56">
        <v>7.0000000000000001E-3</v>
      </c>
      <c r="X56">
        <v>5.1999999999999998E-2</v>
      </c>
      <c r="Y56">
        <v>0.96799999999999997</v>
      </c>
      <c r="AB56">
        <v>6.1050000000000004</v>
      </c>
      <c r="AC56">
        <v>101.75000000000001</v>
      </c>
      <c r="AD56">
        <v>101.75700000000002</v>
      </c>
      <c r="AE56">
        <v>0</v>
      </c>
      <c r="AF56">
        <v>39.92295</v>
      </c>
      <c r="AG56">
        <v>6.8755999999999998E-2</v>
      </c>
      <c r="AH56">
        <v>0</v>
      </c>
      <c r="AI56">
        <v>7.727919</v>
      </c>
      <c r="AJ56">
        <v>1.1356E-2</v>
      </c>
      <c r="AK56">
        <v>3.5497000000000001E-2</v>
      </c>
      <c r="AL56">
        <v>14.82361</v>
      </c>
      <c r="AM56">
        <v>2.8991020000000001</v>
      </c>
      <c r="AN56">
        <v>22.0211111111111</v>
      </c>
      <c r="AO56">
        <v>0.87888888888888905</v>
      </c>
      <c r="AP56">
        <v>0.90611111111111098</v>
      </c>
      <c r="AQ56">
        <v>1.1455555555555601</v>
      </c>
      <c r="AR56">
        <v>0.4</v>
      </c>
      <c r="AS56">
        <v>422.28703703703701</v>
      </c>
      <c r="AT56">
        <v>2</v>
      </c>
      <c r="AU56">
        <v>0.211666666666667</v>
      </c>
      <c r="AV56">
        <v>0.3</v>
      </c>
      <c r="AW56">
        <v>131.21851851851901</v>
      </c>
      <c r="AX56">
        <v>11.398981481481499</v>
      </c>
      <c r="AY56">
        <v>757</v>
      </c>
      <c r="AZ56">
        <v>9.3242592592592608</v>
      </c>
      <c r="BA56">
        <v>-852.055555555556</v>
      </c>
      <c r="BB56">
        <v>657.93518518518499</v>
      </c>
      <c r="BC56">
        <v>4.8148148148148104</v>
      </c>
      <c r="BD56">
        <v>2.0845224406526</v>
      </c>
      <c r="BE56">
        <v>1.6873159603649901</v>
      </c>
      <c r="BF56">
        <v>1.53512379506847</v>
      </c>
    </row>
    <row r="57" spans="1:58">
      <c r="A57">
        <v>16</v>
      </c>
      <c r="B57">
        <v>43658</v>
      </c>
      <c r="C57">
        <v>12</v>
      </c>
      <c r="D57" t="s">
        <v>100</v>
      </c>
      <c r="E57">
        <v>70</v>
      </c>
      <c r="F57" t="b">
        <v>0</v>
      </c>
      <c r="G57">
        <v>5.58</v>
      </c>
      <c r="H57" t="s">
        <v>323</v>
      </c>
      <c r="I57" t="s">
        <v>324</v>
      </c>
      <c r="J57" t="s">
        <v>325</v>
      </c>
      <c r="K57" t="s">
        <v>260</v>
      </c>
      <c r="L57">
        <v>0</v>
      </c>
      <c r="M57" t="s">
        <v>94</v>
      </c>
      <c r="N57" t="s">
        <v>326</v>
      </c>
      <c r="O57" t="s">
        <v>229</v>
      </c>
      <c r="P57" t="s">
        <v>327</v>
      </c>
      <c r="Q57">
        <v>0</v>
      </c>
      <c r="R57" t="s">
        <v>152</v>
      </c>
      <c r="S57" t="s">
        <v>112</v>
      </c>
      <c r="T57">
        <v>60</v>
      </c>
      <c r="U57">
        <v>0.85099999999999998</v>
      </c>
      <c r="V57">
        <v>0.38100000000000001</v>
      </c>
      <c r="W57">
        <v>3.9E-2</v>
      </c>
      <c r="X57">
        <v>3.3000000000000002E-2</v>
      </c>
      <c r="Y57">
        <v>0.81799999999999995</v>
      </c>
      <c r="AB57">
        <v>3.92</v>
      </c>
      <c r="AC57">
        <v>65.333333333333329</v>
      </c>
      <c r="AD57">
        <v>65.37233333333333</v>
      </c>
      <c r="AE57">
        <v>0</v>
      </c>
      <c r="AF57">
        <v>41.21208</v>
      </c>
      <c r="AG57">
        <v>7.1820999999999996E-2</v>
      </c>
      <c r="AH57">
        <v>0</v>
      </c>
      <c r="AI57">
        <v>7.788233</v>
      </c>
      <c r="AJ57">
        <v>1.3912000000000001E-2</v>
      </c>
      <c r="AK57">
        <v>5.5778000000000001E-2</v>
      </c>
      <c r="AL57">
        <v>15.041969999999999</v>
      </c>
      <c r="AM57">
        <v>0.80029899999999998</v>
      </c>
      <c r="AN57">
        <v>22.120625</v>
      </c>
      <c r="AO57">
        <v>0.70499999999999996</v>
      </c>
      <c r="AP57">
        <v>0.90700000000000003</v>
      </c>
      <c r="AQ57">
        <v>1.131875</v>
      </c>
      <c r="AR57">
        <v>0.4</v>
      </c>
      <c r="AS57">
        <v>426.19791666666703</v>
      </c>
      <c r="AT57">
        <v>2</v>
      </c>
      <c r="AU57">
        <v>0.21</v>
      </c>
      <c r="AV57">
        <v>0.3</v>
      </c>
      <c r="AW57">
        <v>113.22499999999999</v>
      </c>
      <c r="AX57">
        <v>9.8177083333333304</v>
      </c>
      <c r="AY57">
        <v>757</v>
      </c>
      <c r="AZ57">
        <v>9.2379166666666706</v>
      </c>
      <c r="BA57">
        <v>-853.70833333333303</v>
      </c>
      <c r="BB57">
        <v>1088.9375</v>
      </c>
      <c r="BC57">
        <v>8.0833333333333304</v>
      </c>
      <c r="BD57">
        <v>2.17075585289771</v>
      </c>
      <c r="BE57">
        <v>1.36489764441116</v>
      </c>
      <c r="BF57">
        <v>1.4741409061402999</v>
      </c>
    </row>
    <row r="58" spans="1:58">
      <c r="A58">
        <v>16</v>
      </c>
      <c r="B58">
        <v>43658</v>
      </c>
      <c r="C58">
        <v>13</v>
      </c>
      <c r="D58" t="s">
        <v>109</v>
      </c>
      <c r="E58">
        <v>70</v>
      </c>
      <c r="F58" t="b">
        <v>0</v>
      </c>
      <c r="G58">
        <v>3.88</v>
      </c>
      <c r="H58" t="s">
        <v>154</v>
      </c>
      <c r="I58" t="s">
        <v>328</v>
      </c>
      <c r="J58" t="s">
        <v>329</v>
      </c>
      <c r="K58" t="s">
        <v>330</v>
      </c>
      <c r="L58">
        <v>0</v>
      </c>
      <c r="M58" t="s">
        <v>300</v>
      </c>
      <c r="N58" t="s">
        <v>331</v>
      </c>
      <c r="O58" t="s">
        <v>332</v>
      </c>
      <c r="P58" t="s">
        <v>333</v>
      </c>
      <c r="Q58" t="s">
        <v>313</v>
      </c>
      <c r="R58">
        <v>0</v>
      </c>
      <c r="S58" t="s">
        <v>153</v>
      </c>
      <c r="T58">
        <v>60</v>
      </c>
      <c r="U58">
        <v>0.83699999999999997</v>
      </c>
      <c r="V58">
        <v>0.29199999999999998</v>
      </c>
      <c r="W58">
        <v>7.0000000000000001E-3</v>
      </c>
      <c r="X58">
        <v>0.01</v>
      </c>
      <c r="Y58">
        <v>0.82699999999999996</v>
      </c>
      <c r="AB58">
        <v>4.8949999999999996</v>
      </c>
      <c r="AC58">
        <v>81.583333333333329</v>
      </c>
      <c r="AD58">
        <v>81.590333333333334</v>
      </c>
      <c r="AE58">
        <v>0</v>
      </c>
      <c r="AF58">
        <v>40.290790000000001</v>
      </c>
      <c r="AG58">
        <v>7.4673000000000003E-2</v>
      </c>
      <c r="AH58">
        <v>5.6300000000000002E-4</v>
      </c>
      <c r="AI58">
        <v>7.7198729999999998</v>
      </c>
      <c r="AJ58">
        <v>2.0032999999999999E-2</v>
      </c>
      <c r="AK58">
        <v>4.4563999999999999E-2</v>
      </c>
      <c r="AL58">
        <v>14.798959999999999</v>
      </c>
      <c r="AM58">
        <v>2.0093999999999999</v>
      </c>
      <c r="AN58">
        <v>22.0985714285714</v>
      </c>
      <c r="AO58">
        <v>0.70357142857142896</v>
      </c>
      <c r="AP58">
        <v>0.90700000000000003</v>
      </c>
      <c r="AQ58">
        <v>1.1299999999999999</v>
      </c>
      <c r="AR58">
        <v>0.4</v>
      </c>
      <c r="AS58">
        <v>423</v>
      </c>
      <c r="AT58">
        <v>2</v>
      </c>
      <c r="AU58">
        <v>0.21214285714285699</v>
      </c>
      <c r="AV58">
        <v>0.3</v>
      </c>
      <c r="AW58">
        <v>126.732142857143</v>
      </c>
      <c r="AX58">
        <v>10.994999999999999</v>
      </c>
      <c r="AY58">
        <v>757</v>
      </c>
      <c r="AZ58">
        <v>9.3842857142857099</v>
      </c>
      <c r="BA58">
        <v>-851.28571428571399</v>
      </c>
      <c r="BB58">
        <v>790.107142857143</v>
      </c>
      <c r="BC58">
        <v>5.8214285714285703</v>
      </c>
      <c r="BD58">
        <v>2.0869795171796701</v>
      </c>
      <c r="BE58">
        <v>1.51163366829699</v>
      </c>
      <c r="BF58">
        <v>1.53331643825832</v>
      </c>
    </row>
    <row r="59" spans="1:58">
      <c r="A59">
        <v>16</v>
      </c>
      <c r="B59">
        <v>43658</v>
      </c>
      <c r="C59">
        <v>14</v>
      </c>
      <c r="D59" t="s">
        <v>95</v>
      </c>
      <c r="E59">
        <v>80</v>
      </c>
      <c r="F59" t="b">
        <v>0</v>
      </c>
      <c r="G59">
        <v>3.02</v>
      </c>
      <c r="H59" t="s">
        <v>191</v>
      </c>
      <c r="I59" t="s">
        <v>334</v>
      </c>
      <c r="J59" t="s">
        <v>335</v>
      </c>
      <c r="K59" t="s">
        <v>70</v>
      </c>
      <c r="L59" t="s">
        <v>160</v>
      </c>
      <c r="M59" t="s">
        <v>70</v>
      </c>
      <c r="N59" t="s">
        <v>336</v>
      </c>
      <c r="O59" t="s">
        <v>205</v>
      </c>
      <c r="P59" t="s">
        <v>337</v>
      </c>
      <c r="Q59" t="s">
        <v>338</v>
      </c>
      <c r="R59" t="s">
        <v>170</v>
      </c>
      <c r="S59" t="s">
        <v>157</v>
      </c>
      <c r="T59">
        <v>60</v>
      </c>
      <c r="U59">
        <v>0.92600000000000005</v>
      </c>
      <c r="V59">
        <v>0.41799999999999998</v>
      </c>
      <c r="W59">
        <v>1.0999999999999999E-2</v>
      </c>
      <c r="X59">
        <v>4.7E-2</v>
      </c>
      <c r="Y59">
        <v>0.879</v>
      </c>
      <c r="AB59">
        <v>5.8</v>
      </c>
      <c r="AC59">
        <v>96.666666666666671</v>
      </c>
      <c r="AD59">
        <v>96.677666666666667</v>
      </c>
      <c r="AE59">
        <v>0</v>
      </c>
      <c r="AF59">
        <v>40.41093</v>
      </c>
      <c r="AG59">
        <v>7.7970999999999999E-2</v>
      </c>
      <c r="AH59">
        <v>0</v>
      </c>
      <c r="AI59">
        <v>7.7428129999999999</v>
      </c>
      <c r="AJ59">
        <v>2.7587E-2</v>
      </c>
      <c r="AK59">
        <v>4.5842000000000001E-2</v>
      </c>
      <c r="AL59">
        <v>14.69964</v>
      </c>
      <c r="AM59">
        <v>1.8154539999999999</v>
      </c>
      <c r="AN59">
        <v>22.224545454545499</v>
      </c>
      <c r="AO59">
        <v>0.70818181818181802</v>
      </c>
      <c r="AP59">
        <v>0.90727272727272701</v>
      </c>
      <c r="AQ59">
        <v>1.1318181818181801</v>
      </c>
      <c r="AR59">
        <v>0.4</v>
      </c>
      <c r="AS59">
        <v>425.09090909090901</v>
      </c>
      <c r="AT59">
        <v>2</v>
      </c>
      <c r="AU59">
        <v>0.21</v>
      </c>
      <c r="AV59">
        <v>0.3</v>
      </c>
      <c r="AW59">
        <v>121.718181818182</v>
      </c>
      <c r="AX59">
        <v>10.5327272727273</v>
      </c>
      <c r="AY59">
        <v>757</v>
      </c>
      <c r="AZ59">
        <v>9.1986363636363606</v>
      </c>
      <c r="BA59">
        <v>-851.13636363636397</v>
      </c>
      <c r="BB59">
        <v>539.31818181818198</v>
      </c>
      <c r="BC59">
        <v>4.0454545454545503</v>
      </c>
      <c r="BD59">
        <v>2.2627164621776599</v>
      </c>
      <c r="BE59">
        <v>3.6910954970645702</v>
      </c>
      <c r="BF59">
        <v>1.41422933606109</v>
      </c>
    </row>
    <row r="60" spans="1:58">
      <c r="A60">
        <v>16</v>
      </c>
      <c r="B60">
        <v>43658</v>
      </c>
      <c r="C60">
        <v>15</v>
      </c>
      <c r="D60" t="s">
        <v>105</v>
      </c>
      <c r="E60">
        <v>130</v>
      </c>
      <c r="F60" t="b">
        <v>1</v>
      </c>
      <c r="G60">
        <v>1.96</v>
      </c>
      <c r="H60" t="s">
        <v>148</v>
      </c>
      <c r="I60" t="s">
        <v>339</v>
      </c>
      <c r="J60" t="s">
        <v>340</v>
      </c>
      <c r="K60" t="s">
        <v>341</v>
      </c>
      <c r="L60" t="s">
        <v>270</v>
      </c>
      <c r="M60" t="s">
        <v>163</v>
      </c>
      <c r="N60" t="s">
        <v>153</v>
      </c>
      <c r="O60" t="s">
        <v>200</v>
      </c>
      <c r="P60" t="s">
        <v>342</v>
      </c>
      <c r="Q60">
        <v>0</v>
      </c>
      <c r="R60" t="s">
        <v>222</v>
      </c>
      <c r="S60" t="s">
        <v>70</v>
      </c>
      <c r="T60">
        <v>60</v>
      </c>
      <c r="U60">
        <v>2.0409999999999999</v>
      </c>
      <c r="V60">
        <v>0.63100000000000001</v>
      </c>
      <c r="W60">
        <v>7.0000000000000001E-3</v>
      </c>
      <c r="X60">
        <v>0.129</v>
      </c>
      <c r="Y60">
        <v>1.9119999999999999</v>
      </c>
      <c r="AB60">
        <v>3.3</v>
      </c>
      <c r="AC60">
        <v>55</v>
      </c>
      <c r="AD60">
        <v>55.006999999999998</v>
      </c>
      <c r="AE60">
        <v>0</v>
      </c>
      <c r="AF60">
        <v>41.035020000000003</v>
      </c>
      <c r="AG60">
        <v>0.154254</v>
      </c>
      <c r="AH60">
        <v>9.1700000000000006E-5</v>
      </c>
      <c r="AI60">
        <v>7.8214649999999999</v>
      </c>
      <c r="AJ60">
        <v>4.5610999999999999E-2</v>
      </c>
      <c r="AK60">
        <v>4.2666000000000003E-2</v>
      </c>
      <c r="AL60">
        <v>14.97927</v>
      </c>
      <c r="AM60">
        <v>0</v>
      </c>
      <c r="AN60">
        <v>22.107794117647099</v>
      </c>
      <c r="AO60">
        <v>0.745294117647059</v>
      </c>
      <c r="AP60">
        <v>0.90800000000000003</v>
      </c>
      <c r="AQ60">
        <v>1.1364705882352899</v>
      </c>
      <c r="AR60">
        <v>0.41176470588235298</v>
      </c>
      <c r="AS60">
        <v>437.39705882352899</v>
      </c>
      <c r="AT60">
        <v>2</v>
      </c>
      <c r="AU60">
        <v>0.218676470588235</v>
      </c>
      <c r="AV60">
        <v>0.30588235294117599</v>
      </c>
      <c r="AW60">
        <v>112.19068627451</v>
      </c>
      <c r="AX60">
        <v>9.7331862745097997</v>
      </c>
      <c r="AY60">
        <v>757</v>
      </c>
      <c r="AZ60">
        <v>9.1388235294117592</v>
      </c>
      <c r="BA60">
        <v>-854.61764705882399</v>
      </c>
      <c r="BB60">
        <v>335.81372549019602</v>
      </c>
      <c r="BC60">
        <v>2.2745098039215699</v>
      </c>
      <c r="BD60">
        <v>2.2850169839163699</v>
      </c>
      <c r="BE60">
        <v>2.4155086890973698</v>
      </c>
      <c r="BF60">
        <v>1.40042722768538</v>
      </c>
    </row>
    <row r="61" spans="1:58">
      <c r="A61">
        <v>16</v>
      </c>
      <c r="B61">
        <v>43658</v>
      </c>
      <c r="C61">
        <v>16</v>
      </c>
      <c r="D61" t="s">
        <v>95</v>
      </c>
      <c r="E61">
        <v>140</v>
      </c>
      <c r="F61" t="b">
        <v>1</v>
      </c>
      <c r="G61">
        <v>1.88</v>
      </c>
      <c r="H61" t="s">
        <v>343</v>
      </c>
      <c r="I61" t="s">
        <v>344</v>
      </c>
      <c r="J61" t="s">
        <v>345</v>
      </c>
      <c r="K61" t="s">
        <v>346</v>
      </c>
      <c r="L61" t="s">
        <v>347</v>
      </c>
      <c r="M61" t="s">
        <v>348</v>
      </c>
      <c r="N61" t="s">
        <v>66</v>
      </c>
      <c r="O61" t="s">
        <v>66</v>
      </c>
      <c r="P61" t="s">
        <v>66</v>
      </c>
      <c r="Q61" t="s">
        <v>66</v>
      </c>
      <c r="R61" t="s">
        <v>66</v>
      </c>
      <c r="S61" t="s">
        <v>66</v>
      </c>
      <c r="T61">
        <v>60</v>
      </c>
      <c r="U61">
        <v>1.44</v>
      </c>
      <c r="V61">
        <v>1.004</v>
      </c>
      <c r="W61">
        <v>2.1000000000000001E-2</v>
      </c>
      <c r="X61">
        <v>6.4000000000000001E-2</v>
      </c>
      <c r="Y61">
        <v>1.3759999999999999</v>
      </c>
      <c r="AB61">
        <v>3.7850000000000001</v>
      </c>
      <c r="AC61">
        <v>63.083333333333336</v>
      </c>
      <c r="AD61">
        <v>63.104333333333336</v>
      </c>
      <c r="AE61">
        <v>0</v>
      </c>
      <c r="AF61">
        <v>41.58343</v>
      </c>
      <c r="AG61">
        <v>0.16317699999999999</v>
      </c>
      <c r="AH61">
        <v>1.944E-3</v>
      </c>
      <c r="AI61">
        <v>7.8006589999999996</v>
      </c>
      <c r="AJ61">
        <v>7.5051000000000007E-2</v>
      </c>
      <c r="AK61">
        <v>7.1858000000000005E-2</v>
      </c>
      <c r="AL61">
        <v>14.49039</v>
      </c>
      <c r="AM61">
        <v>1.408094</v>
      </c>
      <c r="AN61">
        <v>21.920777777777801</v>
      </c>
      <c r="AO61">
        <v>0.62333333333333296</v>
      </c>
      <c r="AP61">
        <v>0.90800000000000003</v>
      </c>
      <c r="AQ61">
        <v>1.1259999999999999</v>
      </c>
      <c r="AR61">
        <v>0.4</v>
      </c>
      <c r="AS61">
        <v>431.63333333333298</v>
      </c>
      <c r="AT61">
        <v>2</v>
      </c>
      <c r="AU61">
        <v>0.22</v>
      </c>
      <c r="AV61">
        <v>0.3</v>
      </c>
      <c r="AW61">
        <v>93.102222222222196</v>
      </c>
      <c r="AX61">
        <v>8.1035555555555607</v>
      </c>
      <c r="AY61">
        <v>757</v>
      </c>
      <c r="AZ61">
        <v>8.8964444444444393</v>
      </c>
      <c r="BA61">
        <v>-857.06666666666695</v>
      </c>
      <c r="BB61">
        <v>1511.44444444444</v>
      </c>
      <c r="BC61">
        <v>11.3777777777778</v>
      </c>
      <c r="BD61">
        <v>2.0483701889289101</v>
      </c>
      <c r="BE61">
        <v>2.4466755554855202</v>
      </c>
      <c r="BF61">
        <v>1.5622176193031101</v>
      </c>
    </row>
    <row r="62" spans="1:58">
      <c r="A62">
        <v>16</v>
      </c>
      <c r="B62">
        <v>43658</v>
      </c>
      <c r="C62">
        <v>17</v>
      </c>
      <c r="D62" t="s">
        <v>90</v>
      </c>
      <c r="E62">
        <v>175</v>
      </c>
      <c r="F62" t="b">
        <v>1</v>
      </c>
      <c r="G62">
        <v>1.65</v>
      </c>
      <c r="H62">
        <v>0</v>
      </c>
      <c r="I62" t="s">
        <v>297</v>
      </c>
      <c r="J62" t="s">
        <v>349</v>
      </c>
      <c r="L62" t="s">
        <v>257</v>
      </c>
      <c r="M62" t="s">
        <v>282</v>
      </c>
      <c r="N62">
        <v>0</v>
      </c>
      <c r="O62">
        <v>0</v>
      </c>
      <c r="P62" t="s">
        <v>348</v>
      </c>
      <c r="Q62">
        <v>0</v>
      </c>
      <c r="R62">
        <v>0</v>
      </c>
      <c r="S62" t="s">
        <v>174</v>
      </c>
      <c r="T62">
        <v>60</v>
      </c>
      <c r="U62">
        <v>0.93400000000000005</v>
      </c>
      <c r="V62">
        <v>0.69599999999999995</v>
      </c>
      <c r="W62">
        <v>3.5999999999999997E-2</v>
      </c>
      <c r="X62">
        <v>0.02</v>
      </c>
      <c r="Y62">
        <v>0.91400000000000003</v>
      </c>
      <c r="AB62">
        <v>1.885</v>
      </c>
      <c r="AC62">
        <v>31.416666666666668</v>
      </c>
      <c r="AD62">
        <v>31.452666666666669</v>
      </c>
      <c r="AE62">
        <v>0</v>
      </c>
      <c r="AF62">
        <v>40.134189999999997</v>
      </c>
      <c r="AG62">
        <v>0.114963</v>
      </c>
      <c r="AH62">
        <v>7.7000000000000001E-5</v>
      </c>
      <c r="AI62">
        <v>7.7176330000000002</v>
      </c>
      <c r="AJ62">
        <v>4.1680000000000002E-2</v>
      </c>
      <c r="AK62">
        <v>6.6496E-2</v>
      </c>
      <c r="AL62">
        <v>14.45093</v>
      </c>
      <c r="AM62">
        <v>0.51983400000000002</v>
      </c>
    </row>
    <row r="63" spans="1:58">
      <c r="A63">
        <v>16</v>
      </c>
      <c r="B63">
        <v>43658</v>
      </c>
      <c r="C63">
        <v>18</v>
      </c>
      <c r="D63" t="s">
        <v>100</v>
      </c>
      <c r="E63">
        <v>50</v>
      </c>
      <c r="F63" t="b">
        <v>0</v>
      </c>
      <c r="G63">
        <v>13.1</v>
      </c>
      <c r="H63" t="s">
        <v>350</v>
      </c>
      <c r="I63" t="s">
        <v>351</v>
      </c>
      <c r="J63" t="s">
        <v>352</v>
      </c>
      <c r="K63" t="s">
        <v>353</v>
      </c>
      <c r="L63">
        <v>0</v>
      </c>
      <c r="M63" t="s">
        <v>163</v>
      </c>
      <c r="N63" t="s">
        <v>254</v>
      </c>
      <c r="O63" t="s">
        <v>354</v>
      </c>
      <c r="P63" t="s">
        <v>355</v>
      </c>
      <c r="Q63" t="s">
        <v>356</v>
      </c>
      <c r="R63">
        <v>0</v>
      </c>
      <c r="S63" t="s">
        <v>157</v>
      </c>
      <c r="T63">
        <v>60</v>
      </c>
      <c r="U63">
        <v>1.327</v>
      </c>
      <c r="V63">
        <v>0.60899999999999999</v>
      </c>
      <c r="W63">
        <v>2.9000000000000001E-2</v>
      </c>
      <c r="X63">
        <v>3.6999999999999998E-2</v>
      </c>
      <c r="Y63">
        <v>1.29</v>
      </c>
      <c r="AB63">
        <v>5.04</v>
      </c>
      <c r="AC63">
        <v>84</v>
      </c>
      <c r="AD63">
        <v>84.028999999999996</v>
      </c>
      <c r="AE63">
        <v>0</v>
      </c>
      <c r="AF63">
        <v>40.877420000000001</v>
      </c>
      <c r="AG63">
        <v>7.4953000000000006E-2</v>
      </c>
      <c r="AH63">
        <v>1.0560000000000001E-3</v>
      </c>
      <c r="AI63">
        <v>7.6523459999999996</v>
      </c>
      <c r="AJ63">
        <v>1.7347000000000001E-2</v>
      </c>
      <c r="AK63">
        <v>4.7842999999999997E-2</v>
      </c>
      <c r="AL63">
        <v>15.17647</v>
      </c>
      <c r="AM63">
        <v>1.088695</v>
      </c>
      <c r="AN63">
        <v>21.8704761904762</v>
      </c>
      <c r="AO63">
        <v>0.54857142857142904</v>
      </c>
      <c r="AP63">
        <v>0.90664285714285697</v>
      </c>
      <c r="AQ63">
        <v>1.11642857142857</v>
      </c>
      <c r="AR63">
        <v>0.4</v>
      </c>
      <c r="AS63">
        <v>426.53571428571399</v>
      </c>
      <c r="AT63">
        <v>2</v>
      </c>
      <c r="AU63">
        <v>0.21</v>
      </c>
      <c r="AV63">
        <v>0.3</v>
      </c>
      <c r="AW63">
        <v>105.22380952381</v>
      </c>
      <c r="AX63">
        <v>9.1688095238095197</v>
      </c>
      <c r="AY63">
        <v>757</v>
      </c>
      <c r="AZ63">
        <v>9.1285714285714299</v>
      </c>
      <c r="BA63">
        <v>-852.90476190476204</v>
      </c>
      <c r="BB63">
        <v>360.52380952380997</v>
      </c>
      <c r="BC63">
        <v>2.4761904761904798</v>
      </c>
      <c r="BD63">
        <v>2.4818039056508101</v>
      </c>
      <c r="BE63">
        <v>1.3175832968302501</v>
      </c>
      <c r="BF63">
        <v>1.28938470630735</v>
      </c>
    </row>
    <row r="64" spans="1:58">
      <c r="A64">
        <v>16</v>
      </c>
      <c r="B64">
        <v>43658</v>
      </c>
      <c r="C64">
        <v>19</v>
      </c>
      <c r="D64" t="s">
        <v>109</v>
      </c>
      <c r="E64">
        <v>140</v>
      </c>
      <c r="F64" t="b">
        <v>1</v>
      </c>
      <c r="G64">
        <v>1.1100000000000001</v>
      </c>
      <c r="H64" t="s">
        <v>357</v>
      </c>
      <c r="I64">
        <v>0</v>
      </c>
      <c r="J64" t="s">
        <v>358</v>
      </c>
      <c r="K64" t="s">
        <v>357</v>
      </c>
      <c r="L64">
        <v>0</v>
      </c>
      <c r="M64" t="s">
        <v>359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60</v>
      </c>
      <c r="U64">
        <v>1.8540000000000001</v>
      </c>
      <c r="V64">
        <v>0.89400000000000002</v>
      </c>
      <c r="W64">
        <v>3.3000000000000002E-2</v>
      </c>
      <c r="X64">
        <v>4.2999999999999997E-2</v>
      </c>
      <c r="Y64">
        <v>1.8109999999999999</v>
      </c>
      <c r="AB64">
        <v>7.04</v>
      </c>
      <c r="AC64">
        <v>117.33333333333334</v>
      </c>
      <c r="AD64">
        <v>117.36633333333334</v>
      </c>
      <c r="AE64">
        <v>5.3293E-2</v>
      </c>
      <c r="AF64">
        <v>43.288559999999997</v>
      </c>
      <c r="AG64">
        <v>0.27143800000000001</v>
      </c>
      <c r="AH64">
        <v>2.1558999999999998E-2</v>
      </c>
      <c r="AI64">
        <v>7.8383919999999998</v>
      </c>
      <c r="AJ64">
        <v>8.0071000000000003E-2</v>
      </c>
      <c r="AK64">
        <v>0.36530699999999999</v>
      </c>
      <c r="AL64">
        <v>15.01727</v>
      </c>
      <c r="AM64">
        <v>1.546524</v>
      </c>
      <c r="AN64">
        <v>21.850119047619</v>
      </c>
      <c r="AO64">
        <v>0.66285714285714303</v>
      </c>
      <c r="AP64">
        <v>0.90600000000000003</v>
      </c>
      <c r="AQ64">
        <v>1.1274999999999999</v>
      </c>
      <c r="AR64">
        <v>0.4</v>
      </c>
      <c r="AS64">
        <v>429.70238095238102</v>
      </c>
      <c r="AT64">
        <v>2</v>
      </c>
      <c r="AU64">
        <v>0.217142857142857</v>
      </c>
      <c r="AV64">
        <v>0.3</v>
      </c>
      <c r="AW64">
        <v>97.566666666666706</v>
      </c>
      <c r="AX64">
        <v>8.5064285714285699</v>
      </c>
      <c r="AY64">
        <v>757</v>
      </c>
      <c r="AZ64">
        <v>8.9220238095238091</v>
      </c>
      <c r="BA64">
        <v>-855.142857142857</v>
      </c>
      <c r="BB64">
        <v>477.82142857142901</v>
      </c>
      <c r="BC64">
        <v>3.53571428571429</v>
      </c>
      <c r="BD64">
        <v>2.1781307464761102</v>
      </c>
      <c r="BE64">
        <v>3.6152249133316201</v>
      </c>
      <c r="BF64">
        <v>1.4691496390550101</v>
      </c>
    </row>
    <row r="65" spans="1:58">
      <c r="A65">
        <v>16</v>
      </c>
      <c r="B65">
        <v>43658</v>
      </c>
      <c r="C65">
        <v>20</v>
      </c>
      <c r="D65" t="s">
        <v>95</v>
      </c>
      <c r="E65">
        <v>60</v>
      </c>
      <c r="F65" t="b">
        <v>0</v>
      </c>
      <c r="G65">
        <v>4.29</v>
      </c>
      <c r="H65" t="s">
        <v>360</v>
      </c>
      <c r="I65" t="s">
        <v>361</v>
      </c>
      <c r="J65" t="s">
        <v>362</v>
      </c>
      <c r="K65" t="s">
        <v>347</v>
      </c>
      <c r="L65">
        <v>0</v>
      </c>
      <c r="M65" t="s">
        <v>75</v>
      </c>
      <c r="N65" t="s">
        <v>363</v>
      </c>
      <c r="O65" t="s">
        <v>364</v>
      </c>
      <c r="P65" t="s">
        <v>365</v>
      </c>
      <c r="Q65">
        <v>0</v>
      </c>
      <c r="R65" t="s">
        <v>152</v>
      </c>
      <c r="S65" t="s">
        <v>133</v>
      </c>
      <c r="T65">
        <v>60</v>
      </c>
      <c r="U65">
        <v>0.72399999999999998</v>
      </c>
      <c r="V65">
        <v>0.26200000000000001</v>
      </c>
      <c r="W65">
        <v>0.01</v>
      </c>
      <c r="X65">
        <v>0</v>
      </c>
      <c r="Y65">
        <v>0.72399999999999998</v>
      </c>
      <c r="AB65">
        <v>6.6150000000000002</v>
      </c>
      <c r="AC65">
        <v>110.25000000000001</v>
      </c>
      <c r="AD65">
        <v>110.26000000000002</v>
      </c>
      <c r="AE65">
        <v>0</v>
      </c>
      <c r="AF65">
        <v>39.875489999999999</v>
      </c>
      <c r="AG65">
        <v>6.8434999999999996E-2</v>
      </c>
      <c r="AH65">
        <v>0</v>
      </c>
      <c r="AI65">
        <v>7.67164</v>
      </c>
      <c r="AJ65">
        <v>2.8018999999999999E-2</v>
      </c>
      <c r="AK65">
        <v>4.1642999999999999E-2</v>
      </c>
      <c r="AL65">
        <v>14.868209999999999</v>
      </c>
      <c r="AM65">
        <v>1.063461</v>
      </c>
      <c r="AN65">
        <v>21.779053030303</v>
      </c>
      <c r="AO65">
        <v>0.58136363636363597</v>
      </c>
      <c r="AP65">
        <v>0.90504545454545504</v>
      </c>
      <c r="AQ65">
        <v>1.12181818181818</v>
      </c>
      <c r="AR65">
        <v>0.4</v>
      </c>
      <c r="AS65">
        <v>422.02272727272702</v>
      </c>
      <c r="AT65">
        <v>2</v>
      </c>
      <c r="AU65">
        <v>0.21</v>
      </c>
      <c r="AV65">
        <v>0.3</v>
      </c>
      <c r="AW65">
        <v>126.011363636364</v>
      </c>
      <c r="AX65">
        <v>11.0010227272727</v>
      </c>
      <c r="AY65">
        <v>757</v>
      </c>
      <c r="AZ65">
        <v>9.1154545454545506</v>
      </c>
      <c r="BA65">
        <v>-848.45075757575796</v>
      </c>
      <c r="BB65">
        <v>542.64772727272702</v>
      </c>
      <c r="BC65">
        <v>3.9659090909090899</v>
      </c>
      <c r="BD65">
        <v>2.3822731200432501</v>
      </c>
      <c r="BE65">
        <v>2.72668981645301</v>
      </c>
      <c r="BF65">
        <v>1.34325488252241</v>
      </c>
    </row>
    <row r="66" spans="1:58">
      <c r="A66">
        <v>16</v>
      </c>
      <c r="B66">
        <v>43658</v>
      </c>
      <c r="C66" t="s">
        <v>64</v>
      </c>
      <c r="D66" t="s">
        <v>65</v>
      </c>
      <c r="E66">
        <v>60</v>
      </c>
      <c r="F66" t="b">
        <v>0</v>
      </c>
      <c r="G66">
        <v>12.5</v>
      </c>
      <c r="H66" t="s">
        <v>366</v>
      </c>
      <c r="I66" t="s">
        <v>91</v>
      </c>
      <c r="J66" t="s">
        <v>367</v>
      </c>
      <c r="K66" t="s">
        <v>368</v>
      </c>
      <c r="L66" t="s">
        <v>170</v>
      </c>
      <c r="M66" t="s">
        <v>167</v>
      </c>
      <c r="N66" t="s">
        <v>252</v>
      </c>
      <c r="O66" t="s">
        <v>369</v>
      </c>
      <c r="P66" t="s">
        <v>370</v>
      </c>
      <c r="Q66">
        <v>0</v>
      </c>
      <c r="R66" t="s">
        <v>151</v>
      </c>
      <c r="S66" t="s">
        <v>75</v>
      </c>
      <c r="T66">
        <v>60</v>
      </c>
      <c r="U66">
        <v>1.6990000000000001</v>
      </c>
      <c r="V66">
        <v>0.317</v>
      </c>
      <c r="W66">
        <v>5.0000000000000001E-3</v>
      </c>
      <c r="X66">
        <v>3.9E-2</v>
      </c>
      <c r="Y66">
        <v>1.66</v>
      </c>
      <c r="AB66">
        <v>6.1749999999999998</v>
      </c>
      <c r="AC66">
        <v>102.91666666666667</v>
      </c>
      <c r="AD66">
        <v>102.92166666666667</v>
      </c>
      <c r="AE66">
        <v>0</v>
      </c>
      <c r="AF66">
        <v>40.432070000000003</v>
      </c>
      <c r="AG66">
        <v>7.9015000000000002E-2</v>
      </c>
      <c r="AH66">
        <v>7.0799999999999997E-4</v>
      </c>
      <c r="AI66">
        <v>7.7484419999999998</v>
      </c>
      <c r="AJ66">
        <v>2.2966E-2</v>
      </c>
      <c r="AK66">
        <v>4.3941000000000001E-2</v>
      </c>
      <c r="AL66">
        <v>15.12529</v>
      </c>
      <c r="AM66">
        <v>2.015889</v>
      </c>
      <c r="AN66">
        <v>21.8244117647059</v>
      </c>
      <c r="AO66">
        <v>0.63941176470588201</v>
      </c>
      <c r="AP66">
        <v>0.90500000000000003</v>
      </c>
      <c r="AQ66">
        <v>1.1247058823529399</v>
      </c>
      <c r="AR66">
        <v>0.40294117647058803</v>
      </c>
      <c r="AS66">
        <v>422.41176470588198</v>
      </c>
      <c r="AT66">
        <v>2</v>
      </c>
      <c r="AU66">
        <v>0.21058823529411799</v>
      </c>
      <c r="AV66">
        <v>0.3</v>
      </c>
      <c r="AW66">
        <v>142.886274509804</v>
      </c>
      <c r="AX66">
        <v>12.463137254902</v>
      </c>
      <c r="AY66">
        <v>757</v>
      </c>
      <c r="AZ66">
        <v>9.1529411764705895</v>
      </c>
      <c r="BA66">
        <v>-844.49019607843104</v>
      </c>
      <c r="BB66">
        <v>408.41176470588198</v>
      </c>
      <c r="BC66">
        <v>2.7254901960784301</v>
      </c>
      <c r="BD66">
        <v>2.2293476318642802</v>
      </c>
      <c r="BE66">
        <v>3.5222503267296799</v>
      </c>
      <c r="BF66">
        <v>1.43539749219103</v>
      </c>
    </row>
    <row r="67" spans="1:58">
      <c r="A67">
        <v>30</v>
      </c>
      <c r="B67">
        <v>43670</v>
      </c>
      <c r="C67">
        <v>1</v>
      </c>
      <c r="D67" t="s">
        <v>90</v>
      </c>
      <c r="E67">
        <v>145</v>
      </c>
      <c r="F67" t="b">
        <v>0</v>
      </c>
      <c r="G67" t="s">
        <v>371</v>
      </c>
      <c r="H67" t="s">
        <v>358</v>
      </c>
      <c r="I67" t="s">
        <v>324</v>
      </c>
      <c r="J67" t="s">
        <v>372</v>
      </c>
      <c r="K67" t="s">
        <v>282</v>
      </c>
      <c r="L67" t="s">
        <v>93</v>
      </c>
      <c r="M67" t="s">
        <v>373</v>
      </c>
      <c r="N67">
        <v>0</v>
      </c>
      <c r="O67" t="s">
        <v>374</v>
      </c>
      <c r="P67" t="s">
        <v>193</v>
      </c>
      <c r="Q67">
        <v>0</v>
      </c>
      <c r="R67">
        <v>0</v>
      </c>
      <c r="S67" t="s">
        <v>75</v>
      </c>
      <c r="T67">
        <v>60</v>
      </c>
      <c r="U67">
        <v>1.7150000000000001</v>
      </c>
      <c r="V67">
        <v>0.76800000000000002</v>
      </c>
      <c r="W67">
        <v>0.183</v>
      </c>
      <c r="X67">
        <v>0.22900000000000001</v>
      </c>
      <c r="Y67">
        <v>1.486</v>
      </c>
      <c r="AB67">
        <v>3.7549999999999999</v>
      </c>
      <c r="AC67">
        <v>62.583333333333336</v>
      </c>
      <c r="AD67">
        <v>62.766333333333336</v>
      </c>
      <c r="AE67">
        <v>0</v>
      </c>
      <c r="AF67">
        <v>38.512479999999996</v>
      </c>
      <c r="AG67">
        <v>5.3057E-2</v>
      </c>
      <c r="AH67">
        <v>0</v>
      </c>
      <c r="AI67">
        <v>7.5931649999999999</v>
      </c>
      <c r="AJ67">
        <v>1.3993E-2</v>
      </c>
      <c r="AK67">
        <v>6.7976999999999996E-2</v>
      </c>
      <c r="AL67">
        <v>15.496930000000001</v>
      </c>
      <c r="AM67">
        <v>0.38933499999999999</v>
      </c>
      <c r="AN67">
        <v>25.718636363636399</v>
      </c>
      <c r="AO67">
        <v>0.56090909090909102</v>
      </c>
      <c r="AP67">
        <v>0.91300000000000003</v>
      </c>
      <c r="AQ67">
        <v>1.12090909090909</v>
      </c>
      <c r="AR67">
        <v>0.4</v>
      </c>
      <c r="AS67">
        <v>427</v>
      </c>
      <c r="AT67">
        <v>2</v>
      </c>
      <c r="AU67">
        <v>0.21090909090909099</v>
      </c>
      <c r="AV67">
        <v>0.3</v>
      </c>
      <c r="AW67">
        <v>116.05</v>
      </c>
      <c r="AX67">
        <v>9.4086363636363597</v>
      </c>
      <c r="AY67">
        <v>757</v>
      </c>
      <c r="AZ67">
        <v>9.1681818181818198</v>
      </c>
      <c r="BA67">
        <v>-831.09090909090901</v>
      </c>
      <c r="BB67">
        <v>1497.8181818181799</v>
      </c>
      <c r="BC67">
        <v>10.909090909090899</v>
      </c>
      <c r="BD67">
        <v>2.0064583029457799</v>
      </c>
      <c r="BE67">
        <v>2.5237198072308602</v>
      </c>
      <c r="BF67">
        <v>1.5948499878128199</v>
      </c>
    </row>
    <row r="68" spans="1:58">
      <c r="A68">
        <v>30</v>
      </c>
      <c r="B68">
        <v>43670</v>
      </c>
      <c r="C68">
        <v>2</v>
      </c>
      <c r="D68" t="s">
        <v>95</v>
      </c>
      <c r="E68">
        <v>125</v>
      </c>
      <c r="F68" t="b">
        <v>0</v>
      </c>
      <c r="G68" t="s">
        <v>375</v>
      </c>
      <c r="H68" t="s">
        <v>164</v>
      </c>
      <c r="I68" t="s">
        <v>376</v>
      </c>
      <c r="J68" t="s">
        <v>377</v>
      </c>
      <c r="K68" t="s">
        <v>167</v>
      </c>
      <c r="L68" t="s">
        <v>199</v>
      </c>
      <c r="M68" t="s">
        <v>378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60</v>
      </c>
      <c r="U68">
        <v>2.0859999999999999</v>
      </c>
      <c r="V68">
        <v>1.0469999999999999</v>
      </c>
      <c r="W68">
        <v>0.25600000000000001</v>
      </c>
      <c r="X68">
        <v>0.40400000000000003</v>
      </c>
      <c r="Y68">
        <v>1.6819999999999999</v>
      </c>
      <c r="AB68">
        <v>6.8949999999999996</v>
      </c>
      <c r="AC68">
        <v>114.91666666666666</v>
      </c>
      <c r="AD68">
        <v>115.17266666666666</v>
      </c>
      <c r="AE68">
        <v>0</v>
      </c>
      <c r="AF68">
        <v>39.479959999999998</v>
      </c>
      <c r="AG68">
        <v>7.7692999999999998E-2</v>
      </c>
      <c r="AH68">
        <v>0</v>
      </c>
      <c r="AI68">
        <v>7.6819980000000001</v>
      </c>
      <c r="AJ68">
        <v>5.2631999999999998E-2</v>
      </c>
      <c r="AK68">
        <v>9.8402000000000003E-2</v>
      </c>
      <c r="AL68">
        <v>15.180820000000001</v>
      </c>
      <c r="AM68">
        <v>1.0065029999999999</v>
      </c>
      <c r="AN68">
        <v>25.525833333333299</v>
      </c>
      <c r="AO68">
        <v>0.56083333333333296</v>
      </c>
      <c r="AP68">
        <v>0.91300000000000003</v>
      </c>
      <c r="AQ68">
        <v>1.11958333333333</v>
      </c>
      <c r="AR68">
        <v>0.4</v>
      </c>
      <c r="AS68">
        <v>432.25</v>
      </c>
      <c r="AT68">
        <v>2</v>
      </c>
      <c r="AU68">
        <v>0.21875</v>
      </c>
      <c r="AV68">
        <v>0.3</v>
      </c>
      <c r="AW68">
        <v>110.029166666667</v>
      </c>
      <c r="AX68">
        <v>8.9525000000000006</v>
      </c>
      <c r="AY68">
        <v>757</v>
      </c>
      <c r="AZ68">
        <v>9.0758333333333301</v>
      </c>
      <c r="BA68">
        <v>-827.29166666666697</v>
      </c>
      <c r="BB68">
        <v>1528.9166666666699</v>
      </c>
      <c r="BC68">
        <v>11.125</v>
      </c>
      <c r="BD68">
        <v>1.87887151247078</v>
      </c>
      <c r="BE68">
        <v>5.1115561330920798</v>
      </c>
      <c r="BF68">
        <v>1.7031499912369701</v>
      </c>
    </row>
    <row r="69" spans="1:58">
      <c r="A69">
        <v>30</v>
      </c>
      <c r="B69">
        <v>43670</v>
      </c>
      <c r="C69">
        <v>3</v>
      </c>
      <c r="D69" t="s">
        <v>100</v>
      </c>
      <c r="E69">
        <v>105</v>
      </c>
      <c r="F69" t="b">
        <v>0</v>
      </c>
      <c r="G69" t="s">
        <v>379</v>
      </c>
      <c r="H69" t="s">
        <v>380</v>
      </c>
      <c r="I69" t="s">
        <v>381</v>
      </c>
      <c r="J69" t="s">
        <v>382</v>
      </c>
      <c r="K69" t="s">
        <v>383</v>
      </c>
      <c r="L69" t="s">
        <v>128</v>
      </c>
      <c r="M69" t="s">
        <v>157</v>
      </c>
      <c r="N69">
        <v>0</v>
      </c>
      <c r="O69" t="s">
        <v>384</v>
      </c>
      <c r="P69">
        <v>0</v>
      </c>
      <c r="Q69">
        <v>0</v>
      </c>
      <c r="R69">
        <v>0</v>
      </c>
      <c r="S69">
        <v>0</v>
      </c>
      <c r="T69">
        <v>60</v>
      </c>
      <c r="U69">
        <v>2.4209999999999998</v>
      </c>
      <c r="V69">
        <v>1.1559999999999999</v>
      </c>
      <c r="W69">
        <v>0.14599999999999999</v>
      </c>
      <c r="X69">
        <v>0.38100000000000001</v>
      </c>
      <c r="Y69">
        <v>2.04</v>
      </c>
      <c r="AB69">
        <v>3.93</v>
      </c>
      <c r="AC69">
        <v>65.5</v>
      </c>
      <c r="AD69">
        <v>65.646000000000001</v>
      </c>
      <c r="AE69">
        <v>0</v>
      </c>
      <c r="AF69">
        <v>40.853090000000002</v>
      </c>
      <c r="AG69">
        <v>5.8619999999999998E-2</v>
      </c>
      <c r="AH69">
        <v>6.4000000000000005E-4</v>
      </c>
      <c r="AI69">
        <v>7.771954</v>
      </c>
      <c r="AJ69">
        <v>2.6644999999999999E-2</v>
      </c>
      <c r="AK69">
        <v>7.3330000000000006E-2</v>
      </c>
      <c r="AL69">
        <v>15.203709999999999</v>
      </c>
      <c r="AM69">
        <v>2.4232490000000002</v>
      </c>
      <c r="AN69">
        <v>25.1532352941176</v>
      </c>
      <c r="AO69">
        <v>0.56823529411764695</v>
      </c>
      <c r="AP69">
        <v>0.91300000000000003</v>
      </c>
      <c r="AQ69">
        <v>1.1194117647058801</v>
      </c>
      <c r="AR69">
        <v>0.4</v>
      </c>
      <c r="AS69">
        <v>439.558823529412</v>
      </c>
      <c r="AT69">
        <v>2</v>
      </c>
      <c r="AU69">
        <v>0.22</v>
      </c>
      <c r="AV69">
        <v>0.3</v>
      </c>
      <c r="AW69">
        <v>115.61764705882401</v>
      </c>
      <c r="AX69">
        <v>9.4711764705882295</v>
      </c>
      <c r="AY69">
        <v>757</v>
      </c>
      <c r="AZ69">
        <v>9.1667647058823505</v>
      </c>
      <c r="BA69">
        <v>-823.44117647058795</v>
      </c>
      <c r="BB69">
        <v>1415.5</v>
      </c>
      <c r="BC69">
        <v>10.4411764705882</v>
      </c>
      <c r="BD69">
        <v>2.3400838423493902</v>
      </c>
      <c r="BE69">
        <v>4.3645962366204598</v>
      </c>
      <c r="BF69">
        <v>1.36747237089901</v>
      </c>
    </row>
    <row r="70" spans="1:58">
      <c r="A70">
        <v>30</v>
      </c>
      <c r="B70">
        <v>43670</v>
      </c>
      <c r="C70">
        <v>4</v>
      </c>
      <c r="D70" t="s">
        <v>100</v>
      </c>
      <c r="E70">
        <v>100</v>
      </c>
      <c r="F70" t="b">
        <v>0</v>
      </c>
      <c r="G70" t="s">
        <v>385</v>
      </c>
      <c r="H70" t="s">
        <v>164</v>
      </c>
      <c r="I70" t="s">
        <v>386</v>
      </c>
      <c r="J70" t="s">
        <v>387</v>
      </c>
      <c r="K70" t="s">
        <v>343</v>
      </c>
      <c r="L70" t="s">
        <v>388</v>
      </c>
      <c r="M70" t="s">
        <v>389</v>
      </c>
      <c r="N70">
        <v>0</v>
      </c>
      <c r="O70">
        <v>0</v>
      </c>
      <c r="P70" t="s">
        <v>98</v>
      </c>
      <c r="Q70">
        <v>0</v>
      </c>
      <c r="R70">
        <v>0</v>
      </c>
      <c r="S70" t="s">
        <v>153</v>
      </c>
      <c r="T70">
        <v>60</v>
      </c>
      <c r="U70">
        <v>1.845</v>
      </c>
      <c r="V70">
        <v>0.93700000000000006</v>
      </c>
      <c r="W70">
        <v>7.8E-2</v>
      </c>
      <c r="X70">
        <v>0.32500000000000001</v>
      </c>
      <c r="Y70">
        <v>1.52</v>
      </c>
      <c r="AB70">
        <v>1.61</v>
      </c>
      <c r="AC70">
        <v>26.833333333333336</v>
      </c>
      <c r="AD70">
        <v>26.911333333333335</v>
      </c>
      <c r="AE70">
        <v>0</v>
      </c>
      <c r="AF70">
        <v>39.880650000000003</v>
      </c>
      <c r="AG70">
        <v>0.132683</v>
      </c>
      <c r="AH70">
        <v>8.0800000000000002E-4</v>
      </c>
      <c r="AI70">
        <v>7.7690570000000001</v>
      </c>
      <c r="AJ70">
        <v>4.163E-2</v>
      </c>
      <c r="AK70">
        <v>5.2665999999999998E-2</v>
      </c>
      <c r="AL70">
        <v>15.077970000000001</v>
      </c>
      <c r="AM70">
        <v>1.4333290000000001</v>
      </c>
      <c r="AN70">
        <v>25.041071428571399</v>
      </c>
      <c r="AO70">
        <v>0.67928571428571405</v>
      </c>
      <c r="AP70">
        <v>0.91300000000000003</v>
      </c>
      <c r="AQ70">
        <v>1.1299999999999999</v>
      </c>
      <c r="AR70">
        <v>0.4</v>
      </c>
      <c r="AS70">
        <v>434.107142857143</v>
      </c>
      <c r="AT70">
        <v>2</v>
      </c>
      <c r="AU70">
        <v>0.22</v>
      </c>
      <c r="AV70">
        <v>0.3</v>
      </c>
      <c r="AW70">
        <v>113.610714285714</v>
      </c>
      <c r="AX70">
        <v>9.3260714285714297</v>
      </c>
      <c r="AY70">
        <v>757</v>
      </c>
      <c r="AZ70">
        <v>9.3485714285714305</v>
      </c>
      <c r="BA70">
        <v>-829.642857142857</v>
      </c>
      <c r="BB70">
        <v>1167.3571428571399</v>
      </c>
      <c r="BC70">
        <v>8.3214285714285694</v>
      </c>
      <c r="BD70">
        <v>1.7625977467484699</v>
      </c>
      <c r="BE70">
        <v>2.8797716683650698</v>
      </c>
      <c r="BF70">
        <v>1.8155021506768501</v>
      </c>
    </row>
    <row r="71" spans="1:58">
      <c r="A71">
        <v>30</v>
      </c>
      <c r="B71">
        <v>43670</v>
      </c>
      <c r="C71">
        <v>5</v>
      </c>
      <c r="D71" t="s">
        <v>105</v>
      </c>
      <c r="E71">
        <v>145</v>
      </c>
      <c r="F71" t="b">
        <v>1</v>
      </c>
      <c r="G71" t="s">
        <v>390</v>
      </c>
      <c r="H71">
        <v>0</v>
      </c>
      <c r="I71" t="s">
        <v>128</v>
      </c>
      <c r="J71" t="s">
        <v>164</v>
      </c>
      <c r="K71">
        <v>0</v>
      </c>
      <c r="L71" t="s">
        <v>143</v>
      </c>
      <c r="M71" t="s">
        <v>359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60</v>
      </c>
      <c r="U71">
        <v>1.8759999999999999</v>
      </c>
      <c r="V71">
        <v>1.0389999999999999</v>
      </c>
      <c r="W71">
        <v>5.6000000000000001E-2</v>
      </c>
      <c r="X71">
        <v>0.437</v>
      </c>
      <c r="Y71">
        <v>1.4390000000000001</v>
      </c>
      <c r="AB71">
        <v>2.0249999999999999</v>
      </c>
      <c r="AC71">
        <v>33.75</v>
      </c>
      <c r="AD71">
        <v>33.805999999999997</v>
      </c>
      <c r="AE71">
        <v>0</v>
      </c>
      <c r="AF71">
        <v>39.718409999999999</v>
      </c>
      <c r="AG71">
        <v>0.15745500000000001</v>
      </c>
      <c r="AH71">
        <v>1.008E-3</v>
      </c>
      <c r="AI71">
        <v>7.8165579999999997</v>
      </c>
      <c r="AJ71">
        <v>4.8566999999999999E-2</v>
      </c>
      <c r="AK71">
        <v>5.5062E-2</v>
      </c>
      <c r="AL71">
        <v>15.280150000000001</v>
      </c>
      <c r="AM71">
        <v>2.114665</v>
      </c>
      <c r="AN71">
        <v>25.149642857142901</v>
      </c>
      <c r="AO71">
        <v>0.71928571428571397</v>
      </c>
      <c r="AP71">
        <v>0.91300000000000003</v>
      </c>
      <c r="AQ71">
        <v>1.1328571428571399</v>
      </c>
      <c r="AR71">
        <v>0.4</v>
      </c>
      <c r="AS71">
        <v>436.46428571428601</v>
      </c>
      <c r="AT71">
        <v>2</v>
      </c>
      <c r="AU71">
        <v>0.22</v>
      </c>
      <c r="AV71">
        <v>0.3</v>
      </c>
      <c r="AW71">
        <v>97.321428571428598</v>
      </c>
      <c r="AX71">
        <v>7.9685714285714297</v>
      </c>
      <c r="AY71">
        <v>757</v>
      </c>
      <c r="AZ71">
        <v>8.93464285714286</v>
      </c>
      <c r="BA71">
        <v>-831.82142857142901</v>
      </c>
      <c r="BB71">
        <v>1217.3928571428601</v>
      </c>
      <c r="BC71">
        <v>9.0714285714285694</v>
      </c>
      <c r="BD71">
        <v>1.7819576451107599</v>
      </c>
      <c r="BE71">
        <v>8.8883092497582101</v>
      </c>
      <c r="BF71">
        <v>1.79577781143115</v>
      </c>
    </row>
    <row r="72" spans="1:58">
      <c r="A72">
        <v>30</v>
      </c>
      <c r="B72">
        <v>43670</v>
      </c>
      <c r="C72">
        <v>6</v>
      </c>
      <c r="D72" t="s">
        <v>109</v>
      </c>
      <c r="E72">
        <v>155</v>
      </c>
      <c r="F72" t="b">
        <v>1</v>
      </c>
      <c r="G72" t="s">
        <v>391</v>
      </c>
      <c r="H72" t="s">
        <v>153</v>
      </c>
      <c r="I72" t="s">
        <v>392</v>
      </c>
      <c r="J72" t="s">
        <v>393</v>
      </c>
      <c r="K72" t="s">
        <v>112</v>
      </c>
      <c r="L72" t="s">
        <v>69</v>
      </c>
      <c r="M72" t="s">
        <v>289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60</v>
      </c>
      <c r="U72">
        <v>2.0630000000000002</v>
      </c>
      <c r="V72">
        <v>1.6659999999999999</v>
      </c>
      <c r="W72">
        <v>0.255</v>
      </c>
      <c r="X72">
        <v>0.436</v>
      </c>
      <c r="Y72">
        <v>1.627</v>
      </c>
      <c r="AB72">
        <v>2.15</v>
      </c>
      <c r="AC72">
        <v>35.833333333333336</v>
      </c>
      <c r="AD72">
        <v>36.088333333333338</v>
      </c>
      <c r="AE72">
        <v>0</v>
      </c>
      <c r="AF72">
        <v>39.323970000000003</v>
      </c>
      <c r="AG72">
        <v>8.7146000000000001E-2</v>
      </c>
      <c r="AH72">
        <v>5.5000000000000003E-4</v>
      </c>
      <c r="AI72">
        <v>7.7668119999999998</v>
      </c>
      <c r="AJ72">
        <v>3.9594999999999998E-2</v>
      </c>
      <c r="AK72">
        <v>7.4767E-2</v>
      </c>
      <c r="AL72">
        <v>15.188610000000001</v>
      </c>
      <c r="AM72">
        <v>1.3677189999999999</v>
      </c>
      <c r="AN72">
        <v>25.097857142857102</v>
      </c>
      <c r="AO72">
        <v>0.61857142857142899</v>
      </c>
      <c r="AP72">
        <v>0.91300000000000003</v>
      </c>
      <c r="AQ72">
        <v>1.1246428571428599</v>
      </c>
      <c r="AR72">
        <v>0.4</v>
      </c>
      <c r="AS72">
        <v>434.21428571428601</v>
      </c>
      <c r="AT72">
        <v>2</v>
      </c>
      <c r="AU72">
        <v>0.22</v>
      </c>
      <c r="AV72">
        <v>0.3</v>
      </c>
      <c r="AW72">
        <v>98.842857142857099</v>
      </c>
      <c r="AX72">
        <v>8.1050000000000004</v>
      </c>
      <c r="AY72">
        <v>757</v>
      </c>
      <c r="AZ72">
        <v>8.9667857142857095</v>
      </c>
      <c r="BA72">
        <v>-829.5</v>
      </c>
      <c r="BB72">
        <v>1089.3571428571399</v>
      </c>
      <c r="BC72">
        <v>7.6428571428571397</v>
      </c>
      <c r="BD72">
        <v>1.8942777911574</v>
      </c>
      <c r="BE72">
        <v>5.3087164548638004</v>
      </c>
      <c r="BF72">
        <v>1.68929816679359</v>
      </c>
    </row>
    <row r="73" spans="1:58">
      <c r="A73">
        <v>30</v>
      </c>
      <c r="B73">
        <v>43670</v>
      </c>
      <c r="C73">
        <v>7</v>
      </c>
      <c r="D73" t="s">
        <v>90</v>
      </c>
      <c r="E73">
        <v>170</v>
      </c>
      <c r="F73" t="b">
        <v>1</v>
      </c>
      <c r="G73" t="s">
        <v>394</v>
      </c>
      <c r="H73" t="s">
        <v>300</v>
      </c>
      <c r="I73">
        <v>0</v>
      </c>
      <c r="J73" t="s">
        <v>395</v>
      </c>
      <c r="K73">
        <v>0</v>
      </c>
      <c r="L73">
        <v>0</v>
      </c>
      <c r="M73" t="s">
        <v>294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60</v>
      </c>
      <c r="U73">
        <v>0.71099999999999997</v>
      </c>
      <c r="V73">
        <v>0.56200000000000006</v>
      </c>
      <c r="W73">
        <v>3.4000000000000002E-2</v>
      </c>
      <c r="X73">
        <v>0.1</v>
      </c>
      <c r="Y73">
        <v>0.61099999999999999</v>
      </c>
      <c r="AB73">
        <v>1.4850000000000001</v>
      </c>
      <c r="AC73">
        <v>24.750000000000004</v>
      </c>
      <c r="AD73">
        <v>24.784000000000002</v>
      </c>
      <c r="AE73">
        <v>0</v>
      </c>
      <c r="AF73">
        <v>31.07525</v>
      </c>
      <c r="AG73">
        <v>6.7361000000000004E-2</v>
      </c>
      <c r="AH73">
        <v>5.5999999999999995E-4</v>
      </c>
      <c r="AI73">
        <v>7.7233479999999997</v>
      </c>
      <c r="AJ73">
        <v>1.0784999999999999E-2</v>
      </c>
      <c r="AK73">
        <v>3.7571E-2</v>
      </c>
      <c r="AL73">
        <v>14.972939999999999</v>
      </c>
      <c r="AM73">
        <v>0.86158299999999999</v>
      </c>
      <c r="AN73">
        <v>24.862301587301602</v>
      </c>
      <c r="AO73">
        <v>0.89</v>
      </c>
      <c r="AP73">
        <v>0.91348412698412695</v>
      </c>
      <c r="AQ73">
        <v>1.1485714285714299</v>
      </c>
      <c r="AR73">
        <v>0.4</v>
      </c>
      <c r="AS73">
        <v>400.92857142857099</v>
      </c>
      <c r="AT73">
        <v>2.4444444444444402</v>
      </c>
      <c r="AU73">
        <v>0.19952380952380999</v>
      </c>
      <c r="AV73">
        <v>0.27142857142857102</v>
      </c>
      <c r="AW73">
        <v>149.12222222222201</v>
      </c>
      <c r="AX73">
        <v>12.2819047619048</v>
      </c>
      <c r="AY73">
        <v>757</v>
      </c>
      <c r="AZ73">
        <v>9.4606746031745992</v>
      </c>
      <c r="BA73">
        <v>-805.91666666666697</v>
      </c>
      <c r="BB73">
        <v>733.62301587301602</v>
      </c>
      <c r="BC73">
        <v>5.5396825396825404</v>
      </c>
      <c r="BD73">
        <v>2.0097103978223601</v>
      </c>
      <c r="BE73">
        <v>1.4474124753884501</v>
      </c>
      <c r="BF73">
        <v>1.59226921623503</v>
      </c>
    </row>
    <row r="74" spans="1:58">
      <c r="A74">
        <v>30</v>
      </c>
      <c r="B74">
        <v>43670</v>
      </c>
      <c r="C74">
        <v>8</v>
      </c>
      <c r="D74" t="s">
        <v>105</v>
      </c>
      <c r="E74">
        <v>120</v>
      </c>
      <c r="F74" t="b">
        <v>0</v>
      </c>
      <c r="G74" t="s">
        <v>396</v>
      </c>
      <c r="H74" t="s">
        <v>397</v>
      </c>
      <c r="I74">
        <v>0</v>
      </c>
      <c r="J74" t="s">
        <v>398</v>
      </c>
      <c r="K74">
        <v>0</v>
      </c>
      <c r="L74">
        <v>0</v>
      </c>
      <c r="M74" t="s">
        <v>399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60</v>
      </c>
      <c r="U74">
        <v>1.784</v>
      </c>
      <c r="V74">
        <v>1.444</v>
      </c>
      <c r="W74">
        <v>0.11899999999999999</v>
      </c>
      <c r="X74">
        <v>0.36</v>
      </c>
      <c r="Y74">
        <v>1.4239999999999999</v>
      </c>
      <c r="AB74">
        <v>3.63</v>
      </c>
      <c r="AC74">
        <v>60.5</v>
      </c>
      <c r="AD74">
        <v>60.619</v>
      </c>
      <c r="AE74">
        <v>0</v>
      </c>
      <c r="AF74">
        <v>39.24859</v>
      </c>
      <c r="AG74">
        <v>0.12731899999999999</v>
      </c>
      <c r="AH74">
        <v>0</v>
      </c>
      <c r="AI74">
        <v>7.9355089999999997</v>
      </c>
      <c r="AJ74">
        <v>5.0249000000000002E-2</v>
      </c>
      <c r="AK74">
        <v>6.6324999999999995E-2</v>
      </c>
      <c r="AL74">
        <v>14.75517</v>
      </c>
      <c r="AM74">
        <v>1.3049930000000001</v>
      </c>
      <c r="AN74">
        <v>24.878333333333298</v>
      </c>
      <c r="AO74">
        <v>0.62083333333333302</v>
      </c>
      <c r="AP74">
        <v>0.91325000000000001</v>
      </c>
      <c r="AQ74">
        <v>1.125</v>
      </c>
      <c r="AR74">
        <v>0.4</v>
      </c>
      <c r="AS74">
        <v>432.83333333333297</v>
      </c>
      <c r="AT74">
        <v>2</v>
      </c>
      <c r="AU74">
        <v>0.22</v>
      </c>
      <c r="AV74">
        <v>0.3</v>
      </c>
      <c r="AW74">
        <v>98.288888888888906</v>
      </c>
      <c r="AX74">
        <v>8.0911111111111094</v>
      </c>
      <c r="AY74">
        <v>757</v>
      </c>
      <c r="AZ74">
        <v>8.9052777777777798</v>
      </c>
      <c r="BA74">
        <v>-833.5</v>
      </c>
      <c r="BB74">
        <v>998.555555555556</v>
      </c>
      <c r="BC74">
        <v>7.3333333333333304</v>
      </c>
      <c r="BD74">
        <v>2.4263620744938801</v>
      </c>
      <c r="BE74">
        <v>2.7599879339165598</v>
      </c>
      <c r="BF74">
        <v>1.31884685869379</v>
      </c>
    </row>
    <row r="75" spans="1:58">
      <c r="A75">
        <v>30</v>
      </c>
      <c r="B75">
        <v>43670</v>
      </c>
      <c r="C75">
        <v>9</v>
      </c>
      <c r="D75" t="s">
        <v>109</v>
      </c>
      <c r="E75">
        <v>140</v>
      </c>
      <c r="F75" t="b">
        <v>1</v>
      </c>
      <c r="G75" t="s">
        <v>261</v>
      </c>
      <c r="H75" t="s">
        <v>308</v>
      </c>
      <c r="I75" t="s">
        <v>400</v>
      </c>
      <c r="J75" t="s">
        <v>395</v>
      </c>
      <c r="K75">
        <v>0</v>
      </c>
      <c r="L75" t="s">
        <v>199</v>
      </c>
      <c r="M75" t="s">
        <v>207</v>
      </c>
      <c r="N75">
        <v>0</v>
      </c>
      <c r="O75" t="s">
        <v>401</v>
      </c>
      <c r="P75">
        <v>0</v>
      </c>
      <c r="Q75">
        <v>0</v>
      </c>
      <c r="R75" t="s">
        <v>112</v>
      </c>
      <c r="S75">
        <v>0</v>
      </c>
      <c r="T75">
        <v>60</v>
      </c>
      <c r="U75">
        <v>2.077</v>
      </c>
      <c r="V75">
        <v>1.196</v>
      </c>
      <c r="W75">
        <v>0.105</v>
      </c>
      <c r="X75">
        <v>0.34499999999999997</v>
      </c>
      <c r="Y75">
        <v>1.732</v>
      </c>
      <c r="AB75">
        <v>3.94</v>
      </c>
      <c r="AC75">
        <v>65.666666666666671</v>
      </c>
      <c r="AD75">
        <v>65.771666666666675</v>
      </c>
      <c r="AE75">
        <v>0</v>
      </c>
      <c r="AF75">
        <v>39.241039999999998</v>
      </c>
      <c r="AG75">
        <v>7.6780000000000001E-2</v>
      </c>
      <c r="AH75">
        <v>2.4529999999999999E-3</v>
      </c>
      <c r="AI75">
        <v>7.9199869999999999</v>
      </c>
      <c r="AJ75">
        <v>2.3786000000000002E-2</v>
      </c>
      <c r="AK75">
        <v>5.1473999999999999E-2</v>
      </c>
      <c r="AL75">
        <v>14.83643</v>
      </c>
      <c r="AM75">
        <v>0.95242800000000005</v>
      </c>
      <c r="AN75">
        <v>24.925357142857099</v>
      </c>
      <c r="AO75">
        <v>0.64071428571428601</v>
      </c>
      <c r="AP75">
        <v>0.91300000000000003</v>
      </c>
      <c r="AQ75">
        <v>1.1253571428571401</v>
      </c>
      <c r="AR75">
        <v>0.4</v>
      </c>
      <c r="AS75">
        <v>426.5</v>
      </c>
      <c r="AT75">
        <v>2</v>
      </c>
      <c r="AU75">
        <v>0.21142857142857099</v>
      </c>
      <c r="AV75">
        <v>0.3</v>
      </c>
      <c r="AW75">
        <v>116.06785714285699</v>
      </c>
      <c r="AX75">
        <v>9.5460714285714303</v>
      </c>
      <c r="AY75">
        <v>757</v>
      </c>
      <c r="AZ75">
        <v>9.0803571428571406</v>
      </c>
      <c r="BA75">
        <v>-828.57142857142901</v>
      </c>
      <c r="BB75">
        <v>1108.3928571428601</v>
      </c>
      <c r="BC75">
        <v>8.3928571428571406</v>
      </c>
      <c r="BD75">
        <v>2.1660901689252601</v>
      </c>
      <c r="BE75">
        <v>2.51683419674145</v>
      </c>
      <c r="BF75">
        <v>1.47731615512005</v>
      </c>
    </row>
    <row r="76" spans="1:58">
      <c r="A76">
        <v>30</v>
      </c>
      <c r="B76">
        <v>43670</v>
      </c>
      <c r="C76">
        <v>10</v>
      </c>
      <c r="D76" t="s">
        <v>105</v>
      </c>
      <c r="E76">
        <v>90</v>
      </c>
      <c r="F76" t="b">
        <v>0</v>
      </c>
      <c r="G76" t="s">
        <v>402</v>
      </c>
      <c r="H76" t="s">
        <v>403</v>
      </c>
      <c r="I76" t="s">
        <v>206</v>
      </c>
      <c r="J76" t="s">
        <v>404</v>
      </c>
      <c r="K76">
        <v>0</v>
      </c>
      <c r="L76">
        <v>0</v>
      </c>
      <c r="M76" t="s">
        <v>152</v>
      </c>
      <c r="N76" t="s">
        <v>405</v>
      </c>
      <c r="O76" t="s">
        <v>406</v>
      </c>
      <c r="P76">
        <v>0</v>
      </c>
      <c r="Q76">
        <v>0</v>
      </c>
      <c r="R76" t="s">
        <v>70</v>
      </c>
      <c r="S76">
        <v>0</v>
      </c>
      <c r="T76">
        <v>60</v>
      </c>
      <c r="U76">
        <v>2.7429999999999999</v>
      </c>
      <c r="V76">
        <v>0.99399999999999999</v>
      </c>
      <c r="W76">
        <v>1.2999999999999999E-2</v>
      </c>
      <c r="X76">
        <v>0.61</v>
      </c>
      <c r="Y76">
        <v>2.133</v>
      </c>
      <c r="AB76">
        <v>1.78</v>
      </c>
      <c r="AC76">
        <v>29.666666666666668</v>
      </c>
      <c r="AD76">
        <v>29.67966666666667</v>
      </c>
      <c r="AE76">
        <v>0</v>
      </c>
      <c r="AF76">
        <v>38.989980000000003</v>
      </c>
      <c r="AG76">
        <v>8.0741999999999994E-2</v>
      </c>
      <c r="AH76">
        <v>3.0800000000000001E-4</v>
      </c>
      <c r="AI76">
        <v>7.9452239999999996</v>
      </c>
      <c r="AJ76">
        <v>1.6709000000000002E-2</v>
      </c>
      <c r="AK76">
        <v>4.376E-2</v>
      </c>
      <c r="AL76">
        <v>15.0817</v>
      </c>
      <c r="AM76">
        <v>3.5234800000000002</v>
      </c>
      <c r="AN76">
        <v>24.821764705882401</v>
      </c>
      <c r="AO76">
        <v>0.68058823529411805</v>
      </c>
      <c r="AP76">
        <v>0.91200000000000003</v>
      </c>
      <c r="AQ76">
        <v>1.12911764705882</v>
      </c>
      <c r="AR76">
        <v>0.4</v>
      </c>
      <c r="AS76">
        <v>435.97058823529397</v>
      </c>
      <c r="AT76">
        <v>2</v>
      </c>
      <c r="AU76">
        <v>0.22</v>
      </c>
      <c r="AV76">
        <v>0.3</v>
      </c>
      <c r="AW76">
        <v>114.576470588235</v>
      </c>
      <c r="AX76">
        <v>9.4417647058823508</v>
      </c>
      <c r="AY76">
        <v>757</v>
      </c>
      <c r="AZ76">
        <v>9.1838235294117592</v>
      </c>
      <c r="BA76">
        <v>-820.85294117647095</v>
      </c>
      <c r="BB76">
        <v>943.52941176470597</v>
      </c>
      <c r="BC76">
        <v>7.4411764705882399</v>
      </c>
      <c r="BD76">
        <v>2.23846520107245</v>
      </c>
      <c r="BE76">
        <v>1.8818880113084999</v>
      </c>
      <c r="BF76">
        <v>1.4295509255479499</v>
      </c>
    </row>
    <row r="77" spans="1:58">
      <c r="A77">
        <v>30</v>
      </c>
      <c r="B77">
        <v>43670</v>
      </c>
      <c r="C77">
        <v>11</v>
      </c>
      <c r="D77" t="s">
        <v>90</v>
      </c>
      <c r="E77">
        <v>145</v>
      </c>
      <c r="F77" t="b">
        <v>0</v>
      </c>
      <c r="G77" t="s">
        <v>407</v>
      </c>
      <c r="H77" t="s">
        <v>408</v>
      </c>
      <c r="I77" t="s">
        <v>409</v>
      </c>
      <c r="J77" t="s">
        <v>410</v>
      </c>
      <c r="K77" t="s">
        <v>411</v>
      </c>
      <c r="L77" t="s">
        <v>412</v>
      </c>
      <c r="M77" t="s">
        <v>289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60</v>
      </c>
      <c r="U77">
        <v>0.88100000000000001</v>
      </c>
      <c r="V77">
        <v>0.66</v>
      </c>
      <c r="W77">
        <v>4.3999999999999997E-2</v>
      </c>
      <c r="X77">
        <v>4.5999999999999999E-2</v>
      </c>
      <c r="Y77">
        <v>0.83499999999999996</v>
      </c>
      <c r="AB77">
        <v>4.835</v>
      </c>
      <c r="AC77">
        <v>80.583333333333343</v>
      </c>
      <c r="AD77">
        <v>80.62733333333334</v>
      </c>
      <c r="AE77">
        <v>0</v>
      </c>
      <c r="AF77">
        <v>38.871839999999999</v>
      </c>
      <c r="AG77">
        <v>5.3525999999999997E-2</v>
      </c>
      <c r="AH77">
        <v>0</v>
      </c>
      <c r="AI77">
        <v>7.8927509999999996</v>
      </c>
      <c r="AJ77">
        <v>1.8856000000000001E-2</v>
      </c>
      <c r="AK77">
        <v>6.6436999999999996E-2</v>
      </c>
      <c r="AL77">
        <v>14.99512</v>
      </c>
      <c r="AM77">
        <v>0.94089199999999995</v>
      </c>
      <c r="AN77">
        <v>25.138214285714302</v>
      </c>
      <c r="AO77">
        <v>0.753571428571429</v>
      </c>
      <c r="AP77">
        <v>0.91300000000000003</v>
      </c>
      <c r="AQ77">
        <v>1.1353571428571401</v>
      </c>
      <c r="AR77">
        <v>0.4</v>
      </c>
      <c r="AS77">
        <v>433.96428571428601</v>
      </c>
      <c r="AT77">
        <v>2</v>
      </c>
      <c r="AU77">
        <v>0.22</v>
      </c>
      <c r="AV77">
        <v>0.3</v>
      </c>
      <c r="AW77">
        <v>104.860714285714</v>
      </c>
      <c r="AX77">
        <v>8.5907142857142897</v>
      </c>
      <c r="AY77">
        <v>757</v>
      </c>
      <c r="AZ77">
        <v>9.0503571428571394</v>
      </c>
      <c r="BA77">
        <v>-836.142857142857</v>
      </c>
      <c r="BB77">
        <v>1220.7857142857099</v>
      </c>
      <c r="BC77">
        <v>8.8571428571428594</v>
      </c>
      <c r="BD77">
        <v>1.8352668847711699</v>
      </c>
      <c r="BE77">
        <v>2.0600772718032099</v>
      </c>
      <c r="BF77">
        <v>1.7436156161009699</v>
      </c>
    </row>
    <row r="78" spans="1:58">
      <c r="A78">
        <v>30</v>
      </c>
      <c r="B78">
        <v>43670</v>
      </c>
      <c r="C78">
        <v>12</v>
      </c>
      <c r="D78" t="s">
        <v>100</v>
      </c>
      <c r="E78">
        <v>90</v>
      </c>
      <c r="F78" t="b">
        <v>0</v>
      </c>
      <c r="G78" t="s">
        <v>413</v>
      </c>
      <c r="H78" t="s">
        <v>414</v>
      </c>
      <c r="I78" t="s">
        <v>415</v>
      </c>
      <c r="J78" t="s">
        <v>416</v>
      </c>
      <c r="K78" t="s">
        <v>306</v>
      </c>
      <c r="L78">
        <v>0</v>
      </c>
      <c r="M78" t="s">
        <v>167</v>
      </c>
      <c r="N78">
        <v>0</v>
      </c>
      <c r="O78">
        <v>0</v>
      </c>
      <c r="P78">
        <v>3</v>
      </c>
      <c r="Q78">
        <v>0</v>
      </c>
      <c r="R78">
        <v>0</v>
      </c>
      <c r="S78">
        <v>0</v>
      </c>
      <c r="T78">
        <v>60</v>
      </c>
      <c r="U78">
        <v>1.1319999999999999</v>
      </c>
      <c r="V78">
        <v>0.60599999999999998</v>
      </c>
      <c r="W78">
        <v>2.9000000000000001E-2</v>
      </c>
      <c r="X78">
        <v>0.155</v>
      </c>
      <c r="Y78">
        <v>0.97699999999999998</v>
      </c>
      <c r="AB78">
        <v>3.05</v>
      </c>
      <c r="AC78">
        <v>50.833333333333336</v>
      </c>
      <c r="AD78">
        <v>50.862333333333339</v>
      </c>
      <c r="AE78">
        <v>0</v>
      </c>
      <c r="AF78">
        <v>39.566339999999997</v>
      </c>
      <c r="AG78">
        <v>6.4591999999999997E-2</v>
      </c>
      <c r="AH78">
        <v>0</v>
      </c>
      <c r="AI78">
        <v>7.8150409999999999</v>
      </c>
      <c r="AJ78">
        <v>1.7073000000000001E-2</v>
      </c>
      <c r="AK78">
        <v>6.7863999999999994E-2</v>
      </c>
      <c r="AL78">
        <v>15.55386</v>
      </c>
      <c r="AM78">
        <v>0.86086200000000002</v>
      </c>
      <c r="AN78">
        <v>25.504000000000001</v>
      </c>
      <c r="AO78">
        <v>0.58499999999999996</v>
      </c>
      <c r="AP78">
        <v>0.91300000000000003</v>
      </c>
      <c r="AQ78">
        <v>1.121</v>
      </c>
      <c r="AR78">
        <v>0.4</v>
      </c>
      <c r="AS78">
        <v>435.6</v>
      </c>
      <c r="AT78">
        <v>2</v>
      </c>
      <c r="AU78">
        <v>0.22</v>
      </c>
      <c r="AV78">
        <v>0.3</v>
      </c>
      <c r="AW78">
        <v>114.33</v>
      </c>
      <c r="AX78">
        <v>9.3070000000000004</v>
      </c>
      <c r="AY78">
        <v>757</v>
      </c>
      <c r="AZ78">
        <v>9.3650000000000002</v>
      </c>
      <c r="BA78">
        <v>-831.6</v>
      </c>
      <c r="BB78">
        <v>1403.1</v>
      </c>
      <c r="BC78">
        <v>8.4499999999999993</v>
      </c>
      <c r="BD78">
        <v>1.8090839140805299</v>
      </c>
      <c r="BE78">
        <v>6.71286780430031</v>
      </c>
      <c r="BF78">
        <v>1.7688510605249701</v>
      </c>
    </row>
    <row r="79" spans="1:58">
      <c r="A79">
        <v>30</v>
      </c>
      <c r="B79">
        <v>43670</v>
      </c>
      <c r="C79">
        <v>13</v>
      </c>
      <c r="D79" t="s">
        <v>109</v>
      </c>
      <c r="E79">
        <v>140</v>
      </c>
      <c r="F79" t="b">
        <v>0</v>
      </c>
      <c r="G79" t="s">
        <v>377</v>
      </c>
      <c r="H79" t="s">
        <v>417</v>
      </c>
      <c r="I79" t="s">
        <v>374</v>
      </c>
      <c r="J79" t="s">
        <v>129</v>
      </c>
      <c r="K79" t="s">
        <v>388</v>
      </c>
      <c r="L79">
        <v>0</v>
      </c>
      <c r="M79" t="s">
        <v>128</v>
      </c>
      <c r="N79">
        <v>0</v>
      </c>
      <c r="O79">
        <v>0</v>
      </c>
      <c r="P79" t="s">
        <v>418</v>
      </c>
      <c r="Q79">
        <v>0</v>
      </c>
      <c r="R79">
        <v>0</v>
      </c>
      <c r="S79">
        <v>0</v>
      </c>
      <c r="T79">
        <v>60</v>
      </c>
      <c r="U79">
        <v>1.91</v>
      </c>
      <c r="V79">
        <v>1.133</v>
      </c>
      <c r="W79">
        <v>7.4999999999999997E-2</v>
      </c>
      <c r="X79">
        <v>0.193</v>
      </c>
      <c r="Y79">
        <v>1.7170000000000001</v>
      </c>
      <c r="AB79">
        <v>2.85</v>
      </c>
      <c r="AC79">
        <v>47.5</v>
      </c>
      <c r="AD79">
        <v>47.575000000000003</v>
      </c>
      <c r="AE79">
        <v>0</v>
      </c>
      <c r="AF79">
        <v>38.58578</v>
      </c>
      <c r="AG79">
        <v>6.0287E-2</v>
      </c>
      <c r="AH79">
        <v>1.6410000000000001E-3</v>
      </c>
      <c r="AI79">
        <v>7.7701919999999998</v>
      </c>
      <c r="AJ79">
        <v>2.8694999999999998E-2</v>
      </c>
      <c r="AK79">
        <v>4.8837999999999999E-2</v>
      </c>
      <c r="AL79">
        <v>14.90888</v>
      </c>
      <c r="AM79">
        <v>1.5623860000000001</v>
      </c>
      <c r="AN79">
        <v>25.45</v>
      </c>
      <c r="AO79">
        <v>0.60799999999999998</v>
      </c>
      <c r="AP79">
        <v>0.91300000000000003</v>
      </c>
      <c r="AQ79">
        <v>1.12466666666667</v>
      </c>
      <c r="AR79">
        <v>0.4</v>
      </c>
      <c r="AS79">
        <v>434.13333333333298</v>
      </c>
      <c r="AT79">
        <v>2</v>
      </c>
      <c r="AU79">
        <v>0.22</v>
      </c>
      <c r="AV79">
        <v>0.3</v>
      </c>
      <c r="AW79">
        <v>106.386666666667</v>
      </c>
      <c r="AX79">
        <v>8.6660000000000004</v>
      </c>
      <c r="AY79">
        <v>757</v>
      </c>
      <c r="AZ79">
        <v>8.9873333333333303</v>
      </c>
      <c r="BA79">
        <v>-828.06666666666695</v>
      </c>
      <c r="BB79">
        <v>1227.2</v>
      </c>
      <c r="BC79">
        <v>7.8</v>
      </c>
      <c r="BD79">
        <v>2.4466284891119101</v>
      </c>
      <c r="BE79">
        <v>4.3650403630190704</v>
      </c>
      <c r="BF79">
        <v>1.30792231605279</v>
      </c>
    </row>
    <row r="80" spans="1:58">
      <c r="A80">
        <v>30</v>
      </c>
      <c r="B80">
        <v>43670</v>
      </c>
      <c r="C80">
        <v>14</v>
      </c>
      <c r="D80" t="s">
        <v>95</v>
      </c>
      <c r="E80">
        <v>145</v>
      </c>
      <c r="F80" t="b">
        <v>1</v>
      </c>
      <c r="G80" t="s">
        <v>419</v>
      </c>
      <c r="H80" t="s">
        <v>187</v>
      </c>
      <c r="I80" t="s">
        <v>420</v>
      </c>
      <c r="J80" t="s">
        <v>421</v>
      </c>
      <c r="K80" t="s">
        <v>170</v>
      </c>
      <c r="L80">
        <v>0</v>
      </c>
      <c r="M80" t="s">
        <v>143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60</v>
      </c>
      <c r="U80">
        <v>2.161</v>
      </c>
      <c r="V80">
        <v>1.2010000000000001</v>
      </c>
      <c r="W80">
        <v>0.06</v>
      </c>
      <c r="X80">
        <v>0.48699999999999999</v>
      </c>
      <c r="Y80">
        <v>1.6739999999999999</v>
      </c>
      <c r="AB80">
        <v>3.1349999999999998</v>
      </c>
      <c r="AC80">
        <v>52.25</v>
      </c>
      <c r="AD80">
        <v>52.31</v>
      </c>
      <c r="AE80">
        <v>0</v>
      </c>
      <c r="AF80">
        <v>39.000689999999999</v>
      </c>
      <c r="AG80">
        <v>7.7578999999999995E-2</v>
      </c>
      <c r="AH80">
        <v>3.9100000000000002E-4</v>
      </c>
      <c r="AI80">
        <v>7.8203290000000001</v>
      </c>
      <c r="AJ80">
        <v>4.1803E-2</v>
      </c>
      <c r="AK80">
        <v>8.0051999999999998E-2</v>
      </c>
      <c r="AL80">
        <v>15.01619</v>
      </c>
      <c r="AM80">
        <v>1.067787</v>
      </c>
      <c r="AN80">
        <v>24.9859090909091</v>
      </c>
      <c r="AO80">
        <v>0.71545454545454501</v>
      </c>
      <c r="AP80">
        <v>0.91300000000000003</v>
      </c>
      <c r="AQ80">
        <v>1.13090909090909</v>
      </c>
      <c r="AR80">
        <v>0.4</v>
      </c>
      <c r="AS80">
        <v>436.90909090909099</v>
      </c>
      <c r="AT80">
        <v>2</v>
      </c>
      <c r="AU80">
        <v>0.22045454545454499</v>
      </c>
      <c r="AV80">
        <v>0.3</v>
      </c>
      <c r="AW80">
        <v>100.89090909090901</v>
      </c>
      <c r="AX80">
        <v>8.3009090909090908</v>
      </c>
      <c r="AY80">
        <v>757</v>
      </c>
      <c r="AZ80">
        <v>8.9777272727272699</v>
      </c>
      <c r="BA80">
        <v>-826.68181818181802</v>
      </c>
      <c r="BB80">
        <v>865.04545454545496</v>
      </c>
      <c r="BC80">
        <v>6.5</v>
      </c>
      <c r="BD80" t="s">
        <v>66</v>
      </c>
      <c r="BE80" t="s">
        <v>66</v>
      </c>
      <c r="BF80" t="s">
        <v>66</v>
      </c>
    </row>
    <row r="81" spans="1:58">
      <c r="A81">
        <v>30</v>
      </c>
      <c r="B81">
        <v>43670</v>
      </c>
      <c r="C81">
        <v>15</v>
      </c>
      <c r="D81" t="s">
        <v>105</v>
      </c>
      <c r="E81">
        <v>145</v>
      </c>
      <c r="F81" t="b">
        <v>1</v>
      </c>
      <c r="G81" t="s">
        <v>375</v>
      </c>
      <c r="H81" t="s">
        <v>308</v>
      </c>
      <c r="I81" t="s">
        <v>209</v>
      </c>
      <c r="J81" t="s">
        <v>422</v>
      </c>
      <c r="K81" t="s">
        <v>330</v>
      </c>
      <c r="L81">
        <v>0</v>
      </c>
      <c r="M81" t="s">
        <v>156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60</v>
      </c>
      <c r="U81">
        <v>1.702</v>
      </c>
      <c r="V81">
        <v>1.111</v>
      </c>
      <c r="W81">
        <v>0.12</v>
      </c>
      <c r="X81">
        <v>0.30499999999999999</v>
      </c>
      <c r="Y81">
        <v>1.397</v>
      </c>
      <c r="AB81">
        <v>3.7349999999999999</v>
      </c>
      <c r="AC81">
        <v>62.25</v>
      </c>
      <c r="AD81">
        <v>62.37</v>
      </c>
      <c r="AE81">
        <v>0</v>
      </c>
      <c r="AF81">
        <v>38.08484</v>
      </c>
      <c r="AG81">
        <v>0.112986</v>
      </c>
      <c r="AH81">
        <v>0</v>
      </c>
      <c r="AI81">
        <v>7.8333300000000001</v>
      </c>
      <c r="AJ81">
        <v>2.6027000000000002E-2</v>
      </c>
      <c r="AK81">
        <v>6.2246000000000003E-2</v>
      </c>
      <c r="AL81">
        <v>15.09069</v>
      </c>
      <c r="AM81">
        <v>1.4376549999999999</v>
      </c>
      <c r="AN81">
        <v>25.0195238095238</v>
      </c>
      <c r="AO81">
        <v>0.79714285714285704</v>
      </c>
      <c r="AP81">
        <v>0.91300000000000003</v>
      </c>
      <c r="AQ81">
        <v>1.1401190476190499</v>
      </c>
      <c r="AR81">
        <v>0.4</v>
      </c>
      <c r="AS81">
        <v>432.73809523809501</v>
      </c>
      <c r="AT81">
        <v>2</v>
      </c>
      <c r="AU81">
        <v>0.219285714285714</v>
      </c>
      <c r="AV81">
        <v>0.3</v>
      </c>
      <c r="AW81">
        <v>101.78571428571399</v>
      </c>
      <c r="AX81">
        <v>8.3552380952380894</v>
      </c>
      <c r="AY81">
        <v>757</v>
      </c>
      <c r="AZ81">
        <v>8.9459523809523809</v>
      </c>
      <c r="BA81">
        <v>-830.40476190476204</v>
      </c>
      <c r="BB81">
        <v>880.03571428571399</v>
      </c>
      <c r="BC81">
        <v>6.5952380952380896</v>
      </c>
      <c r="BD81">
        <v>2.0367943865454601</v>
      </c>
      <c r="BE81">
        <v>4.9103887231412999</v>
      </c>
      <c r="BF81">
        <v>1.57109623884393</v>
      </c>
    </row>
    <row r="82" spans="1:58">
      <c r="A82">
        <v>30</v>
      </c>
      <c r="B82">
        <v>43670</v>
      </c>
      <c r="C82">
        <v>16</v>
      </c>
      <c r="D82" t="s">
        <v>95</v>
      </c>
      <c r="E82">
        <v>140</v>
      </c>
      <c r="F82" t="b">
        <v>1</v>
      </c>
      <c r="G82" t="s">
        <v>423</v>
      </c>
      <c r="H82">
        <v>0</v>
      </c>
      <c r="I82">
        <v>0</v>
      </c>
      <c r="J82" t="s">
        <v>187</v>
      </c>
      <c r="K82">
        <v>0</v>
      </c>
      <c r="L82">
        <v>0</v>
      </c>
      <c r="M82" t="s">
        <v>301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60</v>
      </c>
      <c r="U82">
        <v>1.3440000000000001</v>
      </c>
      <c r="V82">
        <v>0.77300000000000002</v>
      </c>
      <c r="W82">
        <v>2.4E-2</v>
      </c>
      <c r="X82">
        <v>0.48899999999999999</v>
      </c>
      <c r="Y82">
        <v>0.85499999999999998</v>
      </c>
      <c r="AB82">
        <v>1.575</v>
      </c>
      <c r="AC82">
        <v>26.25</v>
      </c>
      <c r="AD82">
        <v>26.274000000000001</v>
      </c>
      <c r="AE82">
        <v>0</v>
      </c>
      <c r="AF82">
        <v>36.112450000000003</v>
      </c>
      <c r="AG82">
        <v>0.127721</v>
      </c>
      <c r="AH82">
        <v>2.9399999999999999E-4</v>
      </c>
      <c r="AI82">
        <v>7.8855279999999999</v>
      </c>
      <c r="AJ82">
        <v>2.1929000000000001E-2</v>
      </c>
      <c r="AK82">
        <v>4.2083000000000002E-2</v>
      </c>
      <c r="AL82">
        <v>14.902229999999999</v>
      </c>
      <c r="AM82">
        <v>1.475867</v>
      </c>
      <c r="AN82">
        <v>25.2075</v>
      </c>
      <c r="AO82">
        <v>0.60499999999999998</v>
      </c>
      <c r="AP82">
        <v>0.91317857142857195</v>
      </c>
      <c r="AQ82">
        <v>1.1232142857142899</v>
      </c>
      <c r="AR82">
        <v>0.4</v>
      </c>
      <c r="AS82">
        <v>417.857142857143</v>
      </c>
      <c r="AT82">
        <v>2</v>
      </c>
      <c r="AU82">
        <v>0.21</v>
      </c>
      <c r="AV82">
        <v>0.3</v>
      </c>
      <c r="AW82">
        <v>120.592857142857</v>
      </c>
      <c r="AX82">
        <v>9.8682142857142896</v>
      </c>
      <c r="AY82">
        <v>757</v>
      </c>
      <c r="AZ82">
        <v>9.2264285714285705</v>
      </c>
      <c r="BA82">
        <v>-821</v>
      </c>
      <c r="BB82">
        <v>1405.67857142857</v>
      </c>
      <c r="BC82">
        <v>9.78571428571429</v>
      </c>
      <c r="BD82">
        <v>1.67181705177639</v>
      </c>
      <c r="BE82">
        <v>5.3858146431133802</v>
      </c>
      <c r="BF82">
        <v>1.91408503496231</v>
      </c>
    </row>
    <row r="83" spans="1:58">
      <c r="A83">
        <v>30</v>
      </c>
      <c r="B83">
        <v>43670</v>
      </c>
      <c r="C83">
        <v>17</v>
      </c>
      <c r="D83" t="s">
        <v>90</v>
      </c>
      <c r="E83">
        <v>190</v>
      </c>
      <c r="F83" t="b">
        <v>1</v>
      </c>
      <c r="G83" t="s">
        <v>424</v>
      </c>
      <c r="H83">
        <v>0</v>
      </c>
      <c r="I83" t="s">
        <v>425</v>
      </c>
      <c r="J83">
        <v>0</v>
      </c>
      <c r="K83">
        <v>0</v>
      </c>
      <c r="L83" t="s">
        <v>187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60</v>
      </c>
      <c r="U83">
        <v>0.93100000000000005</v>
      </c>
      <c r="V83">
        <v>0.60299999999999998</v>
      </c>
      <c r="W83">
        <v>3.4000000000000002E-2</v>
      </c>
      <c r="X83">
        <v>0.245</v>
      </c>
      <c r="Y83">
        <v>0.68600000000000005</v>
      </c>
      <c r="AB83">
        <v>2.88</v>
      </c>
      <c r="AC83">
        <v>48</v>
      </c>
      <c r="AD83">
        <v>48.033999999999999</v>
      </c>
      <c r="AE83">
        <v>0</v>
      </c>
      <c r="AF83">
        <v>39.503619999999998</v>
      </c>
      <c r="AG83">
        <v>4.4491999999999997E-2</v>
      </c>
      <c r="AH83">
        <v>1.9699999999999999E-4</v>
      </c>
      <c r="AI83">
        <v>7.7922750000000001</v>
      </c>
      <c r="AJ83">
        <v>6.2199999999999998E-3</v>
      </c>
      <c r="AK83">
        <v>3.4674000000000003E-2</v>
      </c>
      <c r="AL83">
        <v>14.98949</v>
      </c>
      <c r="AM83">
        <v>1.504707</v>
      </c>
      <c r="AN83">
        <v>24.6693253968254</v>
      </c>
      <c r="AO83">
        <v>0.84333333333333305</v>
      </c>
      <c r="AP83">
        <v>0.91320634920634902</v>
      </c>
      <c r="AQ83">
        <v>1.1447619047619</v>
      </c>
      <c r="AR83">
        <v>0.4</v>
      </c>
      <c r="AS83">
        <v>403.865079365079</v>
      </c>
      <c r="AT83">
        <v>2.5952380952380998</v>
      </c>
      <c r="AU83">
        <v>0.202380952380952</v>
      </c>
      <c r="AV83">
        <v>0.3</v>
      </c>
      <c r="AW83">
        <v>145.14960317460299</v>
      </c>
      <c r="AX83">
        <v>11.9914285714286</v>
      </c>
      <c r="AY83">
        <v>757</v>
      </c>
      <c r="AZ83">
        <v>9.5136904761904795</v>
      </c>
      <c r="BA83">
        <v>-820.61507936507905</v>
      </c>
      <c r="BB83">
        <v>947.38888888888903</v>
      </c>
      <c r="BC83">
        <v>6.4365079365079403</v>
      </c>
      <c r="BD83">
        <v>1.7558614608019001</v>
      </c>
      <c r="BE83">
        <v>1.39734362005977</v>
      </c>
      <c r="BF83">
        <v>1.8224672455300399</v>
      </c>
    </row>
    <row r="84" spans="1:58">
      <c r="A84">
        <v>30</v>
      </c>
      <c r="B84">
        <v>43670</v>
      </c>
      <c r="C84">
        <v>18</v>
      </c>
      <c r="D84" t="s">
        <v>100</v>
      </c>
      <c r="E84">
        <v>90</v>
      </c>
      <c r="F84" t="b">
        <v>0</v>
      </c>
      <c r="G84" t="s">
        <v>426</v>
      </c>
      <c r="H84" t="s">
        <v>75</v>
      </c>
      <c r="I84" t="s">
        <v>427</v>
      </c>
      <c r="J84" t="s">
        <v>428</v>
      </c>
      <c r="K84" t="s">
        <v>151</v>
      </c>
      <c r="L84">
        <v>0</v>
      </c>
      <c r="M84" t="s">
        <v>187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60</v>
      </c>
      <c r="U84">
        <v>0.54300000000000004</v>
      </c>
      <c r="V84">
        <v>0.51600000000000001</v>
      </c>
      <c r="W84">
        <v>3.6999999999999998E-2</v>
      </c>
      <c r="X84">
        <v>0.113</v>
      </c>
      <c r="Y84">
        <v>0.43</v>
      </c>
      <c r="AB84">
        <v>2.3250000000000002</v>
      </c>
      <c r="AC84">
        <v>38.750000000000007</v>
      </c>
      <c r="AD84">
        <v>38.787000000000006</v>
      </c>
      <c r="AE84">
        <v>0</v>
      </c>
      <c r="AF84">
        <v>38.87276</v>
      </c>
      <c r="AG84">
        <v>4.3128E-2</v>
      </c>
      <c r="AH84">
        <v>1.1329999999999999E-3</v>
      </c>
      <c r="AI84">
        <v>7.8711070000000003</v>
      </c>
      <c r="AJ84">
        <v>1.2185E-2</v>
      </c>
      <c r="AK84">
        <v>4.1183999999999998E-2</v>
      </c>
      <c r="AL84">
        <v>15.045629999999999</v>
      </c>
      <c r="AM84">
        <v>1.8983680000000001</v>
      </c>
      <c r="AN84">
        <v>24.7670634920635</v>
      </c>
      <c r="AO84">
        <v>0.83444444444444399</v>
      </c>
      <c r="AP84">
        <v>0.91338888888888903</v>
      </c>
      <c r="AQ84">
        <v>1.1438095238095201</v>
      </c>
      <c r="AR84">
        <v>0.4</v>
      </c>
      <c r="AS84">
        <v>435.5</v>
      </c>
      <c r="AT84">
        <v>2</v>
      </c>
      <c r="AU84">
        <v>0.22</v>
      </c>
      <c r="AV84">
        <v>0.3</v>
      </c>
      <c r="AW84">
        <v>106.90873015872999</v>
      </c>
      <c r="AX84">
        <v>8.8198412698412696</v>
      </c>
      <c r="AY84">
        <v>757</v>
      </c>
      <c r="AZ84">
        <v>9.2250793650793597</v>
      </c>
      <c r="BA84">
        <v>-831.55952380952397</v>
      </c>
      <c r="BB84">
        <v>656.66269841269798</v>
      </c>
      <c r="BC84">
        <v>3.96428571428571</v>
      </c>
      <c r="BD84">
        <v>2.5853670143075602</v>
      </c>
      <c r="BE84">
        <v>1.5881273003359</v>
      </c>
      <c r="BF84">
        <v>1.2377352933997501</v>
      </c>
    </row>
    <row r="85" spans="1:58">
      <c r="A85">
        <v>30</v>
      </c>
      <c r="B85">
        <v>43670</v>
      </c>
      <c r="C85">
        <v>19</v>
      </c>
      <c r="D85" t="s">
        <v>109</v>
      </c>
      <c r="E85">
        <v>155</v>
      </c>
      <c r="F85" t="b">
        <v>1</v>
      </c>
      <c r="G85" t="s">
        <v>429</v>
      </c>
      <c r="H85" t="s">
        <v>217</v>
      </c>
      <c r="I85" t="s">
        <v>418</v>
      </c>
      <c r="J85" t="s">
        <v>305</v>
      </c>
      <c r="K85" t="s">
        <v>347</v>
      </c>
      <c r="L85">
        <v>0</v>
      </c>
      <c r="M85" t="s">
        <v>388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60</v>
      </c>
      <c r="U85">
        <v>1.0169999999999999</v>
      </c>
      <c r="V85">
        <v>0.72399999999999998</v>
      </c>
      <c r="W85">
        <v>2.8000000000000001E-2</v>
      </c>
      <c r="X85">
        <v>0.13500000000000001</v>
      </c>
      <c r="Y85">
        <v>0.88200000000000001</v>
      </c>
      <c r="AB85">
        <v>6.3550000000000004</v>
      </c>
      <c r="AC85">
        <v>105.91666666666667</v>
      </c>
      <c r="AD85">
        <v>105.94466666666668</v>
      </c>
      <c r="AE85">
        <v>0</v>
      </c>
      <c r="AF85">
        <v>36.58314</v>
      </c>
      <c r="AG85">
        <v>6.9936999999999999E-2</v>
      </c>
      <c r="AH85">
        <v>2.117E-3</v>
      </c>
      <c r="AI85">
        <v>7.7482360000000003</v>
      </c>
      <c r="AJ85">
        <v>1.4751E-2</v>
      </c>
      <c r="AK85">
        <v>4.4129000000000002E-2</v>
      </c>
      <c r="AL85">
        <v>14.956200000000001</v>
      </c>
      <c r="AM85">
        <v>1.6424160000000001</v>
      </c>
      <c r="AN85">
        <v>24.716764705882401</v>
      </c>
      <c r="AO85">
        <v>0.79058823529411804</v>
      </c>
      <c r="AP85">
        <v>0.91300000000000003</v>
      </c>
      <c r="AQ85">
        <v>1.1394117647058799</v>
      </c>
      <c r="AR85">
        <v>0.4</v>
      </c>
      <c r="AS85">
        <v>437.70588235294099</v>
      </c>
      <c r="AT85">
        <v>2</v>
      </c>
      <c r="AU85">
        <v>0.22</v>
      </c>
      <c r="AV85">
        <v>0.3</v>
      </c>
      <c r="AW85">
        <v>86.714705882352902</v>
      </c>
      <c r="AX85">
        <v>7.1558823529411804</v>
      </c>
      <c r="AY85">
        <v>757</v>
      </c>
      <c r="AZ85">
        <v>8.8547058823529401</v>
      </c>
      <c r="BA85">
        <v>-835.35294117647095</v>
      </c>
      <c r="BB85">
        <v>779.23529411764696</v>
      </c>
      <c r="BC85">
        <v>4.8823529411764701</v>
      </c>
      <c r="BD85">
        <v>2.9175778435802102</v>
      </c>
      <c r="BE85">
        <v>0.77247944990538198</v>
      </c>
      <c r="BF85">
        <v>1.0968002129030501</v>
      </c>
    </row>
    <row r="86" spans="1:58">
      <c r="A86">
        <v>30</v>
      </c>
      <c r="B86">
        <v>43670</v>
      </c>
      <c r="C86">
        <v>20</v>
      </c>
      <c r="D86" t="s">
        <v>95</v>
      </c>
      <c r="E86">
        <v>55</v>
      </c>
      <c r="F86" t="b">
        <v>0</v>
      </c>
      <c r="G86" t="s">
        <v>430</v>
      </c>
      <c r="H86" t="s">
        <v>431</v>
      </c>
      <c r="I86" t="s">
        <v>432</v>
      </c>
      <c r="J86" t="s">
        <v>433</v>
      </c>
      <c r="K86" t="s">
        <v>343</v>
      </c>
      <c r="L86" t="s">
        <v>152</v>
      </c>
      <c r="M86" t="s">
        <v>397</v>
      </c>
      <c r="N86" t="s">
        <v>434</v>
      </c>
      <c r="O86" t="s">
        <v>435</v>
      </c>
      <c r="P86" t="s">
        <v>436</v>
      </c>
      <c r="Q86">
        <v>0</v>
      </c>
      <c r="R86">
        <v>0</v>
      </c>
      <c r="S86" t="s">
        <v>143</v>
      </c>
      <c r="T86">
        <v>60</v>
      </c>
      <c r="U86">
        <v>1.3819999999999999</v>
      </c>
      <c r="V86">
        <v>0.51800000000000002</v>
      </c>
      <c r="W86">
        <v>1.4999999999999999E-2</v>
      </c>
      <c r="X86">
        <v>7.9000000000000001E-2</v>
      </c>
      <c r="Y86">
        <v>1.3029999999999999</v>
      </c>
      <c r="AB86">
        <v>6.3550000000000004</v>
      </c>
      <c r="AC86">
        <v>105.91666666666667</v>
      </c>
      <c r="AD86">
        <v>105.93166666666667</v>
      </c>
      <c r="AE86">
        <v>0</v>
      </c>
      <c r="AF86">
        <v>38.98921</v>
      </c>
      <c r="AG86">
        <v>9.2002E-2</v>
      </c>
      <c r="AH86">
        <v>0</v>
      </c>
      <c r="AI86">
        <v>7.7869510000000002</v>
      </c>
      <c r="AJ86">
        <v>2.4704E-2</v>
      </c>
      <c r="AK86">
        <v>6.7385E-2</v>
      </c>
      <c r="AL86">
        <v>15.299670000000001</v>
      </c>
      <c r="AM86">
        <v>0.58832799999999996</v>
      </c>
      <c r="AN86">
        <v>24.762307692307701</v>
      </c>
      <c r="AO86">
        <v>0.73769230769230798</v>
      </c>
      <c r="AP86">
        <v>0.91300000000000003</v>
      </c>
      <c r="AQ86">
        <v>1.1361538461538501</v>
      </c>
      <c r="AR86">
        <v>0.4</v>
      </c>
      <c r="AS86">
        <v>435.269230769231</v>
      </c>
      <c r="AT86">
        <v>2</v>
      </c>
      <c r="AU86">
        <v>0.22</v>
      </c>
      <c r="AV86">
        <v>0.3</v>
      </c>
      <c r="AW86">
        <v>149.18076923076899</v>
      </c>
      <c r="AX86">
        <v>12.304615384615399</v>
      </c>
      <c r="AY86">
        <v>757</v>
      </c>
      <c r="AZ86">
        <v>9.26</v>
      </c>
      <c r="BA86">
        <v>-811.07692307692298</v>
      </c>
      <c r="BB86">
        <v>756.76923076923094</v>
      </c>
      <c r="BC86">
        <v>5.7692307692307701</v>
      </c>
      <c r="BD86">
        <v>2.8678062235453901</v>
      </c>
      <c r="BE86">
        <v>0.65211415483791102</v>
      </c>
      <c r="BF86">
        <v>1.11583550301524</v>
      </c>
    </row>
    <row r="87" spans="1:58">
      <c r="A87">
        <v>30</v>
      </c>
      <c r="B87">
        <v>43670</v>
      </c>
      <c r="C87" t="s">
        <v>64</v>
      </c>
      <c r="D87" t="s">
        <v>65</v>
      </c>
      <c r="E87">
        <v>60</v>
      </c>
      <c r="F87" t="b">
        <v>0</v>
      </c>
      <c r="G87" t="s">
        <v>437</v>
      </c>
      <c r="H87" t="s">
        <v>438</v>
      </c>
      <c r="I87" t="s">
        <v>439</v>
      </c>
      <c r="J87" t="s">
        <v>440</v>
      </c>
      <c r="K87" t="s">
        <v>182</v>
      </c>
      <c r="L87" t="s">
        <v>156</v>
      </c>
      <c r="M87" t="s">
        <v>378</v>
      </c>
      <c r="N87" t="s">
        <v>441</v>
      </c>
      <c r="O87" t="s">
        <v>442</v>
      </c>
      <c r="P87" t="s">
        <v>443</v>
      </c>
      <c r="Q87" t="s">
        <v>182</v>
      </c>
      <c r="R87" t="s">
        <v>93</v>
      </c>
      <c r="S87" t="s">
        <v>444</v>
      </c>
      <c r="T87">
        <v>60</v>
      </c>
      <c r="U87">
        <v>1.5549999999999999</v>
      </c>
      <c r="V87">
        <v>0.372</v>
      </c>
      <c r="W87">
        <v>1.6E-2</v>
      </c>
      <c r="X87">
        <v>3.9E-2</v>
      </c>
      <c r="Y87">
        <v>1.516</v>
      </c>
      <c r="AB87">
        <v>8.7799999999999994</v>
      </c>
      <c r="AC87">
        <v>146.33333333333331</v>
      </c>
      <c r="AD87">
        <v>146.34933333333331</v>
      </c>
      <c r="AE87">
        <v>0</v>
      </c>
      <c r="AF87">
        <v>31.572189999999999</v>
      </c>
      <c r="AG87">
        <v>7.3339000000000001E-2</v>
      </c>
      <c r="AH87">
        <v>2.5999999999999998E-4</v>
      </c>
      <c r="AI87">
        <v>7.5735570000000001</v>
      </c>
      <c r="AJ87">
        <v>1.1573999999999999E-2</v>
      </c>
      <c r="AK87">
        <v>3.3694000000000002E-2</v>
      </c>
      <c r="AL87">
        <v>14.919029999999999</v>
      </c>
      <c r="AM87">
        <v>1.3626720000000001</v>
      </c>
      <c r="AN87">
        <v>24.7332142857143</v>
      </c>
      <c r="AO87">
        <v>0.621428571428571</v>
      </c>
      <c r="AP87">
        <v>0.91214285714285703</v>
      </c>
      <c r="AQ87">
        <v>1.125</v>
      </c>
      <c r="AR87">
        <v>0.4</v>
      </c>
      <c r="AS87">
        <v>438.21428571428601</v>
      </c>
      <c r="AT87">
        <v>2</v>
      </c>
      <c r="AU87">
        <v>0.22</v>
      </c>
      <c r="AV87">
        <v>0.3</v>
      </c>
      <c r="AW87">
        <v>151.11071428571401</v>
      </c>
      <c r="AX87">
        <v>12.473928571428599</v>
      </c>
      <c r="AY87">
        <v>757</v>
      </c>
      <c r="AZ87">
        <v>9.4178571428571392</v>
      </c>
      <c r="BA87">
        <v>-800.78571428571399</v>
      </c>
      <c r="BB87">
        <v>1207.2857142857099</v>
      </c>
      <c r="BC87">
        <v>9.4285714285714306</v>
      </c>
      <c r="BD87">
        <v>1.98176147363446</v>
      </c>
      <c r="BE87">
        <v>2.96622680877155</v>
      </c>
      <c r="BF87">
        <v>1.6147251031837599</v>
      </c>
    </row>
    <row r="88" spans="1:58">
      <c r="A88">
        <v>45</v>
      </c>
      <c r="B88">
        <v>43684</v>
      </c>
      <c r="C88">
        <v>1</v>
      </c>
      <c r="D88" t="s">
        <v>90</v>
      </c>
      <c r="E88">
        <v>100</v>
      </c>
      <c r="F88" t="b">
        <v>0</v>
      </c>
      <c r="G88" t="s">
        <v>445</v>
      </c>
      <c r="H88" t="s">
        <v>334</v>
      </c>
      <c r="I88" t="s">
        <v>446</v>
      </c>
      <c r="J88" t="s">
        <v>447</v>
      </c>
      <c r="K88" t="s">
        <v>359</v>
      </c>
      <c r="L88" t="s">
        <v>347</v>
      </c>
      <c r="M88" t="s">
        <v>397</v>
      </c>
      <c r="N88" t="s">
        <v>448</v>
      </c>
      <c r="O88">
        <v>0</v>
      </c>
      <c r="P88" t="s">
        <v>407</v>
      </c>
      <c r="Q88">
        <v>0</v>
      </c>
      <c r="R88">
        <v>0</v>
      </c>
      <c r="S88" t="s">
        <v>344</v>
      </c>
      <c r="T88">
        <v>60</v>
      </c>
      <c r="U88">
        <v>4.7300000000000004</v>
      </c>
      <c r="V88">
        <v>0.77600000000000002</v>
      </c>
      <c r="W88">
        <v>3.9E-2</v>
      </c>
      <c r="X88">
        <v>0.183</v>
      </c>
      <c r="Y88">
        <v>4.5469999999999997</v>
      </c>
      <c r="AB88">
        <v>5.875</v>
      </c>
      <c r="AC88">
        <v>97.916666666666671</v>
      </c>
      <c r="AD88">
        <v>97.955666666666673</v>
      </c>
      <c r="AE88">
        <v>0</v>
      </c>
      <c r="AF88">
        <v>40.455350000000003</v>
      </c>
      <c r="AG88">
        <v>4.2195000000000003E-2</v>
      </c>
      <c r="AH88">
        <v>8.2799999999999996E-4</v>
      </c>
      <c r="AI88">
        <v>7.9683700000000002</v>
      </c>
      <c r="AJ88">
        <v>1.8190999999999999E-2</v>
      </c>
      <c r="AK88">
        <v>4.3859000000000002E-2</v>
      </c>
      <c r="AL88">
        <v>15.777089999999999</v>
      </c>
      <c r="AM88">
        <v>2.0714049999999999</v>
      </c>
      <c r="AN88">
        <v>23.535</v>
      </c>
      <c r="AO88">
        <v>0.730833333333333</v>
      </c>
      <c r="AP88">
        <v>0.91</v>
      </c>
      <c r="AQ88">
        <v>1.1299999999999999</v>
      </c>
      <c r="AR88">
        <v>0.5</v>
      </c>
      <c r="AS88">
        <v>467.95833333333297</v>
      </c>
      <c r="AT88">
        <v>2</v>
      </c>
      <c r="AU88">
        <v>0.23583333333333301</v>
      </c>
      <c r="AV88">
        <v>0.3</v>
      </c>
      <c r="AW88">
        <v>140.4</v>
      </c>
      <c r="AX88">
        <v>11.85</v>
      </c>
      <c r="AY88">
        <v>757</v>
      </c>
      <c r="AZ88">
        <v>9.3608333333333302</v>
      </c>
      <c r="BA88">
        <v>-739</v>
      </c>
      <c r="BB88">
        <v>107.291666666667</v>
      </c>
      <c r="BC88">
        <v>0.83333333333333304</v>
      </c>
      <c r="BD88">
        <v>2.7528522158272901</v>
      </c>
      <c r="BE88">
        <v>0.21212173338656801</v>
      </c>
      <c r="BF88">
        <v>1.1624307260672699</v>
      </c>
    </row>
    <row r="89" spans="1:58">
      <c r="A89">
        <v>45</v>
      </c>
      <c r="B89">
        <v>43684</v>
      </c>
      <c r="C89">
        <v>2</v>
      </c>
      <c r="D89" t="s">
        <v>95</v>
      </c>
      <c r="E89">
        <v>70</v>
      </c>
      <c r="F89" t="b">
        <v>0</v>
      </c>
      <c r="G89" t="s">
        <v>449</v>
      </c>
      <c r="H89" t="s">
        <v>450</v>
      </c>
      <c r="I89" t="s">
        <v>451</v>
      </c>
      <c r="J89">
        <v>14</v>
      </c>
      <c r="K89" t="s">
        <v>153</v>
      </c>
      <c r="L89" t="s">
        <v>388</v>
      </c>
      <c r="M89" t="s">
        <v>112</v>
      </c>
      <c r="N89" t="s">
        <v>452</v>
      </c>
      <c r="O89">
        <v>0</v>
      </c>
      <c r="P89" t="s">
        <v>453</v>
      </c>
      <c r="Q89" t="s">
        <v>300</v>
      </c>
      <c r="R89" t="s">
        <v>347</v>
      </c>
      <c r="S89" t="s">
        <v>304</v>
      </c>
      <c r="T89">
        <v>60</v>
      </c>
      <c r="U89">
        <v>1.925</v>
      </c>
      <c r="V89">
        <v>0.45900000000000002</v>
      </c>
      <c r="W89">
        <v>3.6999999999999998E-2</v>
      </c>
      <c r="X89">
        <v>6.4000000000000001E-2</v>
      </c>
      <c r="Y89">
        <v>1.861</v>
      </c>
      <c r="AB89">
        <v>3.75</v>
      </c>
      <c r="AC89">
        <v>62.5</v>
      </c>
      <c r="AD89">
        <v>62.536999999999999</v>
      </c>
      <c r="AE89">
        <v>0</v>
      </c>
      <c r="AF89">
        <v>40.704999999999998</v>
      </c>
      <c r="AG89">
        <v>5.1267E-2</v>
      </c>
      <c r="AH89">
        <v>1.74E-4</v>
      </c>
      <c r="AI89">
        <v>7.9534830000000003</v>
      </c>
      <c r="AJ89">
        <v>2.6099000000000001E-2</v>
      </c>
      <c r="AK89">
        <v>4.6435999999999998E-2</v>
      </c>
      <c r="AL89">
        <v>15.89101</v>
      </c>
      <c r="AM89">
        <v>0.99785100000000004</v>
      </c>
      <c r="AN89">
        <v>23.747222222222199</v>
      </c>
      <c r="AO89">
        <v>0.55333333333333301</v>
      </c>
      <c r="AP89">
        <v>0.91077777777777802</v>
      </c>
      <c r="AQ89">
        <v>1.1155555555555601</v>
      </c>
      <c r="AR89">
        <v>0.5</v>
      </c>
      <c r="AS89">
        <v>468.222222222222</v>
      </c>
      <c r="AT89">
        <v>2</v>
      </c>
      <c r="AU89">
        <v>0.23888888888888901</v>
      </c>
      <c r="AV89">
        <v>0.3</v>
      </c>
      <c r="AW89">
        <v>129.03888888888901</v>
      </c>
      <c r="AX89">
        <v>10.846111111111099</v>
      </c>
      <c r="AY89">
        <v>757</v>
      </c>
      <c r="AZ89">
        <v>9.4366666666666692</v>
      </c>
      <c r="BA89">
        <v>-740.22222222222194</v>
      </c>
      <c r="BB89">
        <v>380.444444444444</v>
      </c>
      <c r="BC89">
        <v>2.7777777777777799</v>
      </c>
      <c r="BD89">
        <v>2.2934100202588801</v>
      </c>
      <c r="BE89">
        <v>2.6688323113347701</v>
      </c>
      <c r="BF89">
        <v>1.3953021796071099</v>
      </c>
    </row>
    <row r="90" spans="1:58">
      <c r="A90">
        <v>45</v>
      </c>
      <c r="B90">
        <v>43684</v>
      </c>
      <c r="C90">
        <v>3</v>
      </c>
      <c r="D90" t="s">
        <v>100</v>
      </c>
      <c r="E90">
        <v>70</v>
      </c>
      <c r="F90" t="b">
        <v>0</v>
      </c>
      <c r="G90" t="s">
        <v>454</v>
      </c>
      <c r="H90" t="s">
        <v>455</v>
      </c>
      <c r="I90" t="s">
        <v>456</v>
      </c>
      <c r="J90" t="s">
        <v>457</v>
      </c>
      <c r="K90" t="s">
        <v>353</v>
      </c>
      <c r="L90">
        <v>0</v>
      </c>
      <c r="M90" t="s">
        <v>157</v>
      </c>
      <c r="N90" t="s">
        <v>458</v>
      </c>
      <c r="O90" t="s">
        <v>459</v>
      </c>
      <c r="P90" t="s">
        <v>460</v>
      </c>
      <c r="Q90" t="s">
        <v>112</v>
      </c>
      <c r="R90" t="s">
        <v>461</v>
      </c>
      <c r="S90" t="s">
        <v>99</v>
      </c>
      <c r="T90">
        <v>60</v>
      </c>
      <c r="U90">
        <v>1.917</v>
      </c>
      <c r="V90">
        <v>0.35399999999999998</v>
      </c>
      <c r="W90">
        <v>0.08</v>
      </c>
      <c r="X90">
        <v>7.9000000000000001E-2</v>
      </c>
      <c r="Y90">
        <v>1.8380000000000001</v>
      </c>
      <c r="AB90">
        <v>2.0950000000000002</v>
      </c>
      <c r="AC90">
        <v>34.916666666666671</v>
      </c>
      <c r="AD90">
        <v>34.99666666666667</v>
      </c>
      <c r="AE90">
        <v>0</v>
      </c>
      <c r="AF90">
        <v>40.618409999999997</v>
      </c>
      <c r="AG90">
        <v>3.2822999999999998E-2</v>
      </c>
      <c r="AH90">
        <v>5.8900000000000001E-4</v>
      </c>
      <c r="AI90">
        <v>7.9668429999999999</v>
      </c>
      <c r="AJ90">
        <v>1.01E-2</v>
      </c>
      <c r="AK90">
        <v>6.6526000000000002E-2</v>
      </c>
      <c r="AL90">
        <v>15.720649999999999</v>
      </c>
      <c r="AM90">
        <v>1.0439940000000001</v>
      </c>
      <c r="AN90">
        <v>23.610208333333301</v>
      </c>
      <c r="AO90">
        <v>0.68874999999999997</v>
      </c>
      <c r="AP90">
        <v>0.91100000000000003</v>
      </c>
      <c r="AQ90">
        <v>1.1274999999999999</v>
      </c>
      <c r="AR90">
        <v>0.5</v>
      </c>
      <c r="AS90">
        <v>468.71875</v>
      </c>
      <c r="AT90">
        <v>2</v>
      </c>
      <c r="AU90">
        <v>0.24</v>
      </c>
      <c r="AV90">
        <v>0.3</v>
      </c>
      <c r="AW90">
        <v>134.81979166666699</v>
      </c>
      <c r="AX90">
        <v>11.361875</v>
      </c>
      <c r="AY90">
        <v>757</v>
      </c>
      <c r="AZ90">
        <v>9.4334375000000001</v>
      </c>
      <c r="BA90">
        <v>-726.57291666666697</v>
      </c>
      <c r="BB90">
        <v>570.90625</v>
      </c>
      <c r="BC90">
        <v>4.3125</v>
      </c>
      <c r="BD90">
        <v>3.2813667243239601</v>
      </c>
      <c r="BE90">
        <v>1.91068572730471</v>
      </c>
      <c r="BF90">
        <v>0.97520340420325202</v>
      </c>
    </row>
    <row r="91" spans="1:58">
      <c r="A91">
        <v>45</v>
      </c>
      <c r="B91">
        <v>43684</v>
      </c>
      <c r="C91">
        <v>4</v>
      </c>
      <c r="D91" t="s">
        <v>100</v>
      </c>
      <c r="E91">
        <v>105</v>
      </c>
      <c r="F91" t="b">
        <v>0</v>
      </c>
      <c r="G91" t="s">
        <v>462</v>
      </c>
      <c r="H91" t="s">
        <v>463</v>
      </c>
      <c r="I91" t="s">
        <v>464</v>
      </c>
      <c r="J91" t="s">
        <v>465</v>
      </c>
      <c r="K91" t="s">
        <v>313</v>
      </c>
      <c r="L91">
        <v>0</v>
      </c>
      <c r="M91" t="s">
        <v>98</v>
      </c>
      <c r="N91" t="s">
        <v>466</v>
      </c>
      <c r="O91" t="s">
        <v>467</v>
      </c>
      <c r="P91" t="s">
        <v>468</v>
      </c>
      <c r="Q91" t="s">
        <v>99</v>
      </c>
      <c r="R91" t="s">
        <v>70</v>
      </c>
      <c r="S91" t="s">
        <v>112</v>
      </c>
      <c r="T91">
        <v>60</v>
      </c>
      <c r="U91">
        <v>2.9209999999999998</v>
      </c>
      <c r="V91">
        <v>0.58299999999999996</v>
      </c>
      <c r="W91">
        <v>5.5E-2</v>
      </c>
      <c r="X91">
        <v>0.245</v>
      </c>
      <c r="Y91">
        <v>2.6760000000000002</v>
      </c>
      <c r="AB91">
        <v>6.6</v>
      </c>
      <c r="AC91">
        <v>110</v>
      </c>
      <c r="AD91">
        <v>110.05500000000001</v>
      </c>
      <c r="AE91">
        <v>0</v>
      </c>
      <c r="AF91">
        <v>39.886749999999999</v>
      </c>
      <c r="AG91">
        <v>4.4613E-2</v>
      </c>
      <c r="AH91">
        <v>4.9299999999999999E-5</v>
      </c>
      <c r="AI91">
        <v>7.9258170000000003</v>
      </c>
      <c r="AJ91">
        <v>2.4279999999999999E-2</v>
      </c>
      <c r="AK91">
        <v>4.7508000000000002E-2</v>
      </c>
      <c r="AL91">
        <v>15.69483</v>
      </c>
      <c r="AM91">
        <v>1.498939</v>
      </c>
      <c r="AN91">
        <v>23.582121212121201</v>
      </c>
      <c r="AO91">
        <v>0.55636363636363595</v>
      </c>
      <c r="AP91">
        <v>0.91100000000000003</v>
      </c>
      <c r="AQ91">
        <v>1.1172727272727301</v>
      </c>
      <c r="AR91">
        <v>0.5</v>
      </c>
      <c r="AS91">
        <v>466.12121212121201</v>
      </c>
      <c r="AT91">
        <v>2</v>
      </c>
      <c r="AU91">
        <v>0.233636363636364</v>
      </c>
      <c r="AV91">
        <v>0.3</v>
      </c>
      <c r="AW91">
        <v>129.642424242424</v>
      </c>
      <c r="AX91">
        <v>10.9345454545455</v>
      </c>
      <c r="AY91">
        <v>757</v>
      </c>
      <c r="AZ91">
        <v>9.4363636363636392</v>
      </c>
      <c r="BA91">
        <v>-741.04545454545496</v>
      </c>
      <c r="BB91">
        <v>1192.2575757575801</v>
      </c>
      <c r="BC91">
        <v>9.2727272727272698</v>
      </c>
      <c r="BD91">
        <v>1.6350354416099899</v>
      </c>
      <c r="BE91">
        <v>5.4917396012140403</v>
      </c>
      <c r="BF91">
        <v>1.9571441196705901</v>
      </c>
    </row>
    <row r="92" spans="1:58">
      <c r="A92">
        <v>45</v>
      </c>
      <c r="B92">
        <v>43684</v>
      </c>
      <c r="C92">
        <v>5</v>
      </c>
      <c r="D92" t="s">
        <v>105</v>
      </c>
      <c r="E92">
        <v>120</v>
      </c>
      <c r="F92" t="b">
        <v>0</v>
      </c>
      <c r="G92" t="s">
        <v>469</v>
      </c>
      <c r="H92" t="s">
        <v>470</v>
      </c>
      <c r="I92">
        <v>0</v>
      </c>
      <c r="J92" t="s">
        <v>471</v>
      </c>
      <c r="K92" t="s">
        <v>472</v>
      </c>
      <c r="L92">
        <v>0</v>
      </c>
      <c r="M92" t="s">
        <v>473</v>
      </c>
      <c r="N92" t="s">
        <v>474</v>
      </c>
      <c r="O92" t="s">
        <v>475</v>
      </c>
      <c r="P92" t="s">
        <v>476</v>
      </c>
      <c r="Q92" t="s">
        <v>303</v>
      </c>
      <c r="R92" t="s">
        <v>260</v>
      </c>
      <c r="S92" t="s">
        <v>300</v>
      </c>
      <c r="T92">
        <v>60</v>
      </c>
      <c r="U92">
        <v>2.0840000000000001</v>
      </c>
      <c r="V92">
        <v>1.0589999999999999</v>
      </c>
      <c r="W92">
        <v>9.8000000000000004E-2</v>
      </c>
      <c r="X92">
        <v>0.152</v>
      </c>
      <c r="Y92">
        <v>1.9319999999999999</v>
      </c>
      <c r="AB92">
        <v>4.4800000000000004</v>
      </c>
      <c r="AC92">
        <v>74.666666666666671</v>
      </c>
      <c r="AD92">
        <v>74.76466666666667</v>
      </c>
      <c r="AE92">
        <v>0</v>
      </c>
      <c r="AF92">
        <v>39.964880000000001</v>
      </c>
      <c r="AG92">
        <v>6.3785999999999995E-2</v>
      </c>
      <c r="AH92">
        <v>9.6199999999999996E-4</v>
      </c>
      <c r="AI92">
        <v>8.0071080000000006</v>
      </c>
      <c r="AJ92">
        <v>5.7366E-2</v>
      </c>
      <c r="AK92">
        <v>5.5613999999999997E-2</v>
      </c>
      <c r="AL92">
        <v>15.704560000000001</v>
      </c>
      <c r="AM92">
        <v>1.7923819999999999</v>
      </c>
      <c r="AN92">
        <v>23.153500000000001</v>
      </c>
      <c r="AO92">
        <v>0.54600000000000004</v>
      </c>
      <c r="AP92">
        <v>0.90800000000000003</v>
      </c>
      <c r="AQ92">
        <v>1.1140000000000001</v>
      </c>
      <c r="AR92">
        <v>0.5</v>
      </c>
      <c r="AS92">
        <v>470.05</v>
      </c>
      <c r="AT92">
        <v>2</v>
      </c>
      <c r="AU92">
        <v>0.24</v>
      </c>
      <c r="AV92">
        <v>0.3</v>
      </c>
      <c r="AW92">
        <v>99.405000000000001</v>
      </c>
      <c r="AX92">
        <v>8.4518333333333295</v>
      </c>
      <c r="AY92">
        <v>757</v>
      </c>
      <c r="AZ92">
        <v>8.8390000000000004</v>
      </c>
      <c r="BA92">
        <v>-753.1</v>
      </c>
      <c r="BB92">
        <v>1453</v>
      </c>
      <c r="BC92">
        <v>10.466666666666701</v>
      </c>
      <c r="BD92">
        <v>2.8837983188223002</v>
      </c>
      <c r="BE92">
        <v>2.4551688274887602</v>
      </c>
      <c r="BF92">
        <v>1.1096476404448501</v>
      </c>
    </row>
    <row r="93" spans="1:58">
      <c r="A93">
        <v>45</v>
      </c>
      <c r="B93">
        <v>43684</v>
      </c>
      <c r="C93">
        <v>6</v>
      </c>
      <c r="D93" t="s">
        <v>109</v>
      </c>
      <c r="E93">
        <v>105</v>
      </c>
      <c r="F93" t="b">
        <v>0</v>
      </c>
      <c r="G93" t="s">
        <v>477</v>
      </c>
      <c r="H93">
        <v>0</v>
      </c>
      <c r="I93" t="s">
        <v>478</v>
      </c>
      <c r="J93" t="s">
        <v>286</v>
      </c>
      <c r="K93">
        <v>0</v>
      </c>
      <c r="L93" t="s">
        <v>303</v>
      </c>
      <c r="M93" t="s">
        <v>69</v>
      </c>
      <c r="N93" t="s">
        <v>161</v>
      </c>
      <c r="O93" t="s">
        <v>479</v>
      </c>
      <c r="P93" t="s">
        <v>480</v>
      </c>
      <c r="Q93" t="s">
        <v>157</v>
      </c>
      <c r="R93" t="s">
        <v>121</v>
      </c>
      <c r="S93" t="s">
        <v>295</v>
      </c>
      <c r="T93">
        <v>60</v>
      </c>
      <c r="U93">
        <v>2.867</v>
      </c>
      <c r="V93">
        <v>0.98299999999999998</v>
      </c>
      <c r="W93">
        <v>7.4999999999999997E-2</v>
      </c>
      <c r="X93">
        <v>0.157</v>
      </c>
      <c r="Y93">
        <v>2.71</v>
      </c>
      <c r="AB93">
        <v>2.2599999999999998</v>
      </c>
      <c r="AC93">
        <v>37.666666666666664</v>
      </c>
      <c r="AD93">
        <v>37.741666666666667</v>
      </c>
      <c r="AE93">
        <v>0</v>
      </c>
      <c r="AF93">
        <v>40.107030000000002</v>
      </c>
      <c r="AG93">
        <v>7.0927000000000004E-2</v>
      </c>
      <c r="AH93">
        <v>1.7619999999999999E-3</v>
      </c>
      <c r="AI93">
        <v>7.9681980000000001</v>
      </c>
      <c r="AJ93">
        <v>4.5012999999999997E-2</v>
      </c>
      <c r="AK93">
        <v>5.4837999999999998E-2</v>
      </c>
      <c r="AL93">
        <v>15.814539999999999</v>
      </c>
      <c r="AM93">
        <v>0.98559399999999997</v>
      </c>
      <c r="AN93">
        <v>23.184999999999999</v>
      </c>
      <c r="AO93">
        <v>0.63</v>
      </c>
      <c r="AP93">
        <v>0.90800000000000003</v>
      </c>
      <c r="AQ93">
        <v>1.121</v>
      </c>
      <c r="AR93">
        <v>0.5</v>
      </c>
      <c r="AS93">
        <v>468.8</v>
      </c>
      <c r="AT93">
        <v>2</v>
      </c>
      <c r="AU93">
        <v>0.24</v>
      </c>
      <c r="AV93">
        <v>0.3</v>
      </c>
      <c r="AW93">
        <v>110.05</v>
      </c>
      <c r="AX93">
        <v>9.3520000000000003</v>
      </c>
      <c r="AY93">
        <v>757</v>
      </c>
      <c r="AZ93">
        <v>8.9269999999999996</v>
      </c>
      <c r="BA93">
        <v>-756.6</v>
      </c>
      <c r="BB93">
        <v>546.5</v>
      </c>
      <c r="BC93">
        <v>4.2</v>
      </c>
      <c r="BD93">
        <v>1.87880701542535</v>
      </c>
      <c r="BE93">
        <v>2.6573493570189601</v>
      </c>
      <c r="BF93">
        <v>1.70320845820109</v>
      </c>
    </row>
    <row r="94" spans="1:58">
      <c r="A94">
        <v>45</v>
      </c>
      <c r="B94">
        <v>43684</v>
      </c>
      <c r="C94">
        <v>7</v>
      </c>
      <c r="D94" t="s">
        <v>90</v>
      </c>
      <c r="E94">
        <v>172</v>
      </c>
      <c r="F94" t="b">
        <v>1</v>
      </c>
      <c r="G94" t="s">
        <v>481</v>
      </c>
      <c r="H94" t="s">
        <v>482</v>
      </c>
      <c r="I94" t="s">
        <v>483</v>
      </c>
      <c r="J94" t="s">
        <v>484</v>
      </c>
      <c r="K94" t="s">
        <v>461</v>
      </c>
      <c r="L94" t="s">
        <v>75</v>
      </c>
      <c r="M94" t="s">
        <v>343</v>
      </c>
      <c r="N94">
        <v>0</v>
      </c>
      <c r="O94" t="s">
        <v>485</v>
      </c>
      <c r="P94" t="s">
        <v>427</v>
      </c>
      <c r="Q94">
        <v>0</v>
      </c>
      <c r="R94" t="s">
        <v>156</v>
      </c>
      <c r="S94" t="s">
        <v>411</v>
      </c>
      <c r="T94">
        <v>60</v>
      </c>
      <c r="U94">
        <v>1.6459999999999999</v>
      </c>
      <c r="V94">
        <v>0.71099999999999997</v>
      </c>
      <c r="W94">
        <v>9.1999999999999998E-2</v>
      </c>
      <c r="X94">
        <v>0.185</v>
      </c>
      <c r="Y94">
        <v>1.4610000000000001</v>
      </c>
      <c r="AB94">
        <v>4.2450000000000001</v>
      </c>
      <c r="AC94">
        <v>70.75</v>
      </c>
      <c r="AD94">
        <v>70.841999999999999</v>
      </c>
      <c r="AE94">
        <v>0</v>
      </c>
      <c r="AF94">
        <v>36.582769999999996</v>
      </c>
      <c r="AG94">
        <v>5.169E-2</v>
      </c>
      <c r="AH94">
        <v>1.325E-3</v>
      </c>
      <c r="AI94">
        <v>7.8820769999999998</v>
      </c>
      <c r="AJ94">
        <v>3.7997999999999997E-2</v>
      </c>
      <c r="AK94">
        <v>7.8122999999999998E-2</v>
      </c>
      <c r="AL94">
        <v>15.035360000000001</v>
      </c>
      <c r="AM94">
        <v>1.2069380000000001</v>
      </c>
      <c r="AN94">
        <v>22.638067226890801</v>
      </c>
      <c r="AO94">
        <v>0.97705882352941198</v>
      </c>
      <c r="AP94">
        <v>0.90800000000000003</v>
      </c>
      <c r="AQ94">
        <v>1.15088235294118</v>
      </c>
      <c r="AR94">
        <v>0.42941176470588199</v>
      </c>
      <c r="AS94">
        <v>450.80672268907603</v>
      </c>
      <c r="AT94">
        <v>2</v>
      </c>
      <c r="AU94">
        <v>0.23</v>
      </c>
      <c r="AV94">
        <v>0.3</v>
      </c>
      <c r="AW94">
        <v>120.167226890756</v>
      </c>
      <c r="AX94">
        <v>10.3191596638655</v>
      </c>
      <c r="AY94">
        <v>757</v>
      </c>
      <c r="AZ94">
        <v>9.1682352941176504</v>
      </c>
      <c r="BA94">
        <v>-749.27310924369704</v>
      </c>
      <c r="BB94">
        <v>791.54201680672304</v>
      </c>
      <c r="BC94">
        <v>4.5</v>
      </c>
      <c r="BD94">
        <v>2.4041455726695098</v>
      </c>
      <c r="BE94">
        <v>3.4609633270520499</v>
      </c>
      <c r="BF94">
        <v>1.3310342087342</v>
      </c>
    </row>
    <row r="95" spans="1:58">
      <c r="A95">
        <v>45</v>
      </c>
      <c r="B95">
        <v>43684</v>
      </c>
      <c r="C95">
        <v>8</v>
      </c>
      <c r="D95" t="s">
        <v>105</v>
      </c>
      <c r="E95">
        <v>90</v>
      </c>
      <c r="F95" t="b">
        <v>0</v>
      </c>
      <c r="G95" t="s">
        <v>486</v>
      </c>
      <c r="H95" t="s">
        <v>487</v>
      </c>
      <c r="I95">
        <v>0</v>
      </c>
      <c r="J95" t="s">
        <v>488</v>
      </c>
      <c r="K95">
        <v>0</v>
      </c>
      <c r="L95">
        <v>0</v>
      </c>
      <c r="M95" t="s">
        <v>489</v>
      </c>
      <c r="N95" t="s">
        <v>309</v>
      </c>
      <c r="O95" t="s">
        <v>490</v>
      </c>
      <c r="P95" t="s">
        <v>491</v>
      </c>
      <c r="Q95">
        <v>0</v>
      </c>
      <c r="R95" t="s">
        <v>69</v>
      </c>
      <c r="S95">
        <v>0</v>
      </c>
      <c r="T95">
        <v>60</v>
      </c>
      <c r="U95">
        <v>2.544</v>
      </c>
      <c r="V95">
        <v>1.0229999999999999</v>
      </c>
      <c r="W95">
        <v>0.10299999999999999</v>
      </c>
      <c r="X95">
        <v>0.14399999999999999</v>
      </c>
      <c r="Y95">
        <v>2.4</v>
      </c>
      <c r="AB95">
        <v>4.24</v>
      </c>
      <c r="AC95">
        <v>70.666666666666671</v>
      </c>
      <c r="AD95">
        <v>70.769666666666666</v>
      </c>
      <c r="AE95">
        <v>0</v>
      </c>
      <c r="AF95">
        <v>38.550980000000003</v>
      </c>
      <c r="AG95">
        <v>8.4879999999999997E-2</v>
      </c>
      <c r="AH95">
        <v>9.4499999999999998E-4</v>
      </c>
      <c r="AI95">
        <v>7.9959230000000003</v>
      </c>
      <c r="AJ95">
        <v>3.5180000000000003E-2</v>
      </c>
      <c r="AK95">
        <v>5.5087999999999998E-2</v>
      </c>
      <c r="AL95">
        <v>15.501239999999999</v>
      </c>
      <c r="AM95">
        <v>1.424677</v>
      </c>
      <c r="AN95">
        <v>22.993863636363599</v>
      </c>
      <c r="AO95">
        <v>0.70818181818181802</v>
      </c>
      <c r="AP95">
        <v>0.90800000000000003</v>
      </c>
      <c r="AQ95">
        <v>1.12909090909091</v>
      </c>
      <c r="AR95">
        <v>0.5</v>
      </c>
      <c r="AS95">
        <v>459.31818181818198</v>
      </c>
      <c r="AT95">
        <v>2</v>
      </c>
      <c r="AU95">
        <v>0.230227272727273</v>
      </c>
      <c r="AV95">
        <v>0.3</v>
      </c>
      <c r="AW95">
        <v>119.684090909091</v>
      </c>
      <c r="AX95">
        <v>10.2061363636364</v>
      </c>
      <c r="AY95">
        <v>757</v>
      </c>
      <c r="AZ95">
        <v>9.1952272727272693</v>
      </c>
      <c r="BA95">
        <v>-744.84090909090901</v>
      </c>
      <c r="BB95">
        <v>772.84090909090901</v>
      </c>
      <c r="BC95">
        <v>5.4318181818181799</v>
      </c>
      <c r="BD95" t="s">
        <v>66</v>
      </c>
      <c r="BE95" t="s">
        <v>66</v>
      </c>
      <c r="BF95" t="s">
        <v>66</v>
      </c>
    </row>
    <row r="96" spans="1:58">
      <c r="A96">
        <v>45</v>
      </c>
      <c r="B96">
        <v>43684</v>
      </c>
      <c r="C96">
        <v>9</v>
      </c>
      <c r="D96" t="s">
        <v>109</v>
      </c>
      <c r="E96">
        <v>145</v>
      </c>
      <c r="F96" t="b">
        <v>1</v>
      </c>
      <c r="G96" t="s">
        <v>391</v>
      </c>
      <c r="H96" t="s">
        <v>492</v>
      </c>
      <c r="I96">
        <v>0</v>
      </c>
      <c r="J96" t="s">
        <v>493</v>
      </c>
      <c r="K96">
        <v>0</v>
      </c>
      <c r="L96">
        <v>0</v>
      </c>
      <c r="M96" t="s">
        <v>357</v>
      </c>
      <c r="N96" t="s">
        <v>257</v>
      </c>
      <c r="O96">
        <v>0</v>
      </c>
      <c r="P96" t="s">
        <v>494</v>
      </c>
      <c r="Q96" t="s">
        <v>269</v>
      </c>
      <c r="R96">
        <v>0</v>
      </c>
      <c r="S96" t="s">
        <v>495</v>
      </c>
      <c r="T96">
        <v>60</v>
      </c>
      <c r="U96">
        <v>1.6339999999999999</v>
      </c>
      <c r="V96">
        <v>0.84199999999999997</v>
      </c>
      <c r="W96">
        <v>3.6999999999999998E-2</v>
      </c>
      <c r="X96">
        <v>0.126</v>
      </c>
      <c r="Y96">
        <v>1.508</v>
      </c>
      <c r="AB96">
        <v>5.8049999999999997</v>
      </c>
      <c r="AC96">
        <v>96.75</v>
      </c>
      <c r="AD96">
        <v>96.787000000000006</v>
      </c>
      <c r="AE96">
        <v>0</v>
      </c>
      <c r="AF96">
        <v>38.917290000000001</v>
      </c>
      <c r="AG96">
        <v>7.8708E-2</v>
      </c>
      <c r="AH96">
        <v>2.1359999999999999E-3</v>
      </c>
      <c r="AI96">
        <v>8.0395479999999999</v>
      </c>
      <c r="AJ96">
        <v>2.9441999999999999E-2</v>
      </c>
      <c r="AK96">
        <v>4.8028000000000001E-2</v>
      </c>
      <c r="AL96">
        <v>15.33484</v>
      </c>
      <c r="AM96">
        <v>1.482356</v>
      </c>
      <c r="AN96">
        <v>22.734999999999999</v>
      </c>
      <c r="AO96">
        <v>0.65714285714285703</v>
      </c>
      <c r="AP96">
        <v>0.90900000000000003</v>
      </c>
      <c r="AQ96">
        <v>1.1232142857142899</v>
      </c>
      <c r="AR96">
        <v>0.5</v>
      </c>
      <c r="AS96">
        <v>461.857142857143</v>
      </c>
      <c r="AT96">
        <v>2</v>
      </c>
      <c r="AU96">
        <v>0.23071428571428601</v>
      </c>
      <c r="AV96">
        <v>0.3</v>
      </c>
      <c r="AW96">
        <v>111.414285714286</v>
      </c>
      <c r="AX96">
        <v>9.5500000000000007</v>
      </c>
      <c r="AY96">
        <v>757</v>
      </c>
      <c r="AZ96">
        <v>9.0092857142857099</v>
      </c>
      <c r="BA96">
        <v>-761.28571428571399</v>
      </c>
      <c r="BB96">
        <v>1202.3571428571399</v>
      </c>
      <c r="BC96">
        <v>8.4285714285714306</v>
      </c>
      <c r="BD96" t="s">
        <v>66</v>
      </c>
      <c r="BE96" t="s">
        <v>66</v>
      </c>
      <c r="BF96" t="s">
        <v>66</v>
      </c>
    </row>
    <row r="97" spans="1:58">
      <c r="A97">
        <v>45</v>
      </c>
      <c r="B97">
        <v>43684</v>
      </c>
      <c r="C97">
        <v>10</v>
      </c>
      <c r="D97" t="s">
        <v>105</v>
      </c>
      <c r="E97">
        <v>70</v>
      </c>
      <c r="F97" t="b">
        <v>0</v>
      </c>
      <c r="G97" t="s">
        <v>477</v>
      </c>
      <c r="H97" t="s">
        <v>496</v>
      </c>
      <c r="I97" t="s">
        <v>497</v>
      </c>
      <c r="J97" t="s">
        <v>498</v>
      </c>
      <c r="K97" t="s">
        <v>143</v>
      </c>
      <c r="L97">
        <v>0</v>
      </c>
      <c r="M97" t="s">
        <v>167</v>
      </c>
      <c r="N97" t="s">
        <v>499</v>
      </c>
      <c r="O97" t="s">
        <v>500</v>
      </c>
      <c r="P97" t="s">
        <v>501</v>
      </c>
      <c r="Q97" t="s">
        <v>199</v>
      </c>
      <c r="R97">
        <v>0</v>
      </c>
      <c r="S97" t="s">
        <v>167</v>
      </c>
      <c r="T97">
        <v>60</v>
      </c>
      <c r="U97">
        <v>1.9350000000000001</v>
      </c>
      <c r="V97">
        <v>0.27500000000000002</v>
      </c>
      <c r="W97">
        <v>1.7000000000000001E-2</v>
      </c>
      <c r="X97">
        <v>6.7000000000000004E-2</v>
      </c>
      <c r="Y97">
        <v>1.8680000000000001</v>
      </c>
      <c r="AB97">
        <v>1.65</v>
      </c>
      <c r="AC97">
        <v>27.5</v>
      </c>
      <c r="AD97">
        <v>27.516999999999999</v>
      </c>
      <c r="AE97">
        <v>0</v>
      </c>
      <c r="AF97">
        <v>40.471469999999997</v>
      </c>
      <c r="AG97">
        <v>5.4113000000000001E-2</v>
      </c>
      <c r="AH97">
        <v>0</v>
      </c>
      <c r="AI97">
        <v>8.1228169999999995</v>
      </c>
      <c r="AJ97">
        <v>1.2947E-2</v>
      </c>
      <c r="AK97">
        <v>4.0445000000000002E-2</v>
      </c>
      <c r="AL97">
        <v>15.46452</v>
      </c>
      <c r="AM97">
        <v>0.63447200000000004</v>
      </c>
      <c r="AN97">
        <v>22.998333333333299</v>
      </c>
      <c r="AO97">
        <v>0.75444444444444403</v>
      </c>
      <c r="AP97">
        <v>0.90900000000000003</v>
      </c>
      <c r="AQ97">
        <v>1.1325000000000001</v>
      </c>
      <c r="AR97">
        <v>0.5</v>
      </c>
      <c r="AS97">
        <v>466.194444444444</v>
      </c>
      <c r="AT97">
        <v>2</v>
      </c>
      <c r="AU97">
        <v>0.23194444444444401</v>
      </c>
      <c r="AV97">
        <v>0.3</v>
      </c>
      <c r="AW97">
        <v>118.74722222222201</v>
      </c>
      <c r="AX97">
        <v>10.125</v>
      </c>
      <c r="AY97">
        <v>757</v>
      </c>
      <c r="AZ97">
        <v>9.0977777777777806</v>
      </c>
      <c r="BA97">
        <v>-748.72222222222194</v>
      </c>
      <c r="BB97">
        <v>290.472222222222</v>
      </c>
      <c r="BC97">
        <v>2</v>
      </c>
      <c r="BD97">
        <v>2.27003850507363</v>
      </c>
      <c r="BE97">
        <v>3.7666971779973899</v>
      </c>
      <c r="BF97">
        <v>1.4096677183439299</v>
      </c>
    </row>
    <row r="98" spans="1:58">
      <c r="A98">
        <v>45</v>
      </c>
      <c r="B98">
        <v>43684</v>
      </c>
      <c r="C98">
        <v>11</v>
      </c>
      <c r="D98" t="s">
        <v>90</v>
      </c>
      <c r="E98">
        <v>95</v>
      </c>
      <c r="F98" t="b">
        <v>1</v>
      </c>
      <c r="G98" t="s">
        <v>502</v>
      </c>
      <c r="H98" t="s">
        <v>503</v>
      </c>
      <c r="I98" t="s">
        <v>504</v>
      </c>
      <c r="J98" t="s">
        <v>505</v>
      </c>
      <c r="K98" t="s">
        <v>397</v>
      </c>
      <c r="L98">
        <v>0</v>
      </c>
      <c r="M98" t="s">
        <v>99</v>
      </c>
      <c r="N98" t="s">
        <v>506</v>
      </c>
      <c r="O98" t="s">
        <v>205</v>
      </c>
      <c r="P98" t="s">
        <v>507</v>
      </c>
      <c r="Q98" t="s">
        <v>157</v>
      </c>
      <c r="R98" t="s">
        <v>152</v>
      </c>
      <c r="S98" t="s">
        <v>70</v>
      </c>
      <c r="T98">
        <v>60</v>
      </c>
      <c r="U98">
        <v>3.0779999999999998</v>
      </c>
      <c r="V98">
        <v>0.628</v>
      </c>
      <c r="W98">
        <v>3.1E-2</v>
      </c>
      <c r="X98">
        <v>0.126</v>
      </c>
      <c r="Y98">
        <v>2.952</v>
      </c>
      <c r="AB98">
        <v>4.0049999999999999</v>
      </c>
      <c r="AC98">
        <v>66.75</v>
      </c>
      <c r="AD98">
        <v>66.781000000000006</v>
      </c>
      <c r="AE98">
        <v>0</v>
      </c>
      <c r="AF98">
        <v>40.74689</v>
      </c>
      <c r="AG98">
        <v>5.8673999999999997E-2</v>
      </c>
      <c r="AH98">
        <v>3.1E-4</v>
      </c>
      <c r="AI98">
        <v>8.0912930000000003</v>
      </c>
      <c r="AJ98">
        <v>2.7035E-2</v>
      </c>
      <c r="AK98">
        <v>3.8106000000000001E-2</v>
      </c>
      <c r="AL98">
        <v>15.585929999999999</v>
      </c>
      <c r="AM98">
        <v>0.912053</v>
      </c>
      <c r="AN98">
        <v>23.648333333333301</v>
      </c>
      <c r="AO98">
        <v>0.70333333333333303</v>
      </c>
      <c r="AP98">
        <v>0.91</v>
      </c>
      <c r="AQ98">
        <v>1.1279999999999999</v>
      </c>
      <c r="AR98">
        <v>0.5</v>
      </c>
      <c r="AS98">
        <v>471.36666666666702</v>
      </c>
      <c r="AT98">
        <v>2</v>
      </c>
      <c r="AU98">
        <v>0.24</v>
      </c>
      <c r="AV98">
        <v>0.3</v>
      </c>
      <c r="AW98">
        <v>127.103333333333</v>
      </c>
      <c r="AX98">
        <v>10.7063333333333</v>
      </c>
      <c r="AY98">
        <v>757</v>
      </c>
      <c r="AZ98">
        <v>9.1803333333333299</v>
      </c>
      <c r="BA98">
        <v>-742.03333333333296</v>
      </c>
      <c r="BB98">
        <v>354.76666666666699</v>
      </c>
      <c r="BC98">
        <v>2.5333333333333301</v>
      </c>
      <c r="BD98">
        <v>2.1716602484742902</v>
      </c>
      <c r="BE98">
        <v>1.08841138323942</v>
      </c>
      <c r="BF98">
        <v>1.47352699495613</v>
      </c>
    </row>
    <row r="99" spans="1:58">
      <c r="A99">
        <v>45</v>
      </c>
      <c r="B99">
        <v>43684</v>
      </c>
      <c r="C99">
        <v>12</v>
      </c>
      <c r="D99" t="s">
        <v>100</v>
      </c>
      <c r="E99">
        <v>70</v>
      </c>
      <c r="F99" t="b">
        <v>1</v>
      </c>
      <c r="G99" t="s">
        <v>508</v>
      </c>
      <c r="H99" t="s">
        <v>509</v>
      </c>
      <c r="I99" t="s">
        <v>285</v>
      </c>
      <c r="J99" t="s">
        <v>510</v>
      </c>
      <c r="K99" t="s">
        <v>160</v>
      </c>
      <c r="L99">
        <v>0</v>
      </c>
      <c r="M99" t="s">
        <v>187</v>
      </c>
      <c r="N99" t="s">
        <v>251</v>
      </c>
      <c r="O99" t="s">
        <v>511</v>
      </c>
      <c r="P99" t="s">
        <v>512</v>
      </c>
      <c r="Q99" t="s">
        <v>187</v>
      </c>
      <c r="R99">
        <v>0</v>
      </c>
      <c r="S99" t="s">
        <v>128</v>
      </c>
      <c r="T99">
        <v>60</v>
      </c>
      <c r="U99">
        <v>2.0760000000000001</v>
      </c>
      <c r="V99">
        <v>0.44500000000000001</v>
      </c>
      <c r="W99">
        <v>3.7999999999999999E-2</v>
      </c>
      <c r="X99">
        <v>0.104</v>
      </c>
      <c r="Y99">
        <v>1.972</v>
      </c>
      <c r="AB99">
        <v>3.54</v>
      </c>
      <c r="AC99">
        <v>59</v>
      </c>
      <c r="AD99">
        <v>59.037999999999997</v>
      </c>
      <c r="AE99">
        <v>0</v>
      </c>
      <c r="AF99">
        <v>41.239840000000001</v>
      </c>
      <c r="AG99">
        <v>4.666E-2</v>
      </c>
      <c r="AH99">
        <v>0</v>
      </c>
      <c r="AI99">
        <v>8.1536729999999995</v>
      </c>
      <c r="AJ99">
        <v>1.1665999999999999E-2</v>
      </c>
      <c r="AK99">
        <v>4.7761999999999999E-2</v>
      </c>
      <c r="AL99">
        <v>15.38583</v>
      </c>
      <c r="AM99">
        <v>1.731098</v>
      </c>
    </row>
    <row r="100" spans="1:58">
      <c r="A100">
        <v>45</v>
      </c>
      <c r="B100">
        <v>43684</v>
      </c>
      <c r="C100">
        <v>13</v>
      </c>
      <c r="D100" t="s">
        <v>109</v>
      </c>
      <c r="E100">
        <v>90</v>
      </c>
      <c r="F100" t="b">
        <v>1</v>
      </c>
      <c r="G100" t="s">
        <v>513</v>
      </c>
      <c r="H100" t="s">
        <v>514</v>
      </c>
      <c r="I100">
        <v>0</v>
      </c>
      <c r="J100" t="s">
        <v>515</v>
      </c>
      <c r="K100" t="s">
        <v>516</v>
      </c>
      <c r="L100">
        <v>0</v>
      </c>
      <c r="M100" t="s">
        <v>378</v>
      </c>
      <c r="N100" t="s">
        <v>398</v>
      </c>
      <c r="O100">
        <v>0</v>
      </c>
      <c r="P100" t="s">
        <v>517</v>
      </c>
      <c r="Q100" t="s">
        <v>295</v>
      </c>
      <c r="R100">
        <v>0</v>
      </c>
      <c r="S100" t="s">
        <v>282</v>
      </c>
      <c r="T100">
        <v>60</v>
      </c>
      <c r="U100">
        <v>2.2730000000000001</v>
      </c>
      <c r="V100">
        <v>0.84699999999999998</v>
      </c>
      <c r="W100">
        <v>5.6000000000000001E-2</v>
      </c>
      <c r="X100">
        <v>9.5000000000000001E-2</v>
      </c>
      <c r="Y100">
        <v>2.1779999999999999</v>
      </c>
      <c r="AB100">
        <v>4.01</v>
      </c>
      <c r="AC100">
        <v>66.833333333333329</v>
      </c>
      <c r="AD100">
        <v>66.889333333333326</v>
      </c>
      <c r="AE100">
        <v>0</v>
      </c>
      <c r="AF100">
        <v>40.698050000000002</v>
      </c>
      <c r="AG100">
        <v>5.6073999999999999E-2</v>
      </c>
      <c r="AH100">
        <v>1.9070000000000001E-3</v>
      </c>
      <c r="AI100">
        <v>8.0743639999999992</v>
      </c>
      <c r="AJ100">
        <v>5.3948000000000003E-2</v>
      </c>
      <c r="AK100">
        <v>5.7502999999999999E-2</v>
      </c>
      <c r="AL100">
        <v>15.64038</v>
      </c>
      <c r="AM100">
        <v>0.49604100000000001</v>
      </c>
      <c r="AN100">
        <v>23.572948717948702</v>
      </c>
      <c r="AO100">
        <v>0.58769230769230796</v>
      </c>
      <c r="AP100">
        <v>0.91100000000000003</v>
      </c>
      <c r="AQ100">
        <v>1.1192307692307699</v>
      </c>
      <c r="AR100">
        <v>0.5</v>
      </c>
      <c r="AS100">
        <v>472.64102564102598</v>
      </c>
      <c r="AT100">
        <v>2</v>
      </c>
      <c r="AU100">
        <v>0.24</v>
      </c>
      <c r="AV100">
        <v>0.3</v>
      </c>
      <c r="AW100">
        <v>103.823076923077</v>
      </c>
      <c r="AX100">
        <v>8.7576923076923094</v>
      </c>
      <c r="AY100">
        <v>757</v>
      </c>
      <c r="AZ100">
        <v>9.1623076923076905</v>
      </c>
      <c r="BA100">
        <v>-751.15384615384596</v>
      </c>
      <c r="BB100">
        <v>1569.41025641026</v>
      </c>
      <c r="BC100">
        <v>11.974358974358999</v>
      </c>
      <c r="BD100">
        <v>2.0795928723091701</v>
      </c>
      <c r="BE100">
        <v>2.1716111722393401</v>
      </c>
      <c r="BF100">
        <v>1.5387627273634299</v>
      </c>
    </row>
    <row r="101" spans="1:58">
      <c r="A101">
        <v>45</v>
      </c>
      <c r="B101">
        <v>43684</v>
      </c>
      <c r="C101">
        <v>14</v>
      </c>
      <c r="D101" t="s">
        <v>95</v>
      </c>
      <c r="E101">
        <v>65</v>
      </c>
      <c r="F101" t="b">
        <v>0</v>
      </c>
      <c r="G101" t="s">
        <v>518</v>
      </c>
      <c r="H101" t="s">
        <v>519</v>
      </c>
      <c r="I101">
        <v>0</v>
      </c>
      <c r="J101" t="s">
        <v>520</v>
      </c>
      <c r="K101" t="s">
        <v>301</v>
      </c>
      <c r="L101">
        <v>0</v>
      </c>
      <c r="M101" t="s">
        <v>521</v>
      </c>
      <c r="N101" t="s">
        <v>522</v>
      </c>
      <c r="O101" t="s">
        <v>523</v>
      </c>
      <c r="P101" t="s">
        <v>524</v>
      </c>
      <c r="Q101" t="s">
        <v>170</v>
      </c>
      <c r="R101">
        <v>0</v>
      </c>
      <c r="S101" t="s">
        <v>70</v>
      </c>
      <c r="T101">
        <v>60</v>
      </c>
      <c r="U101">
        <v>2.14</v>
      </c>
      <c r="V101">
        <v>0.68700000000000006</v>
      </c>
      <c r="W101">
        <v>7.6999999999999999E-2</v>
      </c>
      <c r="X101">
        <v>7.8E-2</v>
      </c>
      <c r="Y101">
        <v>2.0619999999999998</v>
      </c>
      <c r="AB101">
        <v>3.51</v>
      </c>
      <c r="AC101">
        <v>58.5</v>
      </c>
      <c r="AD101">
        <v>58.576999999999998</v>
      </c>
      <c r="AE101">
        <v>0</v>
      </c>
      <c r="AF101">
        <v>40.24109</v>
      </c>
      <c r="AG101">
        <v>6.2598000000000001E-2</v>
      </c>
      <c r="AH101">
        <v>4.7199999999999998E-4</v>
      </c>
      <c r="AI101">
        <v>8.0681770000000004</v>
      </c>
      <c r="AJ101">
        <v>2.9096E-2</v>
      </c>
      <c r="AK101">
        <v>4.5064E-2</v>
      </c>
      <c r="AL101">
        <v>15.62373</v>
      </c>
      <c r="AM101">
        <v>0.62365700000000002</v>
      </c>
      <c r="AN101">
        <v>23.5186363636364</v>
      </c>
      <c r="AO101">
        <v>0.61727272727272697</v>
      </c>
      <c r="AP101">
        <v>0.91</v>
      </c>
      <c r="AQ101">
        <v>1.1200000000000001</v>
      </c>
      <c r="AR101">
        <v>0.5</v>
      </c>
      <c r="AS101">
        <v>467.72727272727298</v>
      </c>
      <c r="AT101">
        <v>2</v>
      </c>
      <c r="AU101">
        <v>0.23909090909090899</v>
      </c>
      <c r="AV101">
        <v>0.3</v>
      </c>
      <c r="AW101">
        <v>121.33181818181799</v>
      </c>
      <c r="AX101">
        <v>10.2431818181818</v>
      </c>
      <c r="AY101">
        <v>757</v>
      </c>
      <c r="AZ101">
        <v>9.4281818181818196</v>
      </c>
      <c r="BA101">
        <v>-746.63636363636397</v>
      </c>
      <c r="BB101">
        <v>1406.45454545455</v>
      </c>
      <c r="BC101">
        <v>10.954545454545499</v>
      </c>
      <c r="BD101">
        <v>2.3871095133370401</v>
      </c>
      <c r="BE101">
        <v>1.0499538555426999</v>
      </c>
      <c r="BF101">
        <v>1.34053338655862</v>
      </c>
    </row>
    <row r="102" spans="1:58">
      <c r="A102">
        <v>45</v>
      </c>
      <c r="B102">
        <v>43684</v>
      </c>
      <c r="C102">
        <v>15</v>
      </c>
      <c r="D102" t="s">
        <v>105</v>
      </c>
      <c r="E102">
        <v>120</v>
      </c>
      <c r="F102" t="b">
        <v>0</v>
      </c>
      <c r="G102" t="s">
        <v>525</v>
      </c>
      <c r="H102" t="s">
        <v>124</v>
      </c>
      <c r="I102">
        <v>0</v>
      </c>
      <c r="J102" t="s">
        <v>526</v>
      </c>
      <c r="K102" t="s">
        <v>411</v>
      </c>
      <c r="L102">
        <v>0</v>
      </c>
      <c r="M102" t="s">
        <v>207</v>
      </c>
      <c r="N102" t="s">
        <v>152</v>
      </c>
      <c r="O102" t="s">
        <v>114</v>
      </c>
      <c r="P102" t="s">
        <v>502</v>
      </c>
      <c r="Q102" t="s">
        <v>160</v>
      </c>
      <c r="R102" t="s">
        <v>99</v>
      </c>
      <c r="S102" t="s">
        <v>207</v>
      </c>
      <c r="T102">
        <v>60</v>
      </c>
      <c r="U102">
        <v>2.1179999999999999</v>
      </c>
      <c r="V102">
        <v>0.99299999999999999</v>
      </c>
      <c r="W102">
        <v>6.4000000000000001E-2</v>
      </c>
      <c r="X102">
        <v>0.19500000000000001</v>
      </c>
      <c r="Y102">
        <v>1.923</v>
      </c>
      <c r="AB102">
        <v>3.97</v>
      </c>
      <c r="AC102">
        <v>66.166666666666671</v>
      </c>
      <c r="AD102">
        <v>66.230666666666664</v>
      </c>
      <c r="AE102">
        <v>0</v>
      </c>
      <c r="AF102">
        <v>39.835320000000003</v>
      </c>
      <c r="AG102">
        <v>7.5142E-2</v>
      </c>
      <c r="AH102">
        <v>8.3799999999999999E-4</v>
      </c>
      <c r="AI102">
        <v>8.0798629999999996</v>
      </c>
      <c r="AJ102">
        <v>5.7890999999999998E-2</v>
      </c>
      <c r="AK102">
        <v>5.9924999999999999E-2</v>
      </c>
      <c r="AL102">
        <v>15.427250000000001</v>
      </c>
      <c r="AM102">
        <v>2.3396140000000001</v>
      </c>
      <c r="AN102">
        <v>23.0966666666667</v>
      </c>
      <c r="AO102">
        <v>0.65500000000000003</v>
      </c>
      <c r="AP102">
        <v>0.90800000000000003</v>
      </c>
      <c r="AQ102">
        <v>1.1241666666666701</v>
      </c>
      <c r="AR102">
        <v>0.5</v>
      </c>
      <c r="AS102">
        <v>466.33333333333297</v>
      </c>
      <c r="AT102">
        <v>2</v>
      </c>
      <c r="AU102">
        <v>0.23250000000000001</v>
      </c>
      <c r="AV102">
        <v>0.3</v>
      </c>
      <c r="AW102">
        <v>111.52500000000001</v>
      </c>
      <c r="AX102">
        <v>9.4908333333333292</v>
      </c>
      <c r="AY102">
        <v>757</v>
      </c>
      <c r="AZ102">
        <v>9.1875</v>
      </c>
      <c r="BA102">
        <v>-753.5</v>
      </c>
      <c r="BB102">
        <v>408.75</v>
      </c>
      <c r="BC102">
        <v>2.4166666666666701</v>
      </c>
      <c r="BD102">
        <v>2.30282107806174</v>
      </c>
      <c r="BE102">
        <v>3.2348909536364601</v>
      </c>
      <c r="BF102">
        <v>1.38959992614511</v>
      </c>
    </row>
    <row r="103" spans="1:58">
      <c r="A103">
        <v>45</v>
      </c>
      <c r="B103">
        <v>43684</v>
      </c>
      <c r="C103">
        <v>16</v>
      </c>
      <c r="D103" t="s">
        <v>95</v>
      </c>
      <c r="E103">
        <v>140</v>
      </c>
      <c r="F103" t="b">
        <v>1</v>
      </c>
      <c r="G103" t="s">
        <v>527</v>
      </c>
      <c r="H103" t="s">
        <v>528</v>
      </c>
      <c r="I103" t="s">
        <v>474</v>
      </c>
      <c r="J103" t="s">
        <v>529</v>
      </c>
      <c r="K103" t="s">
        <v>378</v>
      </c>
      <c r="L103" t="s">
        <v>170</v>
      </c>
      <c r="M103" t="s">
        <v>294</v>
      </c>
      <c r="N103" t="s">
        <v>483</v>
      </c>
      <c r="O103" t="s">
        <v>530</v>
      </c>
      <c r="P103" t="s">
        <v>382</v>
      </c>
      <c r="Q103">
        <v>0</v>
      </c>
      <c r="R103" t="s">
        <v>160</v>
      </c>
      <c r="S103" t="s">
        <v>167</v>
      </c>
      <c r="T103">
        <v>60</v>
      </c>
      <c r="U103">
        <v>1.206</v>
      </c>
      <c r="V103">
        <v>0.74399999999999999</v>
      </c>
      <c r="W103">
        <v>5.8999999999999997E-2</v>
      </c>
      <c r="X103">
        <v>0.221</v>
      </c>
      <c r="Y103">
        <v>0.98499999999999999</v>
      </c>
      <c r="AB103">
        <v>8.5500000000000007</v>
      </c>
      <c r="AC103">
        <v>142.50000000000003</v>
      </c>
      <c r="AD103">
        <v>142.55900000000003</v>
      </c>
      <c r="AE103">
        <v>0</v>
      </c>
      <c r="AF103">
        <v>38.16818</v>
      </c>
      <c r="AG103">
        <v>8.0997E-2</v>
      </c>
      <c r="AH103">
        <v>0</v>
      </c>
      <c r="AI103">
        <v>8.0296669999999999</v>
      </c>
      <c r="AJ103">
        <v>6.4043000000000003E-2</v>
      </c>
      <c r="AK103">
        <v>7.5462000000000001E-2</v>
      </c>
      <c r="AL103">
        <v>14.809380000000001</v>
      </c>
      <c r="AM103">
        <v>0.73757300000000003</v>
      </c>
      <c r="AN103">
        <v>23.069047619047598</v>
      </c>
      <c r="AO103">
        <v>0.71285714285714297</v>
      </c>
      <c r="AP103">
        <v>0.90800000000000003</v>
      </c>
      <c r="AQ103">
        <v>1.1285714285714299</v>
      </c>
      <c r="AR103">
        <v>0.5</v>
      </c>
      <c r="AS103">
        <v>452.47619047619003</v>
      </c>
      <c r="AT103">
        <v>2</v>
      </c>
      <c r="AU103">
        <v>0.23</v>
      </c>
      <c r="AV103">
        <v>0.3</v>
      </c>
      <c r="AW103">
        <v>105.07380952381</v>
      </c>
      <c r="AX103">
        <v>8.94738095238095</v>
      </c>
      <c r="AY103">
        <v>757</v>
      </c>
      <c r="AZ103">
        <v>8.9144047619047608</v>
      </c>
      <c r="BA103">
        <v>-746.97619047619003</v>
      </c>
      <c r="BB103">
        <v>1379.2857142857099</v>
      </c>
      <c r="BC103">
        <v>10.0595238095238</v>
      </c>
      <c r="BD103">
        <v>2.0631895444152701</v>
      </c>
      <c r="BE103">
        <v>2.5566319635531198</v>
      </c>
      <c r="BF103">
        <v>1.55099661524648</v>
      </c>
    </row>
    <row r="104" spans="1:58">
      <c r="A104">
        <v>45</v>
      </c>
      <c r="B104">
        <v>43684</v>
      </c>
      <c r="C104">
        <v>17</v>
      </c>
      <c r="D104" t="s">
        <v>90</v>
      </c>
      <c r="E104">
        <v>180</v>
      </c>
      <c r="F104" t="b">
        <v>1</v>
      </c>
      <c r="G104" t="s">
        <v>484</v>
      </c>
      <c r="H104">
        <v>0</v>
      </c>
      <c r="I104" t="s">
        <v>531</v>
      </c>
      <c r="J104" t="s">
        <v>532</v>
      </c>
      <c r="K104" t="s">
        <v>121</v>
      </c>
      <c r="L104" t="s">
        <v>533</v>
      </c>
      <c r="N104">
        <v>0</v>
      </c>
      <c r="O104" t="s">
        <v>428</v>
      </c>
      <c r="P104" t="s">
        <v>534</v>
      </c>
      <c r="Q104">
        <v>0</v>
      </c>
      <c r="R104" t="s">
        <v>461</v>
      </c>
      <c r="S104" t="s">
        <v>535</v>
      </c>
      <c r="T104">
        <v>60</v>
      </c>
      <c r="U104">
        <v>0.52300000000000002</v>
      </c>
      <c r="V104">
        <v>0.41599999999999998</v>
      </c>
      <c r="W104">
        <v>7.3999999999999996E-2</v>
      </c>
      <c r="X104">
        <v>3.9E-2</v>
      </c>
      <c r="Y104">
        <v>0.48399999999999999</v>
      </c>
      <c r="AB104">
        <v>1.61</v>
      </c>
      <c r="AC104">
        <v>26.833333333333336</v>
      </c>
      <c r="AD104">
        <v>26.907333333333337</v>
      </c>
      <c r="AE104">
        <v>0</v>
      </c>
      <c r="AF104">
        <v>31.344760000000001</v>
      </c>
      <c r="AG104">
        <v>7.4975E-2</v>
      </c>
      <c r="AH104">
        <v>3.8900000000000002E-4</v>
      </c>
      <c r="AI104">
        <v>7.871664</v>
      </c>
      <c r="AJ104">
        <v>2.5645999999999999E-2</v>
      </c>
      <c r="AK104">
        <v>7.3290999999999995E-2</v>
      </c>
      <c r="AL104">
        <v>14.27359</v>
      </c>
      <c r="AM104">
        <v>2.0685210000000001</v>
      </c>
      <c r="AN104">
        <v>23.055714285714298</v>
      </c>
      <c r="AO104">
        <v>0.76214285714285701</v>
      </c>
      <c r="AP104">
        <v>0.90800000000000003</v>
      </c>
      <c r="AQ104">
        <v>1.1310714285714301</v>
      </c>
      <c r="AR104">
        <v>0.4</v>
      </c>
      <c r="AS104">
        <v>414.642857142857</v>
      </c>
      <c r="AT104">
        <v>2</v>
      </c>
      <c r="AU104">
        <v>0.21</v>
      </c>
      <c r="AV104">
        <v>0.3</v>
      </c>
      <c r="AW104">
        <v>131.435714285714</v>
      </c>
      <c r="AX104">
        <v>11.1971428571429</v>
      </c>
      <c r="AY104">
        <v>757</v>
      </c>
      <c r="AZ104">
        <v>9.2200000000000006</v>
      </c>
      <c r="BA104">
        <v>-728</v>
      </c>
      <c r="BB104">
        <v>384.357142857143</v>
      </c>
      <c r="BC104">
        <v>2.6071428571428599</v>
      </c>
      <c r="BD104">
        <v>2.4450326408954401</v>
      </c>
      <c r="BE104">
        <v>0.67822492297793802</v>
      </c>
      <c r="BF104">
        <v>1.30877598379549</v>
      </c>
    </row>
    <row r="105" spans="1:58">
      <c r="A105">
        <v>45</v>
      </c>
      <c r="B105">
        <v>43684</v>
      </c>
      <c r="C105">
        <v>18</v>
      </c>
      <c r="D105" t="s">
        <v>100</v>
      </c>
      <c r="E105">
        <v>85</v>
      </c>
      <c r="F105" t="b">
        <v>0</v>
      </c>
      <c r="G105" t="s">
        <v>261</v>
      </c>
      <c r="H105" t="s">
        <v>228</v>
      </c>
      <c r="I105" t="s">
        <v>536</v>
      </c>
      <c r="J105" t="s">
        <v>537</v>
      </c>
      <c r="K105">
        <v>0</v>
      </c>
      <c r="L105">
        <v>0</v>
      </c>
      <c r="M105" t="s">
        <v>112</v>
      </c>
      <c r="N105" t="s">
        <v>538</v>
      </c>
      <c r="O105" t="s">
        <v>448</v>
      </c>
      <c r="P105" t="s">
        <v>539</v>
      </c>
      <c r="Q105">
        <v>0</v>
      </c>
      <c r="R105" t="s">
        <v>260</v>
      </c>
      <c r="S105">
        <v>0</v>
      </c>
      <c r="T105">
        <v>60</v>
      </c>
      <c r="U105">
        <v>1.8560000000000001</v>
      </c>
      <c r="V105">
        <v>0.622</v>
      </c>
      <c r="W105">
        <v>0.03</v>
      </c>
      <c r="X105">
        <v>0.20300000000000001</v>
      </c>
      <c r="Y105">
        <v>1.653</v>
      </c>
      <c r="AB105">
        <v>5.2649999999999997</v>
      </c>
      <c r="AC105">
        <v>87.75</v>
      </c>
      <c r="AD105">
        <v>87.78</v>
      </c>
      <c r="AE105">
        <v>0</v>
      </c>
      <c r="AF105">
        <v>40.245010000000001</v>
      </c>
      <c r="AG105">
        <v>5.6321999999999997E-2</v>
      </c>
      <c r="AH105">
        <v>9.8099999999999999E-5</v>
      </c>
      <c r="AI105">
        <v>8.0852939999999993</v>
      </c>
      <c r="AJ105">
        <v>2.1128000000000001E-2</v>
      </c>
      <c r="AK105">
        <v>4.1963E-2</v>
      </c>
      <c r="AL105">
        <v>15.48729</v>
      </c>
      <c r="AM105">
        <v>1.4866820000000001</v>
      </c>
      <c r="AN105">
        <v>22.944545454545501</v>
      </c>
      <c r="AO105">
        <v>0.61090909090909096</v>
      </c>
      <c r="AP105">
        <v>0.90800000000000003</v>
      </c>
      <c r="AQ105">
        <v>1.1186363636363601</v>
      </c>
      <c r="AR105">
        <v>0.5</v>
      </c>
      <c r="AS105">
        <v>467.27272727272702</v>
      </c>
      <c r="AT105">
        <v>2</v>
      </c>
      <c r="AU105">
        <v>0.24</v>
      </c>
      <c r="AV105">
        <v>0.3</v>
      </c>
      <c r="AW105">
        <v>107.05454545454501</v>
      </c>
      <c r="AX105">
        <v>9.1386363636363601</v>
      </c>
      <c r="AY105">
        <v>757</v>
      </c>
      <c r="AZ105">
        <v>9.0722727272727308</v>
      </c>
      <c r="BA105">
        <v>-762.13636363636397</v>
      </c>
      <c r="BB105">
        <v>718.5</v>
      </c>
      <c r="BC105">
        <v>5.3181818181818201</v>
      </c>
      <c r="BD105">
        <v>2.3831874955230199</v>
      </c>
      <c r="BE105">
        <v>1.8652516888655799</v>
      </c>
      <c r="BF105">
        <v>1.3427395058137099</v>
      </c>
    </row>
    <row r="106" spans="1:58">
      <c r="A106">
        <v>45</v>
      </c>
      <c r="B106">
        <v>43684</v>
      </c>
      <c r="C106">
        <v>19</v>
      </c>
      <c r="D106" t="s">
        <v>109</v>
      </c>
      <c r="E106">
        <v>85</v>
      </c>
      <c r="F106" t="b">
        <v>0</v>
      </c>
      <c r="G106" t="s">
        <v>540</v>
      </c>
      <c r="H106" t="s">
        <v>541</v>
      </c>
      <c r="I106">
        <v>0</v>
      </c>
      <c r="J106" t="s">
        <v>542</v>
      </c>
      <c r="K106" t="s">
        <v>222</v>
      </c>
      <c r="L106">
        <v>0</v>
      </c>
      <c r="M106" t="s">
        <v>543</v>
      </c>
      <c r="N106" t="s">
        <v>535</v>
      </c>
      <c r="O106">
        <v>0</v>
      </c>
      <c r="P106" t="s">
        <v>544</v>
      </c>
      <c r="Q106" t="s">
        <v>294</v>
      </c>
      <c r="R106">
        <v>0</v>
      </c>
      <c r="S106" t="s">
        <v>348</v>
      </c>
      <c r="T106">
        <v>60</v>
      </c>
      <c r="U106">
        <v>3.363</v>
      </c>
      <c r="V106">
        <v>1.444</v>
      </c>
      <c r="W106">
        <v>3.1E-2</v>
      </c>
      <c r="X106">
        <v>0.23400000000000001</v>
      </c>
      <c r="Y106">
        <v>3.129</v>
      </c>
      <c r="AB106">
        <v>10.48</v>
      </c>
      <c r="AC106">
        <v>174.66666666666669</v>
      </c>
      <c r="AD106">
        <v>174.69766666666669</v>
      </c>
      <c r="AE106">
        <v>0</v>
      </c>
      <c r="AF106">
        <v>39.9313</v>
      </c>
      <c r="AG106">
        <v>7.2761999999999993E-2</v>
      </c>
      <c r="AH106">
        <v>1.7849999999999999E-3</v>
      </c>
      <c r="AI106">
        <v>8.0783489999999993</v>
      </c>
      <c r="AJ106">
        <v>2.6574E-2</v>
      </c>
      <c r="AK106">
        <v>4.8044000000000003E-2</v>
      </c>
      <c r="AL106">
        <v>15.544729999999999</v>
      </c>
      <c r="AM106">
        <v>1.9214389999999999</v>
      </c>
      <c r="AN106">
        <v>22.994824561403501</v>
      </c>
      <c r="AO106">
        <v>0.73894736842105302</v>
      </c>
      <c r="AP106">
        <v>0.90900000000000003</v>
      </c>
      <c r="AQ106">
        <v>1.1313157894736801</v>
      </c>
      <c r="AR106">
        <v>0.5</v>
      </c>
      <c r="AS106">
        <v>466.10526315789502</v>
      </c>
      <c r="AT106">
        <v>2</v>
      </c>
      <c r="AU106">
        <v>0.231578947368421</v>
      </c>
      <c r="AV106">
        <v>0.3</v>
      </c>
      <c r="AW106">
        <v>103.85175438596499</v>
      </c>
      <c r="AX106">
        <v>8.8556140350877204</v>
      </c>
      <c r="AY106">
        <v>757</v>
      </c>
      <c r="AZ106">
        <v>8.8594736842105295</v>
      </c>
      <c r="BA106">
        <v>-760.35087719298201</v>
      </c>
      <c r="BB106">
        <v>344.63157894736798</v>
      </c>
      <c r="BC106">
        <v>2.4473684210526301</v>
      </c>
      <c r="BD106">
        <v>2.4501525787380798</v>
      </c>
      <c r="BE106">
        <v>1.77984647411054</v>
      </c>
      <c r="BF106">
        <v>1.30604111261027</v>
      </c>
    </row>
    <row r="107" spans="1:58">
      <c r="A107">
        <v>45</v>
      </c>
      <c r="B107">
        <v>43684</v>
      </c>
      <c r="C107">
        <v>20</v>
      </c>
      <c r="D107" t="s">
        <v>95</v>
      </c>
      <c r="E107">
        <v>65</v>
      </c>
      <c r="F107" t="b">
        <v>0</v>
      </c>
      <c r="G107" t="s">
        <v>545</v>
      </c>
      <c r="H107" t="s">
        <v>546</v>
      </c>
      <c r="I107" t="s">
        <v>547</v>
      </c>
      <c r="J107" t="s">
        <v>548</v>
      </c>
      <c r="K107" t="s">
        <v>257</v>
      </c>
      <c r="L107">
        <v>0</v>
      </c>
      <c r="M107" t="s">
        <v>153</v>
      </c>
      <c r="N107" t="s">
        <v>549</v>
      </c>
      <c r="O107" t="s">
        <v>550</v>
      </c>
      <c r="P107" t="s">
        <v>551</v>
      </c>
      <c r="Q107" t="s">
        <v>151</v>
      </c>
      <c r="R107">
        <v>0</v>
      </c>
      <c r="S107" t="s">
        <v>167</v>
      </c>
      <c r="T107">
        <v>60</v>
      </c>
      <c r="U107">
        <v>1.591</v>
      </c>
      <c r="V107">
        <v>0.26200000000000001</v>
      </c>
      <c r="W107">
        <v>0.01</v>
      </c>
      <c r="X107">
        <v>0.03</v>
      </c>
      <c r="Y107">
        <v>1.5609999999999999</v>
      </c>
      <c r="AB107">
        <v>7.04</v>
      </c>
      <c r="AC107">
        <v>117.33333333333334</v>
      </c>
      <c r="AD107">
        <v>117.34333333333335</v>
      </c>
      <c r="AE107">
        <v>0</v>
      </c>
      <c r="AF107">
        <v>40.274540000000002</v>
      </c>
      <c r="AG107">
        <v>5.0224999999999999E-2</v>
      </c>
      <c r="AH107">
        <v>9.7499999999999996E-4</v>
      </c>
      <c r="AI107">
        <v>7.9667380000000003</v>
      </c>
      <c r="AJ107">
        <v>1.0812E-2</v>
      </c>
      <c r="AK107">
        <v>3.4898999999999999E-2</v>
      </c>
      <c r="AL107">
        <v>15.542210000000001</v>
      </c>
      <c r="AM107">
        <v>1.9322539999999999</v>
      </c>
      <c r="AN107">
        <v>23.0445833333333</v>
      </c>
      <c r="AO107">
        <v>0.45583333333333298</v>
      </c>
      <c r="AP107">
        <v>0.90900000000000003</v>
      </c>
      <c r="AQ107">
        <v>1.10625</v>
      </c>
      <c r="AR107">
        <v>0.5</v>
      </c>
      <c r="AS107">
        <v>468.375</v>
      </c>
      <c r="AT107">
        <v>2</v>
      </c>
      <c r="AU107">
        <v>0.24</v>
      </c>
      <c r="AV107">
        <v>0.3</v>
      </c>
      <c r="AW107">
        <v>118.941666666667</v>
      </c>
      <c r="AX107">
        <v>10.1329166666667</v>
      </c>
      <c r="AY107">
        <v>757</v>
      </c>
      <c r="AZ107">
        <v>9.0745833333333294</v>
      </c>
      <c r="BA107">
        <v>-750.66666666666697</v>
      </c>
      <c r="BB107">
        <v>486.25</v>
      </c>
      <c r="BC107">
        <v>3.7916666666666701</v>
      </c>
      <c r="BD107">
        <v>2.13326155904709</v>
      </c>
      <c r="BE107">
        <v>0.61119862443686801</v>
      </c>
      <c r="BF107">
        <v>1.50005046799297</v>
      </c>
    </row>
    <row r="108" spans="1:58">
      <c r="A108">
        <v>45</v>
      </c>
      <c r="B108">
        <v>43684</v>
      </c>
      <c r="C108" t="s">
        <v>64</v>
      </c>
      <c r="D108" t="s">
        <v>65</v>
      </c>
      <c r="E108">
        <v>55</v>
      </c>
      <c r="F108" t="b">
        <v>0</v>
      </c>
      <c r="G108" t="s">
        <v>552</v>
      </c>
      <c r="H108" t="s">
        <v>553</v>
      </c>
      <c r="I108" t="s">
        <v>554</v>
      </c>
      <c r="J108" t="s">
        <v>555</v>
      </c>
      <c r="K108" t="s">
        <v>222</v>
      </c>
      <c r="L108">
        <v>0</v>
      </c>
      <c r="M108" t="s">
        <v>133</v>
      </c>
      <c r="N108" t="s">
        <v>556</v>
      </c>
      <c r="O108" t="s">
        <v>557</v>
      </c>
      <c r="P108" t="s">
        <v>558</v>
      </c>
      <c r="Q108">
        <v>0</v>
      </c>
      <c r="R108">
        <v>0</v>
      </c>
      <c r="S108" t="s">
        <v>187</v>
      </c>
      <c r="T108">
        <v>60</v>
      </c>
      <c r="U108">
        <v>2.7440000000000002</v>
      </c>
      <c r="V108">
        <v>0.29499999999999998</v>
      </c>
      <c r="W108">
        <v>2.1999999999999999E-2</v>
      </c>
      <c r="X108">
        <v>8.7999999999999995E-2</v>
      </c>
      <c r="Y108">
        <v>2.6560000000000001</v>
      </c>
      <c r="AB108">
        <v>9.0250000000000004</v>
      </c>
      <c r="AC108">
        <v>150.41666666666669</v>
      </c>
      <c r="AD108">
        <v>150.43866666666668</v>
      </c>
      <c r="AE108">
        <v>0</v>
      </c>
      <c r="AF108">
        <v>41.100729999999999</v>
      </c>
      <c r="AG108">
        <v>4.8873E-2</v>
      </c>
      <c r="AH108">
        <v>1.5300000000000001E-4</v>
      </c>
      <c r="AI108">
        <v>8.1044830000000001</v>
      </c>
      <c r="AJ108">
        <v>1.8203E-2</v>
      </c>
      <c r="AK108">
        <v>3.5874000000000003E-2</v>
      </c>
      <c r="AL108">
        <v>15.710850000000001</v>
      </c>
      <c r="AM108">
        <v>1.545803</v>
      </c>
      <c r="AN108">
        <v>23.093631578947399</v>
      </c>
      <c r="AO108">
        <v>0.85842105263157897</v>
      </c>
      <c r="AP108">
        <v>0.90852368421052598</v>
      </c>
      <c r="AQ108">
        <v>1.1415789473684199</v>
      </c>
      <c r="AR108">
        <v>0.5</v>
      </c>
      <c r="AS108">
        <v>470.07894736842098</v>
      </c>
      <c r="AT108">
        <v>2</v>
      </c>
      <c r="AU108">
        <v>0.24</v>
      </c>
      <c r="AV108">
        <v>0.3</v>
      </c>
      <c r="AW108">
        <v>116.403684210526</v>
      </c>
      <c r="AX108">
        <v>9.9063947368421097</v>
      </c>
      <c r="AY108">
        <v>757</v>
      </c>
      <c r="AZ108">
        <v>9.0559210526315805</v>
      </c>
      <c r="BA108">
        <v>-711.110526315789</v>
      </c>
      <c r="BB108">
        <v>299.48421052631602</v>
      </c>
      <c r="BC108">
        <v>2.3368421052631598</v>
      </c>
      <c r="BD108">
        <v>2.38777222405405</v>
      </c>
      <c r="BE108">
        <v>1.3656984030242001</v>
      </c>
      <c r="BF108">
        <v>1.34016133019879</v>
      </c>
    </row>
    <row r="109" spans="1:58">
      <c r="A109">
        <v>45</v>
      </c>
      <c r="B109">
        <v>43684</v>
      </c>
      <c r="C109" t="s">
        <v>559</v>
      </c>
      <c r="D109" t="s">
        <v>65</v>
      </c>
      <c r="E109">
        <v>55</v>
      </c>
      <c r="F109" t="b">
        <v>0</v>
      </c>
      <c r="G109" t="s">
        <v>560</v>
      </c>
      <c r="H109" t="s">
        <v>561</v>
      </c>
      <c r="I109" t="s">
        <v>562</v>
      </c>
      <c r="J109" t="s">
        <v>563</v>
      </c>
      <c r="K109" t="s">
        <v>347</v>
      </c>
      <c r="L109">
        <v>0</v>
      </c>
      <c r="M109" t="s">
        <v>157</v>
      </c>
      <c r="N109" t="s">
        <v>564</v>
      </c>
      <c r="O109" t="s">
        <v>565</v>
      </c>
      <c r="P109" t="s">
        <v>566</v>
      </c>
      <c r="Q109">
        <v>0</v>
      </c>
      <c r="R109">
        <v>0</v>
      </c>
      <c r="S109" t="s">
        <v>98</v>
      </c>
      <c r="T109">
        <v>60</v>
      </c>
      <c r="U109">
        <v>0.98899999999999999</v>
      </c>
      <c r="V109">
        <v>0.245</v>
      </c>
      <c r="W109">
        <v>2E-3</v>
      </c>
      <c r="X109">
        <v>8.9999999999999993E-3</v>
      </c>
      <c r="Y109">
        <v>0.98</v>
      </c>
      <c r="AB109">
        <v>6.9</v>
      </c>
      <c r="AC109">
        <v>115.00000000000001</v>
      </c>
      <c r="AD109">
        <v>115.00200000000001</v>
      </c>
      <c r="AE109">
        <v>0</v>
      </c>
      <c r="AF109">
        <v>40.763919999999999</v>
      </c>
      <c r="AG109">
        <v>3.7700999999999998E-2</v>
      </c>
      <c r="AH109">
        <v>5.6800000000000004E-4</v>
      </c>
      <c r="AI109">
        <v>8.0591609999999996</v>
      </c>
      <c r="AJ109">
        <v>7.4700000000000001E-3</v>
      </c>
      <c r="AK109">
        <v>3.4957000000000002E-2</v>
      </c>
      <c r="AL109">
        <v>15.55889</v>
      </c>
      <c r="AM109">
        <v>0.79164699999999999</v>
      </c>
      <c r="AN109">
        <v>23.033958333333299</v>
      </c>
      <c r="AO109">
        <v>0.55249999999999999</v>
      </c>
      <c r="AP109">
        <v>0.90800000000000003</v>
      </c>
      <c r="AQ109">
        <v>1.11375</v>
      </c>
      <c r="AR109">
        <v>0.5</v>
      </c>
      <c r="AS109">
        <v>469.60416666666703</v>
      </c>
      <c r="AT109">
        <v>2</v>
      </c>
      <c r="AU109">
        <v>0.23708333333333301</v>
      </c>
      <c r="AV109">
        <v>0.3</v>
      </c>
      <c r="AW109">
        <v>121.17083333333299</v>
      </c>
      <c r="AX109">
        <v>10.3204166666667</v>
      </c>
      <c r="AY109">
        <v>757</v>
      </c>
      <c r="AZ109">
        <v>9.2795833333333295</v>
      </c>
      <c r="BA109">
        <v>-753.625</v>
      </c>
      <c r="BB109">
        <v>1349.4166666666699</v>
      </c>
      <c r="BC109">
        <v>10.0416666666667</v>
      </c>
      <c r="BD109">
        <v>2.1111573435909099</v>
      </c>
      <c r="BE109">
        <v>4.5395327225500699</v>
      </c>
      <c r="BF109">
        <v>1.5157562792345201</v>
      </c>
    </row>
    <row r="110" spans="1:58">
      <c r="A110">
        <v>45</v>
      </c>
      <c r="B110">
        <v>43684</v>
      </c>
      <c r="C110" t="s">
        <v>567</v>
      </c>
      <c r="D110" t="s">
        <v>65</v>
      </c>
      <c r="E110">
        <v>55</v>
      </c>
      <c r="F110" t="b">
        <v>0</v>
      </c>
      <c r="G110" t="s">
        <v>568</v>
      </c>
      <c r="H110" t="s">
        <v>569</v>
      </c>
      <c r="I110" t="s">
        <v>570</v>
      </c>
      <c r="J110" t="s">
        <v>571</v>
      </c>
      <c r="K110" t="s">
        <v>75</v>
      </c>
      <c r="L110">
        <v>0</v>
      </c>
      <c r="M110" t="s">
        <v>167</v>
      </c>
      <c r="N110" t="s">
        <v>572</v>
      </c>
      <c r="O110" t="s">
        <v>573</v>
      </c>
      <c r="P110" t="s">
        <v>574</v>
      </c>
      <c r="Q110" t="s">
        <v>69</v>
      </c>
      <c r="R110">
        <v>0</v>
      </c>
      <c r="S110" t="s">
        <v>133</v>
      </c>
      <c r="T110">
        <v>60</v>
      </c>
      <c r="U110">
        <v>0.88200000000000001</v>
      </c>
      <c r="V110">
        <v>0.22600000000000001</v>
      </c>
      <c r="W110">
        <v>1.9E-2</v>
      </c>
      <c r="X110">
        <v>1E-3</v>
      </c>
      <c r="Y110">
        <v>0.88100000000000001</v>
      </c>
      <c r="AB110">
        <v>1.5149999999999999</v>
      </c>
      <c r="AC110">
        <v>25.25</v>
      </c>
      <c r="AD110">
        <v>25.268999999999998</v>
      </c>
      <c r="AE110">
        <v>0</v>
      </c>
      <c r="AF110">
        <v>40.607500000000002</v>
      </c>
      <c r="AG110">
        <v>4.2096000000000001E-2</v>
      </c>
      <c r="AH110">
        <v>0</v>
      </c>
      <c r="AI110">
        <v>8.051418</v>
      </c>
      <c r="AJ110">
        <v>5.182E-3</v>
      </c>
      <c r="AK110">
        <v>4.3859000000000002E-2</v>
      </c>
      <c r="AL110">
        <v>15.544739999999999</v>
      </c>
      <c r="AM110">
        <v>0.26892899999999997</v>
      </c>
      <c r="AN110">
        <v>23.886333333333301</v>
      </c>
      <c r="AO110">
        <v>0.44700000000000001</v>
      </c>
      <c r="AP110">
        <v>0.91100000000000003</v>
      </c>
      <c r="AQ110">
        <v>1.1045</v>
      </c>
      <c r="AR110">
        <v>0.5</v>
      </c>
      <c r="AS110">
        <v>467</v>
      </c>
      <c r="AT110">
        <v>2</v>
      </c>
      <c r="AU110">
        <v>0.23300000000000001</v>
      </c>
      <c r="AV110">
        <v>0.3</v>
      </c>
      <c r="AW110">
        <v>147.35333333333301</v>
      </c>
      <c r="AX110">
        <v>12.349</v>
      </c>
      <c r="AY110">
        <v>757</v>
      </c>
      <c r="AZ110">
        <v>9.6346666666666696</v>
      </c>
      <c r="BA110">
        <v>-732.36666666666702</v>
      </c>
      <c r="BB110">
        <v>703.51666666666699</v>
      </c>
      <c r="BC110">
        <v>4.5333333333333297</v>
      </c>
      <c r="BD110">
        <v>1.95143584897097</v>
      </c>
      <c r="BE110">
        <v>2.4360916021649399</v>
      </c>
      <c r="BF110">
        <v>1.6398181890977499</v>
      </c>
    </row>
    <row r="111" spans="1:58">
      <c r="A111">
        <v>45</v>
      </c>
      <c r="B111">
        <v>43684</v>
      </c>
      <c r="C111" t="s">
        <v>575</v>
      </c>
      <c r="D111" t="s">
        <v>65</v>
      </c>
      <c r="E111">
        <v>55</v>
      </c>
      <c r="F111" t="b">
        <v>0</v>
      </c>
      <c r="G111" t="s">
        <v>477</v>
      </c>
      <c r="H111" t="s">
        <v>576</v>
      </c>
      <c r="I111">
        <v>0</v>
      </c>
      <c r="J111" t="s">
        <v>577</v>
      </c>
      <c r="K111">
        <v>0</v>
      </c>
      <c r="L111">
        <v>0</v>
      </c>
      <c r="M111" t="s">
        <v>578</v>
      </c>
      <c r="N111" t="s">
        <v>579</v>
      </c>
      <c r="O111" t="s">
        <v>580</v>
      </c>
      <c r="P111" t="s">
        <v>581</v>
      </c>
      <c r="Q111" t="s">
        <v>170</v>
      </c>
      <c r="R111">
        <v>0</v>
      </c>
      <c r="S111" t="s">
        <v>112</v>
      </c>
      <c r="T111">
        <v>60</v>
      </c>
      <c r="U111">
        <v>2.145</v>
      </c>
      <c r="V111">
        <v>0.27300000000000002</v>
      </c>
      <c r="W111">
        <v>1.6E-2</v>
      </c>
      <c r="X111">
        <v>7.3999999999999996E-2</v>
      </c>
      <c r="Y111">
        <v>2.0710000000000002</v>
      </c>
      <c r="AB111">
        <v>4.0149999999999997</v>
      </c>
      <c r="AC111">
        <v>66.916666666666657</v>
      </c>
      <c r="AD111">
        <v>66.932666666666663</v>
      </c>
      <c r="AE111">
        <v>0</v>
      </c>
      <c r="AF111">
        <v>41.360799999999998</v>
      </c>
      <c r="AG111">
        <v>6.1106000000000001E-2</v>
      </c>
      <c r="AH111">
        <v>3.6200000000000002E-4</v>
      </c>
      <c r="AI111">
        <v>8.0828229999999994</v>
      </c>
      <c r="AJ111">
        <v>1.1993999999999999E-2</v>
      </c>
      <c r="AK111">
        <v>5.1706000000000002E-2</v>
      </c>
      <c r="AL111">
        <v>15.74403</v>
      </c>
      <c r="AM111">
        <v>0.70945400000000003</v>
      </c>
      <c r="AN111">
        <v>23.8457692307692</v>
      </c>
      <c r="AO111">
        <v>0.55692307692307697</v>
      </c>
      <c r="AP111">
        <v>0.91</v>
      </c>
      <c r="AQ111">
        <v>1.1153846153846201</v>
      </c>
      <c r="AR111">
        <v>0.5</v>
      </c>
      <c r="AS111">
        <v>468.461538461538</v>
      </c>
      <c r="AT111">
        <v>2</v>
      </c>
      <c r="AU111">
        <v>0.23615384615384599</v>
      </c>
      <c r="AV111">
        <v>0.3</v>
      </c>
      <c r="AW111">
        <v>145.953846153846</v>
      </c>
      <c r="AX111">
        <v>12.2488461538462</v>
      </c>
      <c r="AY111">
        <v>757</v>
      </c>
      <c r="AZ111">
        <v>9.5946153846153805</v>
      </c>
      <c r="BA111">
        <v>-729.92307692307702</v>
      </c>
      <c r="BB111">
        <v>189.92307692307699</v>
      </c>
      <c r="BC111">
        <v>1.3846153846153799</v>
      </c>
      <c r="BD111">
        <v>2.7796925140398199</v>
      </c>
      <c r="BE111">
        <v>2.0566585119348102</v>
      </c>
      <c r="BF111">
        <v>1.15120646756332</v>
      </c>
    </row>
    <row r="112" spans="1:58">
      <c r="A112">
        <v>60</v>
      </c>
      <c r="B112">
        <v>43706</v>
      </c>
      <c r="C112">
        <v>1</v>
      </c>
      <c r="D112" t="s">
        <v>90</v>
      </c>
      <c r="E112">
        <v>100</v>
      </c>
      <c r="F112" t="b">
        <v>0</v>
      </c>
      <c r="H112" t="s">
        <v>169</v>
      </c>
      <c r="I112">
        <v>0</v>
      </c>
      <c r="J112" t="s">
        <v>582</v>
      </c>
      <c r="K112" t="s">
        <v>444</v>
      </c>
      <c r="L112">
        <v>0</v>
      </c>
      <c r="M112" t="s">
        <v>167</v>
      </c>
      <c r="N112" t="s">
        <v>583</v>
      </c>
      <c r="O112" t="s">
        <v>584</v>
      </c>
      <c r="P112" t="s">
        <v>585</v>
      </c>
      <c r="Q112" t="s">
        <v>344</v>
      </c>
      <c r="R112" t="s">
        <v>347</v>
      </c>
      <c r="S112" t="s">
        <v>112</v>
      </c>
      <c r="T112">
        <v>60</v>
      </c>
      <c r="U112">
        <v>0.54100000000000004</v>
      </c>
      <c r="V112">
        <v>0.35299999999999998</v>
      </c>
      <c r="W112">
        <v>8.3000000000000004E-2</v>
      </c>
      <c r="X112">
        <v>0</v>
      </c>
      <c r="Y112">
        <v>0.54</v>
      </c>
      <c r="AB112">
        <v>6.2350000000000003</v>
      </c>
      <c r="AC112">
        <v>103.91666666666667</v>
      </c>
      <c r="AD112">
        <v>103.99966666666667</v>
      </c>
      <c r="AE112">
        <v>0</v>
      </c>
      <c r="AF112">
        <v>40.302819999999997</v>
      </c>
      <c r="AG112">
        <v>4.9064000000000003E-2</v>
      </c>
      <c r="AH112">
        <v>0</v>
      </c>
      <c r="AI112">
        <v>8.3634190000000004</v>
      </c>
      <c r="AJ112">
        <v>3.6375999999999999E-2</v>
      </c>
      <c r="AK112">
        <v>0.101604</v>
      </c>
      <c r="AL112">
        <v>16.944959999999998</v>
      </c>
      <c r="AM112">
        <v>0</v>
      </c>
      <c r="AN112">
        <v>23.746666666666702</v>
      </c>
      <c r="AO112">
        <v>0.60666666666666702</v>
      </c>
      <c r="AP112">
        <v>0.90900000000000003</v>
      </c>
      <c r="AQ112">
        <v>1.1299999999999999</v>
      </c>
      <c r="AR112">
        <v>0.5</v>
      </c>
      <c r="AS112">
        <v>486.33333333333297</v>
      </c>
      <c r="AT112">
        <v>2</v>
      </c>
      <c r="AU112">
        <v>0.25</v>
      </c>
      <c r="AV112">
        <v>0.3</v>
      </c>
      <c r="AW112">
        <v>68.266666666666694</v>
      </c>
      <c r="AX112">
        <v>5.7350000000000003</v>
      </c>
      <c r="AY112">
        <v>757</v>
      </c>
      <c r="AZ112">
        <v>9.2533333333333303</v>
      </c>
      <c r="BA112">
        <v>-585.83333333333303</v>
      </c>
      <c r="BB112">
        <v>1150.3333333333301</v>
      </c>
      <c r="BC112">
        <v>5</v>
      </c>
      <c r="BD112">
        <v>2.6821265184480798</v>
      </c>
      <c r="BE112">
        <v>1.9488712229773</v>
      </c>
      <c r="BF112">
        <v>1.19308316665523</v>
      </c>
    </row>
    <row r="113" spans="1:58">
      <c r="A113">
        <v>60</v>
      </c>
      <c r="B113">
        <v>43706</v>
      </c>
      <c r="C113">
        <v>2</v>
      </c>
      <c r="D113" t="s">
        <v>95</v>
      </c>
      <c r="E113">
        <v>70</v>
      </c>
      <c r="F113" t="b">
        <v>0</v>
      </c>
      <c r="H113" t="s">
        <v>586</v>
      </c>
      <c r="I113">
        <v>0</v>
      </c>
      <c r="J113" t="s">
        <v>587</v>
      </c>
      <c r="K113" t="s">
        <v>412</v>
      </c>
      <c r="L113">
        <v>0</v>
      </c>
      <c r="M113" t="s">
        <v>344</v>
      </c>
      <c r="N113" t="s">
        <v>588</v>
      </c>
      <c r="O113">
        <v>0</v>
      </c>
      <c r="P113" t="s">
        <v>589</v>
      </c>
      <c r="Q113" t="s">
        <v>182</v>
      </c>
      <c r="R113">
        <v>0</v>
      </c>
      <c r="S113" t="s">
        <v>167</v>
      </c>
      <c r="T113">
        <v>60</v>
      </c>
      <c r="U113">
        <v>0.94099999999999995</v>
      </c>
      <c r="V113">
        <v>0.30499999999999999</v>
      </c>
      <c r="W113">
        <v>6.2E-2</v>
      </c>
      <c r="X113">
        <v>0</v>
      </c>
      <c r="Y113">
        <v>0.94</v>
      </c>
      <c r="AB113">
        <v>4.13</v>
      </c>
      <c r="AC113">
        <v>68.833333333333329</v>
      </c>
      <c r="AD113">
        <v>68.895333333333326</v>
      </c>
      <c r="AE113">
        <v>0</v>
      </c>
      <c r="AF113">
        <v>40.147620000000003</v>
      </c>
      <c r="AG113">
        <v>5.0835999999999999E-2</v>
      </c>
      <c r="AH113">
        <v>0</v>
      </c>
      <c r="AI113">
        <v>8.3437110000000008</v>
      </c>
      <c r="AJ113">
        <v>5.2394000000000003E-2</v>
      </c>
      <c r="AK113">
        <v>7.6204999999999995E-2</v>
      </c>
      <c r="AL113">
        <v>16.613240000000001</v>
      </c>
      <c r="AM113">
        <v>1.3879060000000001</v>
      </c>
      <c r="AN113">
        <v>23.495555555555601</v>
      </c>
      <c r="AO113">
        <v>0.80666666666666698</v>
      </c>
      <c r="AP113">
        <v>0.90900000000000003</v>
      </c>
      <c r="AQ113">
        <v>1.14611111111111</v>
      </c>
      <c r="AR113">
        <v>0.5</v>
      </c>
      <c r="AS113">
        <v>488.59259259259301</v>
      </c>
      <c r="AT113">
        <v>2</v>
      </c>
      <c r="AU113">
        <v>0.25074074074074099</v>
      </c>
      <c r="AV113">
        <v>0.3</v>
      </c>
      <c r="AW113">
        <v>72.574074074074105</v>
      </c>
      <c r="AX113">
        <v>6.1325925925925899</v>
      </c>
      <c r="AY113">
        <v>757</v>
      </c>
      <c r="AZ113">
        <v>9.1953703703703695</v>
      </c>
      <c r="BA113">
        <v>-597.31481481481501</v>
      </c>
      <c r="BB113">
        <v>464.64814814814798</v>
      </c>
      <c r="BC113">
        <v>2.81481481481481</v>
      </c>
      <c r="BD113">
        <v>2.2208582081381798</v>
      </c>
      <c r="BE113">
        <v>1.4727693564238</v>
      </c>
      <c r="BF113">
        <v>1.44088442399151</v>
      </c>
    </row>
    <row r="114" spans="1:58">
      <c r="A114">
        <v>60</v>
      </c>
      <c r="B114">
        <v>43706</v>
      </c>
      <c r="C114">
        <v>3</v>
      </c>
      <c r="D114" t="s">
        <v>100</v>
      </c>
      <c r="E114">
        <v>70</v>
      </c>
      <c r="F114" t="b">
        <v>0</v>
      </c>
      <c r="H114" t="s">
        <v>458</v>
      </c>
      <c r="I114">
        <v>0</v>
      </c>
      <c r="J114" t="s">
        <v>590</v>
      </c>
      <c r="K114" t="s">
        <v>412</v>
      </c>
      <c r="L114">
        <v>0</v>
      </c>
      <c r="M114" t="s">
        <v>174</v>
      </c>
      <c r="N114" t="s">
        <v>591</v>
      </c>
      <c r="O114">
        <v>0</v>
      </c>
      <c r="P114" t="s">
        <v>592</v>
      </c>
      <c r="Q114" t="s">
        <v>174</v>
      </c>
      <c r="R114">
        <v>0</v>
      </c>
      <c r="S114" t="s">
        <v>112</v>
      </c>
      <c r="T114">
        <v>60</v>
      </c>
      <c r="U114">
        <v>0.629</v>
      </c>
      <c r="V114">
        <v>7.1999999999999995E-2</v>
      </c>
      <c r="W114">
        <v>2.9000000000000001E-2</v>
      </c>
      <c r="X114">
        <v>0</v>
      </c>
      <c r="Y114">
        <v>0.628</v>
      </c>
      <c r="AB114">
        <v>7.04</v>
      </c>
      <c r="AC114">
        <v>117.33333333333334</v>
      </c>
      <c r="AD114">
        <v>117.36233333333334</v>
      </c>
      <c r="AE114">
        <v>0</v>
      </c>
      <c r="AF114">
        <v>39.494160000000001</v>
      </c>
      <c r="AG114">
        <v>4.4817000000000003E-2</v>
      </c>
      <c r="AH114">
        <v>0</v>
      </c>
      <c r="AI114">
        <v>8.3215090000000007</v>
      </c>
      <c r="AJ114">
        <v>1.6261000000000001E-2</v>
      </c>
      <c r="AK114">
        <v>5.1503E-2</v>
      </c>
      <c r="AL114">
        <v>17.000730000000001</v>
      </c>
      <c r="AM114">
        <v>1.627996</v>
      </c>
      <c r="AN114">
        <v>23.75</v>
      </c>
      <c r="AO114">
        <v>0.63100000000000001</v>
      </c>
      <c r="AP114">
        <v>0.91</v>
      </c>
      <c r="AQ114">
        <v>1.133</v>
      </c>
      <c r="AR114">
        <v>0.5</v>
      </c>
      <c r="AS114">
        <v>483.1</v>
      </c>
      <c r="AT114">
        <v>2</v>
      </c>
      <c r="AU114">
        <v>0.24099999999999999</v>
      </c>
      <c r="AV114">
        <v>0.3</v>
      </c>
      <c r="AW114">
        <v>61.3</v>
      </c>
      <c r="AX114">
        <v>5.15</v>
      </c>
      <c r="AY114">
        <v>757</v>
      </c>
      <c r="AZ114">
        <v>9.3800000000000008</v>
      </c>
      <c r="BA114">
        <v>-561.4</v>
      </c>
      <c r="BB114">
        <v>331.8</v>
      </c>
      <c r="BC114">
        <v>1.75</v>
      </c>
      <c r="BD114">
        <v>2.71338355043454</v>
      </c>
      <c r="BE114">
        <v>1.41824340092666</v>
      </c>
      <c r="BF114">
        <v>1.17933935270137</v>
      </c>
    </row>
    <row r="115" spans="1:58">
      <c r="A115">
        <v>60</v>
      </c>
      <c r="B115">
        <v>43706</v>
      </c>
      <c r="C115">
        <v>4</v>
      </c>
      <c r="D115" t="s">
        <v>100</v>
      </c>
      <c r="E115">
        <v>105</v>
      </c>
      <c r="F115" t="b">
        <v>0</v>
      </c>
      <c r="H115" t="s">
        <v>221</v>
      </c>
      <c r="I115" t="s">
        <v>593</v>
      </c>
      <c r="J115" t="s">
        <v>594</v>
      </c>
      <c r="K115" t="s">
        <v>98</v>
      </c>
      <c r="L115">
        <v>0</v>
      </c>
      <c r="M115" t="s">
        <v>93</v>
      </c>
      <c r="N115" t="s">
        <v>595</v>
      </c>
      <c r="O115" t="s">
        <v>596</v>
      </c>
      <c r="P115" t="s">
        <v>597</v>
      </c>
      <c r="Q115" t="s">
        <v>160</v>
      </c>
      <c r="R115">
        <v>0</v>
      </c>
      <c r="S115" t="s">
        <v>94</v>
      </c>
      <c r="T115">
        <v>60</v>
      </c>
      <c r="U115">
        <v>0.46400000000000002</v>
      </c>
      <c r="V115">
        <v>1.2999999999999999E-2</v>
      </c>
      <c r="W115">
        <v>2.5999999999999999E-2</v>
      </c>
      <c r="X115">
        <v>0</v>
      </c>
      <c r="Y115">
        <v>0.46300000000000002</v>
      </c>
      <c r="AB115">
        <v>5.8650000000000002</v>
      </c>
      <c r="AC115">
        <v>97.750000000000014</v>
      </c>
      <c r="AD115">
        <v>97.77600000000001</v>
      </c>
      <c r="AE115">
        <v>0</v>
      </c>
      <c r="AF115">
        <v>39.71163</v>
      </c>
      <c r="AG115">
        <v>2.9728999999999998E-2</v>
      </c>
      <c r="AH115">
        <v>2.5300000000000002E-4</v>
      </c>
      <c r="AI115">
        <v>8.3559429999999999</v>
      </c>
      <c r="AJ115">
        <v>5.8760000000000001E-3</v>
      </c>
      <c r="AK115">
        <v>5.3294000000000001E-2</v>
      </c>
      <c r="AL115">
        <v>16.917760000000001</v>
      </c>
      <c r="AM115">
        <v>2.0310299999999999</v>
      </c>
      <c r="AN115">
        <v>23.71</v>
      </c>
      <c r="AO115">
        <v>0.77300000000000002</v>
      </c>
      <c r="AP115">
        <v>0.91</v>
      </c>
      <c r="AQ115">
        <v>1.145</v>
      </c>
      <c r="AR115">
        <v>0.5</v>
      </c>
      <c r="AS115">
        <v>480.5</v>
      </c>
      <c r="AT115">
        <v>2</v>
      </c>
      <c r="AU115">
        <v>0.24</v>
      </c>
      <c r="AV115">
        <v>0.3</v>
      </c>
      <c r="AW115">
        <v>63.58</v>
      </c>
      <c r="AX115">
        <v>5.35</v>
      </c>
      <c r="AY115">
        <v>757</v>
      </c>
      <c r="AZ115">
        <v>9.4250000000000007</v>
      </c>
      <c r="BA115">
        <v>-577.29999999999995</v>
      </c>
      <c r="BB115">
        <v>301.2</v>
      </c>
      <c r="BC115">
        <v>2.1</v>
      </c>
      <c r="BD115">
        <v>2.4155270302718699</v>
      </c>
      <c r="BE115">
        <v>2.2124437988799102</v>
      </c>
      <c r="BF115">
        <v>1.32476265423527</v>
      </c>
    </row>
    <row r="116" spans="1:58">
      <c r="A116">
        <v>60</v>
      </c>
      <c r="B116">
        <v>43706</v>
      </c>
      <c r="C116">
        <v>5</v>
      </c>
      <c r="D116" t="s">
        <v>105</v>
      </c>
      <c r="E116">
        <v>120</v>
      </c>
      <c r="F116" t="b">
        <v>0</v>
      </c>
      <c r="H116" t="s">
        <v>598</v>
      </c>
      <c r="I116">
        <v>0</v>
      </c>
      <c r="J116" t="s">
        <v>599</v>
      </c>
      <c r="K116">
        <v>0</v>
      </c>
      <c r="L116">
        <v>0</v>
      </c>
      <c r="M116" t="s">
        <v>600</v>
      </c>
      <c r="N116" t="s">
        <v>601</v>
      </c>
      <c r="O116">
        <v>0</v>
      </c>
      <c r="P116" t="s">
        <v>602</v>
      </c>
      <c r="Q116" t="s">
        <v>603</v>
      </c>
      <c r="R116">
        <v>0</v>
      </c>
      <c r="S116" t="s">
        <v>207</v>
      </c>
      <c r="T116">
        <v>60</v>
      </c>
      <c r="U116">
        <v>0.41</v>
      </c>
      <c r="V116">
        <v>0.28199999999999997</v>
      </c>
      <c r="W116">
        <v>3.5999999999999997E-2</v>
      </c>
      <c r="X116">
        <v>0</v>
      </c>
      <c r="Y116">
        <v>0.41</v>
      </c>
      <c r="AB116">
        <v>4.5549999999999997</v>
      </c>
      <c r="AC116">
        <v>75.916666666666671</v>
      </c>
      <c r="AD116">
        <v>75.952666666666673</v>
      </c>
      <c r="AE116">
        <v>0</v>
      </c>
      <c r="AF116">
        <v>38.841610000000003</v>
      </c>
      <c r="AG116">
        <v>0.25968799999999997</v>
      </c>
      <c r="AH116">
        <v>8.8800000000000001E-4</v>
      </c>
      <c r="AI116">
        <v>8.1934159999999991</v>
      </c>
      <c r="AJ116">
        <v>6.2727000000000005E-2</v>
      </c>
      <c r="AK116">
        <v>6.6393999999999995E-2</v>
      </c>
      <c r="AL116">
        <v>16.617249999999999</v>
      </c>
      <c r="AM116">
        <v>1.493892</v>
      </c>
      <c r="AN116">
        <v>23.842857142857099</v>
      </c>
      <c r="AO116">
        <v>0.64714285714285702</v>
      </c>
      <c r="AP116">
        <v>0.91100000000000003</v>
      </c>
      <c r="AQ116">
        <v>1.135</v>
      </c>
      <c r="AR116">
        <v>0.5</v>
      </c>
      <c r="AS116">
        <v>479.57142857142901</v>
      </c>
      <c r="AT116">
        <v>2</v>
      </c>
      <c r="AU116">
        <v>0.24</v>
      </c>
      <c r="AV116">
        <v>0.3</v>
      </c>
      <c r="AW116">
        <v>73.685714285714297</v>
      </c>
      <c r="AX116">
        <v>6.1828571428571397</v>
      </c>
      <c r="AY116">
        <v>757</v>
      </c>
      <c r="AZ116">
        <v>9.3371428571428599</v>
      </c>
      <c r="BA116">
        <v>-621.57142857142901</v>
      </c>
      <c r="BB116">
        <v>201.78571428571399</v>
      </c>
      <c r="BC116">
        <v>1.1428571428571399</v>
      </c>
      <c r="BD116">
        <v>2.7114349842796099</v>
      </c>
      <c r="BE116">
        <v>2.12033786651683</v>
      </c>
      <c r="BF116">
        <v>1.1801868820580199</v>
      </c>
    </row>
    <row r="117" spans="1:58">
      <c r="A117">
        <v>60</v>
      </c>
      <c r="B117">
        <v>43706</v>
      </c>
      <c r="C117">
        <v>6</v>
      </c>
      <c r="D117" t="s">
        <v>109</v>
      </c>
      <c r="E117">
        <v>105</v>
      </c>
      <c r="F117" t="b">
        <v>0</v>
      </c>
      <c r="H117" t="s">
        <v>604</v>
      </c>
      <c r="I117" t="s">
        <v>602</v>
      </c>
      <c r="J117" t="s">
        <v>605</v>
      </c>
      <c r="K117" t="s">
        <v>151</v>
      </c>
      <c r="L117">
        <v>0</v>
      </c>
      <c r="M117" t="s">
        <v>388</v>
      </c>
      <c r="N117" t="s">
        <v>606</v>
      </c>
      <c r="O117">
        <v>0</v>
      </c>
      <c r="P117" t="s">
        <v>607</v>
      </c>
      <c r="Q117" t="s">
        <v>112</v>
      </c>
      <c r="R117">
        <v>0</v>
      </c>
      <c r="S117" t="s">
        <v>157</v>
      </c>
      <c r="T117">
        <v>60</v>
      </c>
      <c r="U117">
        <v>0.32800000000000001</v>
      </c>
      <c r="V117">
        <v>0.27500000000000002</v>
      </c>
      <c r="W117">
        <v>9.4E-2</v>
      </c>
      <c r="X117">
        <v>0</v>
      </c>
      <c r="Y117">
        <v>0.32800000000000001</v>
      </c>
      <c r="AB117">
        <v>0.51500000000000001</v>
      </c>
      <c r="AC117">
        <v>8.5833333333333339</v>
      </c>
      <c r="AD117">
        <v>8.6773333333333333</v>
      </c>
      <c r="AE117">
        <v>0</v>
      </c>
      <c r="AF117">
        <v>39.718409999999999</v>
      </c>
      <c r="AG117">
        <v>0.115091</v>
      </c>
      <c r="AH117">
        <v>0</v>
      </c>
      <c r="AI117">
        <v>8.2858990000000006</v>
      </c>
      <c r="AJ117">
        <v>8.1495999999999999E-2</v>
      </c>
      <c r="AK117">
        <v>0.12931100000000001</v>
      </c>
      <c r="AL117">
        <v>16.690930000000002</v>
      </c>
      <c r="AM117">
        <v>2.5804239999999998</v>
      </c>
      <c r="AN117">
        <v>23.661555555555601</v>
      </c>
      <c r="AO117">
        <v>0.44666666666666699</v>
      </c>
      <c r="AP117">
        <v>0.90900000000000003</v>
      </c>
      <c r="AQ117">
        <v>1.11666666666667</v>
      </c>
      <c r="AR117">
        <v>0.5</v>
      </c>
      <c r="AS117">
        <v>484.95555555555597</v>
      </c>
      <c r="AT117">
        <v>2</v>
      </c>
      <c r="AU117">
        <v>0.242666666666667</v>
      </c>
      <c r="AV117">
        <v>0.3</v>
      </c>
      <c r="AW117">
        <v>64.748888888888899</v>
      </c>
      <c r="AX117">
        <v>5.4526666666666701</v>
      </c>
      <c r="AY117">
        <v>757</v>
      </c>
      <c r="AZ117">
        <v>9.0651111111111096</v>
      </c>
      <c r="BA117">
        <v>-600.20000000000005</v>
      </c>
      <c r="BB117">
        <v>883.84444444444398</v>
      </c>
      <c r="BC117">
        <v>5.1555555555555603</v>
      </c>
      <c r="BD117">
        <v>2.5269450179735502</v>
      </c>
      <c r="BE117">
        <v>3.4571667868956699</v>
      </c>
      <c r="BF117">
        <v>1.26635125704722</v>
      </c>
    </row>
    <row r="118" spans="1:58">
      <c r="A118">
        <v>60</v>
      </c>
      <c r="B118">
        <v>43706</v>
      </c>
      <c r="C118">
        <v>7</v>
      </c>
      <c r="D118" t="s">
        <v>90</v>
      </c>
      <c r="E118">
        <v>172</v>
      </c>
      <c r="F118" t="b">
        <v>1</v>
      </c>
      <c r="H118" t="s">
        <v>336</v>
      </c>
      <c r="I118" t="s">
        <v>608</v>
      </c>
      <c r="J118" t="s">
        <v>609</v>
      </c>
      <c r="K118">
        <v>0</v>
      </c>
      <c r="L118" t="s">
        <v>306</v>
      </c>
      <c r="M118" t="s">
        <v>304</v>
      </c>
      <c r="N118" t="s">
        <v>610</v>
      </c>
      <c r="O118">
        <v>0</v>
      </c>
      <c r="P118" t="s">
        <v>611</v>
      </c>
      <c r="Q118" t="s">
        <v>357</v>
      </c>
      <c r="R118">
        <v>0</v>
      </c>
      <c r="S118" t="s">
        <v>282</v>
      </c>
      <c r="T118">
        <v>60</v>
      </c>
      <c r="U118">
        <v>0.495</v>
      </c>
      <c r="V118">
        <v>0.22800000000000001</v>
      </c>
      <c r="W118">
        <v>9.1999999999999998E-2</v>
      </c>
      <c r="X118">
        <v>0</v>
      </c>
      <c r="Y118">
        <v>0.49399999999999999</v>
      </c>
      <c r="AB118">
        <v>1.7350000000000001</v>
      </c>
      <c r="AC118">
        <v>28.916666666666668</v>
      </c>
      <c r="AD118">
        <v>29.008666666666667</v>
      </c>
      <c r="AE118">
        <v>0</v>
      </c>
      <c r="AF118">
        <v>37.361319999999999</v>
      </c>
      <c r="AG118">
        <v>5.7324E-2</v>
      </c>
      <c r="AH118">
        <v>0</v>
      </c>
      <c r="AI118">
        <v>8.2429950000000005</v>
      </c>
      <c r="AJ118">
        <v>4.3275000000000001E-2</v>
      </c>
      <c r="AK118">
        <v>0.110081</v>
      </c>
      <c r="AL118">
        <v>16.91047</v>
      </c>
      <c r="AM118">
        <v>1.2011700000000001</v>
      </c>
      <c r="AN118">
        <v>23.6578571428571</v>
      </c>
      <c r="AO118">
        <v>0.73499999999999999</v>
      </c>
      <c r="AP118">
        <v>0.90900000000000003</v>
      </c>
      <c r="AQ118">
        <v>1.14214285714286</v>
      </c>
      <c r="AR118">
        <v>0.5</v>
      </c>
      <c r="AS118">
        <v>469.28571428571399</v>
      </c>
      <c r="AT118">
        <v>2</v>
      </c>
      <c r="AU118">
        <v>0.24</v>
      </c>
      <c r="AV118">
        <v>0.3</v>
      </c>
      <c r="AW118">
        <v>68.517857142857096</v>
      </c>
      <c r="AX118">
        <v>5.77</v>
      </c>
      <c r="AY118">
        <v>757</v>
      </c>
      <c r="AZ118">
        <v>9.1014285714285705</v>
      </c>
      <c r="BA118">
        <v>-611.107142857143</v>
      </c>
      <c r="BB118">
        <v>720.92857142857099</v>
      </c>
      <c r="BC118">
        <v>5</v>
      </c>
      <c r="BD118">
        <v>2.1871197547950199</v>
      </c>
      <c r="BE118">
        <v>1.9264683571741701</v>
      </c>
      <c r="BF118">
        <v>1.4631114702267001</v>
      </c>
    </row>
    <row r="119" spans="1:58">
      <c r="A119">
        <v>60</v>
      </c>
      <c r="B119">
        <v>43706</v>
      </c>
      <c r="C119">
        <v>8</v>
      </c>
      <c r="D119" t="s">
        <v>105</v>
      </c>
      <c r="E119">
        <v>90</v>
      </c>
      <c r="F119" t="b">
        <v>0</v>
      </c>
      <c r="H119" t="s">
        <v>612</v>
      </c>
      <c r="I119">
        <v>0</v>
      </c>
      <c r="J119" t="s">
        <v>613</v>
      </c>
      <c r="K119" t="s">
        <v>196</v>
      </c>
      <c r="L119">
        <v>0</v>
      </c>
      <c r="M119" t="s">
        <v>282</v>
      </c>
      <c r="N119" t="s">
        <v>614</v>
      </c>
      <c r="O119">
        <v>0</v>
      </c>
      <c r="P119" t="s">
        <v>615</v>
      </c>
      <c r="Q119" t="s">
        <v>69</v>
      </c>
      <c r="R119">
        <v>0</v>
      </c>
      <c r="S119" t="s">
        <v>389</v>
      </c>
      <c r="T119">
        <v>60</v>
      </c>
      <c r="U119">
        <v>0.28100000000000003</v>
      </c>
      <c r="V119">
        <v>0.11</v>
      </c>
      <c r="W119">
        <v>1.6E-2</v>
      </c>
      <c r="X119">
        <v>0</v>
      </c>
      <c r="Y119">
        <v>0.28100000000000003</v>
      </c>
      <c r="AB119">
        <v>5.8150000000000004</v>
      </c>
      <c r="AC119">
        <v>96.916666666666671</v>
      </c>
      <c r="AD119">
        <v>96.932666666666677</v>
      </c>
      <c r="AE119">
        <v>0</v>
      </c>
      <c r="AF119">
        <v>38.317369999999997</v>
      </c>
      <c r="AG119">
        <v>7.1544999999999997E-2</v>
      </c>
      <c r="AH119">
        <v>9.4200000000000002E-4</v>
      </c>
      <c r="AI119">
        <v>8.341405</v>
      </c>
      <c r="AJ119">
        <v>7.4773999999999993E-2</v>
      </c>
      <c r="AK119">
        <v>4.3136000000000001E-2</v>
      </c>
      <c r="AL119">
        <v>16.889489999999999</v>
      </c>
      <c r="AM119">
        <v>2.5956E-2</v>
      </c>
      <c r="AN119">
        <v>23.6466666666667</v>
      </c>
      <c r="AO119">
        <v>0.45777777777777801</v>
      </c>
      <c r="AP119">
        <v>0.90900000000000003</v>
      </c>
      <c r="AQ119">
        <v>1.1188888888888899</v>
      </c>
      <c r="AR119">
        <v>0.5</v>
      </c>
      <c r="AS119">
        <v>476</v>
      </c>
      <c r="AT119">
        <v>2</v>
      </c>
      <c r="AU119">
        <v>0.24</v>
      </c>
      <c r="AV119">
        <v>0.3</v>
      </c>
      <c r="AW119">
        <v>65.544444444444395</v>
      </c>
      <c r="AX119">
        <v>5.5205555555555597</v>
      </c>
      <c r="AY119">
        <v>757</v>
      </c>
      <c r="AZ119">
        <v>9.0255555555555596</v>
      </c>
      <c r="BA119">
        <v>-596</v>
      </c>
      <c r="BB119">
        <v>997.944444444444</v>
      </c>
      <c r="BC119">
        <v>7.1666666666666696</v>
      </c>
      <c r="BD119">
        <v>2.8586819924425702</v>
      </c>
      <c r="BE119">
        <v>1.82767454332518</v>
      </c>
      <c r="BF119">
        <v>1.11939698380574</v>
      </c>
    </row>
    <row r="120" spans="1:58">
      <c r="A120">
        <v>60</v>
      </c>
      <c r="B120">
        <v>43706</v>
      </c>
      <c r="C120">
        <v>9</v>
      </c>
      <c r="D120" t="s">
        <v>109</v>
      </c>
      <c r="E120">
        <v>145</v>
      </c>
      <c r="F120" t="b">
        <v>1</v>
      </c>
      <c r="H120" t="s">
        <v>616</v>
      </c>
      <c r="I120">
        <v>0</v>
      </c>
      <c r="J120" t="s">
        <v>344</v>
      </c>
      <c r="K120" t="s">
        <v>295</v>
      </c>
      <c r="L120">
        <v>0</v>
      </c>
      <c r="M120" t="s">
        <v>266</v>
      </c>
      <c r="N120" t="s">
        <v>617</v>
      </c>
      <c r="O120">
        <v>0</v>
      </c>
      <c r="P120" t="s">
        <v>359</v>
      </c>
      <c r="Q120" t="s">
        <v>288</v>
      </c>
      <c r="R120">
        <v>0</v>
      </c>
      <c r="S120" t="s">
        <v>359</v>
      </c>
      <c r="T120">
        <v>60</v>
      </c>
      <c r="U120">
        <v>0.223</v>
      </c>
      <c r="V120">
        <v>0.186</v>
      </c>
      <c r="W120">
        <v>3.2000000000000001E-2</v>
      </c>
      <c r="X120">
        <v>0</v>
      </c>
      <c r="Y120">
        <v>0.223</v>
      </c>
      <c r="AB120">
        <v>11.32</v>
      </c>
      <c r="AC120">
        <v>188.66666666666669</v>
      </c>
      <c r="AD120">
        <v>188.6986666666667</v>
      </c>
      <c r="AE120">
        <v>0</v>
      </c>
      <c r="AF120">
        <v>36.050179999999997</v>
      </c>
      <c r="AG120">
        <v>4.8732999999999999E-2</v>
      </c>
      <c r="AH120">
        <v>1.9750000000000002E-3</v>
      </c>
      <c r="AI120">
        <v>8.2877150000000004</v>
      </c>
      <c r="AJ120">
        <v>2.2348E-2</v>
      </c>
      <c r="AK120">
        <v>5.9310000000000002E-2</v>
      </c>
      <c r="AL120">
        <v>16.56251</v>
      </c>
      <c r="AM120">
        <v>1.4585630000000001</v>
      </c>
      <c r="AN120">
        <v>23.507999999999999</v>
      </c>
      <c r="AO120">
        <v>0.55300000000000005</v>
      </c>
      <c r="AP120">
        <v>0.90900000000000003</v>
      </c>
      <c r="AQ120">
        <v>1.125</v>
      </c>
      <c r="AR120">
        <v>0.5</v>
      </c>
      <c r="AS120">
        <v>465.5</v>
      </c>
      <c r="AT120">
        <v>2</v>
      </c>
      <c r="AU120">
        <v>0.23</v>
      </c>
      <c r="AV120">
        <v>0.3</v>
      </c>
      <c r="AW120">
        <v>56.35</v>
      </c>
      <c r="AX120">
        <v>4.7610000000000001</v>
      </c>
      <c r="AY120">
        <v>757</v>
      </c>
      <c r="AZ120">
        <v>8.8249999999999993</v>
      </c>
      <c r="BA120">
        <v>-589.9</v>
      </c>
      <c r="BB120">
        <v>398.5</v>
      </c>
      <c r="BC120">
        <v>2.7</v>
      </c>
      <c r="BD120">
        <v>2.4362934299152399</v>
      </c>
      <c r="BE120">
        <v>0.35993717058640601</v>
      </c>
      <c r="BF120">
        <v>1.31347068489666</v>
      </c>
    </row>
    <row r="121" spans="1:58">
      <c r="A121">
        <v>60</v>
      </c>
      <c r="B121">
        <v>43706</v>
      </c>
      <c r="C121">
        <v>10</v>
      </c>
      <c r="D121" t="s">
        <v>105</v>
      </c>
      <c r="E121">
        <v>70</v>
      </c>
      <c r="F121" t="b">
        <v>0</v>
      </c>
      <c r="H121" t="s">
        <v>618</v>
      </c>
      <c r="I121" t="s">
        <v>619</v>
      </c>
      <c r="J121" t="s">
        <v>620</v>
      </c>
      <c r="K121" t="s">
        <v>99</v>
      </c>
      <c r="L121">
        <v>0</v>
      </c>
      <c r="M121" t="s">
        <v>187</v>
      </c>
      <c r="N121" t="s">
        <v>621</v>
      </c>
      <c r="O121" t="s">
        <v>622</v>
      </c>
      <c r="P121" t="s">
        <v>623</v>
      </c>
      <c r="Q121" t="s">
        <v>163</v>
      </c>
      <c r="R121" t="s">
        <v>347</v>
      </c>
      <c r="S121" t="s">
        <v>133</v>
      </c>
      <c r="T121">
        <v>60</v>
      </c>
      <c r="U121">
        <v>0.34599999999999997</v>
      </c>
      <c r="V121">
        <v>0.11700000000000001</v>
      </c>
      <c r="W121">
        <v>8.0000000000000002E-3</v>
      </c>
      <c r="X121">
        <v>0</v>
      </c>
      <c r="Y121">
        <v>0.34599999999999997</v>
      </c>
      <c r="AB121">
        <v>4.5</v>
      </c>
      <c r="AC121">
        <v>75</v>
      </c>
      <c r="AD121">
        <v>75.007999999999996</v>
      </c>
      <c r="AE121">
        <v>0</v>
      </c>
      <c r="AF121">
        <v>39.89817</v>
      </c>
      <c r="AG121">
        <v>0.137847</v>
      </c>
      <c r="AH121">
        <v>4.4700000000000002E-4</v>
      </c>
      <c r="AI121">
        <v>8.3703129999999994</v>
      </c>
      <c r="AJ121">
        <v>5.8404999999999999E-2</v>
      </c>
      <c r="AK121">
        <v>3.4768E-2</v>
      </c>
      <c r="AL121">
        <v>16.676279999999998</v>
      </c>
      <c r="AM121">
        <v>1.3410420000000001</v>
      </c>
      <c r="AN121">
        <v>23.5140909090909</v>
      </c>
      <c r="AO121">
        <v>0.67181818181818198</v>
      </c>
      <c r="AP121">
        <v>0.91</v>
      </c>
      <c r="AQ121">
        <v>1.13818181818182</v>
      </c>
      <c r="AR121">
        <v>0.5</v>
      </c>
      <c r="AS121">
        <v>482.27272727272702</v>
      </c>
      <c r="AT121">
        <v>2</v>
      </c>
      <c r="AU121">
        <v>0.24</v>
      </c>
      <c r="AV121">
        <v>0.3</v>
      </c>
      <c r="AW121">
        <v>57.8272727272727</v>
      </c>
      <c r="AX121">
        <v>4.8827272727272701</v>
      </c>
      <c r="AY121">
        <v>757</v>
      </c>
      <c r="AZ121">
        <v>8.9727272727272709</v>
      </c>
      <c r="BA121">
        <v>-589.72727272727298</v>
      </c>
      <c r="BB121">
        <v>650.36363636363603</v>
      </c>
      <c r="BC121">
        <v>4.9090909090909101</v>
      </c>
      <c r="BD121">
        <v>3.2031083064546402</v>
      </c>
      <c r="BE121">
        <v>1.06097939064861</v>
      </c>
      <c r="BF121">
        <v>0.99902959682993697</v>
      </c>
    </row>
    <row r="122" spans="1:58">
      <c r="A122">
        <v>60</v>
      </c>
      <c r="B122">
        <v>43706</v>
      </c>
      <c r="C122">
        <v>11</v>
      </c>
      <c r="D122" t="s">
        <v>90</v>
      </c>
      <c r="E122">
        <v>95</v>
      </c>
      <c r="F122" t="b">
        <v>1</v>
      </c>
      <c r="H122" t="s">
        <v>624</v>
      </c>
      <c r="I122" t="s">
        <v>417</v>
      </c>
      <c r="J122" t="s">
        <v>625</v>
      </c>
      <c r="K122" t="s">
        <v>160</v>
      </c>
      <c r="L122">
        <v>0</v>
      </c>
      <c r="M122" t="s">
        <v>128</v>
      </c>
      <c r="N122" t="s">
        <v>609</v>
      </c>
      <c r="O122" t="s">
        <v>71</v>
      </c>
      <c r="P122" t="s">
        <v>626</v>
      </c>
      <c r="Q122" t="s">
        <v>153</v>
      </c>
      <c r="R122">
        <v>0</v>
      </c>
      <c r="S122" t="s">
        <v>98</v>
      </c>
      <c r="T122">
        <v>60</v>
      </c>
      <c r="U122">
        <v>0.40899999999999997</v>
      </c>
      <c r="V122">
        <v>9.9000000000000005E-2</v>
      </c>
      <c r="W122">
        <v>3.5999999999999997E-2</v>
      </c>
      <c r="X122">
        <v>0</v>
      </c>
      <c r="Y122">
        <v>0.40899999999999997</v>
      </c>
      <c r="AB122">
        <v>5.9450000000000003</v>
      </c>
      <c r="AC122">
        <v>99.083333333333343</v>
      </c>
      <c r="AD122">
        <v>99.119333333333344</v>
      </c>
      <c r="AE122">
        <v>0</v>
      </c>
      <c r="AF122">
        <v>39.914940000000001</v>
      </c>
      <c r="AG122">
        <v>4.1998000000000001E-2</v>
      </c>
      <c r="AH122">
        <v>6.2500000000000001E-4</v>
      </c>
      <c r="AI122">
        <v>8.3430110000000006</v>
      </c>
      <c r="AJ122">
        <v>2.2734999999999998E-2</v>
      </c>
      <c r="AK122">
        <v>6.2223000000000001E-2</v>
      </c>
      <c r="AL122">
        <v>17.077629999999999</v>
      </c>
      <c r="AM122">
        <v>2.2119979999999999</v>
      </c>
      <c r="AN122">
        <v>23.5268181818182</v>
      </c>
      <c r="AO122">
        <v>0.732727272727273</v>
      </c>
      <c r="AP122">
        <v>0.90900000000000003</v>
      </c>
      <c r="AQ122">
        <v>1.1404545454545501</v>
      </c>
      <c r="AR122">
        <v>0.5</v>
      </c>
      <c r="AS122">
        <v>486.13636363636402</v>
      </c>
      <c r="AT122">
        <v>2</v>
      </c>
      <c r="AU122">
        <v>0.24272727272727301</v>
      </c>
      <c r="AV122">
        <v>0.3</v>
      </c>
      <c r="AW122">
        <v>74.736363636363606</v>
      </c>
      <c r="AX122">
        <v>6.3054545454545501</v>
      </c>
      <c r="AY122">
        <v>757</v>
      </c>
      <c r="AZ122">
        <v>9.3090909090909104</v>
      </c>
      <c r="BA122">
        <v>-604.54545454545496</v>
      </c>
      <c r="BB122">
        <v>598.13636363636397</v>
      </c>
      <c r="BC122">
        <v>4.1363636363636402</v>
      </c>
      <c r="BD122">
        <v>2.55269692318014</v>
      </c>
      <c r="BE122">
        <v>1.22309299781228</v>
      </c>
      <c r="BF122">
        <v>1.25357615741294</v>
      </c>
    </row>
    <row r="123" spans="1:58">
      <c r="A123">
        <v>60</v>
      </c>
      <c r="B123">
        <v>43706</v>
      </c>
      <c r="C123">
        <v>12</v>
      </c>
      <c r="D123" t="s">
        <v>100</v>
      </c>
      <c r="E123">
        <v>70</v>
      </c>
      <c r="F123" t="b">
        <v>1</v>
      </c>
      <c r="H123" t="s">
        <v>627</v>
      </c>
      <c r="I123" t="s">
        <v>526</v>
      </c>
      <c r="J123" t="s">
        <v>628</v>
      </c>
      <c r="K123" t="s">
        <v>133</v>
      </c>
      <c r="L123">
        <v>0</v>
      </c>
      <c r="M123" t="s">
        <v>187</v>
      </c>
      <c r="N123" t="s">
        <v>629</v>
      </c>
      <c r="O123" t="s">
        <v>72</v>
      </c>
      <c r="P123" t="s">
        <v>630</v>
      </c>
      <c r="Q123" t="s">
        <v>133</v>
      </c>
      <c r="R123">
        <v>0</v>
      </c>
      <c r="S123" t="s">
        <v>187</v>
      </c>
      <c r="T123">
        <v>60</v>
      </c>
      <c r="U123">
        <v>0.39600000000000002</v>
      </c>
      <c r="V123">
        <v>0</v>
      </c>
      <c r="W123">
        <v>2.1000000000000001E-2</v>
      </c>
      <c r="X123">
        <v>0</v>
      </c>
      <c r="Y123">
        <v>0.39600000000000002</v>
      </c>
      <c r="AB123">
        <v>5.9850000000000003</v>
      </c>
      <c r="AC123">
        <v>99.750000000000014</v>
      </c>
      <c r="AD123">
        <v>99.771000000000015</v>
      </c>
      <c r="AE123">
        <v>0</v>
      </c>
      <c r="AF123">
        <v>39.818539999999999</v>
      </c>
      <c r="AG123">
        <v>3.0065000000000001E-2</v>
      </c>
      <c r="AH123">
        <v>0</v>
      </c>
      <c r="AI123">
        <v>8.3603909999999999</v>
      </c>
      <c r="AJ123">
        <v>4.3740000000000003E-3</v>
      </c>
      <c r="AK123">
        <v>5.3258E-2</v>
      </c>
      <c r="AL123">
        <v>17.554559999999999</v>
      </c>
      <c r="AM123">
        <v>1.180261</v>
      </c>
      <c r="AN123">
        <v>23.772222222222201</v>
      </c>
      <c r="AO123">
        <v>0.86666666666666703</v>
      </c>
      <c r="AP123">
        <v>0.90900000000000003</v>
      </c>
      <c r="AQ123">
        <v>1.15222222222222</v>
      </c>
      <c r="AR123">
        <v>0.5</v>
      </c>
      <c r="AS123">
        <v>480.5</v>
      </c>
      <c r="AT123">
        <v>2</v>
      </c>
      <c r="AU123">
        <v>0.24</v>
      </c>
      <c r="AV123">
        <v>0.3</v>
      </c>
      <c r="AW123">
        <v>70.044444444444494</v>
      </c>
      <c r="AX123">
        <v>5.8855555555555599</v>
      </c>
      <c r="AY123">
        <v>757</v>
      </c>
      <c r="AZ123">
        <v>9.4888888888888907</v>
      </c>
      <c r="BA123">
        <v>-587.22222222222194</v>
      </c>
      <c r="BB123">
        <v>329.66666666666703</v>
      </c>
      <c r="BC123">
        <v>2.2222222222222201</v>
      </c>
      <c r="BD123">
        <v>3.3608235208783701</v>
      </c>
      <c r="BE123">
        <v>1.6082343725411301</v>
      </c>
      <c r="BF123">
        <v>0.95214758529292398</v>
      </c>
    </row>
    <row r="124" spans="1:58">
      <c r="A124">
        <v>60</v>
      </c>
      <c r="B124">
        <v>43706</v>
      </c>
      <c r="C124">
        <v>13</v>
      </c>
      <c r="D124" t="s">
        <v>109</v>
      </c>
      <c r="E124">
        <v>90</v>
      </c>
      <c r="F124" t="b">
        <v>1</v>
      </c>
      <c r="H124" t="s">
        <v>631</v>
      </c>
      <c r="I124">
        <v>0</v>
      </c>
      <c r="J124" t="s">
        <v>569</v>
      </c>
      <c r="K124" t="s">
        <v>303</v>
      </c>
      <c r="L124">
        <v>0</v>
      </c>
      <c r="M124" t="s">
        <v>167</v>
      </c>
      <c r="N124" t="s">
        <v>632</v>
      </c>
      <c r="O124" t="s">
        <v>527</v>
      </c>
      <c r="P124" t="s">
        <v>633</v>
      </c>
      <c r="Q124" t="s">
        <v>160</v>
      </c>
      <c r="R124">
        <v>0</v>
      </c>
      <c r="S124" t="s">
        <v>112</v>
      </c>
      <c r="T124">
        <v>60</v>
      </c>
      <c r="U124">
        <v>0.32500000000000001</v>
      </c>
      <c r="V124">
        <v>8.0000000000000002E-3</v>
      </c>
      <c r="W124">
        <v>2.8000000000000001E-2</v>
      </c>
      <c r="X124">
        <v>0</v>
      </c>
      <c r="Y124">
        <v>0.32500000000000001</v>
      </c>
      <c r="AB124">
        <v>11.574999999999999</v>
      </c>
      <c r="AC124">
        <v>192.91666666666666</v>
      </c>
      <c r="AD124">
        <v>192.94466666666665</v>
      </c>
      <c r="AE124">
        <v>0</v>
      </c>
      <c r="AF124">
        <v>37.577179999999998</v>
      </c>
      <c r="AG124">
        <v>6.1141000000000001E-2</v>
      </c>
      <c r="AH124">
        <v>4.6200000000000001E-4</v>
      </c>
      <c r="AI124">
        <v>8.3403519999999993</v>
      </c>
      <c r="AJ124">
        <v>1.6659E-2</v>
      </c>
      <c r="AK124">
        <v>5.8918999999999999E-2</v>
      </c>
      <c r="AL124">
        <v>16.778759999999998</v>
      </c>
      <c r="AM124">
        <v>1.913508</v>
      </c>
      <c r="AN124">
        <v>23.939916666666701</v>
      </c>
      <c r="AO124">
        <v>0.52916666666666701</v>
      </c>
      <c r="AP124">
        <v>0.91</v>
      </c>
      <c r="AQ124">
        <v>1.1241666666666701</v>
      </c>
      <c r="AR124">
        <v>0.5</v>
      </c>
      <c r="AS124">
        <v>471.17500000000001</v>
      </c>
      <c r="AT124">
        <v>2</v>
      </c>
      <c r="AU124">
        <v>0.23708333333333301</v>
      </c>
      <c r="AV124">
        <v>0.3</v>
      </c>
      <c r="AW124">
        <v>76.683333333333294</v>
      </c>
      <c r="AX124">
        <v>6.4234166666666699</v>
      </c>
      <c r="AY124">
        <v>757</v>
      </c>
      <c r="AZ124">
        <v>9.48966666666667</v>
      </c>
      <c r="BA124">
        <v>-563.42499999999995</v>
      </c>
      <c r="BB124">
        <v>504.316666666667</v>
      </c>
      <c r="BC124">
        <v>3.5</v>
      </c>
      <c r="BD124">
        <v>2.0797016563478801</v>
      </c>
      <c r="BE124">
        <v>2.7581582996293501</v>
      </c>
      <c r="BF124">
        <v>1.53868223849927</v>
      </c>
    </row>
    <row r="125" spans="1:58">
      <c r="A125">
        <v>60</v>
      </c>
      <c r="B125">
        <v>43706</v>
      </c>
      <c r="C125">
        <v>14</v>
      </c>
      <c r="D125" t="s">
        <v>95</v>
      </c>
      <c r="E125">
        <v>65</v>
      </c>
      <c r="F125" t="b">
        <v>0</v>
      </c>
      <c r="H125" t="s">
        <v>238</v>
      </c>
      <c r="I125">
        <v>0</v>
      </c>
      <c r="J125" t="s">
        <v>634</v>
      </c>
      <c r="K125" t="s">
        <v>304</v>
      </c>
      <c r="L125">
        <v>0</v>
      </c>
      <c r="M125" t="s">
        <v>167</v>
      </c>
      <c r="N125" t="s">
        <v>355</v>
      </c>
      <c r="O125">
        <v>0</v>
      </c>
      <c r="P125" t="s">
        <v>635</v>
      </c>
      <c r="Q125" t="s">
        <v>300</v>
      </c>
      <c r="R125">
        <v>0</v>
      </c>
      <c r="S125" t="s">
        <v>304</v>
      </c>
      <c r="T125">
        <v>60</v>
      </c>
      <c r="U125">
        <v>0.32700000000000001</v>
      </c>
      <c r="V125">
        <v>1.2999999999999999E-2</v>
      </c>
      <c r="W125">
        <v>2.3E-2</v>
      </c>
      <c r="X125">
        <v>0</v>
      </c>
      <c r="Y125">
        <v>0.32700000000000001</v>
      </c>
      <c r="AB125">
        <v>9.32</v>
      </c>
      <c r="AC125">
        <v>155.33333333333334</v>
      </c>
      <c r="AD125">
        <v>155.35633333333334</v>
      </c>
      <c r="AE125">
        <v>0</v>
      </c>
      <c r="AF125">
        <v>39.167270000000002</v>
      </c>
      <c r="AG125">
        <v>4.0404000000000002E-2</v>
      </c>
      <c r="AH125">
        <v>5.2499999999999997E-4</v>
      </c>
      <c r="AI125">
        <v>8.3721599999999992</v>
      </c>
      <c r="AJ125">
        <v>1.7454999999999998E-2</v>
      </c>
      <c r="AK125">
        <v>5.9706000000000002E-2</v>
      </c>
      <c r="AL125">
        <v>16.94678</v>
      </c>
      <c r="AM125">
        <v>0.367705</v>
      </c>
      <c r="AN125">
        <v>23.918333333333301</v>
      </c>
      <c r="AO125">
        <v>0.50083333333333302</v>
      </c>
      <c r="AP125">
        <v>0.91100000000000003</v>
      </c>
      <c r="AQ125">
        <v>1.1212500000000001</v>
      </c>
      <c r="AR125">
        <v>0.5</v>
      </c>
      <c r="AS125">
        <v>476.83333333333297</v>
      </c>
      <c r="AT125">
        <v>2</v>
      </c>
      <c r="AU125">
        <v>0.24</v>
      </c>
      <c r="AV125">
        <v>0.3</v>
      </c>
      <c r="AW125">
        <v>78.387500000000003</v>
      </c>
      <c r="AX125">
        <v>6.5679166666666697</v>
      </c>
      <c r="AY125">
        <v>757</v>
      </c>
      <c r="AZ125">
        <v>9.6083333333333307</v>
      </c>
      <c r="BA125">
        <v>-581</v>
      </c>
      <c r="BB125">
        <v>336.875</v>
      </c>
      <c r="BC125">
        <v>2.375</v>
      </c>
      <c r="BD125">
        <v>2.17192589875954</v>
      </c>
      <c r="BE125">
        <v>0.90871606639142399</v>
      </c>
      <c r="BF125">
        <v>1.4733467664930999</v>
      </c>
    </row>
    <row r="126" spans="1:58">
      <c r="A126">
        <v>60</v>
      </c>
      <c r="B126">
        <v>43706</v>
      </c>
      <c r="C126">
        <v>15</v>
      </c>
      <c r="D126" t="s">
        <v>105</v>
      </c>
      <c r="E126">
        <v>120</v>
      </c>
      <c r="F126" t="b">
        <v>0</v>
      </c>
      <c r="H126" t="s">
        <v>636</v>
      </c>
      <c r="I126">
        <v>0</v>
      </c>
      <c r="J126" t="s">
        <v>637</v>
      </c>
      <c r="K126" t="s">
        <v>638</v>
      </c>
      <c r="L126">
        <v>0</v>
      </c>
      <c r="M126" t="s">
        <v>282</v>
      </c>
      <c r="N126" t="s">
        <v>350</v>
      </c>
      <c r="O126">
        <v>0</v>
      </c>
      <c r="P126" t="s">
        <v>209</v>
      </c>
      <c r="Q126" t="s">
        <v>639</v>
      </c>
      <c r="R126">
        <v>0</v>
      </c>
      <c r="S126" t="s">
        <v>600</v>
      </c>
      <c r="T126">
        <v>60</v>
      </c>
      <c r="U126">
        <v>0.28599999999999998</v>
      </c>
      <c r="V126">
        <v>4.8000000000000001E-2</v>
      </c>
      <c r="W126">
        <v>2.8000000000000001E-2</v>
      </c>
      <c r="X126">
        <v>0</v>
      </c>
      <c r="Y126">
        <v>0.28599999999999998</v>
      </c>
      <c r="AB126">
        <v>5.58</v>
      </c>
      <c r="AC126">
        <v>93</v>
      </c>
      <c r="AD126">
        <v>93.028000000000006</v>
      </c>
      <c r="AE126">
        <v>0</v>
      </c>
      <c r="AF126">
        <v>31.9267</v>
      </c>
      <c r="AG126">
        <v>0.15045700000000001</v>
      </c>
      <c r="AH126">
        <v>1.6500000000000001E-5</v>
      </c>
      <c r="AI126">
        <v>8.2704489999999993</v>
      </c>
      <c r="AJ126">
        <v>2.1475000000000001E-2</v>
      </c>
      <c r="AK126">
        <v>5.4741999999999999E-2</v>
      </c>
      <c r="AL126">
        <v>16.008179999999999</v>
      </c>
      <c r="AM126">
        <v>1.4196299999999999</v>
      </c>
      <c r="AN126">
        <v>23.864999999999998</v>
      </c>
      <c r="AO126">
        <v>0.66</v>
      </c>
      <c r="AP126">
        <v>0.91100000000000003</v>
      </c>
      <c r="AQ126">
        <v>1.13666666666667</v>
      </c>
      <c r="AR126">
        <v>0.4</v>
      </c>
      <c r="AS126">
        <v>443.5</v>
      </c>
      <c r="AT126">
        <v>2</v>
      </c>
      <c r="AU126">
        <v>0.22166666666666701</v>
      </c>
      <c r="AV126">
        <v>0.3</v>
      </c>
      <c r="AW126">
        <v>78.8</v>
      </c>
      <c r="AX126">
        <v>6.61</v>
      </c>
      <c r="AY126">
        <v>757</v>
      </c>
      <c r="AZ126">
        <v>9.7650000000000006</v>
      </c>
      <c r="BA126">
        <v>-603.16666666666697</v>
      </c>
      <c r="BB126">
        <v>227.833333333333</v>
      </c>
      <c r="BC126">
        <v>1.3333333333333299</v>
      </c>
      <c r="BD126">
        <v>3.5410636278443501</v>
      </c>
      <c r="BE126">
        <v>3.2369056647024999</v>
      </c>
      <c r="BF126">
        <v>0.90368328172290502</v>
      </c>
    </row>
    <row r="127" spans="1:58">
      <c r="A127">
        <v>60</v>
      </c>
      <c r="B127">
        <v>43706</v>
      </c>
      <c r="C127">
        <v>16</v>
      </c>
      <c r="D127" t="s">
        <v>95</v>
      </c>
      <c r="E127">
        <v>140</v>
      </c>
      <c r="F127" t="b">
        <v>1</v>
      </c>
      <c r="H127" t="s">
        <v>279</v>
      </c>
      <c r="I127" t="s">
        <v>297</v>
      </c>
      <c r="J127" t="s">
        <v>640</v>
      </c>
      <c r="K127">
        <v>0</v>
      </c>
      <c r="L127">
        <v>0</v>
      </c>
      <c r="M127" t="s">
        <v>153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60</v>
      </c>
      <c r="U127">
        <v>0.23300000000000001</v>
      </c>
      <c r="V127">
        <v>0.182</v>
      </c>
      <c r="W127">
        <v>4.3999999999999997E-2</v>
      </c>
      <c r="X127">
        <v>0</v>
      </c>
      <c r="Y127">
        <v>0.23300000000000001</v>
      </c>
      <c r="AB127">
        <v>2.4649999999999999</v>
      </c>
      <c r="AC127">
        <v>41.083333333333336</v>
      </c>
      <c r="AD127">
        <v>41.127333333333333</v>
      </c>
      <c r="AE127">
        <v>0</v>
      </c>
      <c r="AF127">
        <v>30.42859</v>
      </c>
      <c r="AG127">
        <v>0.49453799999999998</v>
      </c>
      <c r="AH127">
        <v>4.8000000000000001E-4</v>
      </c>
      <c r="AI127">
        <v>8.2486669999999993</v>
      </c>
      <c r="AJ127">
        <v>7.6282000000000003E-2</v>
      </c>
      <c r="AK127">
        <v>0.14152200000000001</v>
      </c>
      <c r="AL127">
        <v>15.67109</v>
      </c>
      <c r="AM127">
        <v>2.2877019999999999</v>
      </c>
      <c r="AN127">
        <v>23.393999999999998</v>
      </c>
      <c r="AO127">
        <v>0.71299999999999997</v>
      </c>
      <c r="AP127">
        <v>0.90900000000000003</v>
      </c>
      <c r="AQ127">
        <v>1.1399999999999999</v>
      </c>
      <c r="AR127">
        <v>0.4</v>
      </c>
      <c r="AS127">
        <v>431.9</v>
      </c>
      <c r="AT127">
        <v>2</v>
      </c>
      <c r="AU127">
        <v>0.216</v>
      </c>
      <c r="AV127">
        <v>0.3</v>
      </c>
      <c r="AW127">
        <v>70.625</v>
      </c>
      <c r="AX127">
        <v>5.9770000000000003</v>
      </c>
      <c r="AY127">
        <v>757</v>
      </c>
      <c r="AZ127">
        <v>9.1859999999999999</v>
      </c>
      <c r="BA127">
        <v>-609.20000000000005</v>
      </c>
      <c r="BB127">
        <v>616.70000000000005</v>
      </c>
      <c r="BC127">
        <v>4.4000000000000004</v>
      </c>
      <c r="BD127">
        <v>2.20811604443981</v>
      </c>
      <c r="BE127">
        <v>2.64212053283179</v>
      </c>
      <c r="BF127">
        <v>1.4491991976861101</v>
      </c>
    </row>
    <row r="128" spans="1:58">
      <c r="A128">
        <v>60</v>
      </c>
      <c r="B128">
        <v>43706</v>
      </c>
      <c r="C128">
        <v>17</v>
      </c>
      <c r="D128" t="s">
        <v>90</v>
      </c>
      <c r="E128">
        <v>180</v>
      </c>
      <c r="F128" t="b">
        <v>1</v>
      </c>
      <c r="H128" t="s">
        <v>349</v>
      </c>
      <c r="I128" t="s">
        <v>641</v>
      </c>
      <c r="J128" t="s">
        <v>200</v>
      </c>
      <c r="K128">
        <v>0</v>
      </c>
      <c r="L128">
        <v>0</v>
      </c>
      <c r="M128" t="s">
        <v>412</v>
      </c>
      <c r="N128" t="s">
        <v>200</v>
      </c>
      <c r="O128">
        <v>0</v>
      </c>
      <c r="P128" t="s">
        <v>471</v>
      </c>
      <c r="Q128" t="s">
        <v>301</v>
      </c>
      <c r="R128">
        <v>0</v>
      </c>
      <c r="S128" t="s">
        <v>163</v>
      </c>
      <c r="T128">
        <v>60</v>
      </c>
      <c r="U128">
        <v>0</v>
      </c>
      <c r="V128">
        <v>0</v>
      </c>
      <c r="W128">
        <v>1.2E-2</v>
      </c>
      <c r="X128">
        <v>0</v>
      </c>
      <c r="Y128">
        <v>0</v>
      </c>
      <c r="AB128">
        <v>1.75</v>
      </c>
      <c r="AC128">
        <v>29.166666666666668</v>
      </c>
      <c r="AD128">
        <v>29.178666666666668</v>
      </c>
      <c r="AE128">
        <v>0</v>
      </c>
      <c r="AF128">
        <v>23.590450000000001</v>
      </c>
      <c r="AG128">
        <v>2.9461000000000001E-2</v>
      </c>
      <c r="AH128">
        <v>1.616E-3</v>
      </c>
      <c r="AI128">
        <v>8.0373970000000003</v>
      </c>
      <c r="AJ128">
        <v>7.3350000000000004E-3</v>
      </c>
      <c r="AK128">
        <v>3.8158999999999998E-2</v>
      </c>
      <c r="AL128">
        <v>15.496130000000001</v>
      </c>
      <c r="AM128">
        <v>1.3915109999999999</v>
      </c>
      <c r="AN128">
        <v>23.64</v>
      </c>
      <c r="AO128">
        <v>0.69588235294117695</v>
      </c>
      <c r="AP128">
        <v>0.90900000000000003</v>
      </c>
      <c r="AQ128">
        <v>1.1376470588235299</v>
      </c>
      <c r="AR128">
        <v>0.4</v>
      </c>
      <c r="AS128">
        <v>401.26666666666699</v>
      </c>
      <c r="AT128">
        <v>2.7352941176470602</v>
      </c>
      <c r="AU128">
        <v>0.20235294117647101</v>
      </c>
      <c r="AV128">
        <v>0.3</v>
      </c>
      <c r="AW128">
        <v>77.449019607843098</v>
      </c>
      <c r="AX128">
        <v>6.5266666666666699</v>
      </c>
      <c r="AY128">
        <v>757</v>
      </c>
      <c r="AZ128">
        <v>9.8819999999999997</v>
      </c>
      <c r="BA128">
        <v>-558.85490196078399</v>
      </c>
      <c r="BB128">
        <v>589.05490196078404</v>
      </c>
      <c r="BC128">
        <v>4.2941176470588198</v>
      </c>
      <c r="BD128">
        <v>2.1763981792886899</v>
      </c>
      <c r="BE128">
        <v>1.1960826499616299</v>
      </c>
      <c r="BF128">
        <v>1.4703191862832099</v>
      </c>
    </row>
    <row r="129" spans="1:58">
      <c r="A129">
        <v>60</v>
      </c>
      <c r="B129">
        <v>43706</v>
      </c>
      <c r="C129">
        <v>18</v>
      </c>
      <c r="D129" t="s">
        <v>100</v>
      </c>
      <c r="E129">
        <v>85</v>
      </c>
      <c r="F129" t="b">
        <v>0</v>
      </c>
      <c r="H129" t="s">
        <v>259</v>
      </c>
      <c r="I129" t="s">
        <v>642</v>
      </c>
      <c r="J129" t="s">
        <v>643</v>
      </c>
      <c r="K129" t="s">
        <v>70</v>
      </c>
      <c r="L129">
        <v>0</v>
      </c>
      <c r="M129" t="s">
        <v>128</v>
      </c>
      <c r="N129" t="s">
        <v>226</v>
      </c>
      <c r="O129" t="s">
        <v>236</v>
      </c>
      <c r="P129" t="s">
        <v>644</v>
      </c>
      <c r="Q129" t="s">
        <v>282</v>
      </c>
      <c r="R129" t="s">
        <v>75</v>
      </c>
      <c r="S129" t="s">
        <v>133</v>
      </c>
      <c r="T129">
        <v>60</v>
      </c>
      <c r="U129">
        <v>0.46300000000000002</v>
      </c>
      <c r="V129">
        <v>5.6000000000000001E-2</v>
      </c>
      <c r="W129">
        <v>4.0000000000000001E-3</v>
      </c>
      <c r="X129">
        <v>0</v>
      </c>
      <c r="Y129">
        <v>0.46200000000000002</v>
      </c>
      <c r="AB129">
        <v>4.7750000000000004</v>
      </c>
      <c r="AC129">
        <v>79.583333333333343</v>
      </c>
      <c r="AD129">
        <v>79.587333333333348</v>
      </c>
      <c r="AE129">
        <v>0</v>
      </c>
      <c r="AF129">
        <v>39.803800000000003</v>
      </c>
      <c r="AG129">
        <v>3.7697000000000001E-2</v>
      </c>
      <c r="AH129">
        <v>4.2000000000000002E-4</v>
      </c>
      <c r="AI129">
        <v>8.3743099999999995</v>
      </c>
      <c r="AJ129">
        <v>7.5929999999999999E-3</v>
      </c>
      <c r="AK129">
        <v>2.9148E-2</v>
      </c>
      <c r="AL129">
        <v>17.22128</v>
      </c>
      <c r="AM129">
        <v>1.3742080000000001</v>
      </c>
      <c r="AN129">
        <v>23.375833333333301</v>
      </c>
      <c r="AO129">
        <v>0.50666666666666704</v>
      </c>
      <c r="AP129">
        <v>0.90900000000000003</v>
      </c>
      <c r="AQ129">
        <v>1.1225000000000001</v>
      </c>
      <c r="AR129">
        <v>0.5</v>
      </c>
      <c r="AS129">
        <v>482.75</v>
      </c>
      <c r="AT129">
        <v>2</v>
      </c>
      <c r="AU129">
        <v>0.241666666666667</v>
      </c>
      <c r="AV129">
        <v>0.3</v>
      </c>
      <c r="AW129">
        <v>66.1805555555556</v>
      </c>
      <c r="AX129">
        <v>5.6030555555555601</v>
      </c>
      <c r="AY129">
        <v>757</v>
      </c>
      <c r="AZ129">
        <v>9.2475000000000005</v>
      </c>
      <c r="BA129">
        <v>-606.91666666666697</v>
      </c>
      <c r="BB129">
        <v>932.13888888888903</v>
      </c>
      <c r="BC129">
        <v>6.4166666666666696</v>
      </c>
      <c r="BD129" t="s">
        <v>66</v>
      </c>
      <c r="BE129" t="s">
        <v>66</v>
      </c>
      <c r="BF129" t="s">
        <v>66</v>
      </c>
    </row>
    <row r="130" spans="1:58">
      <c r="A130">
        <v>60</v>
      </c>
      <c r="B130">
        <v>43706</v>
      </c>
      <c r="C130">
        <v>19</v>
      </c>
      <c r="D130" t="s">
        <v>109</v>
      </c>
      <c r="E130">
        <v>85</v>
      </c>
      <c r="F130" t="b">
        <v>0</v>
      </c>
      <c r="H130" t="s">
        <v>169</v>
      </c>
      <c r="I130" t="s">
        <v>645</v>
      </c>
      <c r="J130" t="s">
        <v>646</v>
      </c>
      <c r="K130" t="s">
        <v>94</v>
      </c>
      <c r="L130">
        <v>0</v>
      </c>
      <c r="M130" t="s">
        <v>152</v>
      </c>
      <c r="N130" t="s">
        <v>647</v>
      </c>
      <c r="O130" t="s">
        <v>608</v>
      </c>
      <c r="P130" t="s">
        <v>648</v>
      </c>
      <c r="Q130" t="s">
        <v>160</v>
      </c>
      <c r="R130">
        <v>0</v>
      </c>
      <c r="S130" t="s">
        <v>98</v>
      </c>
      <c r="T130">
        <v>60</v>
      </c>
      <c r="U130">
        <v>0.17199999999999999</v>
      </c>
      <c r="V130">
        <v>0.13800000000000001</v>
      </c>
      <c r="W130">
        <v>1.2E-2</v>
      </c>
      <c r="X130">
        <v>0</v>
      </c>
      <c r="Y130">
        <v>0.17199999999999999</v>
      </c>
      <c r="AB130">
        <v>6.95</v>
      </c>
      <c r="AC130">
        <v>115.83333333333334</v>
      </c>
      <c r="AD130">
        <v>115.84533333333334</v>
      </c>
      <c r="AE130">
        <v>0</v>
      </c>
      <c r="AF130">
        <v>35.723289999999999</v>
      </c>
      <c r="AG130">
        <v>4.1917999999999997E-2</v>
      </c>
      <c r="AH130">
        <v>1.1640000000000001E-3</v>
      </c>
      <c r="AI130">
        <v>8.3096060000000005</v>
      </c>
      <c r="AJ130">
        <v>6.9380999999999998E-2</v>
      </c>
      <c r="AK130">
        <v>4.9292999999999997E-2</v>
      </c>
      <c r="AL130">
        <v>16.005669999999999</v>
      </c>
      <c r="AM130">
        <v>0.74983</v>
      </c>
      <c r="AN130">
        <v>23.524999999999999</v>
      </c>
      <c r="AO130">
        <v>0.63384615384615395</v>
      </c>
      <c r="AP130">
        <v>0.90900000000000003</v>
      </c>
      <c r="AQ130">
        <v>1.13384615384615</v>
      </c>
      <c r="AR130">
        <v>0.5</v>
      </c>
      <c r="AS130">
        <v>463.19230769230802</v>
      </c>
      <c r="AT130">
        <v>2</v>
      </c>
      <c r="AU130">
        <v>0.23</v>
      </c>
      <c r="AV130">
        <v>0.3</v>
      </c>
      <c r="AW130">
        <v>59.923076923076898</v>
      </c>
      <c r="AX130">
        <v>5.0573076923076901</v>
      </c>
      <c r="AY130">
        <v>757</v>
      </c>
      <c r="AZ130">
        <v>8.9707692307692302</v>
      </c>
      <c r="BA130">
        <v>-598.92307692307702</v>
      </c>
      <c r="BB130">
        <v>583.69230769230796</v>
      </c>
      <c r="BC130">
        <v>4.3076923076923102</v>
      </c>
      <c r="BD130">
        <v>2.41736146165203</v>
      </c>
      <c r="BE130">
        <v>1.9454347286762801</v>
      </c>
      <c r="BF130">
        <v>1.3237573489787999</v>
      </c>
    </row>
    <row r="131" spans="1:58">
      <c r="A131">
        <v>60</v>
      </c>
      <c r="B131">
        <v>43706</v>
      </c>
      <c r="C131">
        <v>20</v>
      </c>
      <c r="D131" t="s">
        <v>95</v>
      </c>
      <c r="E131">
        <v>65</v>
      </c>
      <c r="F131" t="b">
        <v>0</v>
      </c>
      <c r="H131" t="s">
        <v>649</v>
      </c>
      <c r="I131" t="s">
        <v>650</v>
      </c>
      <c r="J131" t="s">
        <v>571</v>
      </c>
      <c r="K131" t="s">
        <v>270</v>
      </c>
      <c r="L131">
        <v>0</v>
      </c>
      <c r="M131" t="s">
        <v>70</v>
      </c>
      <c r="N131" t="s">
        <v>651</v>
      </c>
      <c r="O131" t="s">
        <v>652</v>
      </c>
      <c r="P131" t="s">
        <v>653</v>
      </c>
      <c r="Q131" t="s">
        <v>412</v>
      </c>
      <c r="R131">
        <v>0</v>
      </c>
      <c r="S131" t="s">
        <v>157</v>
      </c>
      <c r="T131">
        <v>60</v>
      </c>
      <c r="U131">
        <v>0.47699999999999998</v>
      </c>
      <c r="V131">
        <v>0.11799999999999999</v>
      </c>
      <c r="W131">
        <v>7.0000000000000001E-3</v>
      </c>
      <c r="X131">
        <v>0</v>
      </c>
      <c r="Y131">
        <v>0.47599999999999998</v>
      </c>
      <c r="AB131">
        <v>6.6749999999999998</v>
      </c>
      <c r="AC131">
        <v>111.25</v>
      </c>
      <c r="AD131">
        <v>111.25700000000001</v>
      </c>
      <c r="AE131">
        <v>0</v>
      </c>
      <c r="AF131">
        <v>40.086239999999997</v>
      </c>
      <c r="AG131">
        <v>7.0177000000000003E-2</v>
      </c>
      <c r="AH131">
        <v>5.44E-4</v>
      </c>
      <c r="AI131">
        <v>8.5035319999999999</v>
      </c>
      <c r="AJ131">
        <v>4.5338999999999997E-2</v>
      </c>
      <c r="AK131">
        <v>4.5231E-2</v>
      </c>
      <c r="AL131">
        <v>17.070959999999999</v>
      </c>
      <c r="AM131">
        <v>1.04111</v>
      </c>
      <c r="AN131">
        <v>23.608846153846201</v>
      </c>
      <c r="AO131">
        <v>0.63923076923076905</v>
      </c>
      <c r="AP131">
        <v>0.91</v>
      </c>
      <c r="AQ131">
        <v>1.13307692307692</v>
      </c>
      <c r="AR131">
        <v>0.5</v>
      </c>
      <c r="AS131">
        <v>482</v>
      </c>
      <c r="AT131">
        <v>2</v>
      </c>
      <c r="AU131">
        <v>0.24</v>
      </c>
      <c r="AV131">
        <v>0.3</v>
      </c>
      <c r="AW131">
        <v>58.6410256410256</v>
      </c>
      <c r="AX131">
        <v>4.9402564102564099</v>
      </c>
      <c r="AY131">
        <v>757</v>
      </c>
      <c r="AZ131">
        <v>8.9397435897435908</v>
      </c>
      <c r="BA131">
        <v>-559.69230769230796</v>
      </c>
      <c r="BB131">
        <v>539.84615384615404</v>
      </c>
      <c r="BC131">
        <v>3.97435897435897</v>
      </c>
      <c r="BD131">
        <v>2.72197906871597</v>
      </c>
      <c r="BE131">
        <v>1.4089760787991199</v>
      </c>
      <c r="BF131">
        <v>1.1756152120264201</v>
      </c>
    </row>
    <row r="132" spans="1:58">
      <c r="A132">
        <v>60</v>
      </c>
      <c r="B132">
        <v>43706</v>
      </c>
      <c r="C132" t="s">
        <v>64</v>
      </c>
      <c r="D132" t="s">
        <v>65</v>
      </c>
      <c r="E132">
        <v>55</v>
      </c>
      <c r="F132" t="b">
        <v>0</v>
      </c>
      <c r="H132" t="s">
        <v>654</v>
      </c>
      <c r="I132" t="s">
        <v>655</v>
      </c>
      <c r="J132" t="s">
        <v>656</v>
      </c>
      <c r="K132">
        <v>0</v>
      </c>
      <c r="L132" t="s">
        <v>356</v>
      </c>
      <c r="M132">
        <v>0</v>
      </c>
      <c r="N132" t="s">
        <v>657</v>
      </c>
      <c r="O132" t="s">
        <v>658</v>
      </c>
      <c r="P132" t="s">
        <v>659</v>
      </c>
      <c r="Q132" t="s">
        <v>260</v>
      </c>
      <c r="R132">
        <v>0</v>
      </c>
      <c r="S132" t="s">
        <v>282</v>
      </c>
      <c r="T132">
        <v>60</v>
      </c>
      <c r="U132">
        <v>0.33200000000000002</v>
      </c>
      <c r="V132">
        <v>0</v>
      </c>
      <c r="W132">
        <v>1E-3</v>
      </c>
      <c r="X132">
        <v>0</v>
      </c>
      <c r="Y132">
        <v>0.33200000000000002</v>
      </c>
      <c r="AB132">
        <v>6.81</v>
      </c>
      <c r="AC132">
        <v>113.5</v>
      </c>
      <c r="AD132">
        <v>113.501</v>
      </c>
      <c r="AE132">
        <v>0</v>
      </c>
      <c r="AF132">
        <v>40.209600000000002</v>
      </c>
      <c r="AG132">
        <v>6.9151000000000004E-2</v>
      </c>
      <c r="AH132">
        <v>6.5400000000000004E-5</v>
      </c>
      <c r="AI132">
        <v>8.4069319999999994</v>
      </c>
      <c r="AJ132">
        <v>3.1940000000000003E-2</v>
      </c>
      <c r="AK132">
        <v>3.1022999999999998E-2</v>
      </c>
      <c r="AL132">
        <v>17.163679999999999</v>
      </c>
      <c r="AM132">
        <v>0.48883100000000002</v>
      </c>
      <c r="AN132">
        <v>23.659375000000001</v>
      </c>
      <c r="AO132">
        <v>0.74750000000000005</v>
      </c>
      <c r="AP132">
        <v>0.91</v>
      </c>
      <c r="AQ132">
        <v>1.14375</v>
      </c>
      <c r="AR132">
        <v>0.5</v>
      </c>
      <c r="AS132">
        <v>484.25</v>
      </c>
      <c r="AT132">
        <v>2</v>
      </c>
      <c r="AU132">
        <v>0.24</v>
      </c>
      <c r="AV132">
        <v>0.3</v>
      </c>
      <c r="AW132">
        <v>54.9375</v>
      </c>
      <c r="AX132">
        <v>4.6262499999999998</v>
      </c>
      <c r="AY132">
        <v>757</v>
      </c>
      <c r="AZ132">
        <v>9.1199999999999992</v>
      </c>
      <c r="BA132">
        <v>-567.75</v>
      </c>
      <c r="BB132">
        <v>640.875</v>
      </c>
      <c r="BC132">
        <v>4.875</v>
      </c>
      <c r="BD132">
        <v>3.38543976937923</v>
      </c>
      <c r="BE132">
        <v>1.8241977253541199</v>
      </c>
      <c r="BF132">
        <v>0.945224318844334</v>
      </c>
    </row>
    <row r="133" spans="1:58">
      <c r="A133">
        <v>60</v>
      </c>
      <c r="B133">
        <v>43706</v>
      </c>
      <c r="C133" t="s">
        <v>559</v>
      </c>
      <c r="D133" t="s">
        <v>65</v>
      </c>
      <c r="E133">
        <v>55</v>
      </c>
      <c r="F133" t="b">
        <v>0</v>
      </c>
      <c r="H133" t="s">
        <v>660</v>
      </c>
      <c r="I133">
        <v>0</v>
      </c>
      <c r="J133" t="s">
        <v>661</v>
      </c>
      <c r="K133" t="s">
        <v>412</v>
      </c>
      <c r="L133">
        <v>0</v>
      </c>
      <c r="M133" t="s">
        <v>282</v>
      </c>
      <c r="N133" t="s">
        <v>662</v>
      </c>
      <c r="O133" t="s">
        <v>663</v>
      </c>
      <c r="P133" t="s">
        <v>664</v>
      </c>
      <c r="Q133" t="s">
        <v>412</v>
      </c>
      <c r="R133">
        <v>0</v>
      </c>
      <c r="S133" t="s">
        <v>383</v>
      </c>
      <c r="T133">
        <v>60</v>
      </c>
      <c r="U133">
        <v>0.32500000000000001</v>
      </c>
      <c r="V133">
        <v>0</v>
      </c>
      <c r="W133">
        <v>5.0000000000000001E-3</v>
      </c>
      <c r="X133">
        <v>0</v>
      </c>
      <c r="Y133">
        <v>0.32500000000000001</v>
      </c>
      <c r="AB133">
        <v>6.7549999999999999</v>
      </c>
      <c r="AC133">
        <v>112.58333333333334</v>
      </c>
      <c r="AD133">
        <v>112.58833333333334</v>
      </c>
      <c r="AE133">
        <v>0</v>
      </c>
      <c r="AF133">
        <v>40.074280000000002</v>
      </c>
      <c r="AG133">
        <v>5.5386999999999999E-2</v>
      </c>
      <c r="AH133">
        <v>7.8899999999999999E-4</v>
      </c>
      <c r="AI133">
        <v>8.3660870000000003</v>
      </c>
      <c r="AJ133">
        <v>2.1224E-2</v>
      </c>
      <c r="AK133">
        <v>3.9746999999999998E-2</v>
      </c>
      <c r="AL133">
        <v>17.032879999999999</v>
      </c>
      <c r="AM133">
        <v>1.4845189999999999</v>
      </c>
      <c r="AN133">
        <v>23.748125000000002</v>
      </c>
      <c r="AO133">
        <v>0.54</v>
      </c>
      <c r="AP133">
        <v>0.90900000000000003</v>
      </c>
      <c r="AQ133">
        <v>1.125</v>
      </c>
      <c r="AR133">
        <v>0.5</v>
      </c>
      <c r="AS133">
        <v>483.5</v>
      </c>
      <c r="AT133">
        <v>2</v>
      </c>
      <c r="AU133">
        <v>0.24</v>
      </c>
      <c r="AV133">
        <v>0.3</v>
      </c>
      <c r="AW133">
        <v>67.356250000000003</v>
      </c>
      <c r="AX133">
        <v>5.6612499999999999</v>
      </c>
      <c r="AY133">
        <v>757</v>
      </c>
      <c r="AZ133">
        <v>9.17</v>
      </c>
      <c r="BA133">
        <v>-600.875</v>
      </c>
      <c r="BB133">
        <v>619.5</v>
      </c>
      <c r="BC133">
        <v>4.25</v>
      </c>
      <c r="BD133">
        <v>2.0983722526145199</v>
      </c>
      <c r="BE133">
        <v>2.80550503833725</v>
      </c>
      <c r="BF133">
        <v>1.5249915719257501</v>
      </c>
    </row>
    <row r="134" spans="1:58">
      <c r="A134">
        <v>60</v>
      </c>
      <c r="B134">
        <v>43706</v>
      </c>
      <c r="C134" t="s">
        <v>567</v>
      </c>
      <c r="D134" t="s">
        <v>65</v>
      </c>
      <c r="E134">
        <v>55</v>
      </c>
      <c r="F134" t="b">
        <v>0</v>
      </c>
      <c r="H134" t="s">
        <v>665</v>
      </c>
      <c r="I134">
        <v>0</v>
      </c>
      <c r="J134" t="s">
        <v>666</v>
      </c>
      <c r="K134" t="s">
        <v>260</v>
      </c>
      <c r="L134">
        <v>0</v>
      </c>
      <c r="M134" t="s">
        <v>389</v>
      </c>
      <c r="N134" t="s">
        <v>667</v>
      </c>
      <c r="O134" t="s">
        <v>668</v>
      </c>
      <c r="P134" t="s">
        <v>669</v>
      </c>
      <c r="Q134" t="s">
        <v>343</v>
      </c>
      <c r="R134" t="s">
        <v>222</v>
      </c>
      <c r="S134" t="s">
        <v>160</v>
      </c>
      <c r="T134">
        <v>60</v>
      </c>
      <c r="U134">
        <v>0.35399999999999998</v>
      </c>
      <c r="V134">
        <v>0</v>
      </c>
      <c r="W134">
        <v>7.0000000000000001E-3</v>
      </c>
      <c r="X134">
        <v>0</v>
      </c>
      <c r="Y134">
        <v>0.35399999999999998</v>
      </c>
      <c r="AB134">
        <v>4.3150000000000004</v>
      </c>
      <c r="AC134">
        <v>71.916666666666671</v>
      </c>
      <c r="AD134">
        <v>71.923666666666676</v>
      </c>
      <c r="AE134">
        <v>0</v>
      </c>
      <c r="AF134">
        <v>40.615690000000001</v>
      </c>
      <c r="AG134">
        <v>5.2462000000000002E-2</v>
      </c>
      <c r="AH134">
        <v>0</v>
      </c>
      <c r="AI134">
        <v>8.4150790000000004</v>
      </c>
      <c r="AJ134">
        <v>1.1658999999999999E-2</v>
      </c>
      <c r="AK134">
        <v>3.9072999999999997E-2</v>
      </c>
      <c r="AL134">
        <v>17.264589999999998</v>
      </c>
      <c r="AM134">
        <v>0.82697600000000004</v>
      </c>
      <c r="AN134">
        <v>23.706666666666699</v>
      </c>
      <c r="AO134">
        <v>0.49833333333333302</v>
      </c>
      <c r="AP134">
        <v>0.90883333333333305</v>
      </c>
      <c r="AQ134">
        <v>1.1200000000000001</v>
      </c>
      <c r="AR134">
        <v>0.5</v>
      </c>
      <c r="AS134">
        <v>485.66666666666703</v>
      </c>
      <c r="AT134">
        <v>2</v>
      </c>
      <c r="AU134">
        <v>0.24666666666666701</v>
      </c>
      <c r="AV134">
        <v>0.3</v>
      </c>
      <c r="AW134">
        <v>72.266666666666694</v>
      </c>
      <c r="AX134">
        <v>6.0866666666666696</v>
      </c>
      <c r="AY134">
        <v>757</v>
      </c>
      <c r="AZ134">
        <v>9.2841666666666693</v>
      </c>
      <c r="BA134">
        <v>-609</v>
      </c>
      <c r="BB134">
        <v>816.58333333333303</v>
      </c>
      <c r="BC134">
        <v>5.5833333333333304</v>
      </c>
      <c r="BD134">
        <v>3.9500337828074099</v>
      </c>
      <c r="BE134">
        <v>3.0151929090001901</v>
      </c>
      <c r="BF134">
        <v>0.81011965364145899</v>
      </c>
    </row>
    <row r="135" spans="1:58">
      <c r="A135">
        <v>60</v>
      </c>
      <c r="B135">
        <v>43706</v>
      </c>
      <c r="C135" t="s">
        <v>575</v>
      </c>
      <c r="D135" t="s">
        <v>65</v>
      </c>
      <c r="E135">
        <v>55</v>
      </c>
      <c r="F135" t="b">
        <v>0</v>
      </c>
      <c r="H135" t="s">
        <v>670</v>
      </c>
      <c r="I135">
        <v>0</v>
      </c>
      <c r="J135" t="s">
        <v>671</v>
      </c>
      <c r="K135" t="s">
        <v>270</v>
      </c>
      <c r="L135">
        <v>0</v>
      </c>
      <c r="M135" t="s">
        <v>343</v>
      </c>
      <c r="N135" t="s">
        <v>672</v>
      </c>
      <c r="O135" t="s">
        <v>673</v>
      </c>
      <c r="P135" t="s">
        <v>674</v>
      </c>
      <c r="Q135" t="s">
        <v>383</v>
      </c>
      <c r="R135" t="s">
        <v>75</v>
      </c>
      <c r="S135" t="s">
        <v>133</v>
      </c>
      <c r="T135">
        <v>60</v>
      </c>
      <c r="U135">
        <v>0.34499999999999997</v>
      </c>
      <c r="V135">
        <v>0</v>
      </c>
      <c r="W135">
        <v>1.7000000000000001E-2</v>
      </c>
      <c r="X135">
        <v>0</v>
      </c>
      <c r="Y135">
        <v>0.34499999999999997</v>
      </c>
      <c r="AB135">
        <v>11.47</v>
      </c>
      <c r="AC135">
        <v>191.16666666666669</v>
      </c>
      <c r="AD135">
        <v>191.18366666666668</v>
      </c>
      <c r="AE135">
        <v>0</v>
      </c>
      <c r="AF135">
        <v>40.904429999999998</v>
      </c>
      <c r="AG135">
        <v>2.9651E-2</v>
      </c>
      <c r="AH135">
        <v>1.4200000000000001E-4</v>
      </c>
      <c r="AI135">
        <v>8.3960670000000004</v>
      </c>
      <c r="AJ135">
        <v>5.8560000000000001E-3</v>
      </c>
      <c r="AK135">
        <v>5.1124000000000003E-2</v>
      </c>
      <c r="AL135">
        <v>17.83278</v>
      </c>
      <c r="AM135">
        <v>2.0454500000000002</v>
      </c>
      <c r="AN135">
        <v>24.0468181818182</v>
      </c>
      <c r="AO135">
        <v>0.72</v>
      </c>
      <c r="AP135">
        <v>0.90900000000000003</v>
      </c>
      <c r="AQ135">
        <v>1.1399999999999999</v>
      </c>
      <c r="AR135">
        <v>0.5</v>
      </c>
      <c r="AS135">
        <v>485</v>
      </c>
      <c r="AT135">
        <v>2</v>
      </c>
      <c r="AU135">
        <v>0.24545454545454501</v>
      </c>
      <c r="AV135">
        <v>0.3</v>
      </c>
      <c r="AW135">
        <v>77.818181818181799</v>
      </c>
      <c r="AX135">
        <v>6.5031818181818197</v>
      </c>
      <c r="AY135">
        <v>757</v>
      </c>
      <c r="AZ135">
        <v>9.5327272727272696</v>
      </c>
      <c r="BA135">
        <v>-572.81818181818198</v>
      </c>
      <c r="BB135">
        <v>577.09090909090901</v>
      </c>
      <c r="BC135">
        <v>4.0909090909090899</v>
      </c>
      <c r="BD135">
        <v>2.6238393467344001</v>
      </c>
      <c r="BE135">
        <v>3.0992221733210799</v>
      </c>
      <c r="BF135">
        <v>1.2195868638004399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:B10"/>
    </sheetView>
  </sheetViews>
  <sheetFormatPr defaultRowHeight="12.75"/>
  <cols>
    <col min="1" max="1" width="13.85546875" bestFit="1" customWidth="1"/>
    <col min="2" max="2" width="15.5703125" customWidth="1"/>
  </cols>
  <sheetData>
    <row r="1" spans="1:2">
      <c r="A1" s="24" t="s">
        <v>12</v>
      </c>
      <c r="B1" t="s">
        <v>701</v>
      </c>
    </row>
    <row r="3" spans="1:2">
      <c r="A3" s="24" t="s">
        <v>705</v>
      </c>
      <c r="B3" t="s">
        <v>711</v>
      </c>
    </row>
    <row r="4" spans="1:2">
      <c r="A4" s="26">
        <v>43641</v>
      </c>
      <c r="B4" s="25">
        <v>1.4359999999999999</v>
      </c>
    </row>
    <row r="5" spans="1:2">
      <c r="A5" s="26">
        <v>43643</v>
      </c>
      <c r="B5" s="25">
        <v>3.4569999999999999</v>
      </c>
    </row>
    <row r="6" spans="1:2">
      <c r="A6" s="26">
        <v>43649</v>
      </c>
      <c r="B6" s="25">
        <v>1.903</v>
      </c>
    </row>
    <row r="7" spans="1:2">
      <c r="A7" s="26">
        <v>43658</v>
      </c>
      <c r="B7" s="25">
        <v>2.016</v>
      </c>
    </row>
    <row r="8" spans="1:2">
      <c r="A8" s="26">
        <v>43670</v>
      </c>
      <c r="B8" s="25">
        <v>1.927</v>
      </c>
    </row>
    <row r="9" spans="1:2">
      <c r="A9" s="26">
        <v>43684</v>
      </c>
      <c r="B9" s="25">
        <v>1.9497499999999999</v>
      </c>
    </row>
    <row r="10" spans="1:2">
      <c r="A10" s="26">
        <v>43706</v>
      </c>
      <c r="B10" s="25">
        <v>0.33900000000000002</v>
      </c>
    </row>
    <row r="11" spans="1:2">
      <c r="A11" s="26" t="s">
        <v>707</v>
      </c>
      <c r="B11" s="25">
        <v>1.5303076923076921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1"/>
  <sheetViews>
    <sheetView workbookViewId="0">
      <pane xSplit="4" ySplit="2" topLeftCell="AP97" activePane="bottomRight" state="frozen"/>
      <selection pane="topRight" activeCell="E1" sqref="E1"/>
      <selection pane="bottomLeft" activeCell="A3" sqref="A3"/>
      <selection pane="bottomRight" activeCell="A2" sqref="A2:BJ135"/>
    </sheetView>
  </sheetViews>
  <sheetFormatPr defaultRowHeight="12.75"/>
  <cols>
    <col min="1" max="1" width="9.140625" style="13"/>
    <col min="2" max="2" width="9.42578125" style="23" bestFit="1" customWidth="1"/>
    <col min="3" max="3" width="9.140625" style="13"/>
    <col min="4" max="4" width="12.140625" style="13" bestFit="1" customWidth="1"/>
    <col min="5" max="7" width="9.140625" style="13"/>
    <col min="8" max="8" width="15.140625" style="21" bestFit="1" customWidth="1"/>
    <col min="9" max="10" width="15.28515625" style="21" bestFit="1" customWidth="1"/>
    <col min="11" max="11" width="22.5703125" style="21" bestFit="1" customWidth="1"/>
    <col min="12" max="12" width="15.5703125" style="13" bestFit="1" customWidth="1"/>
    <col min="13" max="32" width="9.140625" style="13"/>
    <col min="33" max="33" width="14.7109375" style="13" customWidth="1"/>
    <col min="34" max="16384" width="9.140625" style="13"/>
  </cols>
  <sheetData>
    <row r="1" spans="1:62">
      <c r="H1" s="21" t="s">
        <v>32</v>
      </c>
      <c r="I1" s="21" t="s">
        <v>32</v>
      </c>
      <c r="J1" s="21" t="s">
        <v>32</v>
      </c>
      <c r="K1" s="21" t="s">
        <v>32</v>
      </c>
      <c r="O1" s="13" t="s">
        <v>32</v>
      </c>
      <c r="P1" s="13" t="s">
        <v>32</v>
      </c>
      <c r="Q1" s="13" t="s">
        <v>32</v>
      </c>
      <c r="R1" s="13" t="s">
        <v>32</v>
      </c>
      <c r="W1" s="13" t="s">
        <v>61</v>
      </c>
      <c r="X1" s="13" t="s">
        <v>61</v>
      </c>
      <c r="Y1" s="13" t="s">
        <v>61</v>
      </c>
      <c r="Z1" s="13" t="s">
        <v>61</v>
      </c>
      <c r="AA1" s="13" t="s">
        <v>61</v>
      </c>
      <c r="AE1" s="13" t="s">
        <v>677</v>
      </c>
      <c r="AF1" s="13" t="s">
        <v>61</v>
      </c>
      <c r="AG1" s="13" t="s">
        <v>61</v>
      </c>
      <c r="AH1" s="13" t="s">
        <v>61</v>
      </c>
      <c r="AI1" s="13" t="s">
        <v>61</v>
      </c>
      <c r="AJ1" s="13" t="s">
        <v>61</v>
      </c>
      <c r="AK1" s="13" t="s">
        <v>61</v>
      </c>
      <c r="AL1" s="13" t="s">
        <v>61</v>
      </c>
      <c r="AM1" s="13" t="s">
        <v>61</v>
      </c>
      <c r="AN1" s="13" t="s">
        <v>61</v>
      </c>
      <c r="AO1" s="13" t="s">
        <v>61</v>
      </c>
      <c r="AP1" s="13" t="s">
        <v>32</v>
      </c>
    </row>
    <row r="2" spans="1:62" s="30" customFormat="1" ht="95.25">
      <c r="A2" s="30" t="s">
        <v>3</v>
      </c>
      <c r="B2" s="31" t="s">
        <v>6</v>
      </c>
      <c r="C2" s="30" t="s">
        <v>9</v>
      </c>
      <c r="D2" s="30" t="s">
        <v>12</v>
      </c>
      <c r="E2" s="30" t="s">
        <v>14</v>
      </c>
      <c r="F2" s="30" t="s">
        <v>16</v>
      </c>
      <c r="G2" s="30" t="s">
        <v>17</v>
      </c>
      <c r="H2" s="40" t="s">
        <v>18</v>
      </c>
      <c r="I2" s="40" t="s">
        <v>19</v>
      </c>
      <c r="J2" s="40" t="s">
        <v>20</v>
      </c>
      <c r="K2" s="41" t="s">
        <v>698</v>
      </c>
      <c r="L2" s="30" t="s">
        <v>21</v>
      </c>
      <c r="M2" s="30" t="s">
        <v>22</v>
      </c>
      <c r="N2" s="30" t="s">
        <v>23</v>
      </c>
      <c r="O2" s="30" t="s">
        <v>24</v>
      </c>
      <c r="P2" s="30" t="s">
        <v>25</v>
      </c>
      <c r="Q2" s="30" t="s">
        <v>26</v>
      </c>
      <c r="R2" s="32" t="s">
        <v>699</v>
      </c>
      <c r="S2" s="30" t="s">
        <v>27</v>
      </c>
      <c r="T2" s="30" t="s">
        <v>28</v>
      </c>
      <c r="U2" s="30" t="s">
        <v>29</v>
      </c>
      <c r="V2" s="30" t="s">
        <v>30</v>
      </c>
      <c r="W2" s="30" t="s">
        <v>31</v>
      </c>
      <c r="X2" s="30" t="s">
        <v>33</v>
      </c>
      <c r="Y2" s="30" t="s">
        <v>34</v>
      </c>
      <c r="Z2" s="30" t="s">
        <v>35</v>
      </c>
      <c r="AA2" s="30" t="s">
        <v>36</v>
      </c>
      <c r="AB2" s="32" t="s">
        <v>710</v>
      </c>
      <c r="AC2" s="30" t="s">
        <v>40</v>
      </c>
      <c r="AD2" s="30" t="s">
        <v>46</v>
      </c>
      <c r="AE2" s="30" t="s">
        <v>48</v>
      </c>
      <c r="AF2" s="30" t="s">
        <v>676</v>
      </c>
      <c r="AG2" s="32" t="s">
        <v>679</v>
      </c>
      <c r="AH2" s="30" t="s">
        <v>49</v>
      </c>
      <c r="AI2" s="30" t="s">
        <v>50</v>
      </c>
      <c r="AJ2" s="30" t="s">
        <v>51</v>
      </c>
      <c r="AK2" s="30" t="s">
        <v>53</v>
      </c>
      <c r="AL2" s="30" t="s">
        <v>54</v>
      </c>
      <c r="AM2" s="30" t="s">
        <v>56</v>
      </c>
      <c r="AN2" s="30" t="s">
        <v>57</v>
      </c>
      <c r="AO2" s="30" t="s">
        <v>58</v>
      </c>
      <c r="AP2" s="30" t="s">
        <v>59</v>
      </c>
      <c r="AQ2" s="20" t="s">
        <v>680</v>
      </c>
      <c r="AR2" s="20" t="s">
        <v>681</v>
      </c>
      <c r="AS2" s="20" t="s">
        <v>682</v>
      </c>
      <c r="AT2" s="20" t="s">
        <v>683</v>
      </c>
      <c r="AU2" s="20" t="s">
        <v>684</v>
      </c>
      <c r="AV2" s="20" t="s">
        <v>685</v>
      </c>
      <c r="AW2" s="20" t="s">
        <v>686</v>
      </c>
      <c r="AX2" s="20" t="s">
        <v>687</v>
      </c>
      <c r="AY2" s="20" t="s">
        <v>688</v>
      </c>
      <c r="AZ2" s="20" t="s">
        <v>689</v>
      </c>
      <c r="BA2" s="20" t="s">
        <v>690</v>
      </c>
      <c r="BB2" s="20" t="s">
        <v>691</v>
      </c>
      <c r="BC2" s="20" t="s">
        <v>13</v>
      </c>
      <c r="BD2" s="20" t="s">
        <v>692</v>
      </c>
      <c r="BE2" s="20" t="s">
        <v>693</v>
      </c>
      <c r="BF2" s="20" t="s">
        <v>694</v>
      </c>
      <c r="BG2" s="20" t="s">
        <v>695</v>
      </c>
      <c r="BH2" s="20" t="s">
        <v>696</v>
      </c>
      <c r="BI2" s="20" t="s">
        <v>697</v>
      </c>
      <c r="BJ2" s="20" t="s">
        <v>706</v>
      </c>
    </row>
    <row r="3" spans="1:62">
      <c r="A3" s="13">
        <v>0</v>
      </c>
      <c r="B3" s="23">
        <v>43641</v>
      </c>
      <c r="C3" s="13" t="s">
        <v>64</v>
      </c>
      <c r="D3" s="13" t="s">
        <v>701</v>
      </c>
      <c r="E3" s="13">
        <v>65</v>
      </c>
      <c r="F3" s="13" t="b">
        <v>0</v>
      </c>
      <c r="G3" s="21" t="s">
        <v>368</v>
      </c>
      <c r="H3" s="21">
        <v>0</v>
      </c>
      <c r="I3" s="21" t="s">
        <v>67</v>
      </c>
      <c r="J3" s="21" t="s">
        <v>68</v>
      </c>
      <c r="K3" s="21">
        <f t="shared" ref="K3:K34" si="0">H3+I3+J3</f>
        <v>36.96</v>
      </c>
      <c r="L3" s="13">
        <v>0</v>
      </c>
      <c r="M3" s="13" t="s">
        <v>69</v>
      </c>
      <c r="N3" s="13" t="s">
        <v>70</v>
      </c>
      <c r="O3" s="13" t="s">
        <v>71</v>
      </c>
      <c r="P3" s="13" t="s">
        <v>72</v>
      </c>
      <c r="Q3" s="13" t="s">
        <v>73</v>
      </c>
      <c r="R3" s="13">
        <f>O3+P3+Q3</f>
        <v>36.43</v>
      </c>
      <c r="S3" s="13">
        <v>0</v>
      </c>
      <c r="T3" s="13" t="s">
        <v>75</v>
      </c>
      <c r="U3" s="13" t="s">
        <v>368</v>
      </c>
      <c r="V3" s="13">
        <v>60</v>
      </c>
      <c r="W3" s="13">
        <v>1.2929999999999999</v>
      </c>
      <c r="X3" s="13">
        <v>0.14299999999999999</v>
      </c>
      <c r="Y3" s="13">
        <v>3.0000000000000001E-3</v>
      </c>
      <c r="Z3" s="13">
        <v>0</v>
      </c>
      <c r="AA3" s="13">
        <v>1.2929999999999999</v>
      </c>
      <c r="AB3" s="13">
        <f>X3+Z3+AA3</f>
        <v>1.4359999999999999</v>
      </c>
      <c r="AE3" s="13">
        <v>14.324999999999999</v>
      </c>
      <c r="AF3" s="13">
        <v>238.75</v>
      </c>
      <c r="AG3" s="13">
        <v>238.75299999999999</v>
      </c>
      <c r="AQ3" s="20">
        <v>23.78927083</v>
      </c>
      <c r="AR3" s="20">
        <v>0.8075</v>
      </c>
      <c r="AS3" s="20">
        <v>0.91100000000000003</v>
      </c>
      <c r="AT3" s="20">
        <v>1.15625</v>
      </c>
      <c r="AU3" s="20">
        <v>0.46875</v>
      </c>
      <c r="AV3" s="20">
        <v>451.15364579999999</v>
      </c>
      <c r="AW3" s="20">
        <v>2</v>
      </c>
      <c r="AX3" s="20">
        <v>0.23</v>
      </c>
      <c r="AY3" s="20">
        <v>0.3</v>
      </c>
      <c r="AZ3" s="20">
        <v>78.030468749999997</v>
      </c>
      <c r="BA3" s="20">
        <v>6.5549739579999997</v>
      </c>
      <c r="BB3" s="20">
        <v>757</v>
      </c>
      <c r="BC3" s="20">
        <v>9.2265625</v>
      </c>
      <c r="BD3" s="20">
        <v>-837.8125</v>
      </c>
      <c r="BE3" s="20">
        <v>1403.966146</v>
      </c>
      <c r="BF3" s="20">
        <v>10.3359375</v>
      </c>
      <c r="BG3" s="20">
        <v>1.774916063</v>
      </c>
      <c r="BH3" s="20">
        <v>2.3768113830000002</v>
      </c>
      <c r="BI3" s="20">
        <v>1.802902158</v>
      </c>
      <c r="BJ3" s="20">
        <v>0</v>
      </c>
    </row>
    <row r="4" spans="1:62">
      <c r="A4" s="13">
        <v>2</v>
      </c>
      <c r="B4" s="23">
        <v>43643</v>
      </c>
      <c r="C4" s="13">
        <v>1</v>
      </c>
      <c r="D4" s="13" t="s">
        <v>702</v>
      </c>
      <c r="E4" s="13">
        <v>85</v>
      </c>
      <c r="F4" s="13" t="b">
        <v>0</v>
      </c>
      <c r="G4" s="21" t="s">
        <v>368</v>
      </c>
      <c r="H4" s="21">
        <v>5.65</v>
      </c>
      <c r="I4" s="21">
        <v>0</v>
      </c>
      <c r="J4" s="21" t="s">
        <v>92</v>
      </c>
      <c r="K4" s="21">
        <f t="shared" si="0"/>
        <v>32.74</v>
      </c>
      <c r="L4" s="13" t="s">
        <v>93</v>
      </c>
      <c r="M4" s="13">
        <v>0</v>
      </c>
      <c r="N4" s="13" t="s">
        <v>94</v>
      </c>
      <c r="O4" s="13" t="s">
        <v>368</v>
      </c>
      <c r="P4" s="13" t="s">
        <v>368</v>
      </c>
      <c r="Q4" s="13" t="s">
        <v>368</v>
      </c>
      <c r="S4" s="13" t="s">
        <v>368</v>
      </c>
      <c r="T4" s="13" t="s">
        <v>368</v>
      </c>
      <c r="U4" s="13" t="s">
        <v>368</v>
      </c>
      <c r="V4" s="13">
        <v>55</v>
      </c>
      <c r="W4" s="13">
        <v>4.4370000000000003</v>
      </c>
      <c r="X4" s="13">
        <v>0.13200000000000001</v>
      </c>
      <c r="Y4" s="13">
        <v>0</v>
      </c>
      <c r="Z4" s="13">
        <v>4.2000000000000003E-2</v>
      </c>
      <c r="AA4" s="13">
        <v>4.3949999999999996</v>
      </c>
      <c r="AB4" s="13">
        <f t="shared" ref="AB4:AB67" si="1">X4+Z4+AA4</f>
        <v>4.569</v>
      </c>
      <c r="AE4" s="13">
        <v>3.0150000000000001</v>
      </c>
      <c r="AF4" s="13">
        <v>54.81818181818182</v>
      </c>
      <c r="AG4" s="13">
        <v>54.81818181818182</v>
      </c>
      <c r="AQ4" s="20">
        <v>24.26402899</v>
      </c>
      <c r="AR4" s="20">
        <v>0.81739130400000004</v>
      </c>
      <c r="AS4" s="20">
        <v>0.91100000000000003</v>
      </c>
      <c r="AT4" s="20">
        <v>1.1578260869999999</v>
      </c>
      <c r="AU4" s="20">
        <v>0.44782608699999998</v>
      </c>
      <c r="AV4" s="20">
        <v>450.15072459999999</v>
      </c>
      <c r="AW4" s="20">
        <v>2</v>
      </c>
      <c r="AX4" s="20">
        <v>0.22826087</v>
      </c>
      <c r="AY4" s="20">
        <v>0.3</v>
      </c>
      <c r="AZ4" s="20">
        <v>129.4598551</v>
      </c>
      <c r="BA4" s="20">
        <v>10.77715942</v>
      </c>
      <c r="BB4" s="20">
        <v>757</v>
      </c>
      <c r="BC4" s="20">
        <v>9.5012753619999994</v>
      </c>
      <c r="BD4" s="20">
        <v>-820.59710140000004</v>
      </c>
      <c r="BE4" s="20">
        <v>1234.36087</v>
      </c>
      <c r="BF4" s="20">
        <v>8.3768115939999994</v>
      </c>
      <c r="BG4" s="20">
        <v>1.9656691930000001</v>
      </c>
      <c r="BH4" s="20">
        <v>2.8058893889999998</v>
      </c>
      <c r="BI4" s="20">
        <v>1.627944321</v>
      </c>
      <c r="BJ4" s="20">
        <v>0</v>
      </c>
    </row>
    <row r="5" spans="1:62">
      <c r="A5" s="13">
        <v>2</v>
      </c>
      <c r="B5" s="23">
        <v>43643</v>
      </c>
      <c r="C5" s="13">
        <v>2</v>
      </c>
      <c r="D5" s="13" t="s">
        <v>704</v>
      </c>
      <c r="E5" s="13">
        <v>65</v>
      </c>
      <c r="F5" s="13" t="b">
        <v>0</v>
      </c>
      <c r="G5" s="21" t="s">
        <v>368</v>
      </c>
      <c r="H5" s="21">
        <v>0.81</v>
      </c>
      <c r="I5" s="21">
        <v>0</v>
      </c>
      <c r="J5" s="21" t="s">
        <v>97</v>
      </c>
      <c r="K5" s="21">
        <f t="shared" si="0"/>
        <v>59.47</v>
      </c>
      <c r="L5" s="13" t="s">
        <v>98</v>
      </c>
      <c r="M5" s="13">
        <v>0</v>
      </c>
      <c r="N5" s="13" t="s">
        <v>99</v>
      </c>
      <c r="O5" s="13" t="s">
        <v>368</v>
      </c>
      <c r="P5" s="13" t="s">
        <v>368</v>
      </c>
      <c r="Q5" s="13" t="s">
        <v>368</v>
      </c>
      <c r="S5" s="13" t="s">
        <v>368</v>
      </c>
      <c r="T5" s="13" t="s">
        <v>368</v>
      </c>
      <c r="U5" s="13" t="s">
        <v>368</v>
      </c>
      <c r="V5" s="13">
        <v>58</v>
      </c>
      <c r="W5" s="13">
        <v>4.681</v>
      </c>
      <c r="X5" s="13">
        <v>0.129</v>
      </c>
      <c r="Y5" s="13">
        <v>0</v>
      </c>
      <c r="Z5" s="13">
        <v>5.2999999999999999E-2</v>
      </c>
      <c r="AA5" s="13">
        <v>4.6280000000000001</v>
      </c>
      <c r="AB5" s="13">
        <f t="shared" si="1"/>
        <v>4.8100000000000005</v>
      </c>
      <c r="AE5" s="13">
        <v>3.2149999999999999</v>
      </c>
      <c r="AF5" s="13">
        <v>55.431034482758612</v>
      </c>
      <c r="AG5" s="13">
        <v>55.431034482758612</v>
      </c>
      <c r="AQ5" s="20">
        <v>24.13894118</v>
      </c>
      <c r="AR5" s="20">
        <v>0.83411764700000002</v>
      </c>
      <c r="AS5" s="20">
        <v>0.91167254900000005</v>
      </c>
      <c r="AT5" s="20">
        <v>1.158529412</v>
      </c>
      <c r="AU5" s="20">
        <v>0.45882352900000001</v>
      </c>
      <c r="AV5" s="20">
        <v>450.01372550000002</v>
      </c>
      <c r="AW5" s="20">
        <v>2</v>
      </c>
      <c r="AX5" s="20">
        <v>0.228823529</v>
      </c>
      <c r="AY5" s="20">
        <v>0.3</v>
      </c>
      <c r="AZ5" s="20">
        <v>112.2543137</v>
      </c>
      <c r="BA5" s="20">
        <v>9.3719607840000005</v>
      </c>
      <c r="BB5" s="20">
        <v>757</v>
      </c>
      <c r="BC5" s="20">
        <v>9.6349999999999998</v>
      </c>
      <c r="BD5" s="20">
        <v>-825.9215686</v>
      </c>
      <c r="BE5" s="20">
        <v>1177.8529410000001</v>
      </c>
      <c r="BF5" s="20">
        <v>9.3588235290000004</v>
      </c>
      <c r="BG5" s="20">
        <v>1.812483125</v>
      </c>
      <c r="BH5" s="20">
        <v>5.1026617190000003</v>
      </c>
      <c r="BI5" s="20">
        <v>1.765533679</v>
      </c>
      <c r="BJ5" s="20">
        <v>0</v>
      </c>
    </row>
    <row r="6" spans="1:62">
      <c r="A6" s="13">
        <v>2</v>
      </c>
      <c r="B6" s="23">
        <v>43643</v>
      </c>
      <c r="C6" s="13">
        <v>3</v>
      </c>
      <c r="D6" s="13" t="s">
        <v>700</v>
      </c>
      <c r="E6" s="13">
        <v>63</v>
      </c>
      <c r="F6" s="13" t="b">
        <v>0</v>
      </c>
      <c r="G6" s="21" t="s">
        <v>368</v>
      </c>
      <c r="H6" s="21">
        <v>5.39</v>
      </c>
      <c r="I6" s="21">
        <v>0</v>
      </c>
      <c r="J6" s="21" t="s">
        <v>102</v>
      </c>
      <c r="K6" s="21">
        <f t="shared" si="0"/>
        <v>65.59</v>
      </c>
      <c r="L6" s="13" t="s">
        <v>94</v>
      </c>
      <c r="M6" s="13">
        <v>0</v>
      </c>
      <c r="N6" s="13" t="s">
        <v>94</v>
      </c>
      <c r="O6" s="13" t="s">
        <v>368</v>
      </c>
      <c r="P6" s="13" t="s">
        <v>368</v>
      </c>
      <c r="Q6" s="13" t="s">
        <v>368</v>
      </c>
      <c r="S6" s="13" t="s">
        <v>368</v>
      </c>
      <c r="T6" s="13" t="s">
        <v>368</v>
      </c>
      <c r="U6" s="13" t="s">
        <v>368</v>
      </c>
      <c r="V6" s="13">
        <v>55</v>
      </c>
      <c r="W6" s="13">
        <v>2.12</v>
      </c>
      <c r="X6" s="13">
        <v>0.12</v>
      </c>
      <c r="Y6" s="13">
        <v>0</v>
      </c>
      <c r="Z6" s="13">
        <v>0</v>
      </c>
      <c r="AA6" s="13">
        <v>2.12</v>
      </c>
      <c r="AB6" s="13">
        <f t="shared" si="1"/>
        <v>2.2400000000000002</v>
      </c>
      <c r="AE6" s="13">
        <v>4.085</v>
      </c>
      <c r="AF6" s="13">
        <v>74.272727272727266</v>
      </c>
      <c r="AG6" s="13">
        <v>74.272727272727266</v>
      </c>
      <c r="AQ6" s="20">
        <v>24.290156249999999</v>
      </c>
      <c r="AR6" s="20">
        <v>0.63875000000000004</v>
      </c>
      <c r="AS6" s="20">
        <v>0.91100000000000003</v>
      </c>
      <c r="AT6" s="20">
        <v>1.141875</v>
      </c>
      <c r="AU6" s="20">
        <v>0.4</v>
      </c>
      <c r="AV6" s="20">
        <v>447.96875</v>
      </c>
      <c r="AW6" s="20">
        <v>2</v>
      </c>
      <c r="AX6" s="20">
        <v>0.22625000000000001</v>
      </c>
      <c r="AY6" s="20">
        <v>0.3</v>
      </c>
      <c r="AZ6" s="20">
        <v>109.7889423</v>
      </c>
      <c r="BA6" s="20">
        <v>9.1390865380000008</v>
      </c>
      <c r="BB6" s="20">
        <v>757</v>
      </c>
      <c r="BC6" s="20">
        <v>9.6831730769999993</v>
      </c>
      <c r="BD6" s="20">
        <v>-826.89543270000001</v>
      </c>
      <c r="BE6" s="20">
        <v>1566.859375</v>
      </c>
      <c r="BF6" s="20">
        <v>11.9375</v>
      </c>
      <c r="BG6" s="20">
        <v>1.822619295</v>
      </c>
      <c r="BH6" s="20">
        <v>2.6318016869999998</v>
      </c>
      <c r="BI6" s="20">
        <v>1.7557149809999999</v>
      </c>
      <c r="BJ6" s="20">
        <v>0</v>
      </c>
    </row>
    <row r="7" spans="1:62">
      <c r="A7" s="13">
        <v>2</v>
      </c>
      <c r="B7" s="23">
        <v>43643</v>
      </c>
      <c r="C7" s="13">
        <v>4</v>
      </c>
      <c r="D7" s="13" t="s">
        <v>700</v>
      </c>
      <c r="E7" s="13">
        <v>58</v>
      </c>
      <c r="F7" s="13" t="b">
        <v>0</v>
      </c>
      <c r="G7" s="21" t="s">
        <v>368</v>
      </c>
      <c r="H7" s="21">
        <v>15.01</v>
      </c>
      <c r="I7" s="21">
        <v>0</v>
      </c>
      <c r="J7" s="21" t="s">
        <v>104</v>
      </c>
      <c r="K7" s="21">
        <f t="shared" si="0"/>
        <v>75.52</v>
      </c>
      <c r="L7" s="13">
        <v>0</v>
      </c>
      <c r="M7" s="13">
        <v>0</v>
      </c>
      <c r="N7" s="13" t="s">
        <v>94</v>
      </c>
      <c r="O7" s="13" t="s">
        <v>368</v>
      </c>
      <c r="P7" s="13" t="s">
        <v>368</v>
      </c>
      <c r="Q7" s="13" t="s">
        <v>368</v>
      </c>
      <c r="S7" s="13" t="s">
        <v>368</v>
      </c>
      <c r="T7" s="13" t="s">
        <v>368</v>
      </c>
      <c r="U7" s="13" t="s">
        <v>368</v>
      </c>
      <c r="V7" s="13">
        <v>55</v>
      </c>
      <c r="W7" s="13">
        <v>3.09</v>
      </c>
      <c r="X7" s="13">
        <v>0.128</v>
      </c>
      <c r="Y7" s="13">
        <v>0</v>
      </c>
      <c r="Z7" s="13">
        <v>1.9E-2</v>
      </c>
      <c r="AA7" s="13">
        <v>3.0710000000000002</v>
      </c>
      <c r="AB7" s="13">
        <f t="shared" si="1"/>
        <v>3.218</v>
      </c>
      <c r="AE7" s="13">
        <v>4.1100000000000003</v>
      </c>
      <c r="AF7" s="13">
        <v>74.727272727272734</v>
      </c>
      <c r="AG7" s="13">
        <v>74.727272727272734</v>
      </c>
      <c r="AQ7" s="20">
        <v>24.28864583</v>
      </c>
      <c r="AR7" s="20">
        <v>0.75312500000000004</v>
      </c>
      <c r="AS7" s="20">
        <v>0.91100000000000003</v>
      </c>
      <c r="AT7" s="20">
        <v>1.151875</v>
      </c>
      <c r="AU7" s="20">
        <v>0.4</v>
      </c>
      <c r="AV7" s="20">
        <v>447.15625</v>
      </c>
      <c r="AW7" s="20">
        <v>2</v>
      </c>
      <c r="AX7" s="20">
        <v>0.22312499999999999</v>
      </c>
      <c r="AY7" s="20">
        <v>0.3</v>
      </c>
      <c r="AZ7" s="20">
        <v>116.6083333</v>
      </c>
      <c r="BA7" s="20">
        <v>9.7046875000000004</v>
      </c>
      <c r="BB7" s="20">
        <v>757</v>
      </c>
      <c r="BC7" s="20">
        <v>9.6514583330000008</v>
      </c>
      <c r="BD7" s="20">
        <v>-822.32291669999995</v>
      </c>
      <c r="BE7" s="20">
        <v>1275.083333</v>
      </c>
      <c r="BF7" s="20">
        <v>9.5729166669999994</v>
      </c>
      <c r="BG7" s="20">
        <v>2.2703409240000001</v>
      </c>
      <c r="BH7" s="20">
        <v>1.895852807</v>
      </c>
      <c r="BI7" s="20">
        <v>1.409479945</v>
      </c>
      <c r="BJ7" s="20">
        <v>0</v>
      </c>
    </row>
    <row r="8" spans="1:62">
      <c r="A8" s="13">
        <v>2</v>
      </c>
      <c r="B8" s="23">
        <v>43643</v>
      </c>
      <c r="C8" s="13">
        <v>5</v>
      </c>
      <c r="D8" s="13" t="s">
        <v>703</v>
      </c>
      <c r="E8" s="13">
        <v>68</v>
      </c>
      <c r="F8" s="13" t="b">
        <v>0</v>
      </c>
      <c r="G8" s="21" t="s">
        <v>368</v>
      </c>
      <c r="H8" s="21">
        <v>21.59</v>
      </c>
      <c r="I8" s="21" t="s">
        <v>107</v>
      </c>
      <c r="J8" s="21" t="s">
        <v>108</v>
      </c>
      <c r="K8" s="21">
        <f t="shared" si="0"/>
        <v>70.09</v>
      </c>
      <c r="L8" s="13" t="s">
        <v>94</v>
      </c>
      <c r="M8" s="13">
        <v>0</v>
      </c>
      <c r="N8" s="13" t="s">
        <v>94</v>
      </c>
      <c r="O8" s="13" t="s">
        <v>368</v>
      </c>
      <c r="P8" s="13" t="s">
        <v>368</v>
      </c>
      <c r="Q8" s="13" t="s">
        <v>368</v>
      </c>
      <c r="S8" s="13" t="s">
        <v>368</v>
      </c>
      <c r="T8" s="13" t="s">
        <v>368</v>
      </c>
      <c r="U8" s="13" t="s">
        <v>368</v>
      </c>
      <c r="V8" s="13">
        <v>54</v>
      </c>
      <c r="W8" s="13">
        <v>2.7549999999999999</v>
      </c>
      <c r="X8" s="13">
        <v>0.13100000000000001</v>
      </c>
      <c r="Y8" s="13">
        <v>0</v>
      </c>
      <c r="Z8" s="13">
        <v>8.9999999999999993E-3</v>
      </c>
      <c r="AA8" s="13">
        <v>2.746</v>
      </c>
      <c r="AB8" s="13">
        <f t="shared" si="1"/>
        <v>2.8860000000000001</v>
      </c>
      <c r="AE8" s="13">
        <v>2.31</v>
      </c>
      <c r="AF8" s="13">
        <v>42.777777777777779</v>
      </c>
      <c r="AG8" s="13">
        <v>42.777777777777779</v>
      </c>
      <c r="AQ8" s="20">
        <v>24.399000000000001</v>
      </c>
      <c r="AR8" s="20">
        <v>0.84866666700000004</v>
      </c>
      <c r="AS8" s="20">
        <v>0.91</v>
      </c>
      <c r="AT8" s="20">
        <v>1.159666667</v>
      </c>
      <c r="AU8" s="20">
        <v>0.426666667</v>
      </c>
      <c r="AV8" s="20">
        <v>447.52499999999998</v>
      </c>
      <c r="AW8" s="20">
        <v>2</v>
      </c>
      <c r="AX8" s="20">
        <v>0.224</v>
      </c>
      <c r="AY8" s="20">
        <v>0.3</v>
      </c>
      <c r="AZ8" s="20">
        <v>140.78416669999999</v>
      </c>
      <c r="BA8" s="20">
        <v>11.69391667</v>
      </c>
      <c r="BB8" s="20">
        <v>757</v>
      </c>
      <c r="BC8" s="20">
        <v>9.6076666670000002</v>
      </c>
      <c r="BD8" s="20">
        <v>-815.96666670000002</v>
      </c>
      <c r="BE8" s="20">
        <v>1111.008333</v>
      </c>
      <c r="BF8" s="20">
        <v>8.3583333329999991</v>
      </c>
      <c r="BG8" s="20">
        <v>1.863250775</v>
      </c>
      <c r="BH8" s="20">
        <v>3.9926164769999999</v>
      </c>
      <c r="BI8" s="20">
        <v>1.7174285090000001</v>
      </c>
      <c r="BJ8" s="20">
        <v>0</v>
      </c>
    </row>
    <row r="9" spans="1:62">
      <c r="A9" s="13">
        <v>2</v>
      </c>
      <c r="B9" s="23">
        <v>43643</v>
      </c>
      <c r="C9" s="13">
        <v>6</v>
      </c>
      <c r="D9" s="13" t="s">
        <v>109</v>
      </c>
      <c r="E9" s="13">
        <v>65</v>
      </c>
      <c r="F9" s="13" t="b">
        <v>0</v>
      </c>
      <c r="G9" s="21" t="s">
        <v>368</v>
      </c>
      <c r="H9" s="21">
        <v>23.09</v>
      </c>
      <c r="I9" s="21">
        <v>0</v>
      </c>
      <c r="J9" s="21" t="s">
        <v>111</v>
      </c>
      <c r="K9" s="21">
        <f t="shared" si="0"/>
        <v>79.59</v>
      </c>
      <c r="L9" s="13" t="s">
        <v>98</v>
      </c>
      <c r="M9" s="13">
        <v>0</v>
      </c>
      <c r="N9" s="13" t="s">
        <v>112</v>
      </c>
      <c r="O9" s="13" t="s">
        <v>368</v>
      </c>
      <c r="P9" s="13" t="s">
        <v>368</v>
      </c>
      <c r="Q9" s="13" t="s">
        <v>368</v>
      </c>
      <c r="S9" s="13" t="s">
        <v>368</v>
      </c>
      <c r="T9" s="13" t="s">
        <v>368</v>
      </c>
      <c r="U9" s="13" t="s">
        <v>368</v>
      </c>
      <c r="V9" s="13">
        <v>48</v>
      </c>
      <c r="W9" s="13">
        <v>4.1150000000000002</v>
      </c>
      <c r="X9" s="13">
        <v>0.122</v>
      </c>
      <c r="Y9" s="13">
        <v>0</v>
      </c>
      <c r="Z9" s="13">
        <v>5.0999999999999997E-2</v>
      </c>
      <c r="AA9" s="13">
        <v>4.0640000000000001</v>
      </c>
      <c r="AB9" s="13">
        <f t="shared" si="1"/>
        <v>4.2370000000000001</v>
      </c>
      <c r="AE9" s="13">
        <v>3.1549999999999998</v>
      </c>
      <c r="AF9" s="13">
        <v>65.729166666666657</v>
      </c>
      <c r="AG9" s="13">
        <v>65.729166666666657</v>
      </c>
      <c r="AQ9" s="20">
        <v>24.535153059999999</v>
      </c>
      <c r="AR9" s="20">
        <v>0.68071428599999995</v>
      </c>
      <c r="AS9" s="20">
        <v>0.91</v>
      </c>
      <c r="AT9" s="20">
        <v>1.144285714</v>
      </c>
      <c r="AU9" s="20">
        <v>0.41428571400000003</v>
      </c>
      <c r="AV9" s="20">
        <v>445.32142859999999</v>
      </c>
      <c r="AW9" s="20">
        <v>2</v>
      </c>
      <c r="AX9" s="20">
        <v>0.222142857</v>
      </c>
      <c r="AY9" s="20">
        <v>0.3</v>
      </c>
      <c r="AZ9" s="20">
        <v>152.9728571</v>
      </c>
      <c r="BA9" s="20">
        <v>12.673857140000001</v>
      </c>
      <c r="BB9" s="20">
        <v>757</v>
      </c>
      <c r="BC9" s="20">
        <v>9.7330000000000005</v>
      </c>
      <c r="BD9" s="20">
        <v>-815.02040820000002</v>
      </c>
      <c r="BE9" s="20">
        <v>1008.302041</v>
      </c>
      <c r="BF9" s="20">
        <v>8</v>
      </c>
      <c r="BG9" s="20">
        <v>2.7933837480000001</v>
      </c>
      <c r="BH9" s="20">
        <v>3.6229484740000002</v>
      </c>
      <c r="BI9" s="20">
        <v>1.1455640499999999</v>
      </c>
      <c r="BJ9" s="20">
        <v>0</v>
      </c>
    </row>
    <row r="10" spans="1:62">
      <c r="A10" s="13">
        <v>2</v>
      </c>
      <c r="B10" s="23">
        <v>43643</v>
      </c>
      <c r="C10" s="13">
        <v>7</v>
      </c>
      <c r="D10" s="13" t="s">
        <v>702</v>
      </c>
      <c r="E10" s="13">
        <v>90</v>
      </c>
      <c r="F10" s="13" t="b">
        <v>0</v>
      </c>
      <c r="G10" s="21" t="s">
        <v>368</v>
      </c>
      <c r="H10" s="21">
        <v>21.81</v>
      </c>
      <c r="I10" s="21" t="s">
        <v>114</v>
      </c>
      <c r="J10" s="21" t="s">
        <v>115</v>
      </c>
      <c r="K10" s="21">
        <f t="shared" si="0"/>
        <v>65.11</v>
      </c>
      <c r="L10" s="13" t="s">
        <v>69</v>
      </c>
      <c r="M10" s="13">
        <v>0</v>
      </c>
      <c r="N10" s="13" t="s">
        <v>98</v>
      </c>
      <c r="O10" s="13" t="s">
        <v>368</v>
      </c>
      <c r="P10" s="13" t="s">
        <v>368</v>
      </c>
      <c r="Q10" s="13" t="s">
        <v>368</v>
      </c>
      <c r="S10" s="13" t="s">
        <v>368</v>
      </c>
      <c r="T10" s="13" t="s">
        <v>368</v>
      </c>
      <c r="U10" s="13" t="s">
        <v>368</v>
      </c>
      <c r="V10" s="13">
        <v>58</v>
      </c>
      <c r="W10" s="13">
        <v>3.214</v>
      </c>
      <c r="X10" s="13">
        <v>0.17399999999999999</v>
      </c>
      <c r="Y10" s="13">
        <v>0</v>
      </c>
      <c r="Z10" s="13">
        <v>2.1999999999999999E-2</v>
      </c>
      <c r="AA10" s="13">
        <v>3.1920000000000002</v>
      </c>
      <c r="AB10" s="13">
        <f t="shared" si="1"/>
        <v>3.3880000000000003</v>
      </c>
      <c r="AE10" s="13">
        <v>3.41</v>
      </c>
      <c r="AF10" s="13">
        <v>58.793103448275865</v>
      </c>
      <c r="AG10" s="13">
        <v>58.793103448275865</v>
      </c>
      <c r="AQ10" s="20">
        <v>24.778627449999998</v>
      </c>
      <c r="AR10" s="20">
        <v>0.679411765</v>
      </c>
      <c r="AS10" s="20">
        <v>0.91011764699999997</v>
      </c>
      <c r="AT10" s="20">
        <v>1.145588235</v>
      </c>
      <c r="AU10" s="20">
        <v>0.4</v>
      </c>
      <c r="AV10" s="20">
        <v>440.54901960000001</v>
      </c>
      <c r="AW10" s="20">
        <v>2</v>
      </c>
      <c r="AX10" s="20">
        <v>0.22</v>
      </c>
      <c r="AY10" s="20">
        <v>0.3</v>
      </c>
      <c r="AZ10" s="20">
        <v>143.08137249999999</v>
      </c>
      <c r="BA10" s="20">
        <v>11.79666667</v>
      </c>
      <c r="BB10" s="20">
        <v>757</v>
      </c>
      <c r="BC10" s="20">
        <v>9.7044117649999997</v>
      </c>
      <c r="BD10" s="20">
        <v>-815.9215686</v>
      </c>
      <c r="BE10" s="20">
        <v>1561.715686</v>
      </c>
      <c r="BF10" s="20">
        <v>11.764705879999999</v>
      </c>
      <c r="BG10" s="20">
        <v>1.686982553</v>
      </c>
      <c r="BH10" s="20">
        <v>1.8860312189999999</v>
      </c>
      <c r="BI10" s="20">
        <v>1.896877946</v>
      </c>
      <c r="BJ10" s="20">
        <v>0</v>
      </c>
    </row>
    <row r="11" spans="1:62">
      <c r="A11" s="13">
        <v>2</v>
      </c>
      <c r="B11" s="23">
        <v>43643</v>
      </c>
      <c r="C11" s="13">
        <v>8</v>
      </c>
      <c r="D11" s="13" t="s">
        <v>703</v>
      </c>
      <c r="E11" s="13">
        <v>80</v>
      </c>
      <c r="F11" s="13" t="b">
        <v>0</v>
      </c>
      <c r="G11" s="21" t="s">
        <v>368</v>
      </c>
      <c r="H11" s="21">
        <v>25.28</v>
      </c>
      <c r="I11" s="21">
        <v>0</v>
      </c>
      <c r="J11" s="21" t="s">
        <v>117</v>
      </c>
      <c r="K11" s="21">
        <f t="shared" si="0"/>
        <v>81.64</v>
      </c>
      <c r="L11" s="13" t="s">
        <v>112</v>
      </c>
      <c r="M11" s="13">
        <v>0</v>
      </c>
      <c r="N11" s="13" t="s">
        <v>99</v>
      </c>
      <c r="O11" s="13" t="s">
        <v>368</v>
      </c>
      <c r="P11" s="13" t="s">
        <v>368</v>
      </c>
      <c r="Q11" s="13" t="s">
        <v>368</v>
      </c>
      <c r="S11" s="13" t="s">
        <v>368</v>
      </c>
      <c r="T11" s="13" t="s">
        <v>368</v>
      </c>
      <c r="U11" s="13" t="s">
        <v>368</v>
      </c>
      <c r="V11" s="13">
        <v>52</v>
      </c>
      <c r="W11" s="13">
        <v>3.8559999999999999</v>
      </c>
      <c r="X11" s="13">
        <v>0.17699999999999999</v>
      </c>
      <c r="Y11" s="13">
        <v>0</v>
      </c>
      <c r="Z11" s="13">
        <v>0.04</v>
      </c>
      <c r="AA11" s="13">
        <v>3.8159999999999998</v>
      </c>
      <c r="AB11" s="13">
        <f t="shared" si="1"/>
        <v>4.0329999999999995</v>
      </c>
      <c r="AE11" s="13">
        <v>3.645</v>
      </c>
      <c r="AF11" s="13">
        <v>70.096153846153854</v>
      </c>
      <c r="AG11" s="13">
        <v>70.096153846153854</v>
      </c>
      <c r="AQ11" s="20">
        <v>24.80965686</v>
      </c>
      <c r="AR11" s="20">
        <v>0.59235294100000002</v>
      </c>
      <c r="AS11" s="20">
        <v>0.91100000000000003</v>
      </c>
      <c r="AT11" s="20">
        <v>1.138235294</v>
      </c>
      <c r="AU11" s="20">
        <v>0.41029411799999999</v>
      </c>
      <c r="AV11" s="20">
        <v>445.25</v>
      </c>
      <c r="AW11" s="20">
        <v>2</v>
      </c>
      <c r="AX11" s="20">
        <v>0.22176470600000001</v>
      </c>
      <c r="AY11" s="20">
        <v>0.3</v>
      </c>
      <c r="AZ11" s="20">
        <v>139.12818630000001</v>
      </c>
      <c r="BA11" s="20">
        <v>11.470931370000001</v>
      </c>
      <c r="BB11" s="20">
        <v>757</v>
      </c>
      <c r="BC11" s="20">
        <v>9.7466094769999998</v>
      </c>
      <c r="BD11" s="20">
        <v>-819.08823529999995</v>
      </c>
      <c r="BE11" s="20">
        <v>1674.5424840000001</v>
      </c>
      <c r="BF11" s="20">
        <v>12.446895420000001</v>
      </c>
      <c r="BG11" s="20">
        <v>1.6304493259999999</v>
      </c>
      <c r="BH11" s="20">
        <v>6.3235239329999997</v>
      </c>
      <c r="BI11" s="20">
        <v>1.96264916</v>
      </c>
      <c r="BJ11" s="20">
        <v>0</v>
      </c>
    </row>
    <row r="12" spans="1:62">
      <c r="A12" s="13">
        <v>2</v>
      </c>
      <c r="B12" s="23">
        <v>43643</v>
      </c>
      <c r="C12" s="13">
        <v>9</v>
      </c>
      <c r="D12" s="13" t="s">
        <v>109</v>
      </c>
      <c r="E12" s="13">
        <v>70</v>
      </c>
      <c r="F12" s="13" t="b">
        <v>0</v>
      </c>
      <c r="G12" s="21" t="s">
        <v>368</v>
      </c>
      <c r="H12" s="21">
        <v>20.100000000000001</v>
      </c>
      <c r="I12" s="21" t="s">
        <v>119</v>
      </c>
      <c r="J12" s="21" t="s">
        <v>120</v>
      </c>
      <c r="K12" s="21">
        <f t="shared" si="0"/>
        <v>66.5</v>
      </c>
      <c r="L12" s="13" t="s">
        <v>121</v>
      </c>
      <c r="M12" s="13">
        <v>0</v>
      </c>
      <c r="N12" s="13" t="s">
        <v>94</v>
      </c>
      <c r="O12" s="13" t="s">
        <v>368</v>
      </c>
      <c r="P12" s="13" t="s">
        <v>368</v>
      </c>
      <c r="Q12" s="13" t="s">
        <v>368</v>
      </c>
      <c r="S12" s="13" t="s">
        <v>368</v>
      </c>
      <c r="T12" s="13" t="s">
        <v>368</v>
      </c>
      <c r="U12" s="13" t="s">
        <v>368</v>
      </c>
      <c r="V12" s="13">
        <v>52</v>
      </c>
      <c r="W12" s="13">
        <v>4.3099999999999996</v>
      </c>
      <c r="X12" s="13">
        <v>0.129</v>
      </c>
      <c r="Y12" s="13">
        <v>0</v>
      </c>
      <c r="Z12" s="13">
        <v>6.0999999999999999E-2</v>
      </c>
      <c r="AA12" s="13">
        <v>4.2489999999999997</v>
      </c>
      <c r="AB12" s="13">
        <f t="shared" si="1"/>
        <v>4.4390000000000001</v>
      </c>
      <c r="AE12" s="13">
        <v>2.3650000000000002</v>
      </c>
      <c r="AF12" s="13">
        <v>45.480769230769234</v>
      </c>
      <c r="AG12" s="13">
        <v>45.480769230769234</v>
      </c>
      <c r="AQ12" s="20">
        <v>24.86527414</v>
      </c>
      <c r="AR12" s="20">
        <v>0.72842105300000004</v>
      </c>
      <c r="AS12" s="20">
        <v>0.91100000000000003</v>
      </c>
      <c r="AT12" s="20">
        <v>1.1499999999999999</v>
      </c>
      <c r="AU12" s="20">
        <v>0.41615497099999998</v>
      </c>
      <c r="AV12" s="20">
        <v>446.77199960000002</v>
      </c>
      <c r="AW12" s="20">
        <v>2</v>
      </c>
      <c r="AX12" s="20">
        <v>0.22631578899999999</v>
      </c>
      <c r="AY12" s="20">
        <v>0.3</v>
      </c>
      <c r="AZ12" s="20">
        <v>146.239789</v>
      </c>
      <c r="BA12" s="20">
        <v>12.043700960000001</v>
      </c>
      <c r="BB12" s="20">
        <v>757</v>
      </c>
      <c r="BC12" s="20">
        <v>9.7615402020000008</v>
      </c>
      <c r="BD12" s="20">
        <v>-820.21097799999995</v>
      </c>
      <c r="BE12" s="20">
        <v>1500.076939</v>
      </c>
      <c r="BF12" s="20">
        <v>9.955657618</v>
      </c>
      <c r="BG12" s="20">
        <v>1.6227721580000001</v>
      </c>
      <c r="BH12" s="20">
        <v>4.1729979830000001</v>
      </c>
      <c r="BI12" s="20">
        <v>1.971934251</v>
      </c>
      <c r="BJ12" s="20">
        <v>0</v>
      </c>
    </row>
    <row r="13" spans="1:62">
      <c r="A13" s="13">
        <v>2</v>
      </c>
      <c r="B13" s="23">
        <v>43643</v>
      </c>
      <c r="C13" s="13">
        <v>10</v>
      </c>
      <c r="D13" s="13" t="s">
        <v>703</v>
      </c>
      <c r="E13" s="13">
        <v>75</v>
      </c>
      <c r="F13" s="13" t="b">
        <v>0</v>
      </c>
      <c r="G13" s="21" t="s">
        <v>368</v>
      </c>
      <c r="H13" s="21">
        <v>22.09</v>
      </c>
      <c r="I13" s="21" t="s">
        <v>103</v>
      </c>
      <c r="J13" s="21" t="s">
        <v>120</v>
      </c>
      <c r="K13" s="21">
        <f t="shared" si="0"/>
        <v>70.849999999999994</v>
      </c>
      <c r="L13" s="13" t="s">
        <v>368</v>
      </c>
      <c r="M13" s="13">
        <v>0</v>
      </c>
      <c r="N13" s="13" t="s">
        <v>99</v>
      </c>
      <c r="O13" s="13" t="s">
        <v>368</v>
      </c>
      <c r="P13" s="13" t="s">
        <v>368</v>
      </c>
      <c r="Q13" s="13" t="s">
        <v>368</v>
      </c>
      <c r="S13" s="13" t="s">
        <v>368</v>
      </c>
      <c r="T13" s="13" t="s">
        <v>368</v>
      </c>
      <c r="U13" s="13" t="s">
        <v>368</v>
      </c>
      <c r="V13" s="13">
        <v>52</v>
      </c>
      <c r="W13" s="13">
        <v>2.5859999999999999</v>
      </c>
      <c r="X13" s="13">
        <v>0.14099999999999999</v>
      </c>
      <c r="Y13" s="13">
        <v>0</v>
      </c>
      <c r="Z13" s="13">
        <v>0.01</v>
      </c>
      <c r="AA13" s="13">
        <v>2.5760000000000001</v>
      </c>
      <c r="AB13" s="13">
        <f t="shared" si="1"/>
        <v>2.7269999999999999</v>
      </c>
      <c r="AE13" s="13">
        <v>3.1850000000000001</v>
      </c>
      <c r="AF13" s="13">
        <v>61.250000000000007</v>
      </c>
      <c r="AG13" s="13">
        <v>61.250000000000007</v>
      </c>
      <c r="AQ13" s="20">
        <v>25.058687500000001</v>
      </c>
      <c r="AR13" s="20">
        <v>0.53625</v>
      </c>
      <c r="AS13" s="20">
        <v>0.91100000000000003</v>
      </c>
      <c r="AT13" s="20">
        <v>1.1325000000000001</v>
      </c>
      <c r="AU13" s="20">
        <v>0.40625</v>
      </c>
      <c r="AV13" s="20">
        <v>444.91874999999999</v>
      </c>
      <c r="AW13" s="20">
        <v>2</v>
      </c>
      <c r="AX13" s="20">
        <v>0.2215625</v>
      </c>
      <c r="AY13" s="20">
        <v>0.3</v>
      </c>
      <c r="AZ13" s="20">
        <v>136.3175</v>
      </c>
      <c r="BA13" s="20">
        <v>11.1896875</v>
      </c>
      <c r="BB13" s="20">
        <v>757</v>
      </c>
      <c r="BC13" s="20">
        <v>9.7911249999999992</v>
      </c>
      <c r="BD13" s="20">
        <v>-821.15</v>
      </c>
      <c r="BE13" s="20">
        <v>1690.9749999999999</v>
      </c>
      <c r="BF13" s="20">
        <v>12.55625</v>
      </c>
      <c r="BG13" s="20">
        <v>1.978388824</v>
      </c>
      <c r="BH13" s="20">
        <v>2.9146623169999999</v>
      </c>
      <c r="BI13" s="20">
        <v>1.617477799</v>
      </c>
      <c r="BJ13" s="20">
        <v>0</v>
      </c>
    </row>
    <row r="14" spans="1:62">
      <c r="A14" s="13">
        <v>2</v>
      </c>
      <c r="B14" s="23">
        <v>43643</v>
      </c>
      <c r="C14" s="13">
        <v>11</v>
      </c>
      <c r="D14" s="13" t="s">
        <v>702</v>
      </c>
      <c r="E14" s="13">
        <v>70</v>
      </c>
      <c r="F14" s="13" t="b">
        <v>0</v>
      </c>
      <c r="G14" s="21" t="s">
        <v>368</v>
      </c>
      <c r="H14" s="21">
        <v>20.95</v>
      </c>
      <c r="I14" s="21">
        <v>0</v>
      </c>
      <c r="J14" s="21" t="s">
        <v>123</v>
      </c>
      <c r="K14" s="21">
        <f t="shared" si="0"/>
        <v>77.84</v>
      </c>
      <c r="L14" s="13">
        <v>0</v>
      </c>
      <c r="M14" s="13">
        <v>0</v>
      </c>
      <c r="N14" s="13" t="s">
        <v>112</v>
      </c>
      <c r="O14" s="13" t="s">
        <v>368</v>
      </c>
      <c r="P14" s="13" t="s">
        <v>368</v>
      </c>
      <c r="Q14" s="13" t="s">
        <v>368</v>
      </c>
      <c r="S14" s="13" t="s">
        <v>368</v>
      </c>
      <c r="T14" s="13" t="s">
        <v>368</v>
      </c>
      <c r="U14" s="13" t="s">
        <v>368</v>
      </c>
      <c r="V14" s="13">
        <v>49</v>
      </c>
      <c r="W14" s="13">
        <v>1.85</v>
      </c>
      <c r="X14" s="13">
        <v>0.121</v>
      </c>
      <c r="Y14" s="13">
        <v>0</v>
      </c>
      <c r="Z14" s="13">
        <v>0</v>
      </c>
      <c r="AA14" s="13">
        <v>1.85</v>
      </c>
      <c r="AB14" s="13">
        <f t="shared" si="1"/>
        <v>1.9710000000000001</v>
      </c>
      <c r="AE14" s="13">
        <v>2.9449999999999998</v>
      </c>
      <c r="AF14" s="13">
        <v>60.102040816326522</v>
      </c>
      <c r="AG14" s="13">
        <v>60.102040816326522</v>
      </c>
      <c r="AQ14" s="20">
        <v>24.2378</v>
      </c>
      <c r="AR14" s="20">
        <v>0.8105</v>
      </c>
      <c r="AS14" s="20">
        <v>0.91100000000000003</v>
      </c>
      <c r="AT14" s="20">
        <v>1.1575</v>
      </c>
      <c r="AU14" s="20">
        <v>0.435</v>
      </c>
      <c r="AV14" s="20">
        <v>449.17500000000001</v>
      </c>
      <c r="AW14" s="20">
        <v>2</v>
      </c>
      <c r="AX14" s="20">
        <v>0.22650000000000001</v>
      </c>
      <c r="AY14" s="20">
        <v>0.3</v>
      </c>
      <c r="AZ14" s="20">
        <v>125.04349999999999</v>
      </c>
      <c r="BA14" s="20">
        <v>10.4162</v>
      </c>
      <c r="BB14" s="20">
        <v>757</v>
      </c>
      <c r="BC14" s="20">
        <v>9.5875500000000002</v>
      </c>
      <c r="BD14" s="20">
        <v>-822.93</v>
      </c>
      <c r="BE14" s="20">
        <v>678.91</v>
      </c>
      <c r="BF14" s="20">
        <v>5.25</v>
      </c>
      <c r="BG14" s="20">
        <v>3.3673619600000002</v>
      </c>
      <c r="BH14" s="20">
        <v>0.51369278500000004</v>
      </c>
      <c r="BI14" s="20">
        <v>0.95029879100000003</v>
      </c>
      <c r="BJ14" s="20">
        <v>0</v>
      </c>
    </row>
    <row r="15" spans="1:62">
      <c r="A15" s="13">
        <v>2</v>
      </c>
      <c r="B15" s="23">
        <v>43643</v>
      </c>
      <c r="C15" s="13">
        <v>12</v>
      </c>
      <c r="D15" s="13" t="s">
        <v>700</v>
      </c>
      <c r="E15" s="13">
        <v>58</v>
      </c>
      <c r="F15" s="13" t="b">
        <v>0</v>
      </c>
      <c r="G15" s="21" t="s">
        <v>368</v>
      </c>
      <c r="H15" s="21">
        <v>20.53</v>
      </c>
      <c r="I15" s="21">
        <v>0</v>
      </c>
      <c r="J15" s="21" t="s">
        <v>125</v>
      </c>
      <c r="K15" s="21">
        <f t="shared" si="0"/>
        <v>73.11</v>
      </c>
      <c r="L15" s="13">
        <v>0</v>
      </c>
      <c r="M15" s="13">
        <v>0</v>
      </c>
      <c r="N15" s="13" t="s">
        <v>98</v>
      </c>
      <c r="O15" s="13" t="s">
        <v>368</v>
      </c>
      <c r="P15" s="13" t="s">
        <v>368</v>
      </c>
      <c r="Q15" s="13" t="s">
        <v>368</v>
      </c>
      <c r="S15" s="13" t="s">
        <v>368</v>
      </c>
      <c r="T15" s="13" t="s">
        <v>368</v>
      </c>
      <c r="U15" s="13" t="s">
        <v>368</v>
      </c>
      <c r="V15" s="13">
        <v>53</v>
      </c>
      <c r="W15" s="13">
        <v>4.8049999999999997</v>
      </c>
      <c r="X15" s="13">
        <v>0.13100000000000001</v>
      </c>
      <c r="Y15" s="13">
        <v>0</v>
      </c>
      <c r="Z15" s="13">
        <v>7.9000000000000001E-2</v>
      </c>
      <c r="AA15" s="13">
        <v>4.726</v>
      </c>
      <c r="AB15" s="13">
        <f t="shared" si="1"/>
        <v>4.9359999999999999</v>
      </c>
      <c r="AE15" s="13">
        <v>2.9750000000000001</v>
      </c>
      <c r="AF15" s="13">
        <v>56.132075471698116</v>
      </c>
      <c r="AG15" s="13">
        <v>56.132075471698116</v>
      </c>
      <c r="AQ15" s="20">
        <v>24.248725490000002</v>
      </c>
      <c r="AR15" s="20">
        <v>0.70705882399999997</v>
      </c>
      <c r="AS15" s="20">
        <v>0.91100000000000003</v>
      </c>
      <c r="AT15" s="20">
        <v>1.148529412</v>
      </c>
      <c r="AU15" s="20">
        <v>0.4</v>
      </c>
      <c r="AV15" s="20">
        <v>447.73529409999998</v>
      </c>
      <c r="AW15" s="20">
        <v>2</v>
      </c>
      <c r="AX15" s="20">
        <v>0.22352941200000001</v>
      </c>
      <c r="AY15" s="20">
        <v>0.3</v>
      </c>
      <c r="AZ15" s="20">
        <v>106.3240196</v>
      </c>
      <c r="BA15" s="20">
        <v>8.8569117649999995</v>
      </c>
      <c r="BB15" s="20">
        <v>757</v>
      </c>
      <c r="BC15" s="20">
        <v>9.6596078429999999</v>
      </c>
      <c r="BD15" s="20">
        <v>-825.87254900000005</v>
      </c>
      <c r="BE15" s="20">
        <v>1103.632353</v>
      </c>
      <c r="BF15" s="20">
        <v>8.4313725490000007</v>
      </c>
      <c r="BG15" s="20">
        <v>2.567101713</v>
      </c>
      <c r="BH15" s="20">
        <v>1.0256641179999999</v>
      </c>
      <c r="BI15" s="20">
        <v>1.2465419600000001</v>
      </c>
      <c r="BJ15" s="20">
        <v>0</v>
      </c>
    </row>
    <row r="16" spans="1:62">
      <c r="A16" s="13">
        <v>2</v>
      </c>
      <c r="B16" s="23">
        <v>43643</v>
      </c>
      <c r="C16" s="13">
        <v>13</v>
      </c>
      <c r="D16" s="13" t="s">
        <v>109</v>
      </c>
      <c r="E16" s="13">
        <v>65</v>
      </c>
      <c r="F16" s="13" t="b">
        <v>0</v>
      </c>
      <c r="G16" s="21" t="s">
        <v>368</v>
      </c>
      <c r="H16" s="21" t="s">
        <v>126</v>
      </c>
      <c r="I16" s="21">
        <v>0</v>
      </c>
      <c r="J16" s="21" t="s">
        <v>127</v>
      </c>
      <c r="K16" s="21">
        <f t="shared" si="0"/>
        <v>53.730000000000004</v>
      </c>
      <c r="L16" s="13" t="s">
        <v>128</v>
      </c>
      <c r="M16" s="13">
        <v>0</v>
      </c>
      <c r="N16" s="13" t="s">
        <v>99</v>
      </c>
      <c r="O16" s="13" t="s">
        <v>368</v>
      </c>
      <c r="P16" s="13" t="s">
        <v>368</v>
      </c>
      <c r="Q16" s="13" t="s">
        <v>368</v>
      </c>
      <c r="S16" s="13" t="s">
        <v>368</v>
      </c>
      <c r="T16" s="13" t="s">
        <v>368</v>
      </c>
      <c r="U16" s="13" t="s">
        <v>368</v>
      </c>
      <c r="V16" s="13">
        <v>47</v>
      </c>
      <c r="W16" s="13">
        <v>3.1669999999999998</v>
      </c>
      <c r="X16" s="13">
        <v>0.122</v>
      </c>
      <c r="Y16" s="13">
        <v>0</v>
      </c>
      <c r="Z16" s="13">
        <v>2.3E-2</v>
      </c>
      <c r="AA16" s="13">
        <v>3.1440000000000001</v>
      </c>
      <c r="AB16" s="13">
        <f t="shared" si="1"/>
        <v>3.2890000000000001</v>
      </c>
      <c r="AE16" s="13">
        <v>3.19</v>
      </c>
      <c r="AF16" s="13">
        <v>67.872340425531917</v>
      </c>
      <c r="AG16" s="13">
        <v>67.872340425531917</v>
      </c>
      <c r="AQ16" s="20">
        <v>24.441235240000001</v>
      </c>
      <c r="AR16" s="20">
        <v>0.68640000000000001</v>
      </c>
      <c r="AS16" s="20">
        <v>0.91100000000000003</v>
      </c>
      <c r="AT16" s="20">
        <v>1.1464000000000001</v>
      </c>
      <c r="AU16" s="20">
        <v>0.441266667</v>
      </c>
      <c r="AV16" s="20">
        <v>449.61266669999998</v>
      </c>
      <c r="AW16" s="20">
        <v>2</v>
      </c>
      <c r="AX16" s="20">
        <v>0.22800000000000001</v>
      </c>
      <c r="AY16" s="20">
        <v>0.3</v>
      </c>
      <c r="AZ16" s="20">
        <v>130.87896190000001</v>
      </c>
      <c r="BA16" s="20">
        <v>10.863421900000001</v>
      </c>
      <c r="BB16" s="20">
        <v>757</v>
      </c>
      <c r="BC16" s="20">
        <v>9.5864390480000008</v>
      </c>
      <c r="BD16" s="20">
        <v>-818.71323810000001</v>
      </c>
      <c r="BE16" s="20">
        <v>1114.8194289999999</v>
      </c>
      <c r="BF16" s="20">
        <v>8.0586666670000007</v>
      </c>
      <c r="BG16" s="20">
        <v>3.0094531760000001</v>
      </c>
      <c r="BH16" s="20">
        <v>0.94760877300000002</v>
      </c>
      <c r="BI16" s="20">
        <v>1.063316095</v>
      </c>
      <c r="BJ16" s="20">
        <v>0</v>
      </c>
    </row>
    <row r="17" spans="1:62">
      <c r="A17" s="13">
        <v>2</v>
      </c>
      <c r="B17" s="23">
        <v>43643</v>
      </c>
      <c r="C17" s="13">
        <v>14</v>
      </c>
      <c r="D17" s="13" t="s">
        <v>704</v>
      </c>
      <c r="E17" s="13">
        <v>66</v>
      </c>
      <c r="F17" s="13" t="b">
        <v>0</v>
      </c>
      <c r="G17" s="21" t="s">
        <v>368</v>
      </c>
      <c r="H17" s="21" t="s">
        <v>129</v>
      </c>
      <c r="I17" s="21">
        <v>0</v>
      </c>
      <c r="J17" s="21" t="s">
        <v>130</v>
      </c>
      <c r="K17" s="21">
        <f t="shared" si="0"/>
        <v>59.26</v>
      </c>
      <c r="L17" s="13">
        <v>0</v>
      </c>
      <c r="M17" s="13">
        <v>0</v>
      </c>
      <c r="N17" s="13" t="s">
        <v>99</v>
      </c>
      <c r="O17" s="13" t="s">
        <v>368</v>
      </c>
      <c r="P17" s="13" t="s">
        <v>368</v>
      </c>
      <c r="Q17" s="13" t="s">
        <v>368</v>
      </c>
      <c r="S17" s="13" t="s">
        <v>368</v>
      </c>
      <c r="T17" s="13" t="s">
        <v>368</v>
      </c>
      <c r="U17" s="13" t="s">
        <v>368</v>
      </c>
      <c r="V17" s="13">
        <v>52</v>
      </c>
      <c r="W17" s="13">
        <v>2.613</v>
      </c>
      <c r="X17" s="13">
        <v>0.13</v>
      </c>
      <c r="Y17" s="13">
        <v>0</v>
      </c>
      <c r="Z17" s="13">
        <v>1.0999999999999999E-2</v>
      </c>
      <c r="AA17" s="13">
        <v>2.6019999999999999</v>
      </c>
      <c r="AB17" s="13">
        <f t="shared" si="1"/>
        <v>2.7429999999999999</v>
      </c>
      <c r="AE17" s="13">
        <v>3.2</v>
      </c>
      <c r="AF17" s="13">
        <v>61.538461538461547</v>
      </c>
      <c r="AG17" s="13">
        <v>61.538461538461547</v>
      </c>
      <c r="AQ17" s="20">
        <v>24.752291670000002</v>
      </c>
      <c r="AR17" s="20">
        <v>0.53562500000000002</v>
      </c>
      <c r="AS17" s="20">
        <v>0.91081250000000002</v>
      </c>
      <c r="AT17" s="20">
        <v>1.1331249999999999</v>
      </c>
      <c r="AU17" s="20">
        <v>0.4</v>
      </c>
      <c r="AV17" s="20">
        <v>446.04947920000001</v>
      </c>
      <c r="AW17" s="20">
        <v>2</v>
      </c>
      <c r="AX17" s="20">
        <v>0.221041667</v>
      </c>
      <c r="AY17" s="20">
        <v>0.3</v>
      </c>
      <c r="AZ17" s="20">
        <v>139.87161459999999</v>
      </c>
      <c r="BA17" s="20">
        <v>11.54338542</v>
      </c>
      <c r="BB17" s="20">
        <v>757</v>
      </c>
      <c r="BC17" s="20">
        <v>9.6686718749999994</v>
      </c>
      <c r="BD17" s="20">
        <v>-815.17447919999995</v>
      </c>
      <c r="BE17" s="20">
        <v>1512.8671879999999</v>
      </c>
      <c r="BF17" s="20">
        <v>11.77604167</v>
      </c>
      <c r="BG17" s="20">
        <v>2.342990296</v>
      </c>
      <c r="BH17" s="20">
        <v>1.138862408</v>
      </c>
      <c r="BI17" s="20">
        <v>1.365776036</v>
      </c>
      <c r="BJ17" s="20">
        <v>0</v>
      </c>
    </row>
    <row r="18" spans="1:62">
      <c r="A18" s="13">
        <v>2</v>
      </c>
      <c r="B18" s="23">
        <v>43643</v>
      </c>
      <c r="C18" s="13">
        <v>15</v>
      </c>
      <c r="D18" s="13" t="s">
        <v>703</v>
      </c>
      <c r="E18" s="13">
        <v>67</v>
      </c>
      <c r="F18" s="13" t="b">
        <v>0</v>
      </c>
      <c r="G18" s="21" t="s">
        <v>368</v>
      </c>
      <c r="H18" s="21" t="s">
        <v>131</v>
      </c>
      <c r="I18" s="21">
        <v>0</v>
      </c>
      <c r="J18" s="21" t="s">
        <v>132</v>
      </c>
      <c r="K18" s="21">
        <f t="shared" si="0"/>
        <v>56.949999999999996</v>
      </c>
      <c r="L18" s="13">
        <v>0</v>
      </c>
      <c r="M18" s="13">
        <v>0</v>
      </c>
      <c r="N18" s="13" t="s">
        <v>133</v>
      </c>
      <c r="O18" s="13" t="s">
        <v>368</v>
      </c>
      <c r="P18" s="13" t="s">
        <v>368</v>
      </c>
      <c r="Q18" s="13" t="s">
        <v>368</v>
      </c>
      <c r="S18" s="13" t="s">
        <v>368</v>
      </c>
      <c r="T18" s="13" t="s">
        <v>368</v>
      </c>
      <c r="U18" s="13" t="s">
        <v>368</v>
      </c>
      <c r="V18" s="13">
        <v>52</v>
      </c>
      <c r="W18" s="13">
        <v>3.01</v>
      </c>
      <c r="X18" s="13">
        <v>0.13500000000000001</v>
      </c>
      <c r="Y18" s="13">
        <v>0</v>
      </c>
      <c r="Z18" s="13">
        <v>2.7E-2</v>
      </c>
      <c r="AA18" s="13">
        <v>2.9830000000000001</v>
      </c>
      <c r="AB18" s="13">
        <f t="shared" si="1"/>
        <v>3.145</v>
      </c>
      <c r="AE18" s="13">
        <v>3.18</v>
      </c>
      <c r="AF18" s="13">
        <v>61.15384615384616</v>
      </c>
      <c r="AG18" s="13">
        <v>61.15384615384616</v>
      </c>
      <c r="AQ18" s="20">
        <v>24.55203968</v>
      </c>
      <c r="AR18" s="20">
        <v>0.66333333299999997</v>
      </c>
      <c r="AS18" s="20">
        <v>0.91</v>
      </c>
      <c r="AT18" s="20">
        <v>1.143333333</v>
      </c>
      <c r="AU18" s="20">
        <v>0.4</v>
      </c>
      <c r="AV18" s="20">
        <v>443.29722220000002</v>
      </c>
      <c r="AW18" s="20">
        <v>2</v>
      </c>
      <c r="AX18" s="20">
        <v>0.22</v>
      </c>
      <c r="AY18" s="20">
        <v>0.3</v>
      </c>
      <c r="AZ18" s="20">
        <v>141.4071825</v>
      </c>
      <c r="BA18" s="20">
        <v>11.71504365</v>
      </c>
      <c r="BB18" s="20">
        <v>757</v>
      </c>
      <c r="BC18" s="20">
        <v>9.6551111110000001</v>
      </c>
      <c r="BD18" s="20">
        <v>-815.64523810000003</v>
      </c>
      <c r="BE18" s="20">
        <v>1265.5075400000001</v>
      </c>
      <c r="BF18" s="20">
        <v>9.3908730160000005</v>
      </c>
      <c r="BG18" s="20">
        <v>2.444627868</v>
      </c>
      <c r="BH18" s="20">
        <v>1.2602458510000001</v>
      </c>
      <c r="BI18" s="20">
        <v>1.3089926860000001</v>
      </c>
      <c r="BJ18" s="20">
        <v>0</v>
      </c>
    </row>
    <row r="19" spans="1:62">
      <c r="A19" s="13">
        <v>2</v>
      </c>
      <c r="B19" s="23">
        <v>43643</v>
      </c>
      <c r="C19" s="13">
        <v>16</v>
      </c>
      <c r="D19" s="13" t="s">
        <v>704</v>
      </c>
      <c r="E19" s="13">
        <v>75</v>
      </c>
      <c r="F19" s="13" t="b">
        <v>0</v>
      </c>
      <c r="G19" s="21" t="s">
        <v>368</v>
      </c>
      <c r="H19" s="21" t="s">
        <v>134</v>
      </c>
      <c r="I19" s="21" t="s">
        <v>135</v>
      </c>
      <c r="J19" s="21" t="s">
        <v>136</v>
      </c>
      <c r="K19" s="21">
        <f t="shared" si="0"/>
        <v>54.739999999999995</v>
      </c>
      <c r="L19" s="13" t="s">
        <v>94</v>
      </c>
      <c r="M19" s="13">
        <v>0</v>
      </c>
      <c r="N19" s="13" t="s">
        <v>112</v>
      </c>
      <c r="O19" s="13" t="s">
        <v>368</v>
      </c>
      <c r="P19" s="13" t="s">
        <v>368</v>
      </c>
      <c r="Q19" s="13" t="s">
        <v>368</v>
      </c>
      <c r="S19" s="13" t="s">
        <v>368</v>
      </c>
      <c r="T19" s="13" t="s">
        <v>368</v>
      </c>
      <c r="U19" s="13" t="s">
        <v>368</v>
      </c>
      <c r="V19" s="13">
        <v>51</v>
      </c>
      <c r="W19" s="13">
        <v>3.468</v>
      </c>
      <c r="X19" s="13">
        <v>0.14399999999999999</v>
      </c>
      <c r="Y19" s="13">
        <v>0</v>
      </c>
      <c r="Z19" s="13">
        <v>3.9E-2</v>
      </c>
      <c r="AA19" s="13">
        <v>3.4289999999999998</v>
      </c>
      <c r="AB19" s="13">
        <f t="shared" si="1"/>
        <v>3.6119999999999997</v>
      </c>
      <c r="AE19" s="13">
        <v>3.7149999999999999</v>
      </c>
      <c r="AF19" s="13">
        <v>72.843137254901961</v>
      </c>
      <c r="AG19" s="13">
        <v>72.843137254901961</v>
      </c>
      <c r="AQ19" s="20">
        <v>24.72027902</v>
      </c>
      <c r="AR19" s="20">
        <v>0.625</v>
      </c>
      <c r="AS19" s="20">
        <v>0.91</v>
      </c>
      <c r="AT19" s="20">
        <v>1.1399999999999999</v>
      </c>
      <c r="AU19" s="20">
        <v>0.4</v>
      </c>
      <c r="AV19" s="20">
        <v>440.03125</v>
      </c>
      <c r="AW19" s="20">
        <v>2</v>
      </c>
      <c r="AX19" s="20">
        <v>0.22</v>
      </c>
      <c r="AY19" s="20">
        <v>0.3</v>
      </c>
      <c r="AZ19" s="20">
        <v>150.4236607</v>
      </c>
      <c r="BA19" s="20">
        <v>12.42180804</v>
      </c>
      <c r="BB19" s="20">
        <v>757</v>
      </c>
      <c r="BC19" s="20">
        <v>9.732198661</v>
      </c>
      <c r="BD19" s="20">
        <v>-815.1138393</v>
      </c>
      <c r="BE19" s="20">
        <v>1384.4419640000001</v>
      </c>
      <c r="BF19" s="20">
        <v>10.07254464</v>
      </c>
      <c r="BG19" s="20">
        <v>2.108734793</v>
      </c>
      <c r="BH19" s="20">
        <v>1.4809024669999999</v>
      </c>
      <c r="BI19" s="20">
        <v>1.5174976060000001</v>
      </c>
      <c r="BJ19" s="20">
        <v>0</v>
      </c>
    </row>
    <row r="20" spans="1:62">
      <c r="A20" s="27">
        <v>2</v>
      </c>
      <c r="B20" s="28">
        <v>43643</v>
      </c>
      <c r="C20" s="27">
        <v>17</v>
      </c>
      <c r="D20" s="27" t="s">
        <v>702</v>
      </c>
      <c r="E20" s="27">
        <v>85</v>
      </c>
      <c r="F20" s="27" t="b">
        <v>0</v>
      </c>
      <c r="G20" s="29" t="s">
        <v>368</v>
      </c>
      <c r="H20" s="29" t="s">
        <v>137</v>
      </c>
      <c r="I20" s="29" t="s">
        <v>119</v>
      </c>
      <c r="J20" s="29" t="s">
        <v>138</v>
      </c>
      <c r="K20" s="29">
        <f t="shared" si="0"/>
        <v>41.93</v>
      </c>
      <c r="L20" s="27" t="s">
        <v>69</v>
      </c>
      <c r="M20" s="27">
        <v>0</v>
      </c>
      <c r="N20" s="27" t="s">
        <v>94</v>
      </c>
      <c r="O20" s="27" t="s">
        <v>368</v>
      </c>
      <c r="P20" s="27" t="s">
        <v>368</v>
      </c>
      <c r="Q20" s="27" t="s">
        <v>368</v>
      </c>
      <c r="R20" s="27"/>
      <c r="S20" s="27" t="s">
        <v>368</v>
      </c>
      <c r="T20" s="27" t="s">
        <v>368</v>
      </c>
      <c r="U20" s="27" t="s">
        <v>368</v>
      </c>
      <c r="V20" s="27">
        <v>51</v>
      </c>
      <c r="W20" s="27">
        <v>4.72</v>
      </c>
      <c r="X20" s="27">
        <v>0.28100000000000003</v>
      </c>
      <c r="Y20" s="27">
        <v>0</v>
      </c>
      <c r="Z20" s="27">
        <v>7.2999999999999995E-2</v>
      </c>
      <c r="AA20" s="27">
        <v>4.6470000000000002</v>
      </c>
      <c r="AB20" s="13">
        <f t="shared" si="1"/>
        <v>5.0010000000000003</v>
      </c>
      <c r="AC20" s="27"/>
      <c r="AD20" s="27"/>
      <c r="AE20" s="27">
        <v>3.2549999999999999</v>
      </c>
      <c r="AF20" s="27">
        <v>63.82352941176471</v>
      </c>
      <c r="AG20" s="27">
        <v>63.82352941176471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36">
        <v>24.606448409999999</v>
      </c>
      <c r="AR20" s="36">
        <v>0.801666667</v>
      </c>
      <c r="AS20" s="36">
        <v>0.91</v>
      </c>
      <c r="AT20" s="36">
        <v>1.1558333329999999</v>
      </c>
      <c r="AU20" s="36">
        <v>0.40277777799999998</v>
      </c>
      <c r="AV20" s="36">
        <v>439.91666670000001</v>
      </c>
      <c r="AW20" s="36">
        <v>2</v>
      </c>
      <c r="AX20" s="36">
        <v>0.22055555600000001</v>
      </c>
      <c r="AY20" s="36">
        <v>0.3</v>
      </c>
      <c r="AZ20" s="36">
        <v>149.7160317</v>
      </c>
      <c r="BA20" s="36">
        <v>12.39177381</v>
      </c>
      <c r="BB20" s="36">
        <v>757</v>
      </c>
      <c r="BC20" s="36">
        <v>9.6796666669999993</v>
      </c>
      <c r="BD20" s="36">
        <v>-815.5369048</v>
      </c>
      <c r="BE20" s="36">
        <v>1160.249603</v>
      </c>
      <c r="BF20" s="36">
        <v>9.0734126980000003</v>
      </c>
      <c r="BG20" s="36">
        <v>2.0957402159999998</v>
      </c>
      <c r="BH20" s="36">
        <v>0.60961786200000001</v>
      </c>
      <c r="BI20" s="36">
        <v>1.5269068059999999</v>
      </c>
      <c r="BJ20" s="36">
        <v>0</v>
      </c>
    </row>
    <row r="21" spans="1:62">
      <c r="A21" s="13">
        <v>2</v>
      </c>
      <c r="B21" s="23">
        <v>43643</v>
      </c>
      <c r="C21" s="13">
        <v>18</v>
      </c>
      <c r="D21" s="13" t="s">
        <v>700</v>
      </c>
      <c r="E21" s="13">
        <v>65</v>
      </c>
      <c r="F21" s="13" t="b">
        <v>0</v>
      </c>
      <c r="G21" s="21" t="s">
        <v>368</v>
      </c>
      <c r="H21" s="21" t="s">
        <v>139</v>
      </c>
      <c r="I21" s="21">
        <v>0</v>
      </c>
      <c r="J21" s="21" t="s">
        <v>140</v>
      </c>
      <c r="K21" s="21">
        <f t="shared" si="0"/>
        <v>65.510000000000005</v>
      </c>
      <c r="L21" s="13">
        <v>0</v>
      </c>
      <c r="M21" s="13">
        <v>0</v>
      </c>
      <c r="N21" s="13" t="s">
        <v>133</v>
      </c>
      <c r="O21" s="13" t="s">
        <v>368</v>
      </c>
      <c r="P21" s="13" t="s">
        <v>368</v>
      </c>
      <c r="Q21" s="13" t="s">
        <v>368</v>
      </c>
      <c r="S21" s="13" t="s">
        <v>368</v>
      </c>
      <c r="T21" s="13" t="s">
        <v>368</v>
      </c>
      <c r="U21" s="13" t="s">
        <v>368</v>
      </c>
      <c r="V21" s="13" t="s">
        <v>141</v>
      </c>
      <c r="W21" s="13">
        <v>4.093</v>
      </c>
      <c r="X21" s="13">
        <v>0.13700000000000001</v>
      </c>
      <c r="Y21" s="13">
        <v>0</v>
      </c>
      <c r="Z21" s="13">
        <v>6.8000000000000005E-2</v>
      </c>
      <c r="AA21" s="13">
        <v>4.0250000000000004</v>
      </c>
      <c r="AB21" s="13">
        <f t="shared" si="1"/>
        <v>4.2300000000000004</v>
      </c>
      <c r="AE21" s="13">
        <v>3.45</v>
      </c>
      <c r="AF21" s="13">
        <v>69.696969696969703</v>
      </c>
      <c r="AG21" s="13">
        <v>69.696969696969703</v>
      </c>
      <c r="AQ21" s="20">
        <v>24.560238099999999</v>
      </c>
      <c r="AR21" s="20">
        <v>0.86357142899999995</v>
      </c>
      <c r="AS21" s="20">
        <v>0.91100000000000003</v>
      </c>
      <c r="AT21" s="20">
        <v>1.1614285710000001</v>
      </c>
      <c r="AU21" s="20">
        <v>0.4</v>
      </c>
      <c r="AV21" s="20">
        <v>444.60714289999999</v>
      </c>
      <c r="AW21" s="20">
        <v>2</v>
      </c>
      <c r="AX21" s="20">
        <v>0.22</v>
      </c>
      <c r="AY21" s="20">
        <v>0.3</v>
      </c>
      <c r="AZ21" s="20">
        <v>126.7142857</v>
      </c>
      <c r="BA21" s="20">
        <v>10.49285714</v>
      </c>
      <c r="BB21" s="20">
        <v>757</v>
      </c>
      <c r="BC21" s="20">
        <v>9.8067857140000001</v>
      </c>
      <c r="BD21" s="20">
        <v>-823.57142859999999</v>
      </c>
      <c r="BE21" s="20">
        <v>815.14285710000001</v>
      </c>
      <c r="BF21" s="20">
        <v>6.0714285710000002</v>
      </c>
      <c r="BG21" s="20">
        <v>2.5939262009999999</v>
      </c>
      <c r="BH21" s="20">
        <v>1.6267780540000001</v>
      </c>
      <c r="BI21" s="20">
        <v>1.233651134</v>
      </c>
      <c r="BJ21" s="20">
        <v>0</v>
      </c>
    </row>
    <row r="22" spans="1:62">
      <c r="A22" s="13">
        <v>2</v>
      </c>
      <c r="B22" s="23">
        <v>43643</v>
      </c>
      <c r="C22" s="13">
        <v>19</v>
      </c>
      <c r="D22" s="13" t="s">
        <v>109</v>
      </c>
      <c r="E22" s="13">
        <v>70</v>
      </c>
      <c r="F22" s="13" t="b">
        <v>0</v>
      </c>
      <c r="G22" s="21" t="s">
        <v>368</v>
      </c>
      <c r="H22" s="21">
        <v>0</v>
      </c>
      <c r="I22" s="21" t="s">
        <v>114</v>
      </c>
      <c r="J22" s="21" t="s">
        <v>142</v>
      </c>
      <c r="K22" s="21">
        <f t="shared" si="0"/>
        <v>40.83</v>
      </c>
      <c r="L22" s="13">
        <v>0</v>
      </c>
      <c r="M22" s="13" t="s">
        <v>143</v>
      </c>
      <c r="N22" s="13" t="s">
        <v>112</v>
      </c>
      <c r="O22" s="13" t="s">
        <v>368</v>
      </c>
      <c r="P22" s="13" t="s">
        <v>368</v>
      </c>
      <c r="Q22" s="13" t="s">
        <v>368</v>
      </c>
      <c r="S22" s="13" t="s">
        <v>368</v>
      </c>
      <c r="T22" s="13" t="s">
        <v>368</v>
      </c>
      <c r="U22" s="13" t="s">
        <v>368</v>
      </c>
      <c r="V22" s="13" t="s">
        <v>144</v>
      </c>
      <c r="W22" s="13">
        <v>3.6539999999999999</v>
      </c>
      <c r="X22" s="13">
        <v>0.14000000000000001</v>
      </c>
      <c r="Y22" s="13">
        <v>0</v>
      </c>
      <c r="Z22" s="13">
        <v>4.4999999999999998E-2</v>
      </c>
      <c r="AA22" s="13">
        <v>3.609</v>
      </c>
      <c r="AB22" s="13">
        <f t="shared" si="1"/>
        <v>3.794</v>
      </c>
      <c r="AE22" s="13">
        <v>2.88</v>
      </c>
      <c r="AF22" s="13">
        <v>57.029702970297024</v>
      </c>
      <c r="AG22" s="13">
        <v>57.029702970297024</v>
      </c>
      <c r="AQ22" s="20">
        <v>24.966025640000002</v>
      </c>
      <c r="AR22" s="20">
        <v>0.71846153800000001</v>
      </c>
      <c r="AS22" s="20">
        <v>0.91100000000000003</v>
      </c>
      <c r="AT22" s="20">
        <v>1.1492307690000001</v>
      </c>
      <c r="AU22" s="20">
        <v>0.41538461500000001</v>
      </c>
      <c r="AV22" s="20">
        <v>446.2307692</v>
      </c>
      <c r="AW22" s="20">
        <v>2</v>
      </c>
      <c r="AX22" s="20">
        <v>0.22384615399999999</v>
      </c>
      <c r="AY22" s="20">
        <v>0.3</v>
      </c>
      <c r="AZ22" s="20">
        <v>137.51794870000001</v>
      </c>
      <c r="BA22" s="20">
        <v>11.30538462</v>
      </c>
      <c r="BB22" s="20">
        <v>757</v>
      </c>
      <c r="BC22" s="20">
        <v>9.7866666670000004</v>
      </c>
      <c r="BD22" s="20">
        <v>-820.64102560000003</v>
      </c>
      <c r="BE22" s="20">
        <v>370.46153850000002</v>
      </c>
      <c r="BF22" s="20">
        <v>2.769230769</v>
      </c>
      <c r="BG22" s="20">
        <v>3.399213515</v>
      </c>
      <c r="BH22" s="20">
        <v>1.9676373119999999</v>
      </c>
      <c r="BI22" s="20">
        <v>0.94139423300000002</v>
      </c>
      <c r="BJ22" s="20">
        <v>0</v>
      </c>
    </row>
    <row r="23" spans="1:62">
      <c r="A23" s="13">
        <v>2</v>
      </c>
      <c r="B23" s="23">
        <v>43643</v>
      </c>
      <c r="C23" s="13">
        <v>20</v>
      </c>
      <c r="D23" s="13" t="s">
        <v>704</v>
      </c>
      <c r="E23" s="13">
        <v>80</v>
      </c>
      <c r="F23" s="13" t="b">
        <v>0</v>
      </c>
      <c r="G23" s="21" t="s">
        <v>368</v>
      </c>
      <c r="H23" s="21" t="s">
        <v>145</v>
      </c>
      <c r="I23" s="21">
        <v>0</v>
      </c>
      <c r="J23" s="21" t="s">
        <v>146</v>
      </c>
      <c r="K23" s="21">
        <f t="shared" si="0"/>
        <v>70.59</v>
      </c>
      <c r="L23" s="13">
        <v>0</v>
      </c>
      <c r="M23" s="13">
        <v>0</v>
      </c>
      <c r="N23" s="13" t="s">
        <v>70</v>
      </c>
      <c r="O23" s="13" t="s">
        <v>368</v>
      </c>
      <c r="P23" s="13" t="s">
        <v>368</v>
      </c>
      <c r="Q23" s="13" t="s">
        <v>368</v>
      </c>
      <c r="S23" s="13" t="s">
        <v>368</v>
      </c>
      <c r="T23" s="13" t="s">
        <v>368</v>
      </c>
      <c r="U23" s="13" t="s">
        <v>368</v>
      </c>
      <c r="V23" s="13" t="s">
        <v>141</v>
      </c>
      <c r="W23" s="13">
        <v>4.0880000000000001</v>
      </c>
      <c r="X23" s="13">
        <v>0.13500000000000001</v>
      </c>
      <c r="Y23" s="13">
        <v>0</v>
      </c>
      <c r="Z23" s="13">
        <v>6.2E-2</v>
      </c>
      <c r="AA23" s="13">
        <v>4.0259999999999998</v>
      </c>
      <c r="AB23" s="13">
        <f t="shared" si="1"/>
        <v>4.2229999999999999</v>
      </c>
      <c r="AE23" s="13">
        <v>3.02</v>
      </c>
      <c r="AF23" s="13">
        <v>61.01010101010101</v>
      </c>
      <c r="AG23" s="13">
        <v>61.01010101010101</v>
      </c>
      <c r="AQ23" s="20">
        <v>25.039907410000001</v>
      </c>
      <c r="AR23" s="20">
        <v>0.610555556</v>
      </c>
      <c r="AS23" s="20">
        <v>0.91100000000000003</v>
      </c>
      <c r="AT23" s="20">
        <v>1.139444444</v>
      </c>
      <c r="AU23" s="20">
        <v>0.41111111099999997</v>
      </c>
      <c r="AV23" s="20">
        <v>444.34788359999999</v>
      </c>
      <c r="AW23" s="20">
        <v>2</v>
      </c>
      <c r="AX23" s="20">
        <v>0.22166666700000001</v>
      </c>
      <c r="AY23" s="20">
        <v>0.3</v>
      </c>
      <c r="AZ23" s="20">
        <v>137.6365079</v>
      </c>
      <c r="BA23" s="20">
        <v>11.30138889</v>
      </c>
      <c r="BB23" s="20">
        <v>757</v>
      </c>
      <c r="BC23" s="20">
        <v>9.7791269839999995</v>
      </c>
      <c r="BD23" s="20">
        <v>-820.30952379999997</v>
      </c>
      <c r="BE23" s="20">
        <v>1152.7195770000001</v>
      </c>
      <c r="BF23" s="20">
        <v>8.5026455030000001</v>
      </c>
      <c r="BG23" s="20">
        <v>2.6830697460000001</v>
      </c>
      <c r="BH23" s="20">
        <v>1.5040379079999999</v>
      </c>
      <c r="BI23" s="20">
        <v>1.1926637410000001</v>
      </c>
      <c r="BJ23" s="20">
        <v>0</v>
      </c>
    </row>
    <row r="24" spans="1:62">
      <c r="A24" s="13">
        <v>2</v>
      </c>
      <c r="B24" s="23">
        <v>43643</v>
      </c>
      <c r="C24" s="13" t="s">
        <v>64</v>
      </c>
      <c r="D24" s="13" t="s">
        <v>701</v>
      </c>
      <c r="E24" s="13">
        <v>65</v>
      </c>
      <c r="F24" s="13" t="b">
        <v>0</v>
      </c>
      <c r="G24" s="21" t="s">
        <v>368</v>
      </c>
      <c r="H24" s="21" t="s">
        <v>103</v>
      </c>
      <c r="I24" s="21">
        <v>0</v>
      </c>
      <c r="J24" s="21" t="s">
        <v>147</v>
      </c>
      <c r="K24" s="21">
        <f t="shared" si="0"/>
        <v>64.63</v>
      </c>
      <c r="L24" s="13" t="s">
        <v>112</v>
      </c>
      <c r="M24" s="13">
        <v>0</v>
      </c>
      <c r="N24" s="13" t="s">
        <v>98</v>
      </c>
      <c r="O24" s="13" t="s">
        <v>368</v>
      </c>
      <c r="P24" s="13" t="s">
        <v>368</v>
      </c>
      <c r="Q24" s="13" t="s">
        <v>368</v>
      </c>
      <c r="S24" s="13" t="s">
        <v>368</v>
      </c>
      <c r="T24" s="13" t="s">
        <v>368</v>
      </c>
      <c r="U24" s="13" t="s">
        <v>368</v>
      </c>
      <c r="V24" s="13" t="s">
        <v>141</v>
      </c>
      <c r="W24" s="13">
        <v>3.302</v>
      </c>
      <c r="X24" s="13">
        <v>0.155</v>
      </c>
      <c r="Y24" s="13">
        <v>0</v>
      </c>
      <c r="Z24" s="13">
        <v>2.1999999999999999E-2</v>
      </c>
      <c r="AA24" s="13">
        <v>3.28</v>
      </c>
      <c r="AB24" s="13">
        <f t="shared" si="1"/>
        <v>3.4569999999999999</v>
      </c>
      <c r="AE24" s="13">
        <v>5.53</v>
      </c>
      <c r="AF24" s="13">
        <v>111.71717171717172</v>
      </c>
      <c r="AG24" s="13">
        <v>111.71717171717172</v>
      </c>
      <c r="AQ24" s="20">
        <v>23.982222220000001</v>
      </c>
      <c r="AR24" s="20">
        <v>0.91111111099999997</v>
      </c>
      <c r="AS24" s="20">
        <v>0.91152777799999996</v>
      </c>
      <c r="AT24" s="20">
        <v>1.167777778</v>
      </c>
      <c r="AU24" s="20">
        <v>0.447222222</v>
      </c>
      <c r="AV24" s="20">
        <v>449.69444440000001</v>
      </c>
      <c r="AW24" s="20">
        <v>2</v>
      </c>
      <c r="AX24" s="20">
        <v>0.23</v>
      </c>
      <c r="AY24" s="20">
        <v>0.3</v>
      </c>
      <c r="AZ24" s="20">
        <v>117.8222222</v>
      </c>
      <c r="BA24" s="20">
        <v>9.8634259259999997</v>
      </c>
      <c r="BB24" s="20">
        <v>757</v>
      </c>
      <c r="BC24" s="20">
        <v>9.5011111110000002</v>
      </c>
      <c r="BD24" s="20">
        <v>-823.21296299999995</v>
      </c>
      <c r="BE24" s="20">
        <v>799.62037039999996</v>
      </c>
      <c r="BF24" s="20">
        <v>5.7685185189999997</v>
      </c>
      <c r="BG24" s="20">
        <v>2.1479321420000002</v>
      </c>
      <c r="BH24" s="20">
        <v>1.6543753269999999</v>
      </c>
      <c r="BI24" s="20">
        <v>1.4898049790000001</v>
      </c>
      <c r="BJ24" s="20">
        <v>0</v>
      </c>
    </row>
    <row r="25" spans="1:62">
      <c r="A25" s="13">
        <v>7</v>
      </c>
      <c r="B25" s="23">
        <v>43649</v>
      </c>
      <c r="C25" s="13">
        <v>1</v>
      </c>
      <c r="D25" s="13" t="s">
        <v>702</v>
      </c>
      <c r="E25" s="13">
        <v>65</v>
      </c>
      <c r="F25" s="13" t="b">
        <v>0</v>
      </c>
      <c r="G25" s="21">
        <v>12.7</v>
      </c>
      <c r="H25" s="21" t="s">
        <v>148</v>
      </c>
      <c r="I25" s="21" t="s">
        <v>149</v>
      </c>
      <c r="J25" s="21" t="s">
        <v>150</v>
      </c>
      <c r="K25" s="21">
        <f t="shared" si="0"/>
        <v>25.88</v>
      </c>
      <c r="L25" s="13" t="s">
        <v>151</v>
      </c>
      <c r="M25" s="13">
        <v>0</v>
      </c>
      <c r="N25" s="13" t="s">
        <v>152</v>
      </c>
      <c r="O25" s="13" t="s">
        <v>153</v>
      </c>
      <c r="P25" s="13" t="s">
        <v>154</v>
      </c>
      <c r="Q25" s="13" t="s">
        <v>155</v>
      </c>
      <c r="R25" s="13">
        <f t="shared" ref="R25:R60" si="2">O25+P25+Q25</f>
        <v>15.33</v>
      </c>
      <c r="S25" s="13">
        <v>0</v>
      </c>
      <c r="T25" s="13" t="s">
        <v>156</v>
      </c>
      <c r="U25" s="13" t="s">
        <v>157</v>
      </c>
      <c r="V25" s="13">
        <v>60</v>
      </c>
      <c r="W25" s="13">
        <v>2.1419999999999999</v>
      </c>
      <c r="X25" s="13">
        <v>0.29099999999999998</v>
      </c>
      <c r="Y25" s="13">
        <v>4.0000000000000001E-3</v>
      </c>
      <c r="Z25" s="13">
        <v>1.2E-2</v>
      </c>
      <c r="AA25" s="13">
        <v>2.13</v>
      </c>
      <c r="AB25" s="13">
        <f t="shared" si="1"/>
        <v>2.4329999999999998</v>
      </c>
      <c r="AE25" s="13">
        <v>4.68</v>
      </c>
      <c r="AF25" s="13">
        <v>78</v>
      </c>
      <c r="AG25" s="13">
        <v>78.004000000000005</v>
      </c>
      <c r="AH25" s="13">
        <v>0</v>
      </c>
      <c r="AI25" s="13">
        <v>41.94173</v>
      </c>
      <c r="AJ25" s="13">
        <v>5.3845999999999998E-2</v>
      </c>
      <c r="AK25" s="13">
        <v>3.6299999999999999E-4</v>
      </c>
      <c r="AL25" s="13">
        <v>7.7858470000000004</v>
      </c>
      <c r="AM25" s="13">
        <v>6.4200000000000004E-3</v>
      </c>
      <c r="AN25" s="13">
        <v>3.3464000000000001E-2</v>
      </c>
      <c r="AO25" s="13">
        <v>14.590009999999999</v>
      </c>
      <c r="AP25" s="13">
        <v>1.2235210000000001</v>
      </c>
      <c r="AQ25" s="20">
        <v>23.56486842</v>
      </c>
      <c r="AR25" s="20">
        <v>0.660526316</v>
      </c>
      <c r="AS25" s="20">
        <v>0.90894736799999998</v>
      </c>
      <c r="AT25" s="20">
        <v>1.1405263160000001</v>
      </c>
      <c r="AU25" s="20">
        <v>0.4</v>
      </c>
      <c r="AV25" s="20">
        <v>418.13157890000002</v>
      </c>
      <c r="AW25" s="20">
        <v>2</v>
      </c>
      <c r="AX25" s="20">
        <v>0.21</v>
      </c>
      <c r="AY25" s="20">
        <v>0.3</v>
      </c>
      <c r="AZ25" s="20">
        <v>161.59605260000001</v>
      </c>
      <c r="BA25" s="20">
        <v>13.634473679999999</v>
      </c>
      <c r="BB25" s="20">
        <v>757</v>
      </c>
      <c r="BC25" s="20">
        <v>9.5474999999999994</v>
      </c>
      <c r="BD25" s="20">
        <v>-896.31578950000005</v>
      </c>
      <c r="BE25" s="20">
        <v>464.1710526</v>
      </c>
      <c r="BF25" s="20">
        <v>3.3289473680000001</v>
      </c>
      <c r="BG25" s="20">
        <v>2.0908990030000001</v>
      </c>
      <c r="BH25" s="20">
        <v>1.6880441850000001</v>
      </c>
      <c r="BI25" s="20">
        <v>1.530442166</v>
      </c>
      <c r="BJ25" s="20">
        <v>0</v>
      </c>
    </row>
    <row r="26" spans="1:62">
      <c r="A26" s="13">
        <v>7</v>
      </c>
      <c r="B26" s="23">
        <v>43649</v>
      </c>
      <c r="C26" s="13">
        <v>2</v>
      </c>
      <c r="D26" s="13" t="s">
        <v>704</v>
      </c>
      <c r="E26" s="13">
        <v>60</v>
      </c>
      <c r="F26" s="13" t="b">
        <v>0</v>
      </c>
      <c r="G26" s="21">
        <v>13.5</v>
      </c>
      <c r="H26" s="21" t="s">
        <v>98</v>
      </c>
      <c r="I26" s="21" t="s">
        <v>158</v>
      </c>
      <c r="J26" s="21" t="s">
        <v>159</v>
      </c>
      <c r="K26" s="21">
        <f t="shared" si="0"/>
        <v>24.740000000000002</v>
      </c>
      <c r="L26" s="13">
        <v>0</v>
      </c>
      <c r="M26" s="13" t="s">
        <v>98</v>
      </c>
      <c r="N26" s="13" t="s">
        <v>160</v>
      </c>
      <c r="O26" s="13">
        <v>0</v>
      </c>
      <c r="P26" s="13" t="s">
        <v>161</v>
      </c>
      <c r="Q26" s="13" t="s">
        <v>162</v>
      </c>
      <c r="R26" s="13">
        <f t="shared" si="2"/>
        <v>14.19</v>
      </c>
      <c r="S26" s="13">
        <v>0</v>
      </c>
      <c r="T26" s="13" t="s">
        <v>128</v>
      </c>
      <c r="U26" s="13" t="s">
        <v>163</v>
      </c>
      <c r="V26" s="13">
        <v>60</v>
      </c>
      <c r="W26" s="13">
        <v>1.52</v>
      </c>
      <c r="X26" s="13">
        <v>0.17699999999999999</v>
      </c>
      <c r="Y26" s="13">
        <v>1E-3</v>
      </c>
      <c r="Z26" s="13">
        <v>0</v>
      </c>
      <c r="AA26" s="13">
        <v>1.52</v>
      </c>
      <c r="AB26" s="13">
        <f t="shared" si="1"/>
        <v>1.6970000000000001</v>
      </c>
      <c r="AE26" s="13">
        <v>4.915</v>
      </c>
      <c r="AF26" s="13">
        <v>81.916666666666671</v>
      </c>
      <c r="AG26" s="13">
        <v>81.917666666666676</v>
      </c>
      <c r="AH26" s="13">
        <v>0</v>
      </c>
      <c r="AI26" s="13">
        <v>41.88944</v>
      </c>
      <c r="AJ26" s="13">
        <v>3.5718E-2</v>
      </c>
      <c r="AK26" s="13">
        <v>6.9700000000000003E-4</v>
      </c>
      <c r="AL26" s="13">
        <v>7.7769060000000003</v>
      </c>
      <c r="AM26" s="13">
        <v>4.0629999999999998E-3</v>
      </c>
      <c r="AN26" s="13">
        <v>3.0218999999999999E-2</v>
      </c>
      <c r="AO26" s="13">
        <v>14.69304</v>
      </c>
      <c r="AP26" s="13">
        <v>0</v>
      </c>
      <c r="AQ26" s="20">
        <v>23.478611109999999</v>
      </c>
      <c r="AR26" s="20">
        <v>0.625</v>
      </c>
      <c r="AS26" s="20">
        <v>0.90900000000000003</v>
      </c>
      <c r="AT26" s="20">
        <v>1.1369444440000001</v>
      </c>
      <c r="AU26" s="20">
        <v>0.4</v>
      </c>
      <c r="AV26" s="20">
        <v>419.44444440000001</v>
      </c>
      <c r="AW26" s="20">
        <v>2</v>
      </c>
      <c r="AX26" s="20">
        <v>0.21</v>
      </c>
      <c r="AY26" s="20">
        <v>0.3</v>
      </c>
      <c r="AZ26" s="20">
        <v>155.63611109999999</v>
      </c>
      <c r="BA26" s="20">
        <v>13.15361111</v>
      </c>
      <c r="BB26" s="20">
        <v>757</v>
      </c>
      <c r="BC26" s="20">
        <v>9.4386111110000002</v>
      </c>
      <c r="BD26" s="20">
        <v>-891.72222220000003</v>
      </c>
      <c r="BE26" s="20">
        <v>447.19444440000001</v>
      </c>
      <c r="BF26" s="20">
        <v>3.0833333330000001</v>
      </c>
      <c r="BG26" s="20">
        <v>2.1396284950000002</v>
      </c>
      <c r="BH26" s="20">
        <v>2.5691457720000002</v>
      </c>
      <c r="BI26" s="20">
        <v>1.4955867380000001</v>
      </c>
      <c r="BJ26" s="20">
        <v>0</v>
      </c>
    </row>
    <row r="27" spans="1:62">
      <c r="A27" s="13">
        <v>7</v>
      </c>
      <c r="B27" s="23">
        <v>43649</v>
      </c>
      <c r="C27" s="13">
        <v>3</v>
      </c>
      <c r="D27" s="13" t="s">
        <v>700</v>
      </c>
      <c r="E27" s="13">
        <v>65</v>
      </c>
      <c r="F27" s="13" t="b">
        <v>0</v>
      </c>
      <c r="G27" s="21">
        <v>11.8</v>
      </c>
      <c r="H27" s="21" t="s">
        <v>164</v>
      </c>
      <c r="I27" s="21" t="s">
        <v>165</v>
      </c>
      <c r="J27" s="21" t="s">
        <v>166</v>
      </c>
      <c r="K27" s="21">
        <f t="shared" si="0"/>
        <v>27.560000000000002</v>
      </c>
      <c r="L27" s="13">
        <v>0</v>
      </c>
      <c r="M27" s="13" t="s">
        <v>98</v>
      </c>
      <c r="N27" s="13" t="s">
        <v>167</v>
      </c>
      <c r="O27" s="13">
        <v>0</v>
      </c>
      <c r="P27" s="13" t="s">
        <v>168</v>
      </c>
      <c r="Q27" s="13" t="s">
        <v>169</v>
      </c>
      <c r="R27" s="13">
        <f t="shared" si="2"/>
        <v>13.27</v>
      </c>
      <c r="S27" s="13">
        <v>0</v>
      </c>
      <c r="T27" s="13" t="s">
        <v>170</v>
      </c>
      <c r="U27" s="13" t="s">
        <v>163</v>
      </c>
      <c r="V27" s="13">
        <v>60</v>
      </c>
      <c r="W27" s="13">
        <v>0.36699999999999999</v>
      </c>
      <c r="X27" s="13">
        <v>0.28899999999999998</v>
      </c>
      <c r="Y27" s="13">
        <v>2.5999999999999999E-2</v>
      </c>
      <c r="Z27" s="13">
        <v>0</v>
      </c>
      <c r="AA27" s="13">
        <v>0.36699999999999999</v>
      </c>
      <c r="AB27" s="13">
        <f t="shared" si="1"/>
        <v>0.65599999999999992</v>
      </c>
      <c r="AE27" s="13">
        <v>1.915</v>
      </c>
      <c r="AF27" s="13">
        <v>31.916666666666668</v>
      </c>
      <c r="AG27" s="13">
        <v>31.942666666666668</v>
      </c>
      <c r="AH27" s="13">
        <v>0</v>
      </c>
      <c r="AI27" s="13">
        <v>42.227559999999997</v>
      </c>
      <c r="AJ27" s="13">
        <v>2.6289E-2</v>
      </c>
      <c r="AK27" s="13">
        <v>0</v>
      </c>
      <c r="AL27" s="13">
        <v>7.7400760000000002</v>
      </c>
      <c r="AM27" s="13">
        <v>2.7109999999999999E-3</v>
      </c>
      <c r="AN27" s="13">
        <v>2.8274000000000001E-2</v>
      </c>
      <c r="AO27" s="13">
        <v>14.55996</v>
      </c>
      <c r="AP27" s="13">
        <v>1.1607940000000001</v>
      </c>
      <c r="AQ27" s="20">
        <v>23.43075</v>
      </c>
      <c r="AR27" s="20">
        <v>0.71899999999999997</v>
      </c>
      <c r="AS27" s="20">
        <v>0.90800000000000003</v>
      </c>
      <c r="AT27" s="20">
        <v>1.145</v>
      </c>
      <c r="AU27" s="20">
        <v>0.4</v>
      </c>
      <c r="AV27" s="20">
        <v>420.1</v>
      </c>
      <c r="AW27" s="20">
        <v>2</v>
      </c>
      <c r="AX27" s="20">
        <v>0.21</v>
      </c>
      <c r="AY27" s="20">
        <v>0.3</v>
      </c>
      <c r="AZ27" s="20">
        <v>137.8475</v>
      </c>
      <c r="BA27" s="20">
        <v>11.6655</v>
      </c>
      <c r="BB27" s="20">
        <v>757</v>
      </c>
      <c r="BC27" s="20">
        <v>9.5020000000000007</v>
      </c>
      <c r="BD27" s="20">
        <v>-893.5</v>
      </c>
      <c r="BE27" s="20">
        <v>896.2</v>
      </c>
      <c r="BF27" s="20">
        <v>6.5</v>
      </c>
      <c r="BG27" s="20">
        <v>1.5435221450000001</v>
      </c>
      <c r="BH27" s="20">
        <v>4.0665657250000002</v>
      </c>
      <c r="BI27" s="20">
        <v>2.0731804920000001</v>
      </c>
      <c r="BJ27" s="20">
        <v>0</v>
      </c>
    </row>
    <row r="28" spans="1:62">
      <c r="A28" s="13">
        <v>7</v>
      </c>
      <c r="B28" s="23">
        <v>43649</v>
      </c>
      <c r="C28" s="13">
        <v>4</v>
      </c>
      <c r="D28" s="13" t="s">
        <v>700</v>
      </c>
      <c r="E28" s="13">
        <v>60</v>
      </c>
      <c r="F28" s="13" t="b">
        <v>0</v>
      </c>
      <c r="G28" s="21">
        <v>14.3</v>
      </c>
      <c r="H28" s="21" t="s">
        <v>171</v>
      </c>
      <c r="I28" s="21" t="s">
        <v>172</v>
      </c>
      <c r="J28" s="21" t="s">
        <v>173</v>
      </c>
      <c r="K28" s="21">
        <f t="shared" si="0"/>
        <v>32.75</v>
      </c>
      <c r="L28" s="13">
        <v>0</v>
      </c>
      <c r="M28" s="13" t="s">
        <v>128</v>
      </c>
      <c r="N28" s="13" t="s">
        <v>174</v>
      </c>
      <c r="O28" s="13">
        <v>0</v>
      </c>
      <c r="P28" s="13" t="s">
        <v>175</v>
      </c>
      <c r="Q28" s="13" t="s">
        <v>176</v>
      </c>
      <c r="R28" s="13">
        <f t="shared" si="2"/>
        <v>12.23</v>
      </c>
      <c r="S28" s="13">
        <v>0</v>
      </c>
      <c r="T28" s="13" t="s">
        <v>156</v>
      </c>
      <c r="U28" s="13" t="s">
        <v>70</v>
      </c>
      <c r="V28" s="13">
        <v>60</v>
      </c>
      <c r="W28" s="13">
        <v>0.68899999999999995</v>
      </c>
      <c r="X28" s="13">
        <v>0.27</v>
      </c>
      <c r="Y28" s="13">
        <v>1.0999999999999999E-2</v>
      </c>
      <c r="Z28" s="13">
        <v>0</v>
      </c>
      <c r="AA28" s="13">
        <v>0.68899999999999995</v>
      </c>
      <c r="AB28" s="13">
        <f t="shared" si="1"/>
        <v>0.95899999999999996</v>
      </c>
      <c r="AE28" s="13">
        <v>4.66</v>
      </c>
      <c r="AF28" s="13">
        <v>77.666666666666671</v>
      </c>
      <c r="AG28" s="13">
        <v>77.677666666666667</v>
      </c>
      <c r="AH28" s="13">
        <v>0</v>
      </c>
      <c r="AI28" s="13">
        <v>41.770099999999999</v>
      </c>
      <c r="AJ28" s="13">
        <v>2.5204000000000001E-2</v>
      </c>
      <c r="AK28" s="13">
        <v>5.0600000000000005E-4</v>
      </c>
      <c r="AL28" s="13">
        <v>7.7024549999999996</v>
      </c>
      <c r="AM28" s="13">
        <v>3.6120000000000002E-3</v>
      </c>
      <c r="AN28" s="13">
        <v>3.5929000000000003E-2</v>
      </c>
      <c r="AO28" s="13">
        <v>14.61815</v>
      </c>
      <c r="AP28" s="13">
        <v>1.105999</v>
      </c>
      <c r="AQ28" s="20">
        <v>23.48284314</v>
      </c>
      <c r="AR28" s="20">
        <v>0.76</v>
      </c>
      <c r="AS28" s="20">
        <v>0.90800000000000003</v>
      </c>
      <c r="AT28" s="20">
        <v>1.148823529</v>
      </c>
      <c r="AU28" s="20">
        <v>0.4</v>
      </c>
      <c r="AV28" s="20">
        <v>419.23529409999998</v>
      </c>
      <c r="AW28" s="20">
        <v>2</v>
      </c>
      <c r="AX28" s="20">
        <v>0.21</v>
      </c>
      <c r="AY28" s="20">
        <v>0.3</v>
      </c>
      <c r="AZ28" s="20">
        <v>140.1960784</v>
      </c>
      <c r="BA28" s="20">
        <v>11.841568629999999</v>
      </c>
      <c r="BB28" s="20">
        <v>757</v>
      </c>
      <c r="BC28" s="20">
        <v>9.6529411760000006</v>
      </c>
      <c r="BD28" s="20">
        <v>-895.54901959999995</v>
      </c>
      <c r="BE28" s="20">
        <v>682.9607843</v>
      </c>
      <c r="BF28" s="20">
        <v>5.1666666670000003</v>
      </c>
      <c r="BG28" s="20">
        <v>2.2370165540000002</v>
      </c>
      <c r="BH28" s="20">
        <v>2.8062407770000002</v>
      </c>
      <c r="BI28" s="20">
        <v>1.4304766739999999</v>
      </c>
      <c r="BJ28" s="20">
        <v>0</v>
      </c>
    </row>
    <row r="29" spans="1:62">
      <c r="A29" s="13">
        <v>7</v>
      </c>
      <c r="B29" s="23">
        <v>43649</v>
      </c>
      <c r="C29" s="13">
        <v>5</v>
      </c>
      <c r="D29" s="13" t="s">
        <v>703</v>
      </c>
      <c r="E29" s="13">
        <v>70</v>
      </c>
      <c r="F29" s="13" t="b">
        <v>0</v>
      </c>
      <c r="G29" s="21">
        <v>14.7</v>
      </c>
      <c r="H29" s="21" t="s">
        <v>177</v>
      </c>
      <c r="I29" s="21" t="s">
        <v>178</v>
      </c>
      <c r="J29" s="21" t="s">
        <v>179</v>
      </c>
      <c r="K29" s="21">
        <f t="shared" si="0"/>
        <v>26.740000000000002</v>
      </c>
      <c r="L29" s="13">
        <v>0</v>
      </c>
      <c r="M29" s="13" t="s">
        <v>99</v>
      </c>
      <c r="N29" s="13" t="s">
        <v>133</v>
      </c>
      <c r="O29" s="13">
        <v>0</v>
      </c>
      <c r="P29" s="13" t="s">
        <v>180</v>
      </c>
      <c r="Q29" s="13" t="s">
        <v>181</v>
      </c>
      <c r="R29" s="13">
        <f t="shared" si="2"/>
        <v>13.469999999999999</v>
      </c>
      <c r="S29" s="13">
        <v>0</v>
      </c>
      <c r="T29" s="13" t="s">
        <v>156</v>
      </c>
      <c r="U29" s="13" t="s">
        <v>157</v>
      </c>
      <c r="V29" s="13">
        <v>60</v>
      </c>
      <c r="W29" s="13">
        <v>1.694</v>
      </c>
      <c r="X29" s="13">
        <v>0.21199999999999999</v>
      </c>
      <c r="Y29" s="13">
        <v>3.0000000000000001E-3</v>
      </c>
      <c r="Z29" s="13">
        <v>0</v>
      </c>
      <c r="AA29" s="13">
        <v>1.694</v>
      </c>
      <c r="AB29" s="13">
        <f t="shared" si="1"/>
        <v>1.9059999999999999</v>
      </c>
      <c r="AE29" s="13">
        <v>1.75</v>
      </c>
      <c r="AF29" s="13">
        <v>29.166666666666668</v>
      </c>
      <c r="AG29" s="13">
        <v>29.169666666666668</v>
      </c>
      <c r="AH29" s="13">
        <v>0</v>
      </c>
      <c r="AI29" s="13">
        <v>40.841929999999998</v>
      </c>
      <c r="AJ29" s="13">
        <v>3.8019999999999998E-2</v>
      </c>
      <c r="AK29" s="13">
        <v>4.26E-4</v>
      </c>
      <c r="AL29" s="13">
        <v>7.6746460000000001</v>
      </c>
      <c r="AM29" s="13">
        <v>4.2929999999999999E-3</v>
      </c>
      <c r="AN29" s="13">
        <v>2.9898999999999998E-2</v>
      </c>
      <c r="AO29" s="13">
        <v>14.857089999999999</v>
      </c>
      <c r="AP29" s="13">
        <v>2.0613109999999999</v>
      </c>
      <c r="AQ29" s="20">
        <v>23.589509799999998</v>
      </c>
      <c r="AR29" s="20">
        <v>0.73764705900000005</v>
      </c>
      <c r="AS29" s="20">
        <v>0.90800000000000003</v>
      </c>
      <c r="AT29" s="20">
        <v>1.145294118</v>
      </c>
      <c r="AU29" s="20">
        <v>0.4</v>
      </c>
      <c r="AV29" s="20">
        <v>422.81372549999998</v>
      </c>
      <c r="AW29" s="20">
        <v>2</v>
      </c>
      <c r="AX29" s="20">
        <v>0.21</v>
      </c>
      <c r="AY29" s="20">
        <v>0.3</v>
      </c>
      <c r="AZ29" s="20">
        <v>165.6411765</v>
      </c>
      <c r="BA29" s="20">
        <v>13.96901961</v>
      </c>
      <c r="BB29" s="20">
        <v>757</v>
      </c>
      <c r="BC29" s="20">
        <v>9.3712745099999992</v>
      </c>
      <c r="BD29" s="20">
        <v>-883.73529410000003</v>
      </c>
      <c r="BE29" s="20">
        <v>607.16666669999995</v>
      </c>
      <c r="BF29" s="20">
        <v>4.3333333329999997</v>
      </c>
      <c r="BG29" s="20">
        <v>2.137148212</v>
      </c>
      <c r="BH29" s="20">
        <v>1.757730102</v>
      </c>
      <c r="BI29" s="20">
        <v>1.4973224510000001</v>
      </c>
      <c r="BJ29" s="20">
        <v>0</v>
      </c>
    </row>
    <row r="30" spans="1:62">
      <c r="A30" s="13">
        <v>7</v>
      </c>
      <c r="B30" s="23">
        <v>43649</v>
      </c>
      <c r="C30" s="13">
        <v>6</v>
      </c>
      <c r="D30" s="13" t="s">
        <v>109</v>
      </c>
      <c r="E30" s="13">
        <v>65</v>
      </c>
      <c r="F30" s="13" t="b">
        <v>0</v>
      </c>
      <c r="G30" s="21">
        <v>10.6</v>
      </c>
      <c r="H30" s="21" t="s">
        <v>182</v>
      </c>
      <c r="I30" s="21" t="s">
        <v>183</v>
      </c>
      <c r="J30" s="21" t="s">
        <v>184</v>
      </c>
      <c r="K30" s="21">
        <f t="shared" si="0"/>
        <v>22.34</v>
      </c>
      <c r="L30" s="13">
        <v>0</v>
      </c>
      <c r="M30" s="13" t="s">
        <v>94</v>
      </c>
      <c r="N30" s="13" t="s">
        <v>160</v>
      </c>
      <c r="O30" s="13">
        <v>0</v>
      </c>
      <c r="P30" s="13" t="s">
        <v>185</v>
      </c>
      <c r="Q30" s="13" t="s">
        <v>186</v>
      </c>
      <c r="R30" s="13">
        <f t="shared" si="2"/>
        <v>11.8</v>
      </c>
      <c r="S30" s="13">
        <v>0</v>
      </c>
      <c r="T30" s="13" t="s">
        <v>187</v>
      </c>
      <c r="U30" s="13" t="s">
        <v>167</v>
      </c>
      <c r="V30" s="13">
        <v>60</v>
      </c>
      <c r="W30" s="13">
        <v>2.57</v>
      </c>
      <c r="X30" s="13">
        <v>0.214</v>
      </c>
      <c r="Y30" s="13">
        <v>0</v>
      </c>
      <c r="Z30" s="13">
        <v>4.2000000000000003E-2</v>
      </c>
      <c r="AA30" s="13">
        <v>2.528</v>
      </c>
      <c r="AB30" s="13">
        <f t="shared" si="1"/>
        <v>2.7839999999999998</v>
      </c>
      <c r="AE30" s="13">
        <v>6.13</v>
      </c>
      <c r="AF30" s="13">
        <v>102.16666666666667</v>
      </c>
      <c r="AG30" s="13">
        <v>102.16666666666667</v>
      </c>
      <c r="AH30" s="13">
        <v>0</v>
      </c>
      <c r="AI30" s="13">
        <v>41.136429999999997</v>
      </c>
      <c r="AJ30" s="13">
        <v>3.2174000000000001E-2</v>
      </c>
      <c r="AK30" s="13">
        <v>1.139E-3</v>
      </c>
      <c r="AL30" s="13">
        <v>7.7109370000000004</v>
      </c>
      <c r="AM30" s="13">
        <v>4.0990000000000002E-3</v>
      </c>
      <c r="AN30" s="13">
        <v>2.5749999999999999E-2</v>
      </c>
      <c r="AO30" s="13">
        <v>14.62689</v>
      </c>
      <c r="AP30" s="13">
        <v>1.714515</v>
      </c>
      <c r="AQ30" s="20">
        <v>23.586078430000001</v>
      </c>
      <c r="AR30" s="20">
        <v>0.70588235300000002</v>
      </c>
      <c r="AS30" s="20">
        <v>0.90800000000000003</v>
      </c>
      <c r="AT30" s="20">
        <v>1.142647059</v>
      </c>
      <c r="AU30" s="20">
        <v>0.4</v>
      </c>
      <c r="AV30" s="20">
        <v>419.01960780000002</v>
      </c>
      <c r="AW30" s="20">
        <v>2</v>
      </c>
      <c r="AX30" s="20">
        <v>0.21</v>
      </c>
      <c r="AY30" s="20">
        <v>0.3</v>
      </c>
      <c r="AZ30" s="20">
        <v>162.86274510000001</v>
      </c>
      <c r="BA30" s="20">
        <v>13.73666667</v>
      </c>
      <c r="BB30" s="20">
        <v>757</v>
      </c>
      <c r="BC30" s="20">
        <v>9.5166666670000009</v>
      </c>
      <c r="BD30" s="20">
        <v>-891.22549019999997</v>
      </c>
      <c r="BE30" s="20">
        <v>1391.784314</v>
      </c>
      <c r="BF30" s="20">
        <v>9.0588235289999997</v>
      </c>
      <c r="BG30" s="20">
        <v>1.833867479</v>
      </c>
      <c r="BH30" s="20">
        <v>1.511330939</v>
      </c>
      <c r="BI30" s="20">
        <v>1.744946152</v>
      </c>
      <c r="BJ30" s="20">
        <v>0</v>
      </c>
    </row>
    <row r="31" spans="1:62">
      <c r="A31" s="13">
        <v>7</v>
      </c>
      <c r="B31" s="23">
        <v>43649</v>
      </c>
      <c r="C31" s="13">
        <v>7</v>
      </c>
      <c r="D31" s="13" t="s">
        <v>702</v>
      </c>
      <c r="E31" s="13">
        <v>65</v>
      </c>
      <c r="F31" s="13" t="b">
        <v>0</v>
      </c>
      <c r="G31" s="21">
        <v>12.3</v>
      </c>
      <c r="H31" s="21" t="s">
        <v>188</v>
      </c>
      <c r="I31" s="21" t="s">
        <v>189</v>
      </c>
      <c r="J31" s="21" t="s">
        <v>190</v>
      </c>
      <c r="K31" s="21">
        <f t="shared" si="0"/>
        <v>28.78</v>
      </c>
      <c r="L31" s="13">
        <v>0</v>
      </c>
      <c r="M31" s="13" t="s">
        <v>98</v>
      </c>
      <c r="N31" s="13" t="s">
        <v>160</v>
      </c>
      <c r="O31" s="13">
        <v>0</v>
      </c>
      <c r="P31" s="13" t="s">
        <v>191</v>
      </c>
      <c r="Q31" s="13" t="s">
        <v>192</v>
      </c>
      <c r="R31" s="13">
        <f t="shared" si="2"/>
        <v>7.35</v>
      </c>
      <c r="S31" s="13">
        <v>0</v>
      </c>
      <c r="T31" s="13" t="s">
        <v>156</v>
      </c>
      <c r="U31" s="13" t="s">
        <v>174</v>
      </c>
      <c r="V31" s="13">
        <v>60</v>
      </c>
      <c r="W31" s="13">
        <v>1.77</v>
      </c>
      <c r="X31" s="13">
        <v>0.26200000000000001</v>
      </c>
      <c r="Y31" s="13">
        <v>6.0000000000000001E-3</v>
      </c>
      <c r="Z31" s="13">
        <v>5.0000000000000001E-3</v>
      </c>
      <c r="AA31" s="13">
        <v>1.7649999999999999</v>
      </c>
      <c r="AB31" s="13">
        <f t="shared" si="1"/>
        <v>2.032</v>
      </c>
      <c r="AE31" s="13">
        <v>3.48</v>
      </c>
      <c r="AF31" s="13">
        <v>58</v>
      </c>
      <c r="AG31" s="13">
        <v>58.006</v>
      </c>
      <c r="AH31" s="13">
        <v>0</v>
      </c>
      <c r="AI31" s="13">
        <v>40.463479999999997</v>
      </c>
      <c r="AJ31" s="13">
        <v>3.6449000000000002E-2</v>
      </c>
      <c r="AK31" s="13">
        <v>4.0000000000000002E-4</v>
      </c>
      <c r="AL31" s="13">
        <v>7.679392</v>
      </c>
      <c r="AM31" s="13">
        <v>1.2208E-2</v>
      </c>
      <c r="AN31" s="13">
        <v>3.2139000000000001E-2</v>
      </c>
      <c r="AO31" s="13">
        <v>14.470219999999999</v>
      </c>
      <c r="AP31" s="13">
        <v>1.974072</v>
      </c>
      <c r="AQ31" s="20">
        <v>23.38027778</v>
      </c>
      <c r="AR31" s="20">
        <v>0.79277777800000004</v>
      </c>
      <c r="AS31" s="20">
        <v>0.90700000000000003</v>
      </c>
      <c r="AT31" s="20">
        <v>1.151944444</v>
      </c>
      <c r="AU31" s="20">
        <v>0.4</v>
      </c>
      <c r="AV31" s="20">
        <v>413.66666670000001</v>
      </c>
      <c r="AW31" s="20">
        <v>2</v>
      </c>
      <c r="AX31" s="20">
        <v>0.21</v>
      </c>
      <c r="AY31" s="20">
        <v>0.3</v>
      </c>
      <c r="AZ31" s="20">
        <v>150.0277778</v>
      </c>
      <c r="BA31" s="20">
        <v>12.70166667</v>
      </c>
      <c r="BB31" s="20">
        <v>757</v>
      </c>
      <c r="BC31" s="20">
        <v>9.1952777779999995</v>
      </c>
      <c r="BD31" s="20">
        <v>-894.72222220000003</v>
      </c>
      <c r="BE31" s="20">
        <v>717.44444439999995</v>
      </c>
      <c r="BF31" s="20">
        <v>5.1944444440000002</v>
      </c>
      <c r="BG31" s="20">
        <v>2.4203117280000002</v>
      </c>
      <c r="BH31" s="20">
        <v>0.71152437800000001</v>
      </c>
      <c r="BI31" s="20">
        <v>1.32214374</v>
      </c>
      <c r="BJ31" s="20">
        <v>0</v>
      </c>
    </row>
    <row r="32" spans="1:62">
      <c r="A32" s="13">
        <v>7</v>
      </c>
      <c r="B32" s="23">
        <v>43649</v>
      </c>
      <c r="C32" s="13">
        <v>8</v>
      </c>
      <c r="D32" s="13" t="s">
        <v>703</v>
      </c>
      <c r="E32" s="13">
        <v>65</v>
      </c>
      <c r="F32" s="13" t="b">
        <v>0</v>
      </c>
      <c r="G32" s="21">
        <v>12.4</v>
      </c>
      <c r="H32" s="21" t="s">
        <v>193</v>
      </c>
      <c r="I32" s="21" t="s">
        <v>194</v>
      </c>
      <c r="J32" s="21" t="s">
        <v>195</v>
      </c>
      <c r="K32" s="21">
        <f t="shared" si="0"/>
        <v>25.369999999999997</v>
      </c>
      <c r="L32" s="13">
        <v>0</v>
      </c>
      <c r="M32" s="13" t="s">
        <v>128</v>
      </c>
      <c r="N32" s="13" t="s">
        <v>70</v>
      </c>
      <c r="O32" s="13" t="s">
        <v>196</v>
      </c>
      <c r="P32" s="13" t="s">
        <v>197</v>
      </c>
      <c r="Q32" s="13" t="s">
        <v>198</v>
      </c>
      <c r="R32" s="13">
        <f t="shared" si="2"/>
        <v>13.850000000000001</v>
      </c>
      <c r="S32" s="13">
        <v>0</v>
      </c>
      <c r="T32" s="13" t="s">
        <v>199</v>
      </c>
      <c r="U32" s="13" t="s">
        <v>167</v>
      </c>
      <c r="V32" s="13">
        <v>60</v>
      </c>
      <c r="W32" s="13">
        <v>1.296</v>
      </c>
      <c r="X32" s="13">
        <v>0.23400000000000001</v>
      </c>
      <c r="Y32" s="13">
        <v>0</v>
      </c>
      <c r="Z32" s="13">
        <v>0</v>
      </c>
      <c r="AA32" s="13">
        <v>1.296</v>
      </c>
      <c r="AB32" s="13">
        <f t="shared" si="1"/>
        <v>1.53</v>
      </c>
      <c r="AE32" s="13">
        <v>5.88</v>
      </c>
      <c r="AF32" s="13">
        <v>98</v>
      </c>
      <c r="AG32" s="13">
        <v>98</v>
      </c>
      <c r="AH32" s="13">
        <v>0</v>
      </c>
      <c r="AI32" s="13">
        <v>40.091909999999999</v>
      </c>
      <c r="AJ32" s="13">
        <v>3.5826999999999998E-2</v>
      </c>
      <c r="AK32" s="13">
        <v>4.73E-4</v>
      </c>
      <c r="AL32" s="13">
        <v>7.6426319999999999</v>
      </c>
      <c r="AM32" s="13">
        <v>6.1180000000000002E-3</v>
      </c>
      <c r="AN32" s="13">
        <v>2.7592999999999999E-2</v>
      </c>
      <c r="AO32" s="13">
        <v>14.82246</v>
      </c>
      <c r="AP32" s="13">
        <v>1.8969259999999999</v>
      </c>
      <c r="AQ32" s="20">
        <v>23.41072917</v>
      </c>
      <c r="AR32" s="20">
        <v>0.59875</v>
      </c>
      <c r="AS32" s="20">
        <v>0.90700000000000003</v>
      </c>
      <c r="AT32" s="20">
        <v>1.1368750000000001</v>
      </c>
      <c r="AU32" s="20">
        <v>0.4</v>
      </c>
      <c r="AV32" s="20">
        <v>413.65625</v>
      </c>
      <c r="AW32" s="20">
        <v>2</v>
      </c>
      <c r="AX32" s="20">
        <v>0.21</v>
      </c>
      <c r="AY32" s="20">
        <v>0.3</v>
      </c>
      <c r="AZ32" s="20">
        <v>151.48229169999999</v>
      </c>
      <c r="BA32" s="20">
        <v>12.81854167</v>
      </c>
      <c r="BB32" s="20">
        <v>757</v>
      </c>
      <c r="BC32" s="20">
        <v>9.2641666669999996</v>
      </c>
      <c r="BD32" s="20">
        <v>-895.35416669999995</v>
      </c>
      <c r="BE32" s="20">
        <v>625</v>
      </c>
      <c r="BF32" s="20">
        <v>4.6041666670000003</v>
      </c>
      <c r="BG32" s="20">
        <v>2.3536911630000001</v>
      </c>
      <c r="BH32" s="20">
        <v>2.7190523529999999</v>
      </c>
      <c r="BI32" s="20">
        <v>1.359566646</v>
      </c>
      <c r="BJ32" s="20">
        <v>0</v>
      </c>
    </row>
    <row r="33" spans="1:62">
      <c r="A33" s="13">
        <v>7</v>
      </c>
      <c r="B33" s="23">
        <v>43649</v>
      </c>
      <c r="C33" s="13">
        <v>9</v>
      </c>
      <c r="D33" s="13" t="s">
        <v>109</v>
      </c>
      <c r="E33" s="13">
        <v>70</v>
      </c>
      <c r="F33" s="13" t="b">
        <v>0</v>
      </c>
      <c r="G33" s="21">
        <v>12.7</v>
      </c>
      <c r="H33" s="21" t="s">
        <v>200</v>
      </c>
      <c r="I33" s="21" t="s">
        <v>201</v>
      </c>
      <c r="J33" s="21" t="s">
        <v>202</v>
      </c>
      <c r="K33" s="21">
        <f t="shared" si="0"/>
        <v>23.91</v>
      </c>
      <c r="L33" s="13">
        <v>0</v>
      </c>
      <c r="M33" s="13" t="s">
        <v>99</v>
      </c>
      <c r="N33" s="13" t="s">
        <v>70</v>
      </c>
      <c r="O33" s="13" t="s">
        <v>199</v>
      </c>
      <c r="P33" s="13" t="s">
        <v>203</v>
      </c>
      <c r="Q33" s="13" t="s">
        <v>204</v>
      </c>
      <c r="R33" s="13">
        <f t="shared" si="2"/>
        <v>14.24</v>
      </c>
      <c r="S33" s="13">
        <v>0</v>
      </c>
      <c r="T33" s="13" t="s">
        <v>93</v>
      </c>
      <c r="U33" s="13" t="s">
        <v>157</v>
      </c>
      <c r="V33" s="13">
        <v>60</v>
      </c>
      <c r="W33" s="13">
        <v>2.78</v>
      </c>
      <c r="X33" s="13">
        <v>0.37</v>
      </c>
      <c r="Y33" s="13">
        <v>2E-3</v>
      </c>
      <c r="Z33" s="13">
        <v>4.9000000000000002E-2</v>
      </c>
      <c r="AA33" s="13">
        <v>2.7309999999999999</v>
      </c>
      <c r="AB33" s="13">
        <f t="shared" si="1"/>
        <v>3.15</v>
      </c>
      <c r="AE33" s="13">
        <v>5.2850000000000001</v>
      </c>
      <c r="AF33" s="13">
        <v>88.083333333333343</v>
      </c>
      <c r="AG33" s="13">
        <v>88.085333333333338</v>
      </c>
      <c r="AH33" s="13">
        <v>0</v>
      </c>
      <c r="AI33" s="13">
        <v>40.987349999999999</v>
      </c>
      <c r="AJ33" s="13">
        <v>2.3377999999999999E-2</v>
      </c>
      <c r="AK33" s="13">
        <v>1.64E-3</v>
      </c>
      <c r="AL33" s="13">
        <v>7.6865259999999997</v>
      </c>
      <c r="AM33" s="13">
        <v>5.6969999999999998E-3</v>
      </c>
      <c r="AN33" s="13">
        <v>2.5996999999999999E-2</v>
      </c>
      <c r="AO33" s="13">
        <v>14.566879999999999</v>
      </c>
      <c r="AP33" s="13">
        <v>1.8565499999999999</v>
      </c>
      <c r="AQ33" s="20">
        <v>23.337352939999999</v>
      </c>
      <c r="AR33" s="20">
        <v>0.68</v>
      </c>
      <c r="AS33" s="20">
        <v>0.90700000000000003</v>
      </c>
      <c r="AT33" s="20">
        <v>1.1435294119999999</v>
      </c>
      <c r="AU33" s="20">
        <v>0.4</v>
      </c>
      <c r="AV33" s="20">
        <v>415.32352939999998</v>
      </c>
      <c r="AW33" s="20">
        <v>2</v>
      </c>
      <c r="AX33" s="20">
        <v>0.21</v>
      </c>
      <c r="AY33" s="20">
        <v>0.3</v>
      </c>
      <c r="AZ33" s="20">
        <v>142.1470588</v>
      </c>
      <c r="BA33" s="20">
        <v>12.04647059</v>
      </c>
      <c r="BB33" s="20">
        <v>757</v>
      </c>
      <c r="BC33" s="20">
        <v>9.2552941180000001</v>
      </c>
      <c r="BD33" s="20">
        <v>-896</v>
      </c>
      <c r="BE33" s="20">
        <v>308.05882350000002</v>
      </c>
      <c r="BF33" s="20">
        <v>2.0588235290000001</v>
      </c>
      <c r="BG33" s="20">
        <v>2.0779220079999998</v>
      </c>
      <c r="BH33" s="20">
        <v>2.504324016</v>
      </c>
      <c r="BI33" s="20">
        <v>1.5400000519999999</v>
      </c>
      <c r="BJ33" s="20">
        <v>0</v>
      </c>
    </row>
    <row r="34" spans="1:62">
      <c r="A34" s="13">
        <v>7</v>
      </c>
      <c r="B34" s="23">
        <v>43649</v>
      </c>
      <c r="C34" s="13">
        <v>10</v>
      </c>
      <c r="D34" s="13" t="s">
        <v>703</v>
      </c>
      <c r="E34" s="13">
        <v>60</v>
      </c>
      <c r="F34" s="13" t="b">
        <v>0</v>
      </c>
      <c r="G34" s="21">
        <v>15.1</v>
      </c>
      <c r="H34" s="21" t="s">
        <v>98</v>
      </c>
      <c r="I34" s="21" t="s">
        <v>205</v>
      </c>
      <c r="J34" s="21" t="s">
        <v>206</v>
      </c>
      <c r="K34" s="21">
        <f t="shared" si="0"/>
        <v>21.63</v>
      </c>
      <c r="L34" s="13">
        <v>0</v>
      </c>
      <c r="M34" s="13" t="s">
        <v>94</v>
      </c>
      <c r="N34" s="13" t="s">
        <v>167</v>
      </c>
      <c r="O34" s="13" t="s">
        <v>207</v>
      </c>
      <c r="P34" s="13" t="s">
        <v>168</v>
      </c>
      <c r="Q34" s="13" t="s">
        <v>208</v>
      </c>
      <c r="R34" s="13">
        <f t="shared" si="2"/>
        <v>12.18</v>
      </c>
      <c r="S34" s="13">
        <v>0</v>
      </c>
      <c r="T34" s="13" t="s">
        <v>152</v>
      </c>
      <c r="U34" s="13" t="s">
        <v>157</v>
      </c>
      <c r="V34" s="13">
        <v>60</v>
      </c>
      <c r="W34" s="13">
        <v>1.8560000000000001</v>
      </c>
      <c r="X34" s="13">
        <v>0.216</v>
      </c>
      <c r="Y34" s="13">
        <v>4.0000000000000001E-3</v>
      </c>
      <c r="Z34" s="13">
        <v>2.1999999999999999E-2</v>
      </c>
      <c r="AA34" s="13">
        <v>1.8340000000000001</v>
      </c>
      <c r="AB34" s="13">
        <f t="shared" si="1"/>
        <v>2.0720000000000001</v>
      </c>
      <c r="AE34" s="13">
        <v>5.3</v>
      </c>
      <c r="AF34" s="13">
        <v>88.333333333333329</v>
      </c>
      <c r="AG34" s="13">
        <v>88.337333333333333</v>
      </c>
      <c r="AH34" s="13">
        <v>0</v>
      </c>
      <c r="AI34" s="13">
        <v>40.833120000000001</v>
      </c>
      <c r="AJ34" s="13">
        <v>2.9901E-2</v>
      </c>
      <c r="AK34" s="13">
        <v>1.2390000000000001E-3</v>
      </c>
      <c r="AL34" s="13">
        <v>7.6576129999999996</v>
      </c>
      <c r="AM34" s="13">
        <v>5.1279999999999997E-3</v>
      </c>
      <c r="AN34" s="13">
        <v>2.8771000000000001E-2</v>
      </c>
      <c r="AO34" s="13">
        <v>14.5505</v>
      </c>
      <c r="AP34" s="13">
        <v>1.948116</v>
      </c>
      <c r="AQ34" s="20">
        <v>23.27857143</v>
      </c>
      <c r="AR34" s="20">
        <v>0.67714285699999999</v>
      </c>
      <c r="AS34" s="20">
        <v>0.90700000000000003</v>
      </c>
      <c r="AT34" s="20">
        <v>1.1417857140000001</v>
      </c>
      <c r="AU34" s="20">
        <v>0.4</v>
      </c>
      <c r="AV34" s="20">
        <v>414.39285710000001</v>
      </c>
      <c r="AW34" s="20">
        <v>2</v>
      </c>
      <c r="AX34" s="20">
        <v>0.21</v>
      </c>
      <c r="AY34" s="20">
        <v>0.3</v>
      </c>
      <c r="AZ34" s="20">
        <v>146.49285710000001</v>
      </c>
      <c r="BA34" s="20">
        <v>12.43</v>
      </c>
      <c r="BB34" s="20">
        <v>757</v>
      </c>
      <c r="BC34" s="20">
        <v>9.3439285709999993</v>
      </c>
      <c r="BD34" s="20">
        <v>-895.07142859999999</v>
      </c>
      <c r="BE34" s="20">
        <v>186.4642857</v>
      </c>
      <c r="BF34" s="20">
        <v>1.3571428569999999</v>
      </c>
      <c r="BG34" s="20">
        <v>2.5957209350000001</v>
      </c>
      <c r="BH34" s="20">
        <v>2.2932135140000001</v>
      </c>
      <c r="BI34" s="20">
        <v>1.232798163</v>
      </c>
      <c r="BJ34" s="20">
        <v>0</v>
      </c>
    </row>
    <row r="35" spans="1:62">
      <c r="A35" s="13">
        <v>7</v>
      </c>
      <c r="B35" s="23">
        <v>43649</v>
      </c>
      <c r="C35" s="13">
        <v>11</v>
      </c>
      <c r="D35" s="13" t="s">
        <v>702</v>
      </c>
      <c r="E35" s="13">
        <v>70</v>
      </c>
      <c r="F35" s="13" t="b">
        <v>0</v>
      </c>
      <c r="G35" s="21">
        <v>12.1</v>
      </c>
      <c r="H35" s="21" t="s">
        <v>209</v>
      </c>
      <c r="I35" s="21" t="s">
        <v>210</v>
      </c>
      <c r="J35" s="21" t="s">
        <v>211</v>
      </c>
      <c r="K35" s="21">
        <f t="shared" ref="K35:K66" si="3">H35+I35+J35</f>
        <v>28.17</v>
      </c>
      <c r="L35" s="13">
        <v>0</v>
      </c>
      <c r="N35" s="13" t="s">
        <v>170</v>
      </c>
      <c r="O35" s="13" t="s">
        <v>212</v>
      </c>
      <c r="P35" s="13" t="s">
        <v>213</v>
      </c>
      <c r="Q35" s="13" t="s">
        <v>214</v>
      </c>
      <c r="R35" s="13">
        <f t="shared" si="2"/>
        <v>12.52</v>
      </c>
      <c r="S35" s="13">
        <v>0</v>
      </c>
      <c r="T35" s="13" t="s">
        <v>128</v>
      </c>
      <c r="U35" s="13" t="s">
        <v>167</v>
      </c>
      <c r="V35" s="13">
        <v>60</v>
      </c>
      <c r="W35" s="13">
        <v>0.55800000000000005</v>
      </c>
      <c r="X35" s="13">
        <v>0.217</v>
      </c>
      <c r="Y35" s="13">
        <v>3.0000000000000001E-3</v>
      </c>
      <c r="Z35" s="13">
        <v>0</v>
      </c>
      <c r="AA35" s="13">
        <v>0.55800000000000005</v>
      </c>
      <c r="AB35" s="13">
        <f t="shared" si="1"/>
        <v>0.77500000000000002</v>
      </c>
      <c r="AE35" s="13">
        <v>6.0549999999999997</v>
      </c>
      <c r="AF35" s="13">
        <v>100.91666666666667</v>
      </c>
      <c r="AG35" s="13">
        <v>100.91966666666667</v>
      </c>
      <c r="AH35" s="13">
        <v>0</v>
      </c>
      <c r="AI35" s="13">
        <v>41.484839999999998</v>
      </c>
      <c r="AJ35" s="13">
        <v>2.9930999999999999E-2</v>
      </c>
      <c r="AK35" s="13">
        <v>4.4999999999999999E-4</v>
      </c>
      <c r="AL35" s="13">
        <v>7.6758550000000003</v>
      </c>
      <c r="AM35" s="13">
        <v>6.3680000000000004E-3</v>
      </c>
      <c r="AN35" s="13">
        <v>2.7296999999999998E-2</v>
      </c>
      <c r="AO35" s="13">
        <v>14.69589</v>
      </c>
      <c r="AP35" s="13">
        <v>1.7015370000000001</v>
      </c>
      <c r="AQ35" s="20">
        <v>23.496874999999999</v>
      </c>
      <c r="AR35" s="20">
        <v>0.73499999999999999</v>
      </c>
      <c r="AS35" s="20">
        <v>0.90900000000000003</v>
      </c>
      <c r="AT35" s="20">
        <v>1.1471875</v>
      </c>
      <c r="AU35" s="20">
        <v>0.4</v>
      </c>
      <c r="AV35" s="20">
        <v>418.375</v>
      </c>
      <c r="AW35" s="20">
        <v>2</v>
      </c>
      <c r="AX35" s="20">
        <v>0.21</v>
      </c>
      <c r="AY35" s="20">
        <v>0.3</v>
      </c>
      <c r="AZ35" s="20">
        <v>149.38749999999999</v>
      </c>
      <c r="BA35" s="20">
        <v>12.619375</v>
      </c>
      <c r="BB35" s="20">
        <v>757</v>
      </c>
      <c r="BC35" s="20">
        <v>9.4115625000000005</v>
      </c>
      <c r="BD35" s="20">
        <v>-895.53125</v>
      </c>
      <c r="BE35" s="20">
        <v>908.15625</v>
      </c>
      <c r="BF35" s="20">
        <v>5.78125</v>
      </c>
      <c r="BG35" s="20">
        <v>1.876830547</v>
      </c>
      <c r="BH35" s="20">
        <v>2.461061822</v>
      </c>
      <c r="BI35" s="20">
        <v>1.705002087</v>
      </c>
      <c r="BJ35" s="20">
        <v>0</v>
      </c>
    </row>
    <row r="36" spans="1:62">
      <c r="A36" s="13">
        <v>7</v>
      </c>
      <c r="B36" s="23">
        <v>43649</v>
      </c>
      <c r="C36" s="13">
        <v>12</v>
      </c>
      <c r="D36" s="13" t="s">
        <v>700</v>
      </c>
      <c r="E36" s="13">
        <v>60</v>
      </c>
      <c r="F36" s="13" t="b">
        <v>0</v>
      </c>
      <c r="G36" s="21">
        <v>14.5</v>
      </c>
      <c r="H36" s="21" t="s">
        <v>164</v>
      </c>
      <c r="I36" s="21" t="s">
        <v>215</v>
      </c>
      <c r="J36" s="21" t="s">
        <v>216</v>
      </c>
      <c r="K36" s="21">
        <f t="shared" si="3"/>
        <v>25.310000000000002</v>
      </c>
      <c r="L36" s="13">
        <v>0</v>
      </c>
      <c r="M36" s="13" t="s">
        <v>98</v>
      </c>
      <c r="N36" s="13" t="s">
        <v>167</v>
      </c>
      <c r="O36" s="13" t="s">
        <v>217</v>
      </c>
      <c r="P36" s="13" t="s">
        <v>218</v>
      </c>
      <c r="Q36" s="13" t="s">
        <v>219</v>
      </c>
      <c r="R36" s="13">
        <f t="shared" si="2"/>
        <v>15.16</v>
      </c>
      <c r="S36" s="13">
        <v>0</v>
      </c>
      <c r="T36" s="13" t="s">
        <v>121</v>
      </c>
      <c r="U36" s="13" t="s">
        <v>163</v>
      </c>
      <c r="V36" s="13">
        <v>60</v>
      </c>
      <c r="W36" s="13">
        <v>1.9E-2</v>
      </c>
      <c r="X36" s="13">
        <v>0.14699999999999999</v>
      </c>
      <c r="Y36" s="13">
        <v>2.6160000000000001</v>
      </c>
      <c r="Z36" s="13">
        <v>0</v>
      </c>
      <c r="AA36" s="13">
        <v>1.9E-2</v>
      </c>
      <c r="AB36" s="13">
        <f t="shared" si="1"/>
        <v>0.16599999999999998</v>
      </c>
      <c r="AE36" s="13">
        <v>10.36</v>
      </c>
      <c r="AF36" s="13">
        <v>172.66666666666666</v>
      </c>
      <c r="AG36" s="13">
        <v>175.28266666666667</v>
      </c>
      <c r="AH36" s="13">
        <v>0</v>
      </c>
      <c r="AI36" s="13">
        <v>42.890520000000002</v>
      </c>
      <c r="AJ36" s="13">
        <v>2.5988000000000001E-2</v>
      </c>
      <c r="AK36" s="13">
        <v>6.8900000000000005E-4</v>
      </c>
      <c r="AL36" s="13">
        <v>7.7704519999999997</v>
      </c>
      <c r="AM36" s="13">
        <v>5.4920000000000004E-3</v>
      </c>
      <c r="AN36" s="13">
        <v>2.8229000000000001E-2</v>
      </c>
      <c r="AO36" s="13">
        <v>15.02613</v>
      </c>
      <c r="AP36" s="13">
        <v>1.1831449999999999</v>
      </c>
      <c r="AQ36" s="20">
        <v>23.370999999999999</v>
      </c>
      <c r="AR36" s="20">
        <v>0.72266666700000004</v>
      </c>
      <c r="AS36" s="20">
        <v>0.90900000000000003</v>
      </c>
      <c r="AT36" s="20">
        <v>1.1446666670000001</v>
      </c>
      <c r="AU36" s="20">
        <v>0.4</v>
      </c>
      <c r="AV36" s="20">
        <v>421.1333333</v>
      </c>
      <c r="AW36" s="20">
        <v>2</v>
      </c>
      <c r="AX36" s="20">
        <v>0.21</v>
      </c>
      <c r="AY36" s="20">
        <v>0.3</v>
      </c>
      <c r="AZ36" s="20">
        <v>134.36000000000001</v>
      </c>
      <c r="BA36" s="20">
        <v>11.376666670000001</v>
      </c>
      <c r="BB36" s="20">
        <v>757</v>
      </c>
      <c r="BC36" s="20">
        <v>9.6123333330000005</v>
      </c>
      <c r="BD36" s="20">
        <v>-896.76666669999997</v>
      </c>
      <c r="BE36" s="20">
        <v>307.83333329999999</v>
      </c>
      <c r="BF36" s="20">
        <v>1.9666666669999999</v>
      </c>
      <c r="BG36" s="20">
        <v>2.2954584759999999</v>
      </c>
      <c r="BH36" s="20">
        <v>1.8787164839999999</v>
      </c>
      <c r="BI36" s="20">
        <v>1.3940570189999999</v>
      </c>
      <c r="BJ36" s="20">
        <v>0</v>
      </c>
    </row>
    <row r="37" spans="1:62">
      <c r="A37" s="13">
        <v>7</v>
      </c>
      <c r="B37" s="23">
        <v>43649</v>
      </c>
      <c r="C37" s="13">
        <v>13</v>
      </c>
      <c r="D37" s="13" t="s">
        <v>109</v>
      </c>
      <c r="E37" s="13">
        <v>60</v>
      </c>
      <c r="F37" s="13" t="b">
        <v>0</v>
      </c>
      <c r="G37" s="21">
        <v>12.6</v>
      </c>
      <c r="H37" s="21">
        <v>0</v>
      </c>
      <c r="I37" s="21" t="s">
        <v>220</v>
      </c>
      <c r="J37" s="21" t="s">
        <v>221</v>
      </c>
      <c r="K37" s="21">
        <f t="shared" si="3"/>
        <v>18.93</v>
      </c>
      <c r="L37" s="13">
        <v>0</v>
      </c>
      <c r="M37" s="13" t="s">
        <v>160</v>
      </c>
      <c r="N37" s="13" t="s">
        <v>133</v>
      </c>
      <c r="O37" s="13" t="s">
        <v>222</v>
      </c>
      <c r="P37" s="13" t="s">
        <v>223</v>
      </c>
      <c r="Q37" s="13" t="s">
        <v>224</v>
      </c>
      <c r="R37" s="13">
        <f t="shared" si="2"/>
        <v>16.16</v>
      </c>
      <c r="S37" s="13">
        <v>0</v>
      </c>
      <c r="T37" s="13" t="s">
        <v>93</v>
      </c>
      <c r="U37" s="13" t="s">
        <v>70</v>
      </c>
      <c r="V37" s="13">
        <v>60</v>
      </c>
      <c r="W37" s="13">
        <v>1.4970000000000001</v>
      </c>
      <c r="X37" s="13">
        <v>0.20399999999999999</v>
      </c>
      <c r="Y37" s="13">
        <v>0</v>
      </c>
      <c r="Z37" s="13">
        <v>0</v>
      </c>
      <c r="AA37" s="13">
        <v>1.4970000000000001</v>
      </c>
      <c r="AB37" s="13">
        <f t="shared" si="1"/>
        <v>1.7010000000000001</v>
      </c>
      <c r="AE37" s="13">
        <v>8.2799999999999994</v>
      </c>
      <c r="AF37" s="13">
        <v>138</v>
      </c>
      <c r="AG37" s="13">
        <v>138</v>
      </c>
      <c r="AH37" s="13">
        <v>0</v>
      </c>
      <c r="AI37" s="13">
        <v>42.24494</v>
      </c>
      <c r="AJ37" s="13">
        <v>1.5635E-2</v>
      </c>
      <c r="AK37" s="13">
        <v>0</v>
      </c>
      <c r="AL37" s="13">
        <v>7.7947660000000001</v>
      </c>
      <c r="AM37" s="13">
        <v>3.307E-3</v>
      </c>
      <c r="AN37" s="13">
        <v>2.4701000000000001E-2</v>
      </c>
      <c r="AO37" s="13">
        <v>14.691079999999999</v>
      </c>
      <c r="AP37" s="13">
        <v>1.445586</v>
      </c>
      <c r="AQ37" s="20">
        <v>23.503583330000001</v>
      </c>
      <c r="AR37" s="20">
        <v>0.75849999999999995</v>
      </c>
      <c r="AS37" s="20">
        <v>0.90800000000000003</v>
      </c>
      <c r="AT37" s="20">
        <v>1.147333333</v>
      </c>
      <c r="AU37" s="20">
        <v>0.4</v>
      </c>
      <c r="AV37" s="20">
        <v>419.7416667</v>
      </c>
      <c r="AW37" s="20">
        <v>2</v>
      </c>
      <c r="AX37" s="20">
        <v>0.21</v>
      </c>
      <c r="AY37" s="20">
        <v>0.3</v>
      </c>
      <c r="AZ37" s="20">
        <v>165.7991667</v>
      </c>
      <c r="BA37" s="20">
        <v>14.002000000000001</v>
      </c>
      <c r="BB37" s="20">
        <v>757</v>
      </c>
      <c r="BC37" s="20">
        <v>9.4502500000000005</v>
      </c>
      <c r="BD37" s="20">
        <v>-890.9</v>
      </c>
      <c r="BE37" s="20">
        <v>1013.3166670000001</v>
      </c>
      <c r="BF37" s="20">
        <v>7.6666666670000003</v>
      </c>
      <c r="BG37" s="20">
        <v>1.8723797879999999</v>
      </c>
      <c r="BH37" s="20">
        <v>3.6664687250000001</v>
      </c>
      <c r="BI37" s="20">
        <v>1.7090549799999999</v>
      </c>
      <c r="BJ37" s="20">
        <v>0</v>
      </c>
    </row>
    <row r="38" spans="1:62">
      <c r="A38" s="13">
        <v>7</v>
      </c>
      <c r="B38" s="23">
        <v>43649</v>
      </c>
      <c r="C38" s="13">
        <v>14</v>
      </c>
      <c r="D38" s="13" t="s">
        <v>704</v>
      </c>
      <c r="E38" s="13">
        <v>60</v>
      </c>
      <c r="F38" s="13" t="b">
        <v>0</v>
      </c>
      <c r="G38" s="21">
        <v>13.2</v>
      </c>
      <c r="H38" s="21" t="s">
        <v>225</v>
      </c>
      <c r="I38" s="21" t="s">
        <v>150</v>
      </c>
      <c r="J38" s="21" t="s">
        <v>226</v>
      </c>
      <c r="K38" s="21">
        <f t="shared" si="3"/>
        <v>22.89</v>
      </c>
      <c r="L38" s="13">
        <v>0</v>
      </c>
      <c r="M38" s="13" t="s">
        <v>99</v>
      </c>
      <c r="N38" s="13" t="s">
        <v>174</v>
      </c>
      <c r="O38" s="13" t="s">
        <v>227</v>
      </c>
      <c r="P38" s="13" t="s">
        <v>228</v>
      </c>
      <c r="Q38" s="13" t="s">
        <v>229</v>
      </c>
      <c r="R38" s="13">
        <f t="shared" si="2"/>
        <v>16.12</v>
      </c>
      <c r="S38" s="13">
        <v>0</v>
      </c>
      <c r="T38" s="13" t="s">
        <v>170</v>
      </c>
      <c r="U38" s="13" t="s">
        <v>167</v>
      </c>
      <c r="V38" s="13">
        <v>60</v>
      </c>
      <c r="W38" s="13">
        <v>3.4279999999999999</v>
      </c>
      <c r="X38" s="13">
        <v>0.26600000000000001</v>
      </c>
      <c r="Y38" s="13">
        <v>3.0000000000000001E-3</v>
      </c>
      <c r="Z38" s="13">
        <v>0.08</v>
      </c>
      <c r="AA38" s="13">
        <v>3.3479999999999999</v>
      </c>
      <c r="AB38" s="13">
        <f t="shared" si="1"/>
        <v>3.694</v>
      </c>
      <c r="AE38" s="13">
        <v>7.3250000000000002</v>
      </c>
      <c r="AF38" s="13">
        <v>122.08333333333334</v>
      </c>
      <c r="AG38" s="13">
        <v>122.08633333333334</v>
      </c>
      <c r="AH38" s="13">
        <v>0</v>
      </c>
      <c r="AI38" s="13">
        <v>41.034219999999998</v>
      </c>
      <c r="AJ38" s="13">
        <v>2.2877000000000002E-2</v>
      </c>
      <c r="AK38" s="13">
        <v>0</v>
      </c>
      <c r="AL38" s="13">
        <v>7.6478010000000003</v>
      </c>
      <c r="AM38" s="13">
        <v>4.2139999999999999E-3</v>
      </c>
      <c r="AN38" s="13">
        <v>3.1648999999999997E-2</v>
      </c>
      <c r="AO38" s="13">
        <v>14.69509</v>
      </c>
      <c r="AP38" s="13">
        <v>2.0238200000000002</v>
      </c>
      <c r="AQ38" s="20">
        <v>23.487962960000001</v>
      </c>
      <c r="AR38" s="20">
        <v>0.75703703700000002</v>
      </c>
      <c r="AS38" s="20">
        <v>0.90800000000000003</v>
      </c>
      <c r="AT38" s="20">
        <v>1.147777778</v>
      </c>
      <c r="AU38" s="20">
        <v>0.4</v>
      </c>
      <c r="AV38" s="20">
        <v>417.11111110000002</v>
      </c>
      <c r="AW38" s="20">
        <v>2</v>
      </c>
      <c r="AX38" s="20">
        <v>0.21</v>
      </c>
      <c r="AY38" s="20">
        <v>0.3</v>
      </c>
      <c r="AZ38" s="20">
        <v>157.03765430000001</v>
      </c>
      <c r="BA38" s="20">
        <v>13.266666669999999</v>
      </c>
      <c r="BB38" s="20">
        <v>757</v>
      </c>
      <c r="BC38" s="20">
        <v>9.4502469139999992</v>
      </c>
      <c r="BD38" s="20">
        <v>-894.66666669999995</v>
      </c>
      <c r="BE38" s="20">
        <v>1226.4691359999999</v>
      </c>
      <c r="BF38" s="20">
        <v>9.1851851849999999</v>
      </c>
      <c r="BG38" s="20">
        <v>2.071790279</v>
      </c>
      <c r="BH38" s="20">
        <v>2.427266903</v>
      </c>
      <c r="BI38" s="20">
        <v>1.5445578799999999</v>
      </c>
      <c r="BJ38" s="20">
        <v>0</v>
      </c>
    </row>
    <row r="39" spans="1:62">
      <c r="A39" s="13">
        <v>7</v>
      </c>
      <c r="B39" s="23">
        <v>43649</v>
      </c>
      <c r="C39" s="13">
        <v>15</v>
      </c>
      <c r="D39" s="13" t="s">
        <v>703</v>
      </c>
      <c r="E39" s="13">
        <v>70</v>
      </c>
      <c r="F39" s="13" t="b">
        <v>0</v>
      </c>
      <c r="G39" s="21">
        <v>12.6</v>
      </c>
      <c r="H39" s="21" t="s">
        <v>152</v>
      </c>
      <c r="I39" s="21" t="s">
        <v>230</v>
      </c>
      <c r="J39" s="21" t="s">
        <v>231</v>
      </c>
      <c r="K39" s="21">
        <f t="shared" si="3"/>
        <v>19.62</v>
      </c>
      <c r="L39" s="13">
        <v>0</v>
      </c>
      <c r="M39" s="13" t="s">
        <v>112</v>
      </c>
      <c r="N39" s="13" t="s">
        <v>160</v>
      </c>
      <c r="O39" s="13" t="s">
        <v>222</v>
      </c>
      <c r="P39" s="13" t="s">
        <v>232</v>
      </c>
      <c r="Q39" s="13" t="s">
        <v>233</v>
      </c>
      <c r="R39" s="13">
        <f t="shared" si="2"/>
        <v>13.899999999999999</v>
      </c>
      <c r="S39" s="13">
        <v>0</v>
      </c>
      <c r="T39" s="13" t="s">
        <v>156</v>
      </c>
      <c r="U39" s="13" t="s">
        <v>160</v>
      </c>
      <c r="V39" s="13">
        <v>60</v>
      </c>
      <c r="W39" s="13">
        <v>1.1339999999999999</v>
      </c>
      <c r="X39" s="13">
        <v>0.217</v>
      </c>
      <c r="Y39" s="13">
        <v>1E-3</v>
      </c>
      <c r="Z39" s="13">
        <v>1.0999999999999999E-2</v>
      </c>
      <c r="AA39" s="13">
        <v>1.123</v>
      </c>
      <c r="AB39" s="13">
        <f t="shared" si="1"/>
        <v>1.351</v>
      </c>
      <c r="AE39" s="13">
        <v>5.78</v>
      </c>
      <c r="AF39" s="13">
        <v>96.333333333333343</v>
      </c>
      <c r="AG39" s="13">
        <v>96.334333333333348</v>
      </c>
      <c r="AH39" s="13">
        <v>0</v>
      </c>
      <c r="AI39" s="13">
        <v>40.608170000000001</v>
      </c>
      <c r="AJ39" s="13">
        <v>2.7372E-2</v>
      </c>
      <c r="AK39" s="13">
        <v>7.6599999999999997E-4</v>
      </c>
      <c r="AL39" s="13">
        <v>7.7654430000000003</v>
      </c>
      <c r="AM39" s="13">
        <v>3.4629999999999999E-3</v>
      </c>
      <c r="AN39" s="13">
        <v>2.5717E-2</v>
      </c>
      <c r="AO39" s="13">
        <v>14.618919999999999</v>
      </c>
      <c r="AP39" s="13">
        <v>0.34535399999999999</v>
      </c>
      <c r="AQ39" s="20">
        <v>23.636031750000001</v>
      </c>
      <c r="AR39" s="20">
        <v>0.70428571399999995</v>
      </c>
      <c r="AS39" s="20">
        <v>0.90800000000000003</v>
      </c>
      <c r="AT39" s="20">
        <v>1.143333333</v>
      </c>
      <c r="AU39" s="20">
        <v>0.4</v>
      </c>
      <c r="AV39" s="20">
        <v>418.16666670000001</v>
      </c>
      <c r="AW39" s="20">
        <v>2</v>
      </c>
      <c r="AX39" s="20">
        <v>0.21</v>
      </c>
      <c r="AY39" s="20">
        <v>0.3</v>
      </c>
      <c r="AZ39" s="20">
        <v>179.23650789999999</v>
      </c>
      <c r="BA39" s="20">
        <v>15.10126984</v>
      </c>
      <c r="BB39" s="20">
        <v>757</v>
      </c>
      <c r="BC39" s="20">
        <v>9.5020634919999996</v>
      </c>
      <c r="BD39" s="20">
        <v>-884.06349209999996</v>
      </c>
      <c r="BE39" s="20">
        <v>404.952381</v>
      </c>
      <c r="BF39" s="20">
        <v>2.888888889</v>
      </c>
      <c r="BG39" s="20">
        <v>2.2898869409999998</v>
      </c>
      <c r="BH39" s="20">
        <v>3.1875434600000001</v>
      </c>
      <c r="BI39" s="20">
        <v>1.3974489059999999</v>
      </c>
      <c r="BJ39" s="20">
        <v>0</v>
      </c>
    </row>
    <row r="40" spans="1:62">
      <c r="A40" s="13">
        <v>7</v>
      </c>
      <c r="B40" s="23">
        <v>43649</v>
      </c>
      <c r="C40" s="13">
        <v>16</v>
      </c>
      <c r="D40" s="13" t="s">
        <v>704</v>
      </c>
      <c r="E40" s="13">
        <v>60</v>
      </c>
      <c r="F40" s="13" t="b">
        <v>0</v>
      </c>
      <c r="G40" s="21">
        <v>12</v>
      </c>
      <c r="H40" s="21">
        <v>0</v>
      </c>
      <c r="I40" s="21" t="s">
        <v>234</v>
      </c>
      <c r="J40" s="21" t="s">
        <v>235</v>
      </c>
      <c r="K40" s="21">
        <f t="shared" si="3"/>
        <v>16.46</v>
      </c>
      <c r="L40" s="13">
        <v>0</v>
      </c>
      <c r="M40" s="13" t="s">
        <v>112</v>
      </c>
      <c r="N40" s="13" t="s">
        <v>160</v>
      </c>
      <c r="O40" s="13" t="s">
        <v>112</v>
      </c>
      <c r="P40" s="13" t="s">
        <v>236</v>
      </c>
      <c r="Q40" s="13" t="s">
        <v>237</v>
      </c>
      <c r="R40" s="13">
        <f t="shared" si="2"/>
        <v>13.93</v>
      </c>
      <c r="S40" s="13">
        <v>0</v>
      </c>
      <c r="T40" s="13" t="s">
        <v>93</v>
      </c>
      <c r="U40" s="13" t="s">
        <v>167</v>
      </c>
      <c r="V40" s="13">
        <v>60</v>
      </c>
      <c r="W40" s="13">
        <v>0.52400000000000002</v>
      </c>
      <c r="X40" s="13">
        <v>0.22900000000000001</v>
      </c>
      <c r="Y40" s="13">
        <v>1.2999999999999999E-2</v>
      </c>
      <c r="Z40" s="13">
        <v>0</v>
      </c>
      <c r="AA40" s="13">
        <v>0.52400000000000002</v>
      </c>
      <c r="AB40" s="13">
        <f t="shared" si="1"/>
        <v>0.753</v>
      </c>
      <c r="AE40" s="13">
        <v>4.2949999999999999</v>
      </c>
      <c r="AF40" s="13">
        <v>71.583333333333329</v>
      </c>
      <c r="AG40" s="13">
        <v>71.596333333333334</v>
      </c>
      <c r="AH40" s="13">
        <v>0</v>
      </c>
      <c r="AI40" s="13">
        <v>40.45908</v>
      </c>
      <c r="AJ40" s="13">
        <v>5.6618000000000002E-2</v>
      </c>
      <c r="AK40" s="13">
        <v>1.415E-3</v>
      </c>
      <c r="AL40" s="13">
        <v>7.740545</v>
      </c>
      <c r="AM40" s="13">
        <v>3.5146999999999998E-2</v>
      </c>
      <c r="AN40" s="13">
        <v>4.2014000000000003E-2</v>
      </c>
      <c r="AO40" s="13">
        <v>14.29363</v>
      </c>
      <c r="AP40" s="13">
        <v>2.5948440000000002</v>
      </c>
      <c r="AQ40" s="20">
        <v>23.36492063</v>
      </c>
      <c r="AR40" s="20">
        <v>0.79523809499999998</v>
      </c>
      <c r="AS40" s="20">
        <v>0.90700000000000003</v>
      </c>
      <c r="AT40" s="20">
        <v>1.153333333</v>
      </c>
      <c r="AU40" s="20">
        <v>0.42222222199999998</v>
      </c>
      <c r="AV40" s="20">
        <v>433.35714289999999</v>
      </c>
      <c r="AW40" s="20">
        <v>2</v>
      </c>
      <c r="AX40" s="20">
        <v>0.22</v>
      </c>
      <c r="AY40" s="20">
        <v>0.307936508</v>
      </c>
      <c r="AZ40" s="20">
        <v>144.84523809999999</v>
      </c>
      <c r="BA40" s="20">
        <v>12.26960317</v>
      </c>
      <c r="BB40" s="20">
        <v>757</v>
      </c>
      <c r="BC40" s="20">
        <v>9.1779365080000002</v>
      </c>
      <c r="BD40" s="20">
        <v>-895.65079370000001</v>
      </c>
      <c r="BE40" s="20">
        <v>409.52380950000003</v>
      </c>
      <c r="BF40" s="20">
        <v>2.9523809519999999</v>
      </c>
      <c r="BG40" s="20">
        <v>2.1769914209999999</v>
      </c>
      <c r="BH40" s="20">
        <v>3.0900895670000001</v>
      </c>
      <c r="BI40" s="20">
        <v>1.469918517</v>
      </c>
      <c r="BJ40" s="20">
        <v>0</v>
      </c>
    </row>
    <row r="41" spans="1:62">
      <c r="A41" s="13">
        <v>7</v>
      </c>
      <c r="B41" s="23">
        <v>43649</v>
      </c>
      <c r="C41" s="13">
        <v>17</v>
      </c>
      <c r="D41" s="13" t="s">
        <v>702</v>
      </c>
      <c r="E41" s="13">
        <v>50</v>
      </c>
      <c r="F41" s="13" t="b">
        <v>0</v>
      </c>
      <c r="G41" s="21">
        <v>12.4</v>
      </c>
      <c r="H41" s="21">
        <v>0</v>
      </c>
      <c r="I41" s="21" t="s">
        <v>238</v>
      </c>
      <c r="J41" s="21" t="s">
        <v>239</v>
      </c>
      <c r="K41" s="21">
        <f t="shared" si="3"/>
        <v>17.5</v>
      </c>
      <c r="L41" s="13">
        <v>0</v>
      </c>
      <c r="M41" s="13" t="s">
        <v>160</v>
      </c>
      <c r="N41" s="13" t="s">
        <v>112</v>
      </c>
      <c r="O41" s="13" t="s">
        <v>240</v>
      </c>
      <c r="P41" s="13" t="s">
        <v>241</v>
      </c>
      <c r="Q41" s="13" t="s">
        <v>242</v>
      </c>
      <c r="R41" s="13">
        <f t="shared" si="2"/>
        <v>20.3</v>
      </c>
      <c r="S41" s="13">
        <v>0</v>
      </c>
      <c r="T41" s="13" t="s">
        <v>156</v>
      </c>
      <c r="U41" s="13" t="s">
        <v>174</v>
      </c>
      <c r="V41" s="13">
        <v>60</v>
      </c>
      <c r="W41" s="13">
        <v>0.83099999999999996</v>
      </c>
      <c r="X41" s="13">
        <v>0.24399999999999999</v>
      </c>
      <c r="Y41" s="13">
        <v>2E-3</v>
      </c>
      <c r="Z41" s="13">
        <v>0</v>
      </c>
      <c r="AA41" s="13">
        <v>0.83099999999999996</v>
      </c>
      <c r="AB41" s="13">
        <f t="shared" si="1"/>
        <v>1.075</v>
      </c>
      <c r="AE41" s="13">
        <v>4.835</v>
      </c>
      <c r="AF41" s="13">
        <v>80.583333333333343</v>
      </c>
      <c r="AG41" s="13">
        <v>80.585333333333338</v>
      </c>
      <c r="AH41" s="13">
        <v>0</v>
      </c>
      <c r="AI41" s="13">
        <v>41.264200000000002</v>
      </c>
      <c r="AJ41" s="13">
        <v>3.8280000000000002E-2</v>
      </c>
      <c r="AK41" s="13">
        <v>4.2999999999999999E-4</v>
      </c>
      <c r="AL41" s="13">
        <v>7.7520499999999997</v>
      </c>
      <c r="AM41" s="13">
        <v>4.3200000000000001E-3</v>
      </c>
      <c r="AN41" s="13">
        <v>3.0179999999999998E-2</v>
      </c>
      <c r="AO41" s="13">
        <v>15.002689999999999</v>
      </c>
      <c r="AP41" s="13">
        <v>2.0729199999999999</v>
      </c>
      <c r="AQ41" s="20">
        <v>23.318765429999999</v>
      </c>
      <c r="AR41" s="20">
        <v>0.867777778</v>
      </c>
      <c r="AS41" s="20">
        <v>0.90700000000000003</v>
      </c>
      <c r="AT41" s="20">
        <v>1.1587037039999999</v>
      </c>
      <c r="AU41" s="20">
        <v>0.4</v>
      </c>
      <c r="AV41" s="20">
        <v>408.962963</v>
      </c>
      <c r="AW41" s="20">
        <v>2</v>
      </c>
      <c r="AX41" s="20">
        <v>0.2</v>
      </c>
      <c r="AY41" s="20">
        <v>0.3</v>
      </c>
      <c r="AZ41" s="20">
        <v>165.39074070000001</v>
      </c>
      <c r="BA41" s="20">
        <v>14.021296299999999</v>
      </c>
      <c r="BB41" s="20">
        <v>757</v>
      </c>
      <c r="BC41" s="20">
        <v>9.2524074069999998</v>
      </c>
      <c r="BD41" s="20">
        <v>-894.24691359999997</v>
      </c>
      <c r="BE41" s="20">
        <v>1074.987654</v>
      </c>
      <c r="BF41" s="20">
        <v>7.197530864</v>
      </c>
      <c r="BG41" s="20">
        <v>1.776932832</v>
      </c>
      <c r="BH41" s="20">
        <v>2.4784354</v>
      </c>
      <c r="BI41" s="20">
        <v>1.800855914</v>
      </c>
      <c r="BJ41" s="20">
        <v>0</v>
      </c>
    </row>
    <row r="42" spans="1:62">
      <c r="A42" s="13">
        <v>7</v>
      </c>
      <c r="B42" s="23">
        <v>43649</v>
      </c>
      <c r="C42" s="13">
        <v>18</v>
      </c>
      <c r="D42" s="13" t="s">
        <v>700</v>
      </c>
      <c r="E42" s="13">
        <v>55</v>
      </c>
      <c r="F42" s="13" t="b">
        <v>0</v>
      </c>
      <c r="G42" s="21">
        <v>25.8</v>
      </c>
      <c r="H42" s="21" t="s">
        <v>188</v>
      </c>
      <c r="I42" s="21" t="s">
        <v>243</v>
      </c>
      <c r="J42" s="21" t="s">
        <v>244</v>
      </c>
      <c r="K42" s="21">
        <f t="shared" si="3"/>
        <v>24.32</v>
      </c>
      <c r="L42" s="13">
        <v>0</v>
      </c>
      <c r="M42" s="13" t="s">
        <v>156</v>
      </c>
      <c r="N42" s="13" t="s">
        <v>160</v>
      </c>
      <c r="O42" s="13" t="s">
        <v>245</v>
      </c>
      <c r="P42" s="13" t="s">
        <v>246</v>
      </c>
      <c r="Q42" s="13" t="s">
        <v>247</v>
      </c>
      <c r="R42" s="13">
        <f t="shared" si="2"/>
        <v>25.43</v>
      </c>
      <c r="S42" s="13">
        <v>0</v>
      </c>
      <c r="T42" s="13" t="s">
        <v>69</v>
      </c>
      <c r="U42" s="13" t="s">
        <v>174</v>
      </c>
      <c r="V42" s="13">
        <v>60</v>
      </c>
      <c r="W42" s="13">
        <v>0.45800000000000002</v>
      </c>
      <c r="X42" s="13">
        <v>0.192</v>
      </c>
      <c r="Y42" s="13">
        <v>2E-3</v>
      </c>
      <c r="Z42" s="13">
        <v>0</v>
      </c>
      <c r="AA42" s="13">
        <v>0.45800000000000002</v>
      </c>
      <c r="AB42" s="13">
        <f t="shared" si="1"/>
        <v>0.65</v>
      </c>
      <c r="AE42" s="13">
        <v>6.4749999999999996</v>
      </c>
      <c r="AF42" s="13">
        <v>107.91666666666667</v>
      </c>
      <c r="AG42" s="13">
        <v>107.91866666666667</v>
      </c>
      <c r="AH42" s="13">
        <v>0</v>
      </c>
      <c r="AI42" s="13">
        <v>41.554130000000001</v>
      </c>
      <c r="AJ42" s="13">
        <v>3.243E-2</v>
      </c>
      <c r="AK42" s="13">
        <v>1.14E-3</v>
      </c>
      <c r="AL42" s="13">
        <v>7.78796</v>
      </c>
      <c r="AM42" s="13">
        <v>4.1399999999999996E-3</v>
      </c>
      <c r="AN42" s="13">
        <v>2.6110000000000001E-2</v>
      </c>
      <c r="AO42" s="13">
        <v>14.773070000000001</v>
      </c>
      <c r="AP42" s="13">
        <v>1.7255799999999999</v>
      </c>
      <c r="AQ42" s="20">
        <v>23.218571430000001</v>
      </c>
      <c r="AR42" s="20">
        <v>0.764285714</v>
      </c>
      <c r="AS42" s="20">
        <v>0.90700000000000003</v>
      </c>
      <c r="AT42" s="20">
        <v>1.14952381</v>
      </c>
      <c r="AU42" s="20">
        <v>0.4</v>
      </c>
      <c r="AV42" s="20">
        <v>419.10317459999999</v>
      </c>
      <c r="AW42" s="20">
        <v>2</v>
      </c>
      <c r="AX42" s="20">
        <v>0.21</v>
      </c>
      <c r="AY42" s="20">
        <v>0.3</v>
      </c>
      <c r="AZ42" s="20">
        <v>120.484127</v>
      </c>
      <c r="BA42" s="20">
        <v>10.23126984</v>
      </c>
      <c r="BB42" s="20">
        <v>757</v>
      </c>
      <c r="BC42" s="20">
        <v>9.3353174600000006</v>
      </c>
      <c r="BD42" s="20">
        <v>-897.20634919999998</v>
      </c>
      <c r="BE42" s="20">
        <v>370.33333329999999</v>
      </c>
      <c r="BF42" s="20">
        <v>2.7857142860000002</v>
      </c>
      <c r="BG42" s="20">
        <v>2.4835683510000002</v>
      </c>
      <c r="BH42" s="20">
        <v>3.8835440929999998</v>
      </c>
      <c r="BI42" s="20">
        <v>1.288468666</v>
      </c>
      <c r="BJ42" s="20">
        <v>0</v>
      </c>
    </row>
    <row r="43" spans="1:62">
      <c r="A43" s="13">
        <v>7</v>
      </c>
      <c r="B43" s="23">
        <v>43649</v>
      </c>
      <c r="C43" s="13">
        <v>19</v>
      </c>
      <c r="D43" s="13" t="s">
        <v>109</v>
      </c>
      <c r="E43" s="13">
        <v>70</v>
      </c>
      <c r="F43" s="13" t="b">
        <v>0</v>
      </c>
      <c r="G43" s="21">
        <v>20.399999999999999</v>
      </c>
      <c r="H43" s="21">
        <v>0</v>
      </c>
      <c r="I43" s="21" t="s">
        <v>248</v>
      </c>
      <c r="J43" s="21" t="s">
        <v>249</v>
      </c>
      <c r="K43" s="21">
        <f t="shared" si="3"/>
        <v>11.46</v>
      </c>
      <c r="L43" s="13">
        <v>0</v>
      </c>
      <c r="M43" s="13" t="s">
        <v>94</v>
      </c>
      <c r="N43" s="13" t="s">
        <v>153</v>
      </c>
      <c r="O43" s="13" t="s">
        <v>250</v>
      </c>
      <c r="P43" s="13" t="s">
        <v>251</v>
      </c>
      <c r="Q43" s="13" t="s">
        <v>252</v>
      </c>
      <c r="R43" s="13">
        <f t="shared" si="2"/>
        <v>15.75</v>
      </c>
      <c r="S43" s="13">
        <v>0</v>
      </c>
      <c r="T43" s="13" t="s">
        <v>152</v>
      </c>
      <c r="U43" s="13" t="s">
        <v>174</v>
      </c>
      <c r="V43" s="13">
        <v>60</v>
      </c>
      <c r="W43" s="13">
        <v>0.55400000000000005</v>
      </c>
      <c r="X43" s="13">
        <v>0.20499999999999999</v>
      </c>
      <c r="Y43" s="13">
        <v>2E-3</v>
      </c>
      <c r="Z43" s="13">
        <v>0</v>
      </c>
      <c r="AA43" s="13">
        <v>0.55400000000000005</v>
      </c>
      <c r="AB43" s="13">
        <f t="shared" si="1"/>
        <v>0.75900000000000001</v>
      </c>
      <c r="AE43" s="13">
        <v>5.22</v>
      </c>
      <c r="AF43" s="13">
        <v>87</v>
      </c>
      <c r="AG43" s="13">
        <v>87.001999999999995</v>
      </c>
      <c r="AH43" s="13">
        <v>0</v>
      </c>
      <c r="AI43" s="13">
        <v>40.87189</v>
      </c>
      <c r="AJ43" s="13">
        <v>3.6830000000000002E-2</v>
      </c>
      <c r="AK43" s="13">
        <v>4.0000000000000002E-4</v>
      </c>
      <c r="AL43" s="13">
        <v>7.7561400000000003</v>
      </c>
      <c r="AM43" s="13">
        <v>1.225E-2</v>
      </c>
      <c r="AN43" s="13">
        <v>3.2439999999999997E-2</v>
      </c>
      <c r="AO43" s="13">
        <v>14.618790000000001</v>
      </c>
      <c r="AP43" s="13">
        <v>1.99468</v>
      </c>
      <c r="AQ43" s="20">
        <v>23.355131579999998</v>
      </c>
      <c r="AR43" s="20">
        <v>0.70947368399999999</v>
      </c>
      <c r="AS43" s="20">
        <v>0.90600000000000003</v>
      </c>
      <c r="AT43" s="20">
        <v>1.144473684</v>
      </c>
      <c r="AU43" s="20">
        <v>0.4</v>
      </c>
      <c r="AV43" s="20">
        <v>416.48308270000001</v>
      </c>
      <c r="AW43" s="20">
        <v>2</v>
      </c>
      <c r="AX43" s="20">
        <v>0.21</v>
      </c>
      <c r="AY43" s="20">
        <v>0.3</v>
      </c>
      <c r="AZ43" s="20">
        <v>150.06654140000001</v>
      </c>
      <c r="BA43" s="20">
        <v>12.71161654</v>
      </c>
      <c r="BB43" s="20">
        <v>757</v>
      </c>
      <c r="BC43" s="20">
        <v>9.2016541350000001</v>
      </c>
      <c r="BD43" s="20">
        <v>-892.87218050000001</v>
      </c>
      <c r="BE43" s="20">
        <v>193.0150376</v>
      </c>
      <c r="BF43" s="20">
        <v>1.3101503759999999</v>
      </c>
      <c r="BG43" s="20">
        <v>2.3761442800000001</v>
      </c>
      <c r="BH43" s="20">
        <v>2.186992015</v>
      </c>
      <c r="BI43" s="20">
        <v>1.346719569</v>
      </c>
      <c r="BJ43" s="20">
        <v>0</v>
      </c>
    </row>
    <row r="44" spans="1:62">
      <c r="A44" s="13">
        <v>7</v>
      </c>
      <c r="B44" s="23">
        <v>43649</v>
      </c>
      <c r="C44" s="13">
        <v>20</v>
      </c>
      <c r="D44" s="13" t="s">
        <v>704</v>
      </c>
      <c r="E44" s="13">
        <v>60</v>
      </c>
      <c r="F44" s="13" t="b">
        <v>0</v>
      </c>
      <c r="G44" s="21">
        <v>15.9</v>
      </c>
      <c r="H44" s="21">
        <v>0</v>
      </c>
      <c r="I44" s="21" t="s">
        <v>253</v>
      </c>
      <c r="J44" s="21" t="s">
        <v>231</v>
      </c>
      <c r="K44" s="21">
        <f t="shared" si="3"/>
        <v>16.73</v>
      </c>
      <c r="L44" s="13">
        <v>0</v>
      </c>
      <c r="M44" s="13" t="s">
        <v>187</v>
      </c>
      <c r="N44" s="13" t="s">
        <v>153</v>
      </c>
      <c r="O44" s="13" t="s">
        <v>254</v>
      </c>
      <c r="P44" s="13" t="s">
        <v>255</v>
      </c>
      <c r="Q44" s="13" t="s">
        <v>256</v>
      </c>
      <c r="R44" s="13">
        <f t="shared" si="2"/>
        <v>18.259999999999998</v>
      </c>
      <c r="S44" s="13">
        <v>0</v>
      </c>
      <c r="T44" s="13" t="s">
        <v>257</v>
      </c>
      <c r="U44" s="13" t="s">
        <v>70</v>
      </c>
      <c r="V44" s="13">
        <v>60</v>
      </c>
      <c r="W44" s="13">
        <v>1.2070000000000001</v>
      </c>
      <c r="X44" s="13">
        <v>0.251</v>
      </c>
      <c r="Y44" s="13">
        <v>0.01</v>
      </c>
      <c r="Z44" s="13">
        <v>0</v>
      </c>
      <c r="AA44" s="13">
        <v>1.2070000000000001</v>
      </c>
      <c r="AB44" s="13">
        <f t="shared" si="1"/>
        <v>1.4580000000000002</v>
      </c>
      <c r="AE44" s="13">
        <v>6.17</v>
      </c>
      <c r="AF44" s="13">
        <v>102.83333333333334</v>
      </c>
      <c r="AG44" s="13">
        <v>102.84333333333335</v>
      </c>
      <c r="AH44" s="13">
        <v>0</v>
      </c>
      <c r="AI44" s="13">
        <v>40.503279999999997</v>
      </c>
      <c r="AJ44" s="13">
        <v>3.6150000000000002E-2</v>
      </c>
      <c r="AK44" s="13">
        <v>4.8000000000000001E-4</v>
      </c>
      <c r="AL44" s="13">
        <v>7.7197399999999998</v>
      </c>
      <c r="AM44" s="13">
        <v>6.1599999999999997E-3</v>
      </c>
      <c r="AN44" s="13">
        <v>2.785E-2</v>
      </c>
      <c r="AO44" s="13">
        <v>14.968730000000001</v>
      </c>
      <c r="AP44" s="13">
        <v>1.9140699999999999</v>
      </c>
      <c r="AQ44" s="20">
        <v>23.301418219999999</v>
      </c>
      <c r="AR44" s="20">
        <v>0.62</v>
      </c>
      <c r="AS44" s="20">
        <v>0.90500000000000003</v>
      </c>
      <c r="AT44" s="20">
        <v>1.1356521740000001</v>
      </c>
      <c r="AU44" s="20">
        <v>0.4</v>
      </c>
      <c r="AV44" s="20">
        <v>421.15838509999998</v>
      </c>
      <c r="AW44" s="20">
        <v>2</v>
      </c>
      <c r="AX44" s="20">
        <v>0.21</v>
      </c>
      <c r="AY44" s="20">
        <v>0.3</v>
      </c>
      <c r="AZ44" s="20">
        <v>145.25817810000001</v>
      </c>
      <c r="BA44" s="20">
        <v>12.317225669999999</v>
      </c>
      <c r="BB44" s="20">
        <v>757</v>
      </c>
      <c r="BC44" s="20">
        <v>9.1281780539999993</v>
      </c>
      <c r="BD44" s="20">
        <v>-891.34368529999995</v>
      </c>
      <c r="BE44" s="20">
        <v>1155.7732920000001</v>
      </c>
      <c r="BF44" s="20">
        <v>8.1387163559999998</v>
      </c>
      <c r="BG44" s="20">
        <v>2.81930163</v>
      </c>
      <c r="BH44" s="20">
        <v>0.92847662799999997</v>
      </c>
      <c r="BI44" s="20">
        <v>1.1350328629999999</v>
      </c>
      <c r="BJ44" s="20">
        <v>0</v>
      </c>
    </row>
    <row r="45" spans="1:62">
      <c r="A45" s="27">
        <v>7</v>
      </c>
      <c r="B45" s="28">
        <v>43649</v>
      </c>
      <c r="C45" s="27" t="s">
        <v>64</v>
      </c>
      <c r="D45" s="27" t="s">
        <v>701</v>
      </c>
      <c r="E45" s="27">
        <v>50</v>
      </c>
      <c r="F45" s="27" t="b">
        <v>0</v>
      </c>
      <c r="G45" s="29" t="s">
        <v>368</v>
      </c>
      <c r="H45" s="29" t="s">
        <v>75</v>
      </c>
      <c r="I45" s="29" t="s">
        <v>258</v>
      </c>
      <c r="J45" s="29" t="s">
        <v>259</v>
      </c>
      <c r="K45" s="29">
        <f t="shared" si="3"/>
        <v>21.310000000000002</v>
      </c>
      <c r="L45" s="27" t="s">
        <v>260</v>
      </c>
      <c r="M45" s="27">
        <v>0</v>
      </c>
      <c r="N45" s="27" t="s">
        <v>156</v>
      </c>
      <c r="O45" s="27">
        <v>2</v>
      </c>
      <c r="P45" s="27" t="s">
        <v>261</v>
      </c>
      <c r="Q45" s="27" t="s">
        <v>262</v>
      </c>
      <c r="R45" s="27">
        <f t="shared" si="2"/>
        <v>26.14</v>
      </c>
      <c r="S45" s="27">
        <v>0</v>
      </c>
      <c r="T45" s="27" t="s">
        <v>170</v>
      </c>
      <c r="U45" s="27" t="s">
        <v>174</v>
      </c>
      <c r="V45" s="27">
        <v>60</v>
      </c>
      <c r="W45" s="27">
        <v>1.665</v>
      </c>
      <c r="X45" s="27">
        <v>0.23799999999999999</v>
      </c>
      <c r="Y45" s="27">
        <v>6.0000000000000001E-3</v>
      </c>
      <c r="Z45" s="27">
        <v>2.1999999999999999E-2</v>
      </c>
      <c r="AA45" s="27">
        <v>1.643</v>
      </c>
      <c r="AB45" s="13">
        <f t="shared" si="1"/>
        <v>1.903</v>
      </c>
      <c r="AC45" s="27"/>
      <c r="AD45" s="27"/>
      <c r="AE45" s="27">
        <v>4.68</v>
      </c>
      <c r="AF45" s="27">
        <v>78</v>
      </c>
      <c r="AG45" s="27">
        <v>78.006</v>
      </c>
      <c r="AH45" s="27">
        <v>0</v>
      </c>
      <c r="AI45" s="27">
        <v>40.500109999999999</v>
      </c>
      <c r="AJ45" s="27">
        <v>2.886E-2</v>
      </c>
      <c r="AK45" s="27">
        <v>0</v>
      </c>
      <c r="AL45" s="27">
        <v>8.3185800000000008</v>
      </c>
      <c r="AM45" s="27">
        <v>5.6299999999999996E-3</v>
      </c>
      <c r="AN45" s="27">
        <v>5.0680000000000003E-2</v>
      </c>
      <c r="AO45" s="27">
        <v>17.681529999999999</v>
      </c>
      <c r="AP45" s="27">
        <v>0</v>
      </c>
      <c r="AQ45" s="36">
        <v>23.265000000000001</v>
      </c>
      <c r="AR45" s="36">
        <v>0.63875000000000004</v>
      </c>
      <c r="AS45" s="36">
        <v>0.90618750000000003</v>
      </c>
      <c r="AT45" s="36">
        <v>1.139375</v>
      </c>
      <c r="AU45" s="36">
        <v>0.4</v>
      </c>
      <c r="AV45" s="36">
        <v>418.59375</v>
      </c>
      <c r="AW45" s="36">
        <v>2</v>
      </c>
      <c r="AX45" s="36">
        <v>0.21</v>
      </c>
      <c r="AY45" s="36">
        <v>0.3</v>
      </c>
      <c r="AZ45" s="36">
        <v>150.16249999999999</v>
      </c>
      <c r="BA45" s="36">
        <v>12.741250000000001</v>
      </c>
      <c r="BB45" s="36">
        <v>757</v>
      </c>
      <c r="BC45" s="36">
        <v>9.1868750000000006</v>
      </c>
      <c r="BD45" s="36">
        <v>-890.75</v>
      </c>
      <c r="BE45" s="36">
        <v>474.375</v>
      </c>
      <c r="BF45" s="36">
        <v>3.1875</v>
      </c>
      <c r="BG45" s="36">
        <v>2.1733897689999999</v>
      </c>
      <c r="BH45" s="36">
        <v>3.4245989880000001</v>
      </c>
      <c r="BI45" s="36">
        <v>1.4723544049999999</v>
      </c>
      <c r="BJ45" s="36">
        <v>0</v>
      </c>
    </row>
    <row r="46" spans="1:62">
      <c r="A46" s="13">
        <v>16</v>
      </c>
      <c r="B46" s="23">
        <v>43658</v>
      </c>
      <c r="C46" s="13">
        <v>1</v>
      </c>
      <c r="D46" s="13" t="s">
        <v>702</v>
      </c>
      <c r="E46" s="13">
        <v>120</v>
      </c>
      <c r="F46" s="13" t="b">
        <v>0</v>
      </c>
      <c r="G46" s="21">
        <v>2.77</v>
      </c>
      <c r="H46" s="21" t="s">
        <v>209</v>
      </c>
      <c r="I46" s="21" t="s">
        <v>158</v>
      </c>
      <c r="J46" s="21" t="s">
        <v>259</v>
      </c>
      <c r="K46" s="21">
        <f t="shared" si="3"/>
        <v>24.65</v>
      </c>
      <c r="L46" s="13">
        <v>0</v>
      </c>
      <c r="M46" s="13" t="s">
        <v>152</v>
      </c>
      <c r="N46" s="13" t="s">
        <v>157</v>
      </c>
      <c r="O46" s="13" t="s">
        <v>263</v>
      </c>
      <c r="P46" s="13" t="s">
        <v>264</v>
      </c>
      <c r="Q46" s="13" t="s">
        <v>265</v>
      </c>
      <c r="R46" s="13">
        <f t="shared" si="2"/>
        <v>18.119999999999997</v>
      </c>
      <c r="S46" s="13" t="s">
        <v>266</v>
      </c>
      <c r="T46" s="13">
        <v>0</v>
      </c>
      <c r="U46" s="13">
        <v>0</v>
      </c>
      <c r="V46" s="13">
        <v>60</v>
      </c>
      <c r="W46" s="13">
        <v>1.9530000000000001</v>
      </c>
      <c r="X46" s="13">
        <v>0.501</v>
      </c>
      <c r="Y46" s="13">
        <v>0.123</v>
      </c>
      <c r="Z46" s="13">
        <v>4.8000000000000001E-2</v>
      </c>
      <c r="AA46" s="13">
        <v>1.905</v>
      </c>
      <c r="AB46" s="13">
        <f t="shared" si="1"/>
        <v>2.4540000000000002</v>
      </c>
      <c r="AE46" s="13">
        <v>2.56</v>
      </c>
      <c r="AF46" s="13">
        <v>42.666666666666671</v>
      </c>
      <c r="AG46" s="13">
        <v>42.789666666666669</v>
      </c>
      <c r="AH46" s="13">
        <v>0</v>
      </c>
      <c r="AI46" s="13">
        <v>40.946399999999997</v>
      </c>
      <c r="AJ46" s="13">
        <v>8.9649000000000006E-2</v>
      </c>
      <c r="AK46" s="13">
        <v>5.8100000000000003E-4</v>
      </c>
      <c r="AL46" s="13">
        <v>7.7393549999999998</v>
      </c>
      <c r="AM46" s="13">
        <v>2.5826999999999999E-2</v>
      </c>
      <c r="AN46" s="13">
        <v>4.4581999999999997E-2</v>
      </c>
      <c r="AO46" s="13">
        <v>14.815020000000001</v>
      </c>
      <c r="AP46" s="13">
        <v>1.294899</v>
      </c>
      <c r="AQ46" s="20">
        <v>22.031825399999999</v>
      </c>
      <c r="AR46" s="20">
        <v>0.78190476200000003</v>
      </c>
      <c r="AS46" s="20">
        <v>0.90647619000000001</v>
      </c>
      <c r="AT46" s="20">
        <v>1.1376190479999999</v>
      </c>
      <c r="AU46" s="20">
        <v>0.4</v>
      </c>
      <c r="AV46" s="20">
        <v>428.42857140000001</v>
      </c>
      <c r="AW46" s="20">
        <v>2</v>
      </c>
      <c r="AX46" s="20">
        <v>0.212857143</v>
      </c>
      <c r="AY46" s="20">
        <v>0.3</v>
      </c>
      <c r="AZ46" s="20">
        <v>113.665873</v>
      </c>
      <c r="BA46" s="20">
        <v>9.8722222219999995</v>
      </c>
      <c r="BB46" s="20">
        <v>757</v>
      </c>
      <c r="BC46" s="20">
        <v>9.0803968249999993</v>
      </c>
      <c r="BD46" s="20">
        <v>-854.5</v>
      </c>
      <c r="BE46" s="20">
        <v>661.15873020000004</v>
      </c>
      <c r="BF46" s="20">
        <v>4.7142857139999998</v>
      </c>
      <c r="BG46" s="20">
        <v>1.930860982</v>
      </c>
      <c r="BH46" s="20">
        <v>0.635388866</v>
      </c>
      <c r="BI46" s="20">
        <v>1.6572917629999999</v>
      </c>
      <c r="BJ46" s="20">
        <v>0</v>
      </c>
    </row>
    <row r="47" spans="1:62">
      <c r="A47" s="13">
        <v>16</v>
      </c>
      <c r="B47" s="23">
        <v>43658</v>
      </c>
      <c r="C47" s="13">
        <v>2</v>
      </c>
      <c r="D47" s="13" t="s">
        <v>704</v>
      </c>
      <c r="E47" s="13">
        <v>110</v>
      </c>
      <c r="F47" s="13" t="b">
        <v>1</v>
      </c>
      <c r="G47" s="21">
        <v>5.12</v>
      </c>
      <c r="H47" s="21">
        <v>3</v>
      </c>
      <c r="I47" s="21" t="s">
        <v>267</v>
      </c>
      <c r="J47" s="21" t="s">
        <v>268</v>
      </c>
      <c r="K47" s="21">
        <f t="shared" si="3"/>
        <v>16.97</v>
      </c>
      <c r="L47" s="13" t="s">
        <v>269</v>
      </c>
      <c r="M47" s="13" t="s">
        <v>270</v>
      </c>
      <c r="N47" s="13" t="s">
        <v>212</v>
      </c>
      <c r="O47" s="13" t="s">
        <v>271</v>
      </c>
      <c r="P47" s="13" t="s">
        <v>272</v>
      </c>
      <c r="Q47" s="13" t="s">
        <v>273</v>
      </c>
      <c r="R47" s="13">
        <f t="shared" si="2"/>
        <v>22.93</v>
      </c>
      <c r="S47" s="13">
        <v>0</v>
      </c>
      <c r="T47" s="13" t="s">
        <v>75</v>
      </c>
      <c r="U47" s="13" t="s">
        <v>160</v>
      </c>
      <c r="V47" s="13">
        <v>60</v>
      </c>
      <c r="W47" s="13">
        <v>0.79800000000000004</v>
      </c>
      <c r="X47" s="13">
        <v>0.32500000000000001</v>
      </c>
      <c r="Y47" s="13">
        <v>1.2E-2</v>
      </c>
      <c r="Z47" s="13">
        <v>0</v>
      </c>
      <c r="AA47" s="13">
        <v>0.79800000000000004</v>
      </c>
      <c r="AB47" s="13">
        <f t="shared" si="1"/>
        <v>1.123</v>
      </c>
      <c r="AE47" s="13">
        <v>4.05</v>
      </c>
      <c r="AF47" s="13">
        <v>67.5</v>
      </c>
      <c r="AG47" s="13">
        <v>67.512</v>
      </c>
      <c r="AH47" s="13">
        <v>0</v>
      </c>
      <c r="AI47" s="13">
        <v>40.899439999999998</v>
      </c>
      <c r="AJ47" s="13">
        <v>7.7600000000000002E-2</v>
      </c>
      <c r="AK47" s="13">
        <v>0</v>
      </c>
      <c r="AL47" s="13">
        <v>7.75244</v>
      </c>
      <c r="AM47" s="13">
        <v>3.0166999999999999E-2</v>
      </c>
      <c r="AN47" s="13">
        <v>4.3841999999999999E-2</v>
      </c>
      <c r="AO47" s="13">
        <v>14.92431</v>
      </c>
      <c r="AP47" s="13">
        <v>1.818338</v>
      </c>
      <c r="AQ47" s="20">
        <v>22.109375</v>
      </c>
      <c r="AR47" s="20">
        <v>0.72062499999999996</v>
      </c>
      <c r="AS47" s="20">
        <v>0.90637500000000004</v>
      </c>
      <c r="AT47" s="20">
        <v>1.1312500000000001</v>
      </c>
      <c r="AU47" s="20">
        <v>0.4</v>
      </c>
      <c r="AV47" s="20">
        <v>429.71875</v>
      </c>
      <c r="AW47" s="20">
        <v>2</v>
      </c>
      <c r="AX47" s="20">
        <v>0.21249999999999999</v>
      </c>
      <c r="AY47" s="20">
        <v>0.3</v>
      </c>
      <c r="AZ47" s="20">
        <v>113.04375</v>
      </c>
      <c r="BA47" s="20">
        <v>9.8049999999999997</v>
      </c>
      <c r="BB47" s="20">
        <v>757</v>
      </c>
      <c r="BC47" s="20">
        <v>9.1243750000000006</v>
      </c>
      <c r="BD47" s="20">
        <v>-854.34375</v>
      </c>
      <c r="BE47" s="20">
        <v>573.0625</v>
      </c>
      <c r="BF47" s="20">
        <v>4.3125</v>
      </c>
      <c r="BG47" s="20">
        <v>2.4518915250000002</v>
      </c>
      <c r="BH47" s="20">
        <v>3.6090220710000001</v>
      </c>
      <c r="BI47" s="20">
        <v>1.3051148340000001</v>
      </c>
      <c r="BJ47" s="20">
        <v>0</v>
      </c>
    </row>
    <row r="48" spans="1:62">
      <c r="A48" s="13">
        <v>16</v>
      </c>
      <c r="B48" s="23">
        <v>43658</v>
      </c>
      <c r="C48" s="13">
        <v>3</v>
      </c>
      <c r="D48" s="13" t="s">
        <v>700</v>
      </c>
      <c r="E48" s="13">
        <v>65</v>
      </c>
      <c r="F48" s="13" t="b">
        <v>0</v>
      </c>
      <c r="G48" s="21">
        <v>7.77</v>
      </c>
      <c r="H48" s="21" t="s">
        <v>274</v>
      </c>
      <c r="I48" s="21" t="s">
        <v>275</v>
      </c>
      <c r="J48" s="21" t="s">
        <v>276</v>
      </c>
      <c r="K48" s="21">
        <f t="shared" si="3"/>
        <v>31.5</v>
      </c>
      <c r="L48" s="13">
        <v>0</v>
      </c>
      <c r="M48" s="13" t="s">
        <v>94</v>
      </c>
      <c r="N48" s="13" t="s">
        <v>160</v>
      </c>
      <c r="O48" s="13" t="s">
        <v>153</v>
      </c>
      <c r="P48" s="13" t="s">
        <v>277</v>
      </c>
      <c r="Q48" s="13" t="s">
        <v>278</v>
      </c>
      <c r="R48" s="13">
        <f t="shared" si="2"/>
        <v>9.0800000000000018</v>
      </c>
      <c r="S48" s="13">
        <v>0</v>
      </c>
      <c r="T48" s="13" t="s">
        <v>170</v>
      </c>
      <c r="U48" s="13">
        <v>0</v>
      </c>
      <c r="V48" s="13">
        <v>60</v>
      </c>
      <c r="W48" s="13">
        <v>0.41</v>
      </c>
      <c r="X48" s="13">
        <v>0.27800000000000002</v>
      </c>
      <c r="Y48" s="13">
        <v>8.0000000000000002E-3</v>
      </c>
      <c r="Z48" s="13">
        <v>0</v>
      </c>
      <c r="AA48" s="13">
        <v>0.41</v>
      </c>
      <c r="AB48" s="13">
        <f t="shared" si="1"/>
        <v>0.68799999999999994</v>
      </c>
      <c r="AE48" s="13">
        <v>3.37</v>
      </c>
      <c r="AF48" s="13">
        <v>56.166666666666671</v>
      </c>
      <c r="AG48" s="13">
        <v>56.174666666666674</v>
      </c>
      <c r="AH48" s="13">
        <v>3.8409999999999998E-3</v>
      </c>
      <c r="AI48" s="13">
        <v>40.593339999999998</v>
      </c>
      <c r="AJ48" s="13">
        <v>0.114331</v>
      </c>
      <c r="AK48" s="13">
        <v>7.9699999999999999E-5</v>
      </c>
      <c r="AL48" s="13">
        <v>7.7905490000000004</v>
      </c>
      <c r="AM48" s="13">
        <v>1.7368999999999999E-2</v>
      </c>
      <c r="AN48" s="13">
        <v>4.6082999999999999E-2</v>
      </c>
      <c r="AO48" s="13">
        <v>14.763719999999999</v>
      </c>
      <c r="AP48" s="13">
        <v>2.1110600000000002</v>
      </c>
      <c r="AQ48" s="20">
        <v>22.28785714</v>
      </c>
      <c r="AR48" s="20">
        <v>0.63785714299999996</v>
      </c>
      <c r="AS48" s="20">
        <v>0.90700000000000003</v>
      </c>
      <c r="AT48" s="20">
        <v>1.1264285709999999</v>
      </c>
      <c r="AU48" s="20">
        <v>0.4</v>
      </c>
      <c r="AV48" s="20">
        <v>423.7857143</v>
      </c>
      <c r="AW48" s="20">
        <v>2</v>
      </c>
      <c r="AX48" s="20">
        <v>0.21</v>
      </c>
      <c r="AY48" s="20">
        <v>0.3</v>
      </c>
      <c r="AZ48" s="20">
        <v>113.24285709999999</v>
      </c>
      <c r="BA48" s="20">
        <v>9.7914285710000009</v>
      </c>
      <c r="BB48" s="20">
        <v>757</v>
      </c>
      <c r="BC48" s="20">
        <v>9.2135714289999999</v>
      </c>
      <c r="BD48" s="20">
        <v>-853.2857143</v>
      </c>
      <c r="BE48" s="20">
        <v>480.2857143</v>
      </c>
      <c r="BF48" s="20">
        <v>3.4285714289999998</v>
      </c>
      <c r="BG48" s="20">
        <v>2.3267243190000002</v>
      </c>
      <c r="BH48" s="20">
        <v>2.7014730409999999</v>
      </c>
      <c r="BI48" s="20">
        <v>1.3753240870000001</v>
      </c>
      <c r="BJ48" s="20">
        <v>0</v>
      </c>
    </row>
    <row r="49" spans="1:62">
      <c r="A49" s="13">
        <v>16</v>
      </c>
      <c r="B49" s="23">
        <v>43658</v>
      </c>
      <c r="C49" s="13">
        <v>4</v>
      </c>
      <c r="D49" s="13" t="s">
        <v>700</v>
      </c>
      <c r="E49" s="13">
        <v>80</v>
      </c>
      <c r="F49" s="13" t="b">
        <v>0</v>
      </c>
      <c r="G49" s="21">
        <v>5.39</v>
      </c>
      <c r="H49" s="21" t="s">
        <v>279</v>
      </c>
      <c r="I49" s="21" t="s">
        <v>280</v>
      </c>
      <c r="J49" s="21" t="s">
        <v>281</v>
      </c>
      <c r="K49" s="21">
        <f t="shared" si="3"/>
        <v>35.090000000000003</v>
      </c>
      <c r="L49" s="13">
        <v>0</v>
      </c>
      <c r="M49" s="13" t="s">
        <v>199</v>
      </c>
      <c r="N49" s="13" t="s">
        <v>174</v>
      </c>
      <c r="O49" s="13" t="s">
        <v>282</v>
      </c>
      <c r="P49" s="13" t="s">
        <v>251</v>
      </c>
      <c r="Q49" s="13" t="s">
        <v>283</v>
      </c>
      <c r="R49" s="13">
        <f t="shared" si="2"/>
        <v>15.469999999999999</v>
      </c>
      <c r="S49" s="13">
        <v>0</v>
      </c>
      <c r="T49" s="13" t="s">
        <v>156</v>
      </c>
      <c r="U49" s="13" t="s">
        <v>99</v>
      </c>
      <c r="V49" s="13">
        <v>60</v>
      </c>
      <c r="W49" s="13">
        <v>0.86699999999999999</v>
      </c>
      <c r="X49" s="13">
        <v>0.38700000000000001</v>
      </c>
      <c r="Y49" s="13">
        <v>1.2999999999999999E-2</v>
      </c>
      <c r="Z49" s="13">
        <v>0</v>
      </c>
      <c r="AA49" s="13">
        <v>0.86699999999999999</v>
      </c>
      <c r="AB49" s="13">
        <f t="shared" si="1"/>
        <v>1.254</v>
      </c>
      <c r="AE49" s="13">
        <v>3.94</v>
      </c>
      <c r="AF49" s="13">
        <v>65.666666666666671</v>
      </c>
      <c r="AG49" s="13">
        <v>65.679666666666677</v>
      </c>
      <c r="AH49" s="13">
        <v>0</v>
      </c>
      <c r="AI49" s="13">
        <v>40.652430000000003</v>
      </c>
      <c r="AJ49" s="13">
        <v>6.7357E-2</v>
      </c>
      <c r="AK49" s="13">
        <v>1.3999999999999999E-4</v>
      </c>
      <c r="AL49" s="13">
        <v>7.781129</v>
      </c>
      <c r="AM49" s="13">
        <v>1.4846E-2</v>
      </c>
      <c r="AN49" s="13">
        <v>5.7692E-2</v>
      </c>
      <c r="AO49" s="13">
        <v>14.90302</v>
      </c>
      <c r="AP49" s="13">
        <v>1.0108280000000001</v>
      </c>
      <c r="AQ49" s="20">
        <v>22.28489583</v>
      </c>
      <c r="AR49" s="20">
        <v>0.60124999999999995</v>
      </c>
      <c r="AS49" s="20">
        <v>0.90800000000000003</v>
      </c>
      <c r="AT49" s="20">
        <v>1.121875</v>
      </c>
      <c r="AU49" s="20">
        <v>0.4</v>
      </c>
      <c r="AV49" s="20">
        <v>424.20833329999999</v>
      </c>
      <c r="AW49" s="20">
        <v>2</v>
      </c>
      <c r="AX49" s="20">
        <v>0.21</v>
      </c>
      <c r="AY49" s="20">
        <v>0.3</v>
      </c>
      <c r="AZ49" s="20">
        <v>114.7947917</v>
      </c>
      <c r="BA49" s="20">
        <v>9.9233333330000004</v>
      </c>
      <c r="BB49" s="20">
        <v>757</v>
      </c>
      <c r="BC49" s="20">
        <v>9.3089583329999996</v>
      </c>
      <c r="BD49" s="20">
        <v>-853.27083330000005</v>
      </c>
      <c r="BE49" s="20">
        <v>394.875</v>
      </c>
      <c r="BF49" s="20">
        <v>2.75</v>
      </c>
      <c r="BG49" s="20">
        <v>2.2425105790000002</v>
      </c>
      <c r="BH49" s="20">
        <v>3.3069951560000002</v>
      </c>
      <c r="BI49" s="20">
        <v>1.426972087</v>
      </c>
      <c r="BJ49" s="20">
        <v>0</v>
      </c>
    </row>
    <row r="50" spans="1:62">
      <c r="A50" s="13">
        <v>16</v>
      </c>
      <c r="B50" s="23">
        <v>43658</v>
      </c>
      <c r="C50" s="13">
        <v>5</v>
      </c>
      <c r="D50" s="13" t="s">
        <v>703</v>
      </c>
      <c r="E50" s="13">
        <v>120</v>
      </c>
      <c r="F50" s="13" t="b">
        <v>0</v>
      </c>
      <c r="G50" s="21">
        <v>3.8</v>
      </c>
      <c r="H50" s="21" t="s">
        <v>118</v>
      </c>
      <c r="I50" s="21" t="s">
        <v>221</v>
      </c>
      <c r="J50" s="21" t="s">
        <v>190</v>
      </c>
      <c r="K50" s="21">
        <f t="shared" si="3"/>
        <v>20.36</v>
      </c>
      <c r="L50" s="13" t="s">
        <v>182</v>
      </c>
      <c r="M50" s="13" t="s">
        <v>199</v>
      </c>
      <c r="N50" s="13" t="s">
        <v>174</v>
      </c>
      <c r="O50" s="13" t="s">
        <v>170</v>
      </c>
      <c r="P50" s="13" t="s">
        <v>284</v>
      </c>
      <c r="Q50" s="13" t="s">
        <v>285</v>
      </c>
      <c r="R50" s="13">
        <f t="shared" si="2"/>
        <v>15.74</v>
      </c>
      <c r="S50" s="13">
        <v>0</v>
      </c>
      <c r="T50" s="13" t="s">
        <v>152</v>
      </c>
      <c r="U50" s="13" t="s">
        <v>133</v>
      </c>
      <c r="V50" s="13">
        <v>60</v>
      </c>
      <c r="W50" s="13">
        <v>0.97</v>
      </c>
      <c r="X50" s="13">
        <v>0.40500000000000003</v>
      </c>
      <c r="Y50" s="13">
        <v>0.01</v>
      </c>
      <c r="Z50" s="13">
        <v>1.6E-2</v>
      </c>
      <c r="AA50" s="13">
        <v>0.95399999999999996</v>
      </c>
      <c r="AB50" s="13">
        <f t="shared" si="1"/>
        <v>1.375</v>
      </c>
      <c r="AE50" s="13">
        <v>4.8650000000000002</v>
      </c>
      <c r="AF50" s="13">
        <v>81.083333333333343</v>
      </c>
      <c r="AG50" s="13">
        <v>81.093333333333348</v>
      </c>
      <c r="AH50" s="13">
        <v>0</v>
      </c>
      <c r="AI50" s="13">
        <v>41.242629999999998</v>
      </c>
      <c r="AJ50" s="13">
        <v>0.109525</v>
      </c>
      <c r="AK50" s="13">
        <v>2.957E-3</v>
      </c>
      <c r="AL50" s="13">
        <v>7.8221790000000002</v>
      </c>
      <c r="AM50" s="13">
        <v>3.2798000000000001E-2</v>
      </c>
      <c r="AN50" s="13">
        <v>4.1730999999999997E-2</v>
      </c>
      <c r="AO50" s="13">
        <v>14.80467</v>
      </c>
      <c r="AP50" s="13">
        <v>0.18817800000000001</v>
      </c>
      <c r="AQ50" s="20">
        <v>22.263333329999998</v>
      </c>
      <c r="AR50" s="20">
        <v>0.55833333299999999</v>
      </c>
      <c r="AS50" s="20">
        <v>0.90800000000000003</v>
      </c>
      <c r="AT50" s="20">
        <v>1.11625</v>
      </c>
      <c r="AU50" s="20">
        <v>0.4</v>
      </c>
      <c r="AV50" s="20">
        <v>430.08333329999999</v>
      </c>
      <c r="AW50" s="20">
        <v>2</v>
      </c>
      <c r="AX50" s="20">
        <v>0.21541666700000001</v>
      </c>
      <c r="AY50" s="20">
        <v>0.3</v>
      </c>
      <c r="AZ50" s="20">
        <v>108.16666669999999</v>
      </c>
      <c r="BA50" s="20">
        <v>9.3533333330000001</v>
      </c>
      <c r="BB50" s="20">
        <v>757</v>
      </c>
      <c r="BC50" s="20">
        <v>9.0866666669999994</v>
      </c>
      <c r="BD50" s="20">
        <v>-853.16666669999995</v>
      </c>
      <c r="BE50" s="20">
        <v>629.33333330000005</v>
      </c>
      <c r="BF50" s="20">
        <v>4.25</v>
      </c>
      <c r="BG50" s="20">
        <v>1.771931304</v>
      </c>
      <c r="BH50" s="20">
        <v>7.1190209969999998</v>
      </c>
      <c r="BI50" s="20">
        <v>1.8059390870000001</v>
      </c>
      <c r="BJ50" s="20">
        <v>0</v>
      </c>
    </row>
    <row r="51" spans="1:62">
      <c r="A51" s="13">
        <v>16</v>
      </c>
      <c r="B51" s="23">
        <v>43658</v>
      </c>
      <c r="C51" s="13">
        <v>6</v>
      </c>
      <c r="D51" s="13" t="s">
        <v>109</v>
      </c>
      <c r="E51" s="13">
        <v>130</v>
      </c>
      <c r="F51" s="13" t="b">
        <v>0</v>
      </c>
      <c r="G51" s="21">
        <v>3.4</v>
      </c>
      <c r="H51" s="21" t="s">
        <v>286</v>
      </c>
      <c r="I51" s="21">
        <v>0</v>
      </c>
      <c r="J51" s="21" t="s">
        <v>287</v>
      </c>
      <c r="K51" s="21">
        <f t="shared" si="3"/>
        <v>10.37</v>
      </c>
      <c r="L51" s="13" t="s">
        <v>288</v>
      </c>
      <c r="M51" s="13">
        <v>0</v>
      </c>
      <c r="N51" s="13" t="s">
        <v>289</v>
      </c>
      <c r="O51" s="13" t="s">
        <v>156</v>
      </c>
      <c r="P51" s="13" t="s">
        <v>290</v>
      </c>
      <c r="Q51" s="13" t="s">
        <v>291</v>
      </c>
      <c r="R51" s="13">
        <f t="shared" si="2"/>
        <v>8.64</v>
      </c>
      <c r="S51" s="13">
        <v>0</v>
      </c>
      <c r="T51" s="13" t="s">
        <v>187</v>
      </c>
      <c r="U51" s="13">
        <v>0</v>
      </c>
      <c r="V51" s="13">
        <v>60</v>
      </c>
      <c r="W51" s="13">
        <v>0.90800000000000003</v>
      </c>
      <c r="X51" s="13">
        <v>0.41799999999999998</v>
      </c>
      <c r="Y51" s="13">
        <v>1.4E-2</v>
      </c>
      <c r="Z51" s="13">
        <v>2.5000000000000001E-2</v>
      </c>
      <c r="AA51" s="13">
        <v>0.88300000000000001</v>
      </c>
      <c r="AB51" s="13">
        <f t="shared" si="1"/>
        <v>1.3260000000000001</v>
      </c>
      <c r="AE51" s="13">
        <v>2.81</v>
      </c>
      <c r="AF51" s="13">
        <v>46.833333333333336</v>
      </c>
      <c r="AG51" s="13">
        <v>46.847333333333339</v>
      </c>
      <c r="AH51" s="13">
        <v>0</v>
      </c>
      <c r="AI51" s="13">
        <v>40.425490000000003</v>
      </c>
      <c r="AJ51" s="13">
        <v>9.0618000000000004E-2</v>
      </c>
      <c r="AK51" s="13">
        <v>3.3799999999999998E-4</v>
      </c>
      <c r="AL51" s="13">
        <v>7.8152780000000002</v>
      </c>
      <c r="AM51" s="13">
        <v>4.0318E-2</v>
      </c>
      <c r="AN51" s="13">
        <v>3.8094000000000003E-2</v>
      </c>
      <c r="AO51" s="13">
        <v>14.64344</v>
      </c>
      <c r="AP51" s="13">
        <v>1.8904369999999999</v>
      </c>
      <c r="AQ51" s="20">
        <v>21.936666670000001</v>
      </c>
      <c r="AR51" s="20">
        <v>0.68833333299999999</v>
      </c>
      <c r="AS51" s="20">
        <v>0.90700000000000003</v>
      </c>
      <c r="AT51" s="20">
        <v>1.1299999999999999</v>
      </c>
      <c r="AU51" s="20">
        <v>0.4</v>
      </c>
      <c r="AV51" s="20">
        <v>426.5</v>
      </c>
      <c r="AW51" s="20">
        <v>2</v>
      </c>
      <c r="AX51" s="20">
        <v>0.21083333300000001</v>
      </c>
      <c r="AY51" s="20">
        <v>0.3</v>
      </c>
      <c r="AZ51" s="20">
        <v>106.5916667</v>
      </c>
      <c r="BA51" s="20">
        <v>9.2766666670000006</v>
      </c>
      <c r="BB51" s="20">
        <v>757</v>
      </c>
      <c r="BC51" s="20">
        <v>8.9666666670000001</v>
      </c>
      <c r="BD51" s="20">
        <v>-854.25</v>
      </c>
      <c r="BE51" s="20">
        <v>1664.583333</v>
      </c>
      <c r="BF51" s="20">
        <v>11.16666667</v>
      </c>
      <c r="BG51" s="20">
        <v>2.3068650499999999</v>
      </c>
      <c r="BH51" s="20">
        <v>3.876882798</v>
      </c>
      <c r="BI51" s="20">
        <v>1.387163935</v>
      </c>
      <c r="BJ51" s="20">
        <v>0</v>
      </c>
    </row>
    <row r="52" spans="1:62">
      <c r="A52" s="13">
        <v>16</v>
      </c>
      <c r="B52" s="23">
        <v>43658</v>
      </c>
      <c r="C52" s="13">
        <v>7</v>
      </c>
      <c r="D52" s="13" t="s">
        <v>702</v>
      </c>
      <c r="E52" s="13">
        <v>160</v>
      </c>
      <c r="F52" s="13" t="b">
        <v>1</v>
      </c>
      <c r="G52" s="21">
        <v>2.12</v>
      </c>
      <c r="H52" s="21" t="s">
        <v>292</v>
      </c>
      <c r="I52" s="21" t="s">
        <v>293</v>
      </c>
      <c r="J52" s="21" t="s">
        <v>198</v>
      </c>
      <c r="K52" s="21">
        <f t="shared" si="3"/>
        <v>12.67</v>
      </c>
      <c r="L52" s="13" t="s">
        <v>294</v>
      </c>
      <c r="M52" s="13" t="s">
        <v>257</v>
      </c>
      <c r="N52" s="13" t="s">
        <v>295</v>
      </c>
      <c r="O52" s="13" t="s">
        <v>296</v>
      </c>
      <c r="P52" s="13" t="s">
        <v>297</v>
      </c>
      <c r="Q52" s="13" t="s">
        <v>298</v>
      </c>
      <c r="R52" s="13">
        <f t="shared" si="2"/>
        <v>8.51</v>
      </c>
      <c r="S52" s="13" t="s">
        <v>299</v>
      </c>
      <c r="T52" s="13">
        <v>0</v>
      </c>
      <c r="U52" s="13" t="s">
        <v>300</v>
      </c>
      <c r="V52" s="13">
        <v>60</v>
      </c>
      <c r="W52" s="13">
        <v>1.476</v>
      </c>
      <c r="X52" s="13">
        <v>0.67700000000000005</v>
      </c>
      <c r="Y52" s="13">
        <v>3.3000000000000002E-2</v>
      </c>
      <c r="Z52" s="13">
        <v>4.8000000000000001E-2</v>
      </c>
      <c r="AA52" s="13">
        <v>1.4279999999999999</v>
      </c>
      <c r="AB52" s="13">
        <f t="shared" si="1"/>
        <v>2.153</v>
      </c>
      <c r="AE52" s="13">
        <v>2.8450000000000002</v>
      </c>
      <c r="AF52" s="13">
        <v>47.416666666666671</v>
      </c>
      <c r="AG52" s="13">
        <v>47.449666666666673</v>
      </c>
      <c r="AH52" s="13">
        <v>0</v>
      </c>
      <c r="AI52" s="13">
        <v>39.879219999999997</v>
      </c>
      <c r="AJ52" s="13">
        <v>0.115368</v>
      </c>
      <c r="AK52" s="13">
        <v>7.6300000000000001E-4</v>
      </c>
      <c r="AL52" s="13">
        <v>7.784294</v>
      </c>
      <c r="AM52" s="13">
        <v>3.3391999999999998E-2</v>
      </c>
      <c r="AN52" s="13">
        <v>5.5869000000000002E-2</v>
      </c>
      <c r="AO52" s="13">
        <v>14.38444</v>
      </c>
      <c r="AP52" s="13">
        <v>1.859434</v>
      </c>
      <c r="AQ52" s="20">
        <v>21.75571429</v>
      </c>
      <c r="AR52" s="20">
        <v>0.90928571400000002</v>
      </c>
      <c r="AS52" s="20">
        <v>0.90700000000000003</v>
      </c>
      <c r="AT52" s="20">
        <v>1.1492857139999999</v>
      </c>
      <c r="AU52" s="20">
        <v>0.4</v>
      </c>
      <c r="AV52" s="20">
        <v>426.7142857</v>
      </c>
      <c r="AW52" s="20">
        <v>2</v>
      </c>
      <c r="AX52" s="20">
        <v>0.21214285699999999</v>
      </c>
      <c r="AY52" s="20">
        <v>0.3</v>
      </c>
      <c r="AZ52" s="20">
        <v>104.5464286</v>
      </c>
      <c r="BA52" s="20">
        <v>9.1303571429999995</v>
      </c>
      <c r="BB52" s="20">
        <v>757</v>
      </c>
      <c r="BC52" s="20">
        <v>8.9307142860000006</v>
      </c>
      <c r="BD52" s="20">
        <v>-854.42857140000001</v>
      </c>
      <c r="BE52" s="20">
        <v>778.2142857</v>
      </c>
      <c r="BF52" s="20">
        <v>5.7142857139999998</v>
      </c>
      <c r="BG52" s="20">
        <v>1.9745009200000001</v>
      </c>
      <c r="BH52" s="20">
        <v>2.338815506</v>
      </c>
      <c r="BI52" s="20">
        <v>1.6206627039999999</v>
      </c>
      <c r="BJ52" s="20">
        <v>0</v>
      </c>
    </row>
    <row r="53" spans="1:62">
      <c r="A53" s="13">
        <v>16</v>
      </c>
      <c r="B53" s="23">
        <v>43658</v>
      </c>
      <c r="C53" s="13">
        <v>8</v>
      </c>
      <c r="D53" s="13" t="s">
        <v>703</v>
      </c>
      <c r="E53" s="13">
        <v>130</v>
      </c>
      <c r="F53" s="13" t="b">
        <v>0</v>
      </c>
      <c r="G53" s="21">
        <v>3.66</v>
      </c>
      <c r="H53" s="21" t="s">
        <v>222</v>
      </c>
      <c r="I53" s="21">
        <v>0</v>
      </c>
      <c r="J53" s="21" t="s">
        <v>245</v>
      </c>
      <c r="K53" s="21">
        <f t="shared" si="3"/>
        <v>3.54</v>
      </c>
      <c r="L53" s="13" t="s">
        <v>301</v>
      </c>
      <c r="M53" s="13">
        <v>0</v>
      </c>
      <c r="N53" s="13" t="s">
        <v>302</v>
      </c>
      <c r="O53" s="13">
        <v>0</v>
      </c>
      <c r="P53" s="13" t="s">
        <v>143</v>
      </c>
      <c r="Q53" s="13" t="s">
        <v>143</v>
      </c>
      <c r="R53" s="13">
        <f t="shared" si="2"/>
        <v>1.7</v>
      </c>
      <c r="S53" s="13">
        <v>0</v>
      </c>
      <c r="T53" s="13" t="s">
        <v>121</v>
      </c>
      <c r="U53" s="13" t="s">
        <v>303</v>
      </c>
      <c r="V53" s="13">
        <v>60</v>
      </c>
      <c r="W53" s="13">
        <v>0.89700000000000002</v>
      </c>
      <c r="X53" s="13">
        <v>0.53100000000000003</v>
      </c>
      <c r="Y53" s="13">
        <v>1.6E-2</v>
      </c>
      <c r="Z53" s="13">
        <v>4.2999999999999997E-2</v>
      </c>
      <c r="AA53" s="13">
        <v>0.85399999999999998</v>
      </c>
      <c r="AB53" s="13">
        <f t="shared" si="1"/>
        <v>1.4279999999999999</v>
      </c>
      <c r="AE53" s="13">
        <v>5.7</v>
      </c>
      <c r="AF53" s="13">
        <v>95</v>
      </c>
      <c r="AG53" s="13">
        <v>95.016000000000005</v>
      </c>
      <c r="AH53" s="13">
        <v>1.8749999999999999E-2</v>
      </c>
      <c r="AI53" s="13">
        <v>40.987589999999997</v>
      </c>
      <c r="AJ53" s="13">
        <v>0.28408099999999997</v>
      </c>
      <c r="AK53" s="13">
        <v>1.3680000000000001E-3</v>
      </c>
      <c r="AL53" s="13">
        <v>7.8561759999999996</v>
      </c>
      <c r="AM53" s="13">
        <v>7.3523000000000005E-2</v>
      </c>
      <c r="AN53" s="13">
        <v>0.137047</v>
      </c>
      <c r="AO53" s="13">
        <v>14.707520000000001</v>
      </c>
      <c r="AP53" s="13">
        <v>2.6474769999999999</v>
      </c>
      <c r="AQ53" s="20">
        <v>21.77638889</v>
      </c>
      <c r="AR53" s="20">
        <v>0.686111111</v>
      </c>
      <c r="AS53" s="20">
        <v>0.90700000000000003</v>
      </c>
      <c r="AT53" s="20">
        <v>1.1299999999999999</v>
      </c>
      <c r="AU53" s="20">
        <v>0.4</v>
      </c>
      <c r="AV53" s="20">
        <v>426.88888889999998</v>
      </c>
      <c r="AW53" s="20">
        <v>2</v>
      </c>
      <c r="AX53" s="20">
        <v>0.21</v>
      </c>
      <c r="AY53" s="20">
        <v>0.3</v>
      </c>
      <c r="AZ53" s="20">
        <v>100.5805556</v>
      </c>
      <c r="BA53" s="20">
        <v>8.7819444440000005</v>
      </c>
      <c r="BB53" s="20">
        <v>757</v>
      </c>
      <c r="BC53" s="20">
        <v>8.9594444440000007</v>
      </c>
      <c r="BD53" s="20">
        <v>-854.80555560000005</v>
      </c>
      <c r="BE53" s="20">
        <v>329.61111110000002</v>
      </c>
      <c r="BF53" s="20">
        <v>2.3333333330000001</v>
      </c>
      <c r="BG53" s="20">
        <v>2.171329235</v>
      </c>
      <c r="BH53" s="20">
        <v>3.9769108360000001</v>
      </c>
      <c r="BI53" s="20">
        <v>1.47375163</v>
      </c>
      <c r="BJ53" s="20">
        <v>0</v>
      </c>
    </row>
    <row r="54" spans="1:62">
      <c r="A54" s="13">
        <v>16</v>
      </c>
      <c r="B54" s="23">
        <v>43658</v>
      </c>
      <c r="C54" s="13">
        <v>9</v>
      </c>
      <c r="D54" s="13" t="s">
        <v>109</v>
      </c>
      <c r="E54" s="13">
        <v>140</v>
      </c>
      <c r="F54" s="13" t="b">
        <v>1</v>
      </c>
      <c r="G54" s="21">
        <v>0.78</v>
      </c>
      <c r="H54" s="21" t="s">
        <v>157</v>
      </c>
      <c r="I54" s="21" t="s">
        <v>304</v>
      </c>
      <c r="J54" s="21" t="s">
        <v>305</v>
      </c>
      <c r="K54" s="21">
        <f t="shared" si="3"/>
        <v>3.9</v>
      </c>
      <c r="L54" s="13">
        <v>0</v>
      </c>
      <c r="M54" s="13" t="s">
        <v>306</v>
      </c>
      <c r="N54" s="13" t="s">
        <v>307</v>
      </c>
      <c r="O54" s="13" t="s">
        <v>308</v>
      </c>
      <c r="P54" s="13" t="s">
        <v>267</v>
      </c>
      <c r="Q54" s="13" t="s">
        <v>309</v>
      </c>
      <c r="R54" s="13">
        <f t="shared" si="2"/>
        <v>2.87</v>
      </c>
      <c r="S54" s="13">
        <v>0</v>
      </c>
      <c r="T54" s="13" t="s">
        <v>93</v>
      </c>
      <c r="U54" s="13" t="s">
        <v>163</v>
      </c>
      <c r="V54" s="13">
        <v>60</v>
      </c>
      <c r="W54" s="13">
        <v>0.79700000000000004</v>
      </c>
      <c r="X54" s="13">
        <v>0.63100000000000001</v>
      </c>
      <c r="Y54" s="13">
        <v>0.02</v>
      </c>
      <c r="Z54" s="13">
        <v>2.8000000000000001E-2</v>
      </c>
      <c r="AA54" s="13">
        <v>0.76900000000000002</v>
      </c>
      <c r="AB54" s="13">
        <f t="shared" si="1"/>
        <v>1.4279999999999999</v>
      </c>
      <c r="AE54" s="13">
        <v>2.0449999999999999</v>
      </c>
      <c r="AF54" s="13">
        <v>34.083333333333336</v>
      </c>
      <c r="AG54" s="13">
        <v>34.103333333333339</v>
      </c>
      <c r="AH54" s="13">
        <v>0</v>
      </c>
      <c r="AI54" s="13">
        <v>41.031440000000003</v>
      </c>
      <c r="AJ54" s="13">
        <v>0.103848</v>
      </c>
      <c r="AK54" s="13">
        <v>5.7159999999999997E-3</v>
      </c>
      <c r="AL54" s="13">
        <v>7.7202039999999998</v>
      </c>
      <c r="AM54" s="13">
        <v>3.5074000000000001E-2</v>
      </c>
      <c r="AN54" s="13">
        <v>3.7733999999999997E-2</v>
      </c>
      <c r="AO54" s="13">
        <v>14.827070000000001</v>
      </c>
      <c r="AP54" s="13">
        <v>0.49171500000000001</v>
      </c>
      <c r="AQ54" s="20">
        <v>21.768823529999999</v>
      </c>
      <c r="AR54" s="20">
        <v>0.72</v>
      </c>
      <c r="AS54" s="20">
        <v>0.90600000000000003</v>
      </c>
      <c r="AT54" s="20">
        <v>1.1323529409999999</v>
      </c>
      <c r="AU54" s="20">
        <v>0.4</v>
      </c>
      <c r="AV54" s="20">
        <v>431.1176471</v>
      </c>
      <c r="AW54" s="20">
        <v>2</v>
      </c>
      <c r="AX54" s="20">
        <v>0.22</v>
      </c>
      <c r="AY54" s="20">
        <v>0.3</v>
      </c>
      <c r="AZ54" s="20">
        <v>94.711764709999997</v>
      </c>
      <c r="BA54" s="20">
        <v>8.27</v>
      </c>
      <c r="BB54" s="20">
        <v>757</v>
      </c>
      <c r="BC54" s="20">
        <v>8.9076470590000003</v>
      </c>
      <c r="BD54" s="20">
        <v>-854.73529410000003</v>
      </c>
      <c r="BE54" s="20">
        <v>815.26470589999997</v>
      </c>
      <c r="BF54" s="20">
        <v>5.4705882350000001</v>
      </c>
      <c r="BG54" s="20">
        <v>1.7515388489999999</v>
      </c>
      <c r="BH54" s="20">
        <v>5.1286170740000001</v>
      </c>
      <c r="BI54" s="20">
        <v>1.826964901</v>
      </c>
      <c r="BJ54" s="20">
        <v>0</v>
      </c>
    </row>
    <row r="55" spans="1:62">
      <c r="A55" s="13">
        <v>16</v>
      </c>
      <c r="B55" s="23">
        <v>43658</v>
      </c>
      <c r="C55" s="13">
        <v>10</v>
      </c>
      <c r="D55" s="13" t="s">
        <v>703</v>
      </c>
      <c r="E55" s="13">
        <v>55</v>
      </c>
      <c r="F55" s="13" t="b">
        <v>0</v>
      </c>
      <c r="G55" s="21">
        <v>4.62</v>
      </c>
      <c r="H55" s="21" t="s">
        <v>310</v>
      </c>
      <c r="I55" s="21" t="s">
        <v>311</v>
      </c>
      <c r="J55" s="21" t="s">
        <v>312</v>
      </c>
      <c r="K55" s="21">
        <f t="shared" si="3"/>
        <v>35.480000000000004</v>
      </c>
      <c r="L55" s="13" t="s">
        <v>313</v>
      </c>
      <c r="M55" s="13">
        <v>0</v>
      </c>
      <c r="N55" s="13" t="s">
        <v>207</v>
      </c>
      <c r="O55" s="13" t="s">
        <v>314</v>
      </c>
      <c r="P55" s="13" t="s">
        <v>315</v>
      </c>
      <c r="Q55" s="13" t="s">
        <v>316</v>
      </c>
      <c r="R55" s="13">
        <f t="shared" si="2"/>
        <v>34.54</v>
      </c>
      <c r="S55" s="13">
        <v>0</v>
      </c>
      <c r="T55" s="13" t="s">
        <v>257</v>
      </c>
      <c r="U55" s="13" t="s">
        <v>153</v>
      </c>
      <c r="V55" s="13">
        <v>60</v>
      </c>
      <c r="W55" s="13">
        <v>0.78900000000000003</v>
      </c>
      <c r="X55" s="13">
        <v>0.33900000000000002</v>
      </c>
      <c r="Y55" s="13">
        <v>1.2999999999999999E-2</v>
      </c>
      <c r="Z55" s="13">
        <v>0.123</v>
      </c>
      <c r="AA55" s="13">
        <v>0.66600000000000004</v>
      </c>
      <c r="AB55" s="13">
        <f t="shared" si="1"/>
        <v>1.1280000000000001</v>
      </c>
      <c r="AE55" s="13">
        <v>4.38</v>
      </c>
      <c r="AF55" s="13">
        <v>73</v>
      </c>
      <c r="AG55" s="13">
        <v>73.013000000000005</v>
      </c>
      <c r="AH55" s="13">
        <v>0</v>
      </c>
      <c r="AI55" s="13">
        <v>40.2273</v>
      </c>
      <c r="AJ55" s="13">
        <v>0.129826</v>
      </c>
      <c r="AK55" s="13">
        <v>2.9700000000000001E-4</v>
      </c>
      <c r="AL55" s="13">
        <v>7.7461950000000002</v>
      </c>
      <c r="AM55" s="13">
        <v>2.9746000000000002E-2</v>
      </c>
      <c r="AN55" s="13">
        <v>4.2800999999999999E-2</v>
      </c>
      <c r="AO55" s="13">
        <v>14.78445</v>
      </c>
      <c r="AP55" s="13">
        <v>2.266794</v>
      </c>
      <c r="AQ55" s="20">
        <v>21.63666667</v>
      </c>
      <c r="AR55" s="20">
        <v>0.57666666700000002</v>
      </c>
      <c r="AS55" s="20">
        <v>0.90600000000000003</v>
      </c>
      <c r="AT55" s="20">
        <v>1.1200000000000001</v>
      </c>
      <c r="AU55" s="20">
        <v>0.4</v>
      </c>
      <c r="AV55" s="20">
        <v>423.3666667</v>
      </c>
      <c r="AW55" s="20">
        <v>2</v>
      </c>
      <c r="AX55" s="20">
        <v>0.21099999999999999</v>
      </c>
      <c r="AY55" s="20">
        <v>0.3</v>
      </c>
      <c r="AZ55" s="20">
        <v>119.02</v>
      </c>
      <c r="BA55" s="20">
        <v>10.414999999999999</v>
      </c>
      <c r="BB55" s="20">
        <v>757</v>
      </c>
      <c r="BC55" s="20">
        <v>9.1560000000000006</v>
      </c>
      <c r="BD55" s="20">
        <v>-851</v>
      </c>
      <c r="BE55" s="20">
        <v>1497.666667</v>
      </c>
      <c r="BF55" s="20">
        <v>10.866666670000001</v>
      </c>
      <c r="BG55" s="20">
        <v>2.0899068829999998</v>
      </c>
      <c r="BH55" s="20">
        <v>1.8156603099999999</v>
      </c>
      <c r="BI55" s="20">
        <v>1.531168697</v>
      </c>
      <c r="BJ55" s="20">
        <v>0</v>
      </c>
    </row>
    <row r="56" spans="1:62">
      <c r="A56" s="13">
        <v>16</v>
      </c>
      <c r="B56" s="23">
        <v>43658</v>
      </c>
      <c r="C56" s="13">
        <v>11</v>
      </c>
      <c r="D56" s="13" t="s">
        <v>702</v>
      </c>
      <c r="E56" s="13">
        <v>80</v>
      </c>
      <c r="F56" s="13" t="b">
        <v>0</v>
      </c>
      <c r="G56" s="21">
        <v>5.79</v>
      </c>
      <c r="H56" s="21" t="s">
        <v>317</v>
      </c>
      <c r="I56" s="21" t="s">
        <v>318</v>
      </c>
      <c r="J56" s="21" t="s">
        <v>319</v>
      </c>
      <c r="K56" s="21">
        <f t="shared" si="3"/>
        <v>40.200000000000003</v>
      </c>
      <c r="L56" s="13" t="s">
        <v>250</v>
      </c>
      <c r="M56" s="13">
        <v>0</v>
      </c>
      <c r="N56" s="13" t="s">
        <v>303</v>
      </c>
      <c r="O56" s="13" t="s">
        <v>320</v>
      </c>
      <c r="P56" s="13" t="s">
        <v>321</v>
      </c>
      <c r="Q56" s="13" t="s">
        <v>322</v>
      </c>
      <c r="R56" s="13">
        <f t="shared" si="2"/>
        <v>35.129999999999995</v>
      </c>
      <c r="S56" s="13">
        <v>0</v>
      </c>
      <c r="T56" s="13" t="s">
        <v>199</v>
      </c>
      <c r="U56" s="13" t="s">
        <v>160</v>
      </c>
      <c r="V56" s="13">
        <v>60</v>
      </c>
      <c r="W56" s="13">
        <v>1.02</v>
      </c>
      <c r="X56" s="13">
        <v>0.26700000000000002</v>
      </c>
      <c r="Y56" s="13">
        <v>7.0000000000000001E-3</v>
      </c>
      <c r="Z56" s="13">
        <v>5.1999999999999998E-2</v>
      </c>
      <c r="AA56" s="13">
        <v>0.96799999999999997</v>
      </c>
      <c r="AB56" s="13">
        <f t="shared" si="1"/>
        <v>1.2869999999999999</v>
      </c>
      <c r="AE56" s="13">
        <v>6.1050000000000004</v>
      </c>
      <c r="AF56" s="13">
        <v>101.75000000000001</v>
      </c>
      <c r="AG56" s="13">
        <v>101.75700000000002</v>
      </c>
      <c r="AH56" s="13">
        <v>0</v>
      </c>
      <c r="AI56" s="13">
        <v>39.92295</v>
      </c>
      <c r="AJ56" s="13">
        <v>6.8755999999999998E-2</v>
      </c>
      <c r="AK56" s="13">
        <v>0</v>
      </c>
      <c r="AL56" s="13">
        <v>7.727919</v>
      </c>
      <c r="AM56" s="13">
        <v>1.1356E-2</v>
      </c>
      <c r="AN56" s="13">
        <v>3.5497000000000001E-2</v>
      </c>
      <c r="AO56" s="13">
        <v>14.82361</v>
      </c>
      <c r="AP56" s="13">
        <v>2.8991020000000001</v>
      </c>
      <c r="AQ56" s="20">
        <v>22.02111111</v>
      </c>
      <c r="AR56" s="20">
        <v>0.87888888899999995</v>
      </c>
      <c r="AS56" s="20">
        <v>0.90611111099999997</v>
      </c>
      <c r="AT56" s="20">
        <v>1.1455555559999999</v>
      </c>
      <c r="AU56" s="20">
        <v>0.4</v>
      </c>
      <c r="AV56" s="20">
        <v>422.287037</v>
      </c>
      <c r="AW56" s="20">
        <v>2</v>
      </c>
      <c r="AX56" s="20">
        <v>0.211666667</v>
      </c>
      <c r="AY56" s="20">
        <v>0.3</v>
      </c>
      <c r="AZ56" s="20">
        <v>131.21851849999999</v>
      </c>
      <c r="BA56" s="20">
        <v>11.39898148</v>
      </c>
      <c r="BB56" s="20">
        <v>757</v>
      </c>
      <c r="BC56" s="20">
        <v>9.3242592589999997</v>
      </c>
      <c r="BD56" s="20">
        <v>-852.05555560000005</v>
      </c>
      <c r="BE56" s="20">
        <v>657.93518519999998</v>
      </c>
      <c r="BF56" s="20">
        <v>4.8148148150000001</v>
      </c>
      <c r="BG56" s="20">
        <v>2.0845224409999998</v>
      </c>
      <c r="BH56" s="20">
        <v>1.6873159600000001</v>
      </c>
      <c r="BI56" s="20">
        <v>1.5351237950000001</v>
      </c>
      <c r="BJ56" s="20">
        <v>0</v>
      </c>
    </row>
    <row r="57" spans="1:62">
      <c r="A57" s="13">
        <v>16</v>
      </c>
      <c r="B57" s="23">
        <v>43658</v>
      </c>
      <c r="C57" s="13">
        <v>12</v>
      </c>
      <c r="D57" s="13" t="s">
        <v>700</v>
      </c>
      <c r="E57" s="13">
        <v>70</v>
      </c>
      <c r="F57" s="13" t="b">
        <v>0</v>
      </c>
      <c r="G57" s="21">
        <v>5.58</v>
      </c>
      <c r="H57" s="21" t="s">
        <v>323</v>
      </c>
      <c r="I57" s="21" t="s">
        <v>324</v>
      </c>
      <c r="J57" s="21" t="s">
        <v>325</v>
      </c>
      <c r="K57" s="21">
        <f t="shared" si="3"/>
        <v>22.98</v>
      </c>
      <c r="L57" s="13" t="s">
        <v>260</v>
      </c>
      <c r="M57" s="13">
        <v>0</v>
      </c>
      <c r="N57" s="13" t="s">
        <v>94</v>
      </c>
      <c r="O57" s="13" t="s">
        <v>326</v>
      </c>
      <c r="P57" s="13" t="s">
        <v>229</v>
      </c>
      <c r="Q57" s="13" t="s">
        <v>327</v>
      </c>
      <c r="R57" s="13">
        <f t="shared" si="2"/>
        <v>16.54</v>
      </c>
      <c r="S57" s="13">
        <v>0</v>
      </c>
      <c r="T57" s="13" t="s">
        <v>152</v>
      </c>
      <c r="U57" s="13" t="s">
        <v>112</v>
      </c>
      <c r="V57" s="13">
        <v>60</v>
      </c>
      <c r="W57" s="13">
        <v>0.85099999999999998</v>
      </c>
      <c r="X57" s="13">
        <v>0.38100000000000001</v>
      </c>
      <c r="Y57" s="13">
        <v>3.9E-2</v>
      </c>
      <c r="Z57" s="13">
        <v>3.3000000000000002E-2</v>
      </c>
      <c r="AA57" s="13">
        <v>0.81799999999999995</v>
      </c>
      <c r="AB57" s="13">
        <f t="shared" si="1"/>
        <v>1.232</v>
      </c>
      <c r="AE57" s="13">
        <v>3.92</v>
      </c>
      <c r="AF57" s="13">
        <v>65.333333333333329</v>
      </c>
      <c r="AG57" s="13">
        <v>65.37233333333333</v>
      </c>
      <c r="AH57" s="13">
        <v>0</v>
      </c>
      <c r="AI57" s="13">
        <v>41.21208</v>
      </c>
      <c r="AJ57" s="13">
        <v>7.1820999999999996E-2</v>
      </c>
      <c r="AK57" s="13">
        <v>0</v>
      </c>
      <c r="AL57" s="13">
        <v>7.788233</v>
      </c>
      <c r="AM57" s="13">
        <v>1.3912000000000001E-2</v>
      </c>
      <c r="AN57" s="13">
        <v>5.5778000000000001E-2</v>
      </c>
      <c r="AO57" s="13">
        <v>15.041969999999999</v>
      </c>
      <c r="AP57" s="13">
        <v>0.80029899999999998</v>
      </c>
      <c r="AQ57" s="20">
        <v>22.120625</v>
      </c>
      <c r="AR57" s="20">
        <v>0.70499999999999996</v>
      </c>
      <c r="AS57" s="20">
        <v>0.90700000000000003</v>
      </c>
      <c r="AT57" s="20">
        <v>1.131875</v>
      </c>
      <c r="AU57" s="20">
        <v>0.4</v>
      </c>
      <c r="AV57" s="20">
        <v>426.19791670000001</v>
      </c>
      <c r="AW57" s="20">
        <v>2</v>
      </c>
      <c r="AX57" s="20">
        <v>0.21</v>
      </c>
      <c r="AY57" s="20">
        <v>0.3</v>
      </c>
      <c r="AZ57" s="20">
        <v>113.22499999999999</v>
      </c>
      <c r="BA57" s="20">
        <v>9.8177083330000006</v>
      </c>
      <c r="BB57" s="20">
        <v>757</v>
      </c>
      <c r="BC57" s="20">
        <v>9.2379166670000004</v>
      </c>
      <c r="BD57" s="20">
        <v>-853.70833330000005</v>
      </c>
      <c r="BE57" s="20">
        <v>1088.9375</v>
      </c>
      <c r="BF57" s="20">
        <v>8.0833333330000006</v>
      </c>
      <c r="BG57" s="20">
        <v>2.1707558530000002</v>
      </c>
      <c r="BH57" s="20">
        <v>1.364897644</v>
      </c>
      <c r="BI57" s="20">
        <v>1.4741409059999999</v>
      </c>
      <c r="BJ57" s="20">
        <v>0</v>
      </c>
    </row>
    <row r="58" spans="1:62">
      <c r="A58" s="27">
        <v>16</v>
      </c>
      <c r="B58" s="28">
        <v>43658</v>
      </c>
      <c r="C58" s="27">
        <v>13</v>
      </c>
      <c r="D58" s="27" t="s">
        <v>109</v>
      </c>
      <c r="E58" s="27">
        <v>70</v>
      </c>
      <c r="F58" s="27" t="b">
        <v>0</v>
      </c>
      <c r="G58" s="29">
        <v>3.88</v>
      </c>
      <c r="H58" s="29" t="s">
        <v>154</v>
      </c>
      <c r="I58" s="29" t="s">
        <v>328</v>
      </c>
      <c r="J58" s="29" t="s">
        <v>329</v>
      </c>
      <c r="K58" s="29">
        <f t="shared" si="3"/>
        <v>38.75</v>
      </c>
      <c r="L58" s="27" t="s">
        <v>330</v>
      </c>
      <c r="M58" s="27">
        <v>0</v>
      </c>
      <c r="N58" s="27" t="s">
        <v>300</v>
      </c>
      <c r="O58" s="27" t="s">
        <v>331</v>
      </c>
      <c r="P58" s="27" t="s">
        <v>332</v>
      </c>
      <c r="Q58" s="27" t="s">
        <v>333</v>
      </c>
      <c r="R58" s="27">
        <f t="shared" si="2"/>
        <v>36.47</v>
      </c>
      <c r="S58" s="27" t="s">
        <v>313</v>
      </c>
      <c r="T58" s="27">
        <v>0</v>
      </c>
      <c r="U58" s="27" t="s">
        <v>153</v>
      </c>
      <c r="V58" s="27">
        <v>60</v>
      </c>
      <c r="W58" s="27">
        <v>0.83699999999999997</v>
      </c>
      <c r="X58" s="27">
        <v>0.29199999999999998</v>
      </c>
      <c r="Y58" s="27">
        <v>7.0000000000000001E-3</v>
      </c>
      <c r="Z58" s="27">
        <v>0.01</v>
      </c>
      <c r="AA58" s="27">
        <v>0.82699999999999996</v>
      </c>
      <c r="AB58" s="13">
        <f t="shared" si="1"/>
        <v>1.129</v>
      </c>
      <c r="AC58" s="27"/>
      <c r="AD58" s="27"/>
      <c r="AE58" s="27">
        <v>4.8949999999999996</v>
      </c>
      <c r="AF58" s="27">
        <v>81.583333333333329</v>
      </c>
      <c r="AG58" s="27">
        <v>81.590333333333334</v>
      </c>
      <c r="AH58" s="27">
        <v>0</v>
      </c>
      <c r="AI58" s="27">
        <v>40.290790000000001</v>
      </c>
      <c r="AJ58" s="27">
        <v>7.4673000000000003E-2</v>
      </c>
      <c r="AK58" s="27">
        <v>5.6300000000000002E-4</v>
      </c>
      <c r="AL58" s="27">
        <v>7.7198729999999998</v>
      </c>
      <c r="AM58" s="27">
        <v>2.0032999999999999E-2</v>
      </c>
      <c r="AN58" s="27">
        <v>4.4563999999999999E-2</v>
      </c>
      <c r="AO58" s="27">
        <v>14.798959999999999</v>
      </c>
      <c r="AP58" s="27">
        <v>2.0093999999999999</v>
      </c>
      <c r="AQ58" s="36">
        <v>22.09857143</v>
      </c>
      <c r="AR58" s="36">
        <v>0.70357142900000003</v>
      </c>
      <c r="AS58" s="36">
        <v>0.90700000000000003</v>
      </c>
      <c r="AT58" s="36">
        <v>1.1299999999999999</v>
      </c>
      <c r="AU58" s="36">
        <v>0.4</v>
      </c>
      <c r="AV58" s="36">
        <v>423</v>
      </c>
      <c r="AW58" s="36">
        <v>2</v>
      </c>
      <c r="AX58" s="36">
        <v>0.21214285699999999</v>
      </c>
      <c r="AY58" s="36">
        <v>0.3</v>
      </c>
      <c r="AZ58" s="36">
        <v>126.7321429</v>
      </c>
      <c r="BA58" s="36">
        <v>10.994999999999999</v>
      </c>
      <c r="BB58" s="36">
        <v>757</v>
      </c>
      <c r="BC58" s="36">
        <v>9.3842857140000007</v>
      </c>
      <c r="BD58" s="36">
        <v>-851.2857143</v>
      </c>
      <c r="BE58" s="36">
        <v>790.10714289999999</v>
      </c>
      <c r="BF58" s="36">
        <v>5.8214285710000002</v>
      </c>
      <c r="BG58" s="36">
        <v>2.0869795170000001</v>
      </c>
      <c r="BH58" s="36">
        <v>1.511633668</v>
      </c>
      <c r="BI58" s="36">
        <v>1.5333164379999999</v>
      </c>
      <c r="BJ58" s="36">
        <v>0</v>
      </c>
    </row>
    <row r="59" spans="1:62">
      <c r="A59" s="13">
        <v>16</v>
      </c>
      <c r="B59" s="23">
        <v>43658</v>
      </c>
      <c r="C59" s="13">
        <v>14</v>
      </c>
      <c r="D59" s="13" t="s">
        <v>704</v>
      </c>
      <c r="E59" s="13">
        <v>80</v>
      </c>
      <c r="F59" s="13" t="b">
        <v>0</v>
      </c>
      <c r="G59" s="21">
        <v>3.02</v>
      </c>
      <c r="H59" s="21" t="s">
        <v>191</v>
      </c>
      <c r="I59" s="21" t="s">
        <v>334</v>
      </c>
      <c r="J59" s="21" t="s">
        <v>335</v>
      </c>
      <c r="K59" s="21">
        <f t="shared" si="3"/>
        <v>23.11</v>
      </c>
      <c r="L59" s="13" t="s">
        <v>70</v>
      </c>
      <c r="M59" s="13" t="s">
        <v>160</v>
      </c>
      <c r="N59" s="13" t="s">
        <v>70</v>
      </c>
      <c r="O59" s="13" t="s">
        <v>336</v>
      </c>
      <c r="P59" s="13" t="s">
        <v>205</v>
      </c>
      <c r="Q59" s="13" t="s">
        <v>337</v>
      </c>
      <c r="R59" s="13">
        <f t="shared" si="2"/>
        <v>21.33</v>
      </c>
      <c r="S59" s="13" t="s">
        <v>338</v>
      </c>
      <c r="T59" s="13" t="s">
        <v>170</v>
      </c>
      <c r="U59" s="13" t="s">
        <v>157</v>
      </c>
      <c r="V59" s="13">
        <v>60</v>
      </c>
      <c r="W59" s="13">
        <v>0.92600000000000005</v>
      </c>
      <c r="X59" s="13">
        <v>0.41799999999999998</v>
      </c>
      <c r="Y59" s="13">
        <v>1.0999999999999999E-2</v>
      </c>
      <c r="Z59" s="13">
        <v>4.7E-2</v>
      </c>
      <c r="AA59" s="13">
        <v>0.879</v>
      </c>
      <c r="AB59" s="13">
        <f t="shared" si="1"/>
        <v>1.3439999999999999</v>
      </c>
      <c r="AE59" s="13">
        <v>5.8</v>
      </c>
      <c r="AF59" s="13">
        <v>96.666666666666671</v>
      </c>
      <c r="AG59" s="13">
        <v>96.677666666666667</v>
      </c>
      <c r="AH59" s="13">
        <v>0</v>
      </c>
      <c r="AI59" s="13">
        <v>40.41093</v>
      </c>
      <c r="AJ59" s="13">
        <v>7.7970999999999999E-2</v>
      </c>
      <c r="AK59" s="13">
        <v>0</v>
      </c>
      <c r="AL59" s="13">
        <v>7.7428129999999999</v>
      </c>
      <c r="AM59" s="13">
        <v>2.7587E-2</v>
      </c>
      <c r="AN59" s="13">
        <v>4.5842000000000001E-2</v>
      </c>
      <c r="AO59" s="13">
        <v>14.69964</v>
      </c>
      <c r="AP59" s="13">
        <v>1.8154539999999999</v>
      </c>
      <c r="AQ59" s="20">
        <v>22.224545450000001</v>
      </c>
      <c r="AR59" s="20">
        <v>0.70818181800000002</v>
      </c>
      <c r="AS59" s="20">
        <v>0.90727272699999995</v>
      </c>
      <c r="AT59" s="20">
        <v>1.131818182</v>
      </c>
      <c r="AU59" s="20">
        <v>0.4</v>
      </c>
      <c r="AV59" s="20">
        <v>425.09090909999998</v>
      </c>
      <c r="AW59" s="20">
        <v>2</v>
      </c>
      <c r="AX59" s="20">
        <v>0.21</v>
      </c>
      <c r="AY59" s="20">
        <v>0.3</v>
      </c>
      <c r="AZ59" s="20">
        <v>121.7181818</v>
      </c>
      <c r="BA59" s="20">
        <v>10.532727270000001</v>
      </c>
      <c r="BB59" s="20">
        <v>757</v>
      </c>
      <c r="BC59" s="20">
        <v>9.1986363640000004</v>
      </c>
      <c r="BD59" s="20">
        <v>-851.13636359999998</v>
      </c>
      <c r="BE59" s="20">
        <v>539.31818180000005</v>
      </c>
      <c r="BF59" s="20">
        <v>4.0454545450000001</v>
      </c>
      <c r="BG59" s="20">
        <v>2.2627164620000002</v>
      </c>
      <c r="BH59" s="20">
        <v>3.6910954970000001</v>
      </c>
      <c r="BI59" s="20">
        <v>1.414229336</v>
      </c>
      <c r="BJ59" s="20">
        <v>0</v>
      </c>
    </row>
    <row r="60" spans="1:62">
      <c r="A60" s="27">
        <v>16</v>
      </c>
      <c r="B60" s="28">
        <v>43658</v>
      </c>
      <c r="C60" s="27">
        <v>15</v>
      </c>
      <c r="D60" s="27" t="s">
        <v>703</v>
      </c>
      <c r="E60" s="27">
        <v>130</v>
      </c>
      <c r="F60" s="27" t="b">
        <v>1</v>
      </c>
      <c r="G60" s="29">
        <v>1.96</v>
      </c>
      <c r="H60" s="29" t="s">
        <v>148</v>
      </c>
      <c r="I60" s="29" t="s">
        <v>339</v>
      </c>
      <c r="J60" s="29" t="s">
        <v>340</v>
      </c>
      <c r="K60" s="29">
        <f t="shared" si="3"/>
        <v>8.68</v>
      </c>
      <c r="L60" s="27" t="s">
        <v>341</v>
      </c>
      <c r="M60" s="27" t="s">
        <v>270</v>
      </c>
      <c r="N60" s="27" t="s">
        <v>163</v>
      </c>
      <c r="O60" s="27" t="s">
        <v>153</v>
      </c>
      <c r="P60" s="27" t="s">
        <v>200</v>
      </c>
      <c r="Q60" s="27" t="s">
        <v>342</v>
      </c>
      <c r="R60" s="27">
        <f t="shared" si="2"/>
        <v>6.1899999999999995</v>
      </c>
      <c r="S60" s="27">
        <v>0</v>
      </c>
      <c r="T60" s="27" t="s">
        <v>222</v>
      </c>
      <c r="U60" s="27" t="s">
        <v>70</v>
      </c>
      <c r="V60" s="27">
        <v>60</v>
      </c>
      <c r="W60" s="27">
        <v>2.0409999999999999</v>
      </c>
      <c r="X60" s="27">
        <v>0.63100000000000001</v>
      </c>
      <c r="Y60" s="27">
        <v>7.0000000000000001E-3</v>
      </c>
      <c r="Z60" s="27">
        <v>0.129</v>
      </c>
      <c r="AA60" s="27">
        <v>1.9119999999999999</v>
      </c>
      <c r="AB60" s="13">
        <f t="shared" si="1"/>
        <v>2.6719999999999997</v>
      </c>
      <c r="AC60" s="27"/>
      <c r="AD60" s="27"/>
      <c r="AE60" s="27">
        <v>3.3</v>
      </c>
      <c r="AF60" s="27">
        <v>55</v>
      </c>
      <c r="AG60" s="27">
        <v>55.006999999999998</v>
      </c>
      <c r="AH60" s="27">
        <v>0</v>
      </c>
      <c r="AI60" s="27">
        <v>41.035020000000003</v>
      </c>
      <c r="AJ60" s="27">
        <v>0.154254</v>
      </c>
      <c r="AK60" s="27">
        <v>9.1700000000000006E-5</v>
      </c>
      <c r="AL60" s="27">
        <v>7.8214649999999999</v>
      </c>
      <c r="AM60" s="27">
        <v>4.5610999999999999E-2</v>
      </c>
      <c r="AN60" s="27">
        <v>4.2666000000000003E-2</v>
      </c>
      <c r="AO60" s="27">
        <v>14.97927</v>
      </c>
      <c r="AP60" s="27">
        <v>0</v>
      </c>
      <c r="AQ60" s="36">
        <v>22.107794120000001</v>
      </c>
      <c r="AR60" s="36">
        <v>0.74529411800000001</v>
      </c>
      <c r="AS60" s="36">
        <v>0.90800000000000003</v>
      </c>
      <c r="AT60" s="36">
        <v>1.1364705879999999</v>
      </c>
      <c r="AU60" s="36">
        <v>0.41176470599999998</v>
      </c>
      <c r="AV60" s="36">
        <v>437.39705880000002</v>
      </c>
      <c r="AW60" s="36">
        <v>2</v>
      </c>
      <c r="AX60" s="36">
        <v>0.21867647100000001</v>
      </c>
      <c r="AY60" s="36">
        <v>0.305882353</v>
      </c>
      <c r="AZ60" s="36">
        <v>112.1906863</v>
      </c>
      <c r="BA60" s="36">
        <v>9.7331862749999996</v>
      </c>
      <c r="BB60" s="36">
        <v>757</v>
      </c>
      <c r="BC60" s="36">
        <v>9.1388235289999997</v>
      </c>
      <c r="BD60" s="36">
        <v>-854.6176471</v>
      </c>
      <c r="BE60" s="36">
        <v>335.81372549999998</v>
      </c>
      <c r="BF60" s="36">
        <v>2.274509804</v>
      </c>
      <c r="BG60" s="36">
        <v>2.2850169839999999</v>
      </c>
      <c r="BH60" s="36">
        <v>2.4155086890000002</v>
      </c>
      <c r="BI60" s="36">
        <v>1.4004272280000001</v>
      </c>
      <c r="BJ60" s="36">
        <v>0</v>
      </c>
    </row>
    <row r="61" spans="1:62">
      <c r="A61" s="13">
        <v>16</v>
      </c>
      <c r="B61" s="23">
        <v>43658</v>
      </c>
      <c r="C61" s="13">
        <v>16</v>
      </c>
      <c r="D61" s="13" t="s">
        <v>704</v>
      </c>
      <c r="E61" s="13">
        <v>140</v>
      </c>
      <c r="F61" s="13" t="b">
        <v>1</v>
      </c>
      <c r="G61" s="21">
        <v>1.88</v>
      </c>
      <c r="H61" s="21" t="s">
        <v>343</v>
      </c>
      <c r="I61" s="21" t="s">
        <v>344</v>
      </c>
      <c r="J61" s="21" t="s">
        <v>345</v>
      </c>
      <c r="K61" s="21">
        <f t="shared" si="3"/>
        <v>3.65</v>
      </c>
      <c r="L61" s="13" t="s">
        <v>346</v>
      </c>
      <c r="M61" s="13" t="s">
        <v>347</v>
      </c>
      <c r="N61" s="13" t="s">
        <v>348</v>
      </c>
      <c r="O61" s="13" t="s">
        <v>368</v>
      </c>
      <c r="P61" s="13" t="s">
        <v>368</v>
      </c>
      <c r="Q61" s="13" t="s">
        <v>368</v>
      </c>
      <c r="S61" s="13" t="s">
        <v>368</v>
      </c>
      <c r="T61" s="13" t="s">
        <v>368</v>
      </c>
      <c r="U61" s="13" t="s">
        <v>368</v>
      </c>
      <c r="V61" s="13">
        <v>60</v>
      </c>
      <c r="W61" s="13">
        <v>1.44</v>
      </c>
      <c r="X61" s="13">
        <v>1.004</v>
      </c>
      <c r="Y61" s="13">
        <v>2.1000000000000001E-2</v>
      </c>
      <c r="Z61" s="13">
        <v>6.4000000000000001E-2</v>
      </c>
      <c r="AA61" s="13">
        <v>1.3759999999999999</v>
      </c>
      <c r="AB61" s="13">
        <f t="shared" si="1"/>
        <v>2.444</v>
      </c>
      <c r="AE61" s="13">
        <v>3.7850000000000001</v>
      </c>
      <c r="AF61" s="13">
        <v>63.083333333333336</v>
      </c>
      <c r="AG61" s="13">
        <v>63.104333333333336</v>
      </c>
      <c r="AH61" s="13">
        <v>0</v>
      </c>
      <c r="AI61" s="13">
        <v>41.58343</v>
      </c>
      <c r="AJ61" s="13">
        <v>0.16317699999999999</v>
      </c>
      <c r="AK61" s="13">
        <v>1.944E-3</v>
      </c>
      <c r="AL61" s="13">
        <v>7.8006589999999996</v>
      </c>
      <c r="AM61" s="13">
        <v>7.5051000000000007E-2</v>
      </c>
      <c r="AN61" s="13">
        <v>7.1858000000000005E-2</v>
      </c>
      <c r="AO61" s="13">
        <v>14.49039</v>
      </c>
      <c r="AP61" s="13">
        <v>1.408094</v>
      </c>
      <c r="AQ61" s="20">
        <v>21.920777780000002</v>
      </c>
      <c r="AR61" s="20">
        <v>0.62333333300000004</v>
      </c>
      <c r="AS61" s="20">
        <v>0.90800000000000003</v>
      </c>
      <c r="AT61" s="20">
        <v>1.1259999999999999</v>
      </c>
      <c r="AU61" s="20">
        <v>0.4</v>
      </c>
      <c r="AV61" s="20">
        <v>431.6333333</v>
      </c>
      <c r="AW61" s="20">
        <v>2</v>
      </c>
      <c r="AX61" s="20">
        <v>0.22</v>
      </c>
      <c r="AY61" s="20">
        <v>0.3</v>
      </c>
      <c r="AZ61" s="20">
        <v>93.102222220000002</v>
      </c>
      <c r="BA61" s="20">
        <v>8.1035555559999999</v>
      </c>
      <c r="BB61" s="20">
        <v>757</v>
      </c>
      <c r="BC61" s="20">
        <v>8.8964444440000001</v>
      </c>
      <c r="BD61" s="20">
        <v>-857.06666670000004</v>
      </c>
      <c r="BE61" s="20">
        <v>1511.444444</v>
      </c>
      <c r="BF61" s="20">
        <v>11.377777780000001</v>
      </c>
      <c r="BG61" s="20">
        <v>2.0483701889999999</v>
      </c>
      <c r="BH61" s="20">
        <v>2.4466755550000001</v>
      </c>
      <c r="BI61" s="20">
        <v>1.5622176189999999</v>
      </c>
      <c r="BJ61" s="20">
        <v>0</v>
      </c>
    </row>
    <row r="62" spans="1:62">
      <c r="A62" s="13">
        <v>16</v>
      </c>
      <c r="B62" s="23">
        <v>43658</v>
      </c>
      <c r="C62" s="13">
        <v>17</v>
      </c>
      <c r="D62" s="13" t="s">
        <v>702</v>
      </c>
      <c r="E62" s="13">
        <v>175</v>
      </c>
      <c r="F62" s="13" t="b">
        <v>1</v>
      </c>
      <c r="G62" s="21">
        <v>1.65</v>
      </c>
      <c r="H62" s="21">
        <v>0</v>
      </c>
      <c r="I62" s="21" t="s">
        <v>297</v>
      </c>
      <c r="J62" s="21" t="s">
        <v>349</v>
      </c>
      <c r="K62" s="21">
        <f t="shared" si="3"/>
        <v>2.84</v>
      </c>
      <c r="M62" s="13" t="s">
        <v>257</v>
      </c>
      <c r="N62" s="13" t="s">
        <v>282</v>
      </c>
      <c r="O62" s="13">
        <v>0</v>
      </c>
      <c r="P62" s="13">
        <v>0</v>
      </c>
      <c r="Q62" s="13" t="s">
        <v>348</v>
      </c>
      <c r="R62" s="13">
        <f t="shared" ref="R62:R93" si="4">O62+P62+Q62</f>
        <v>0.25</v>
      </c>
      <c r="S62" s="13">
        <v>0</v>
      </c>
      <c r="T62" s="13">
        <v>0</v>
      </c>
      <c r="U62" s="13" t="s">
        <v>174</v>
      </c>
      <c r="V62" s="13">
        <v>60</v>
      </c>
      <c r="W62" s="13">
        <v>0.93400000000000005</v>
      </c>
      <c r="X62" s="13">
        <v>0.69599999999999995</v>
      </c>
      <c r="Y62" s="13">
        <v>3.5999999999999997E-2</v>
      </c>
      <c r="Z62" s="13">
        <v>0.02</v>
      </c>
      <c r="AA62" s="13">
        <v>0.91400000000000003</v>
      </c>
      <c r="AB62" s="13">
        <f t="shared" si="1"/>
        <v>1.63</v>
      </c>
      <c r="AE62" s="13">
        <v>1.885</v>
      </c>
      <c r="AF62" s="13">
        <v>31.416666666666668</v>
      </c>
      <c r="AG62" s="13">
        <v>31.452666666666669</v>
      </c>
      <c r="AH62" s="13">
        <v>0</v>
      </c>
      <c r="AI62" s="13">
        <v>40.134189999999997</v>
      </c>
      <c r="AJ62" s="13">
        <v>0.114963</v>
      </c>
      <c r="AK62" s="13">
        <v>7.7000000000000001E-5</v>
      </c>
      <c r="AL62" s="13">
        <v>7.7176330000000002</v>
      </c>
      <c r="AM62" s="13">
        <v>4.1680000000000002E-2</v>
      </c>
      <c r="AN62" s="13">
        <v>6.6496E-2</v>
      </c>
      <c r="AO62" s="13">
        <v>14.45093</v>
      </c>
      <c r="AP62" s="13">
        <v>0.51983400000000002</v>
      </c>
      <c r="AQ62" s="20">
        <v>21.325833329999998</v>
      </c>
      <c r="AR62" s="20">
        <v>1.016666667</v>
      </c>
      <c r="AS62" s="20">
        <v>0.90700000000000003</v>
      </c>
      <c r="AT62" s="20">
        <v>1.1599999999999999</v>
      </c>
      <c r="AU62" s="20">
        <v>0.4</v>
      </c>
      <c r="AV62" s="20">
        <v>432.08333329999999</v>
      </c>
      <c r="AW62" s="20">
        <v>2</v>
      </c>
      <c r="AX62" s="20">
        <v>0.215</v>
      </c>
      <c r="AY62" s="20">
        <v>0.3</v>
      </c>
      <c r="AZ62" s="20">
        <v>45.35</v>
      </c>
      <c r="BA62" s="20">
        <v>3.9916666670000001</v>
      </c>
      <c r="BB62" s="20">
        <v>757</v>
      </c>
      <c r="BC62" s="20">
        <v>8.6787500000000009</v>
      </c>
      <c r="BD62" s="20">
        <v>-868.29166669999995</v>
      </c>
      <c r="BE62" s="20">
        <v>956.95833330000005</v>
      </c>
      <c r="BF62" s="20">
        <v>7.3333333329999997</v>
      </c>
      <c r="BG62" s="20">
        <v>1.483576</v>
      </c>
      <c r="BH62" s="20">
        <v>1.571277</v>
      </c>
      <c r="BI62" s="20">
        <v>2.1569509999999998</v>
      </c>
      <c r="BJ62" s="20">
        <v>0</v>
      </c>
    </row>
    <row r="63" spans="1:62">
      <c r="A63" s="13">
        <v>16</v>
      </c>
      <c r="B63" s="23">
        <v>43658</v>
      </c>
      <c r="C63" s="13">
        <v>18</v>
      </c>
      <c r="D63" s="13" t="s">
        <v>700</v>
      </c>
      <c r="E63" s="13">
        <v>50</v>
      </c>
      <c r="F63" s="13" t="b">
        <v>0</v>
      </c>
      <c r="G63" s="21">
        <v>13.1</v>
      </c>
      <c r="H63" s="21" t="s">
        <v>350</v>
      </c>
      <c r="I63" s="21" t="s">
        <v>351</v>
      </c>
      <c r="J63" s="21" t="s">
        <v>352</v>
      </c>
      <c r="K63" s="21">
        <f t="shared" si="3"/>
        <v>14.149999999999999</v>
      </c>
      <c r="L63" s="13" t="s">
        <v>353</v>
      </c>
      <c r="M63" s="13">
        <v>0</v>
      </c>
      <c r="N63" s="13" t="s">
        <v>163</v>
      </c>
      <c r="O63" s="13" t="s">
        <v>254</v>
      </c>
      <c r="P63" s="13" t="s">
        <v>354</v>
      </c>
      <c r="Q63" s="13" t="s">
        <v>355</v>
      </c>
      <c r="R63" s="13">
        <f t="shared" si="4"/>
        <v>14.260000000000002</v>
      </c>
      <c r="S63" s="13" t="s">
        <v>356</v>
      </c>
      <c r="T63" s="13">
        <v>0</v>
      </c>
      <c r="U63" s="13" t="s">
        <v>157</v>
      </c>
      <c r="V63" s="13">
        <v>60</v>
      </c>
      <c r="W63" s="13">
        <v>1.327</v>
      </c>
      <c r="X63" s="13">
        <v>0.60899999999999999</v>
      </c>
      <c r="Y63" s="13">
        <v>2.9000000000000001E-2</v>
      </c>
      <c r="Z63" s="13">
        <v>3.6999999999999998E-2</v>
      </c>
      <c r="AA63" s="13">
        <v>1.29</v>
      </c>
      <c r="AB63" s="13">
        <f t="shared" si="1"/>
        <v>1.9359999999999999</v>
      </c>
      <c r="AE63" s="13">
        <v>5.04</v>
      </c>
      <c r="AF63" s="13">
        <v>84</v>
      </c>
      <c r="AG63" s="13">
        <v>84.028999999999996</v>
      </c>
      <c r="AH63" s="13">
        <v>0</v>
      </c>
      <c r="AI63" s="13">
        <v>40.877420000000001</v>
      </c>
      <c r="AJ63" s="13">
        <v>7.4953000000000006E-2</v>
      </c>
      <c r="AK63" s="13">
        <v>1.0560000000000001E-3</v>
      </c>
      <c r="AL63" s="13">
        <v>7.6523459999999996</v>
      </c>
      <c r="AM63" s="13">
        <v>1.7347000000000001E-2</v>
      </c>
      <c r="AN63" s="13">
        <v>4.7842999999999997E-2</v>
      </c>
      <c r="AO63" s="13">
        <v>15.17647</v>
      </c>
      <c r="AP63" s="13">
        <v>1.088695</v>
      </c>
      <c r="AQ63" s="20">
        <v>21.870476190000002</v>
      </c>
      <c r="AR63" s="20">
        <v>0.548571429</v>
      </c>
      <c r="AS63" s="20">
        <v>0.90664285700000002</v>
      </c>
      <c r="AT63" s="20">
        <v>1.1164285709999999</v>
      </c>
      <c r="AU63" s="20">
        <v>0.4</v>
      </c>
      <c r="AV63" s="20">
        <v>426.5357143</v>
      </c>
      <c r="AW63" s="20">
        <v>2</v>
      </c>
      <c r="AX63" s="20">
        <v>0.21</v>
      </c>
      <c r="AY63" s="20">
        <v>0.3</v>
      </c>
      <c r="AZ63" s="20">
        <v>105.2238095</v>
      </c>
      <c r="BA63" s="20">
        <v>9.1688095240000003</v>
      </c>
      <c r="BB63" s="20">
        <v>757</v>
      </c>
      <c r="BC63" s="20">
        <v>9.1285714290000008</v>
      </c>
      <c r="BD63" s="20">
        <v>-852.90476190000004</v>
      </c>
      <c r="BE63" s="20">
        <v>360.52380950000003</v>
      </c>
      <c r="BF63" s="20">
        <v>2.4761904760000002</v>
      </c>
      <c r="BG63" s="20">
        <v>2.4818039060000001</v>
      </c>
      <c r="BH63" s="20">
        <v>1.3175832970000001</v>
      </c>
      <c r="BI63" s="20">
        <v>1.2893847060000001</v>
      </c>
      <c r="BJ63" s="20">
        <v>1</v>
      </c>
    </row>
    <row r="64" spans="1:62">
      <c r="A64" s="13">
        <v>16</v>
      </c>
      <c r="B64" s="23">
        <v>43658</v>
      </c>
      <c r="C64" s="13">
        <v>19</v>
      </c>
      <c r="D64" s="13" t="s">
        <v>109</v>
      </c>
      <c r="E64" s="13">
        <v>140</v>
      </c>
      <c r="F64" s="13" t="b">
        <v>1</v>
      </c>
      <c r="G64" s="21">
        <v>1.1100000000000001</v>
      </c>
      <c r="H64" s="21" t="s">
        <v>357</v>
      </c>
      <c r="I64" s="21">
        <v>0</v>
      </c>
      <c r="J64" s="21" t="s">
        <v>358</v>
      </c>
      <c r="K64" s="21">
        <f t="shared" si="3"/>
        <v>1.76</v>
      </c>
      <c r="L64" s="13" t="s">
        <v>357</v>
      </c>
      <c r="M64" s="13">
        <v>0</v>
      </c>
      <c r="N64" s="13" t="s">
        <v>359</v>
      </c>
      <c r="O64" s="13">
        <v>0</v>
      </c>
      <c r="P64" s="13">
        <v>0</v>
      </c>
      <c r="Q64" s="13">
        <v>0</v>
      </c>
      <c r="R64" s="13">
        <f t="shared" si="4"/>
        <v>0</v>
      </c>
      <c r="S64" s="13">
        <v>0</v>
      </c>
      <c r="T64" s="13">
        <v>0</v>
      </c>
      <c r="U64" s="13">
        <v>0</v>
      </c>
      <c r="V64" s="13">
        <v>60</v>
      </c>
      <c r="W64" s="13">
        <v>1.8540000000000001</v>
      </c>
      <c r="X64" s="13">
        <v>0.89400000000000002</v>
      </c>
      <c r="Y64" s="13">
        <v>3.3000000000000002E-2</v>
      </c>
      <c r="Z64" s="13">
        <v>4.2999999999999997E-2</v>
      </c>
      <c r="AA64" s="13">
        <v>1.8109999999999999</v>
      </c>
      <c r="AB64" s="13">
        <f t="shared" si="1"/>
        <v>2.7480000000000002</v>
      </c>
      <c r="AE64" s="13">
        <v>7.04</v>
      </c>
      <c r="AF64" s="13">
        <v>117.33333333333334</v>
      </c>
      <c r="AG64" s="13">
        <v>117.36633333333334</v>
      </c>
      <c r="AH64" s="13">
        <v>5.3293E-2</v>
      </c>
      <c r="AI64" s="13">
        <v>43.288559999999997</v>
      </c>
      <c r="AJ64" s="13">
        <v>0.27143800000000001</v>
      </c>
      <c r="AK64" s="13">
        <v>2.1558999999999998E-2</v>
      </c>
      <c r="AL64" s="13">
        <v>7.8383919999999998</v>
      </c>
      <c r="AM64" s="13">
        <v>8.0071000000000003E-2</v>
      </c>
      <c r="AN64" s="13">
        <v>0.36530699999999999</v>
      </c>
      <c r="AO64" s="13">
        <v>15.01727</v>
      </c>
      <c r="AP64" s="13">
        <v>1.546524</v>
      </c>
      <c r="AQ64" s="20">
        <v>21.85011905</v>
      </c>
      <c r="AR64" s="20">
        <v>0.66285714299999998</v>
      </c>
      <c r="AS64" s="20">
        <v>0.90600000000000003</v>
      </c>
      <c r="AT64" s="20">
        <v>1.1274999999999999</v>
      </c>
      <c r="AU64" s="20">
        <v>0.4</v>
      </c>
      <c r="AV64" s="20">
        <v>429.702381</v>
      </c>
      <c r="AW64" s="20">
        <v>2</v>
      </c>
      <c r="AX64" s="20">
        <v>0.21714285699999999</v>
      </c>
      <c r="AY64" s="20">
        <v>0.3</v>
      </c>
      <c r="AZ64" s="20">
        <v>97.566666670000004</v>
      </c>
      <c r="BA64" s="20">
        <v>8.5064285710000007</v>
      </c>
      <c r="BB64" s="20">
        <v>757</v>
      </c>
      <c r="BC64" s="20">
        <v>8.9220238100000007</v>
      </c>
      <c r="BD64" s="20">
        <v>-855.14285710000001</v>
      </c>
      <c r="BE64" s="20">
        <v>477.82142859999999</v>
      </c>
      <c r="BF64" s="20">
        <v>3.5357142860000002</v>
      </c>
      <c r="BG64" s="20">
        <v>2.1781307459999999</v>
      </c>
      <c r="BH64" s="20">
        <v>3.615224913</v>
      </c>
      <c r="BI64" s="20">
        <v>1.4691496390000001</v>
      </c>
      <c r="BJ64" s="20">
        <v>0</v>
      </c>
    </row>
    <row r="65" spans="1:62">
      <c r="A65" s="13">
        <v>16</v>
      </c>
      <c r="B65" s="23">
        <v>43658</v>
      </c>
      <c r="C65" s="13">
        <v>20</v>
      </c>
      <c r="D65" s="13" t="s">
        <v>704</v>
      </c>
      <c r="E65" s="13">
        <v>60</v>
      </c>
      <c r="F65" s="13" t="b">
        <v>0</v>
      </c>
      <c r="G65" s="21">
        <v>4.29</v>
      </c>
      <c r="H65" s="21" t="s">
        <v>360</v>
      </c>
      <c r="I65" s="21" t="s">
        <v>361</v>
      </c>
      <c r="J65" s="21" t="s">
        <v>362</v>
      </c>
      <c r="K65" s="21">
        <f t="shared" si="3"/>
        <v>54.94</v>
      </c>
      <c r="L65" s="13" t="s">
        <v>347</v>
      </c>
      <c r="M65" s="13">
        <v>0</v>
      </c>
      <c r="N65" s="13" t="s">
        <v>75</v>
      </c>
      <c r="O65" s="13" t="s">
        <v>363</v>
      </c>
      <c r="P65" s="13" t="s">
        <v>364</v>
      </c>
      <c r="Q65" s="13" t="s">
        <v>365</v>
      </c>
      <c r="R65" s="13">
        <f t="shared" si="4"/>
        <v>80.34</v>
      </c>
      <c r="S65" s="13">
        <v>0</v>
      </c>
      <c r="T65" s="13" t="s">
        <v>152</v>
      </c>
      <c r="U65" s="13" t="s">
        <v>133</v>
      </c>
      <c r="V65" s="13">
        <v>60</v>
      </c>
      <c r="W65" s="13">
        <v>0.72399999999999998</v>
      </c>
      <c r="X65" s="13">
        <v>0.26200000000000001</v>
      </c>
      <c r="Y65" s="13">
        <v>0.01</v>
      </c>
      <c r="Z65" s="13">
        <v>0</v>
      </c>
      <c r="AA65" s="13">
        <v>0.72399999999999998</v>
      </c>
      <c r="AB65" s="13">
        <f t="shared" si="1"/>
        <v>0.98599999999999999</v>
      </c>
      <c r="AE65" s="13">
        <v>6.6150000000000002</v>
      </c>
      <c r="AF65" s="13">
        <v>110.25000000000001</v>
      </c>
      <c r="AG65" s="13">
        <v>110.26000000000002</v>
      </c>
      <c r="AH65" s="13">
        <v>0</v>
      </c>
      <c r="AI65" s="13">
        <v>39.875489999999999</v>
      </c>
      <c r="AJ65" s="13">
        <v>6.8434999999999996E-2</v>
      </c>
      <c r="AK65" s="13">
        <v>0</v>
      </c>
      <c r="AL65" s="13">
        <v>7.67164</v>
      </c>
      <c r="AM65" s="13">
        <v>2.8018999999999999E-2</v>
      </c>
      <c r="AN65" s="13">
        <v>4.1642999999999999E-2</v>
      </c>
      <c r="AO65" s="13">
        <v>14.868209999999999</v>
      </c>
      <c r="AP65" s="13">
        <v>1.063461</v>
      </c>
      <c r="AQ65" s="20">
        <v>21.77905303</v>
      </c>
      <c r="AR65" s="20">
        <v>0.58136363599999996</v>
      </c>
      <c r="AS65" s="20">
        <v>0.905045455</v>
      </c>
      <c r="AT65" s="20">
        <v>1.1218181819999999</v>
      </c>
      <c r="AU65" s="20">
        <v>0.4</v>
      </c>
      <c r="AV65" s="20">
        <v>422.02272729999999</v>
      </c>
      <c r="AW65" s="20">
        <v>2</v>
      </c>
      <c r="AX65" s="20">
        <v>0.21</v>
      </c>
      <c r="AY65" s="20">
        <v>0.3</v>
      </c>
      <c r="AZ65" s="20">
        <v>126.0113636</v>
      </c>
      <c r="BA65" s="20">
        <v>11.001022730000001</v>
      </c>
      <c r="BB65" s="20">
        <v>757</v>
      </c>
      <c r="BC65" s="20">
        <v>9.1154545450000004</v>
      </c>
      <c r="BD65" s="20">
        <v>-848.45075759999997</v>
      </c>
      <c r="BE65" s="20">
        <v>542.64772730000004</v>
      </c>
      <c r="BF65" s="20">
        <v>3.9659090909999999</v>
      </c>
      <c r="BG65" s="20">
        <v>2.3822731199999998</v>
      </c>
      <c r="BH65" s="20">
        <v>2.7266898159999999</v>
      </c>
      <c r="BI65" s="20">
        <v>1.343254883</v>
      </c>
      <c r="BJ65" s="20">
        <v>0</v>
      </c>
    </row>
    <row r="66" spans="1:62">
      <c r="A66" s="13">
        <v>16</v>
      </c>
      <c r="B66" s="23">
        <v>43658</v>
      </c>
      <c r="C66" s="13" t="s">
        <v>64</v>
      </c>
      <c r="D66" s="13" t="s">
        <v>701</v>
      </c>
      <c r="E66" s="13">
        <v>60</v>
      </c>
      <c r="F66" s="13" t="b">
        <v>0</v>
      </c>
      <c r="G66" s="21">
        <v>12.5</v>
      </c>
      <c r="H66" s="21" t="s">
        <v>366</v>
      </c>
      <c r="I66" s="21" t="s">
        <v>91</v>
      </c>
      <c r="J66" s="21" t="s">
        <v>367</v>
      </c>
      <c r="K66" s="21">
        <f t="shared" si="3"/>
        <v>82.35</v>
      </c>
      <c r="L66" s="13" t="s">
        <v>368</v>
      </c>
      <c r="M66" s="13" t="s">
        <v>170</v>
      </c>
      <c r="N66" s="13" t="s">
        <v>167</v>
      </c>
      <c r="O66" s="13" t="s">
        <v>252</v>
      </c>
      <c r="P66" s="13" t="s">
        <v>369</v>
      </c>
      <c r="Q66" s="13" t="s">
        <v>370</v>
      </c>
      <c r="R66" s="13">
        <f t="shared" si="4"/>
        <v>65.66</v>
      </c>
      <c r="S66" s="13">
        <v>0</v>
      </c>
      <c r="T66" s="13" t="s">
        <v>151</v>
      </c>
      <c r="U66" s="13" t="s">
        <v>75</v>
      </c>
      <c r="V66" s="13">
        <v>60</v>
      </c>
      <c r="W66" s="13">
        <v>1.6990000000000001</v>
      </c>
      <c r="X66" s="13">
        <v>0.317</v>
      </c>
      <c r="Y66" s="13">
        <v>5.0000000000000001E-3</v>
      </c>
      <c r="Z66" s="13">
        <v>3.9E-2</v>
      </c>
      <c r="AA66" s="13">
        <v>1.66</v>
      </c>
      <c r="AB66" s="13">
        <f t="shared" si="1"/>
        <v>2.016</v>
      </c>
      <c r="AE66" s="13">
        <v>6.1749999999999998</v>
      </c>
      <c r="AF66" s="13">
        <v>102.91666666666667</v>
      </c>
      <c r="AG66" s="13">
        <v>102.92166666666667</v>
      </c>
      <c r="AH66" s="13">
        <v>0</v>
      </c>
      <c r="AI66" s="13">
        <v>40.432070000000003</v>
      </c>
      <c r="AJ66" s="13">
        <v>7.9015000000000002E-2</v>
      </c>
      <c r="AK66" s="13">
        <v>7.0799999999999997E-4</v>
      </c>
      <c r="AL66" s="13">
        <v>7.7484419999999998</v>
      </c>
      <c r="AM66" s="13">
        <v>2.2966E-2</v>
      </c>
      <c r="AN66" s="13">
        <v>4.3941000000000001E-2</v>
      </c>
      <c r="AO66" s="13">
        <v>15.12529</v>
      </c>
      <c r="AP66" s="13">
        <v>2.015889</v>
      </c>
      <c r="AQ66" s="20">
        <v>21.82441176</v>
      </c>
      <c r="AR66" s="20">
        <v>0.63941176499999997</v>
      </c>
      <c r="AS66" s="20">
        <v>0.90500000000000003</v>
      </c>
      <c r="AT66" s="20">
        <v>1.124705882</v>
      </c>
      <c r="AU66" s="20">
        <v>0.40294117600000001</v>
      </c>
      <c r="AV66" s="20">
        <v>422.41176469999999</v>
      </c>
      <c r="AW66" s="20">
        <v>2</v>
      </c>
      <c r="AX66" s="20">
        <v>0.21058823500000001</v>
      </c>
      <c r="AY66" s="20">
        <v>0.3</v>
      </c>
      <c r="AZ66" s="20">
        <v>142.88627450000001</v>
      </c>
      <c r="BA66" s="20">
        <v>12.463137250000001</v>
      </c>
      <c r="BB66" s="20">
        <v>757</v>
      </c>
      <c r="BC66" s="20">
        <v>9.1529411760000006</v>
      </c>
      <c r="BD66" s="20">
        <v>-844.49019610000005</v>
      </c>
      <c r="BE66" s="20">
        <v>408.41176469999999</v>
      </c>
      <c r="BF66" s="20">
        <v>2.725490196</v>
      </c>
      <c r="BG66" s="20">
        <v>2.2293476320000001</v>
      </c>
      <c r="BH66" s="20">
        <v>3.5222503270000001</v>
      </c>
      <c r="BI66" s="20">
        <v>1.4353974920000001</v>
      </c>
      <c r="BJ66" s="20">
        <v>0</v>
      </c>
    </row>
    <row r="67" spans="1:62">
      <c r="A67" s="13">
        <v>30</v>
      </c>
      <c r="B67" s="23">
        <v>43670</v>
      </c>
      <c r="C67" s="13">
        <v>1</v>
      </c>
      <c r="D67" s="13" t="s">
        <v>702</v>
      </c>
      <c r="E67" s="13">
        <v>145</v>
      </c>
      <c r="F67" s="13" t="b">
        <v>0</v>
      </c>
      <c r="G67" s="21" t="s">
        <v>371</v>
      </c>
      <c r="H67" s="21" t="s">
        <v>358</v>
      </c>
      <c r="I67" s="21" t="s">
        <v>324</v>
      </c>
      <c r="J67" s="21" t="s">
        <v>372</v>
      </c>
      <c r="K67" s="21">
        <f t="shared" ref="K67:K98" si="5">H67+I67+J67</f>
        <v>13.68</v>
      </c>
      <c r="L67" s="13" t="s">
        <v>282</v>
      </c>
      <c r="M67" s="13" t="s">
        <v>93</v>
      </c>
      <c r="N67" s="13" t="s">
        <v>373</v>
      </c>
      <c r="O67" s="13">
        <v>0</v>
      </c>
      <c r="P67" s="13" t="s">
        <v>374</v>
      </c>
      <c r="Q67" s="13" t="s">
        <v>193</v>
      </c>
      <c r="R67" s="13">
        <f t="shared" si="4"/>
        <v>3.75</v>
      </c>
      <c r="S67" s="13">
        <v>0</v>
      </c>
      <c r="T67" s="13">
        <v>0</v>
      </c>
      <c r="U67" s="13" t="s">
        <v>75</v>
      </c>
      <c r="V67" s="13">
        <v>60</v>
      </c>
      <c r="W67" s="13">
        <v>1.7150000000000001</v>
      </c>
      <c r="X67" s="13">
        <v>0.76800000000000002</v>
      </c>
      <c r="Y67" s="13">
        <v>0.183</v>
      </c>
      <c r="Z67" s="13">
        <v>0.22900000000000001</v>
      </c>
      <c r="AA67" s="13">
        <v>1.486</v>
      </c>
      <c r="AB67" s="13">
        <f t="shared" si="1"/>
        <v>2.4830000000000001</v>
      </c>
      <c r="AE67" s="13">
        <v>3.7549999999999999</v>
      </c>
      <c r="AF67" s="13">
        <v>62.583333333333336</v>
      </c>
      <c r="AG67" s="13">
        <v>62.766333333333336</v>
      </c>
      <c r="AH67" s="13">
        <v>0</v>
      </c>
      <c r="AI67" s="13">
        <v>38.512479999999996</v>
      </c>
      <c r="AJ67" s="13">
        <v>5.3057E-2</v>
      </c>
      <c r="AK67" s="13">
        <v>0</v>
      </c>
      <c r="AL67" s="13">
        <v>7.5931649999999999</v>
      </c>
      <c r="AM67" s="13">
        <v>1.3993E-2</v>
      </c>
      <c r="AN67" s="13">
        <v>6.7976999999999996E-2</v>
      </c>
      <c r="AO67" s="13">
        <v>15.496930000000001</v>
      </c>
      <c r="AP67" s="13">
        <v>0.38933499999999999</v>
      </c>
      <c r="AQ67" s="20">
        <v>25.718636360000001</v>
      </c>
      <c r="AR67" s="20">
        <v>0.56090909099999997</v>
      </c>
      <c r="AS67" s="20">
        <v>0.91300000000000003</v>
      </c>
      <c r="AT67" s="20">
        <v>1.1209090909999999</v>
      </c>
      <c r="AU67" s="20">
        <v>0.4</v>
      </c>
      <c r="AV67" s="20">
        <v>427</v>
      </c>
      <c r="AW67" s="20">
        <v>2</v>
      </c>
      <c r="AX67" s="20">
        <v>0.21090909099999999</v>
      </c>
      <c r="AY67" s="20">
        <v>0.3</v>
      </c>
      <c r="AZ67" s="20">
        <v>116.05</v>
      </c>
      <c r="BA67" s="20">
        <v>9.4086363639999995</v>
      </c>
      <c r="BB67" s="20">
        <v>757</v>
      </c>
      <c r="BC67" s="20">
        <v>9.1681818180000008</v>
      </c>
      <c r="BD67" s="20">
        <v>-831.09090909999998</v>
      </c>
      <c r="BE67" s="20">
        <v>1497.818182</v>
      </c>
      <c r="BF67" s="20">
        <v>10.90909091</v>
      </c>
      <c r="BG67" s="20">
        <v>2.0064583030000001</v>
      </c>
      <c r="BH67" s="20">
        <v>2.523719807</v>
      </c>
      <c r="BI67" s="20">
        <v>1.594849988</v>
      </c>
      <c r="BJ67" s="20">
        <v>0</v>
      </c>
    </row>
    <row r="68" spans="1:62">
      <c r="A68" s="13">
        <v>30</v>
      </c>
      <c r="B68" s="23">
        <v>43670</v>
      </c>
      <c r="C68" s="13">
        <v>2</v>
      </c>
      <c r="D68" s="13" t="s">
        <v>704</v>
      </c>
      <c r="E68" s="13">
        <v>125</v>
      </c>
      <c r="F68" s="13" t="b">
        <v>0</v>
      </c>
      <c r="G68" s="21" t="s">
        <v>375</v>
      </c>
      <c r="H68" s="21" t="s">
        <v>164</v>
      </c>
      <c r="I68" s="21" t="s">
        <v>376</v>
      </c>
      <c r="J68" s="21" t="s">
        <v>377</v>
      </c>
      <c r="K68" s="21">
        <f t="shared" si="5"/>
        <v>10.23</v>
      </c>
      <c r="L68" s="13" t="s">
        <v>167</v>
      </c>
      <c r="M68" s="13" t="s">
        <v>199</v>
      </c>
      <c r="N68" s="13" t="s">
        <v>378</v>
      </c>
      <c r="O68" s="13">
        <v>0</v>
      </c>
      <c r="P68" s="13">
        <v>0</v>
      </c>
      <c r="Q68" s="13">
        <v>0</v>
      </c>
      <c r="R68" s="13">
        <f t="shared" si="4"/>
        <v>0</v>
      </c>
      <c r="S68" s="13">
        <v>0</v>
      </c>
      <c r="T68" s="13">
        <v>0</v>
      </c>
      <c r="U68" s="13">
        <v>0</v>
      </c>
      <c r="V68" s="13">
        <v>60</v>
      </c>
      <c r="W68" s="13">
        <v>2.0859999999999999</v>
      </c>
      <c r="X68" s="13">
        <v>1.0469999999999999</v>
      </c>
      <c r="Y68" s="13">
        <v>0.25600000000000001</v>
      </c>
      <c r="Z68" s="13">
        <v>0.40400000000000003</v>
      </c>
      <c r="AA68" s="13">
        <v>1.6819999999999999</v>
      </c>
      <c r="AB68" s="13">
        <f t="shared" ref="AB68:AB131" si="6">X68+Z68+AA68</f>
        <v>3.133</v>
      </c>
      <c r="AE68" s="13">
        <v>6.8949999999999996</v>
      </c>
      <c r="AF68" s="13">
        <v>114.91666666666666</v>
      </c>
      <c r="AG68" s="13">
        <v>115.17266666666666</v>
      </c>
      <c r="AH68" s="13">
        <v>0</v>
      </c>
      <c r="AI68" s="13">
        <v>39.479959999999998</v>
      </c>
      <c r="AJ68" s="13">
        <v>7.7692999999999998E-2</v>
      </c>
      <c r="AK68" s="13">
        <v>0</v>
      </c>
      <c r="AL68" s="13">
        <v>7.6819980000000001</v>
      </c>
      <c r="AM68" s="13">
        <v>5.2631999999999998E-2</v>
      </c>
      <c r="AN68" s="13">
        <v>9.8402000000000003E-2</v>
      </c>
      <c r="AO68" s="13">
        <v>15.180820000000001</v>
      </c>
      <c r="AP68" s="13">
        <v>1.0065029999999999</v>
      </c>
      <c r="AQ68" s="20">
        <v>25.525833330000001</v>
      </c>
      <c r="AR68" s="20">
        <v>0.56083333300000004</v>
      </c>
      <c r="AS68" s="20">
        <v>0.91300000000000003</v>
      </c>
      <c r="AT68" s="20">
        <v>1.119583333</v>
      </c>
      <c r="AU68" s="20">
        <v>0.4</v>
      </c>
      <c r="AV68" s="20">
        <v>432.25</v>
      </c>
      <c r="AW68" s="20">
        <v>2</v>
      </c>
      <c r="AX68" s="20">
        <v>0.21875</v>
      </c>
      <c r="AY68" s="20">
        <v>0.3</v>
      </c>
      <c r="AZ68" s="20">
        <v>110.0291667</v>
      </c>
      <c r="BA68" s="20">
        <v>8.9525000000000006</v>
      </c>
      <c r="BB68" s="20">
        <v>757</v>
      </c>
      <c r="BC68" s="20">
        <v>9.0758333330000003</v>
      </c>
      <c r="BD68" s="20">
        <v>-827.29166669999995</v>
      </c>
      <c r="BE68" s="20">
        <v>1528.916667</v>
      </c>
      <c r="BF68" s="20">
        <v>11.125</v>
      </c>
      <c r="BG68" s="20">
        <v>1.8788715119999999</v>
      </c>
      <c r="BH68" s="20">
        <v>5.1115561329999997</v>
      </c>
      <c r="BI68" s="20">
        <v>1.7031499910000001</v>
      </c>
      <c r="BJ68" s="20">
        <v>0</v>
      </c>
    </row>
    <row r="69" spans="1:62">
      <c r="A69" s="13">
        <v>30</v>
      </c>
      <c r="B69" s="23">
        <v>43670</v>
      </c>
      <c r="C69" s="13">
        <v>3</v>
      </c>
      <c r="D69" s="13" t="s">
        <v>700</v>
      </c>
      <c r="E69" s="13">
        <v>105</v>
      </c>
      <c r="F69" s="13" t="b">
        <v>0</v>
      </c>
      <c r="G69" s="21" t="s">
        <v>379</v>
      </c>
      <c r="H69" s="21" t="s">
        <v>380</v>
      </c>
      <c r="I69" s="21" t="s">
        <v>381</v>
      </c>
      <c r="J69" s="21" t="s">
        <v>382</v>
      </c>
      <c r="K69" s="21">
        <f t="shared" si="5"/>
        <v>15.190000000000001</v>
      </c>
      <c r="L69" s="13" t="s">
        <v>383</v>
      </c>
      <c r="M69" s="13" t="s">
        <v>128</v>
      </c>
      <c r="N69" s="13" t="s">
        <v>157</v>
      </c>
      <c r="O69" s="13">
        <v>0</v>
      </c>
      <c r="P69" s="13" t="s">
        <v>384</v>
      </c>
      <c r="Q69" s="13">
        <v>0</v>
      </c>
      <c r="R69" s="13">
        <f t="shared" si="4"/>
        <v>4.1100000000000003</v>
      </c>
      <c r="S69" s="13">
        <v>0</v>
      </c>
      <c r="T69" s="13">
        <v>0</v>
      </c>
      <c r="U69" s="13">
        <v>0</v>
      </c>
      <c r="V69" s="13">
        <v>60</v>
      </c>
      <c r="W69" s="13">
        <v>2.4209999999999998</v>
      </c>
      <c r="X69" s="13">
        <v>1.1559999999999999</v>
      </c>
      <c r="Y69" s="13">
        <v>0.14599999999999999</v>
      </c>
      <c r="Z69" s="13">
        <v>0.38100000000000001</v>
      </c>
      <c r="AA69" s="13">
        <v>2.04</v>
      </c>
      <c r="AB69" s="13">
        <f t="shared" si="6"/>
        <v>3.577</v>
      </c>
      <c r="AE69" s="13">
        <v>3.93</v>
      </c>
      <c r="AF69" s="13">
        <v>65.5</v>
      </c>
      <c r="AG69" s="13">
        <v>65.646000000000001</v>
      </c>
      <c r="AH69" s="13">
        <v>0</v>
      </c>
      <c r="AI69" s="13">
        <v>40.853090000000002</v>
      </c>
      <c r="AJ69" s="13">
        <v>5.8619999999999998E-2</v>
      </c>
      <c r="AK69" s="13">
        <v>6.4000000000000005E-4</v>
      </c>
      <c r="AL69" s="13">
        <v>7.771954</v>
      </c>
      <c r="AM69" s="13">
        <v>2.6644999999999999E-2</v>
      </c>
      <c r="AN69" s="13">
        <v>7.3330000000000006E-2</v>
      </c>
      <c r="AO69" s="13">
        <v>15.203709999999999</v>
      </c>
      <c r="AP69" s="13">
        <v>2.4232490000000002</v>
      </c>
      <c r="AQ69" s="20">
        <v>25.153235290000001</v>
      </c>
      <c r="AR69" s="20">
        <v>0.56823529399999995</v>
      </c>
      <c r="AS69" s="20">
        <v>0.91300000000000003</v>
      </c>
      <c r="AT69" s="20">
        <v>1.1194117649999999</v>
      </c>
      <c r="AU69" s="20">
        <v>0.4</v>
      </c>
      <c r="AV69" s="20">
        <v>439.55882350000002</v>
      </c>
      <c r="AW69" s="20">
        <v>2</v>
      </c>
      <c r="AX69" s="20">
        <v>0.22</v>
      </c>
      <c r="AY69" s="20">
        <v>0.3</v>
      </c>
      <c r="AZ69" s="20">
        <v>115.6176471</v>
      </c>
      <c r="BA69" s="20">
        <v>9.4711764709999997</v>
      </c>
      <c r="BB69" s="20">
        <v>757</v>
      </c>
      <c r="BC69" s="20">
        <v>9.1667647060000004</v>
      </c>
      <c r="BD69" s="20">
        <v>-823.44117649999998</v>
      </c>
      <c r="BE69" s="20">
        <v>1415.5</v>
      </c>
      <c r="BF69" s="20">
        <v>10.44117647</v>
      </c>
      <c r="BG69" s="20">
        <v>2.3400838419999999</v>
      </c>
      <c r="BH69" s="20">
        <v>4.3645962369999998</v>
      </c>
      <c r="BI69" s="20">
        <v>1.3674723710000001</v>
      </c>
      <c r="BJ69" s="20">
        <v>0</v>
      </c>
    </row>
    <row r="70" spans="1:62">
      <c r="A70" s="13">
        <v>30</v>
      </c>
      <c r="B70" s="23">
        <v>43670</v>
      </c>
      <c r="C70" s="13">
        <v>4</v>
      </c>
      <c r="D70" s="13" t="s">
        <v>700</v>
      </c>
      <c r="E70" s="13">
        <v>100</v>
      </c>
      <c r="F70" s="13" t="b">
        <v>0</v>
      </c>
      <c r="G70" s="21" t="s">
        <v>385</v>
      </c>
      <c r="H70" s="21" t="s">
        <v>164</v>
      </c>
      <c r="I70" s="21" t="s">
        <v>386</v>
      </c>
      <c r="J70" s="21" t="s">
        <v>387</v>
      </c>
      <c r="K70" s="21">
        <f t="shared" si="5"/>
        <v>9.8000000000000007</v>
      </c>
      <c r="L70" s="13" t="s">
        <v>343</v>
      </c>
      <c r="M70" s="13" t="s">
        <v>388</v>
      </c>
      <c r="N70" s="13" t="s">
        <v>389</v>
      </c>
      <c r="O70" s="13">
        <v>0</v>
      </c>
      <c r="P70" s="13">
        <v>0</v>
      </c>
      <c r="Q70" s="13" t="s">
        <v>98</v>
      </c>
      <c r="R70" s="13">
        <f t="shared" si="4"/>
        <v>0.71</v>
      </c>
      <c r="S70" s="13">
        <v>0</v>
      </c>
      <c r="T70" s="13">
        <v>0</v>
      </c>
      <c r="U70" s="13" t="s">
        <v>153</v>
      </c>
      <c r="V70" s="13">
        <v>60</v>
      </c>
      <c r="W70" s="13">
        <v>1.845</v>
      </c>
      <c r="X70" s="13">
        <v>0.93700000000000006</v>
      </c>
      <c r="Y70" s="13">
        <v>7.8E-2</v>
      </c>
      <c r="Z70" s="13">
        <v>0.32500000000000001</v>
      </c>
      <c r="AA70" s="13">
        <v>1.52</v>
      </c>
      <c r="AB70" s="13">
        <f t="shared" si="6"/>
        <v>2.782</v>
      </c>
      <c r="AE70" s="13">
        <v>1.61</v>
      </c>
      <c r="AF70" s="13">
        <v>26.833333333333336</v>
      </c>
      <c r="AG70" s="13">
        <v>26.911333333333335</v>
      </c>
      <c r="AH70" s="13">
        <v>0</v>
      </c>
      <c r="AI70" s="13">
        <v>39.880650000000003</v>
      </c>
      <c r="AJ70" s="13">
        <v>0.132683</v>
      </c>
      <c r="AK70" s="13">
        <v>8.0800000000000002E-4</v>
      </c>
      <c r="AL70" s="13">
        <v>7.7690570000000001</v>
      </c>
      <c r="AM70" s="13">
        <v>4.163E-2</v>
      </c>
      <c r="AN70" s="13">
        <v>5.2665999999999998E-2</v>
      </c>
      <c r="AO70" s="13">
        <v>15.077970000000001</v>
      </c>
      <c r="AP70" s="13">
        <v>1.4333290000000001</v>
      </c>
      <c r="AQ70" s="20">
        <v>25.041071429999999</v>
      </c>
      <c r="AR70" s="20">
        <v>0.67928571400000004</v>
      </c>
      <c r="AS70" s="20">
        <v>0.91300000000000003</v>
      </c>
      <c r="AT70" s="20">
        <v>1.1299999999999999</v>
      </c>
      <c r="AU70" s="20">
        <v>0.4</v>
      </c>
      <c r="AV70" s="20">
        <v>434.10714289999999</v>
      </c>
      <c r="AW70" s="20">
        <v>2</v>
      </c>
      <c r="AX70" s="20">
        <v>0.22</v>
      </c>
      <c r="AY70" s="20">
        <v>0.3</v>
      </c>
      <c r="AZ70" s="20">
        <v>113.6107143</v>
      </c>
      <c r="BA70" s="20">
        <v>9.3260714290000006</v>
      </c>
      <c r="BB70" s="20">
        <v>757</v>
      </c>
      <c r="BC70" s="20">
        <v>9.3485714289999997</v>
      </c>
      <c r="BD70" s="20">
        <v>-829.64285710000001</v>
      </c>
      <c r="BE70" s="20">
        <v>1167.357143</v>
      </c>
      <c r="BF70" s="20">
        <v>8.3214285710000002</v>
      </c>
      <c r="BG70" s="20">
        <v>1.762597747</v>
      </c>
      <c r="BH70" s="20">
        <v>2.8797716680000001</v>
      </c>
      <c r="BI70" s="20">
        <v>1.815502151</v>
      </c>
      <c r="BJ70" s="20">
        <v>0</v>
      </c>
    </row>
    <row r="71" spans="1:62">
      <c r="A71" s="13">
        <v>30</v>
      </c>
      <c r="B71" s="23">
        <v>43670</v>
      </c>
      <c r="C71" s="13">
        <v>5</v>
      </c>
      <c r="D71" s="13" t="s">
        <v>703</v>
      </c>
      <c r="E71" s="13">
        <v>145</v>
      </c>
      <c r="F71" s="13" t="b">
        <v>1</v>
      </c>
      <c r="G71" s="21" t="s">
        <v>390</v>
      </c>
      <c r="H71" s="21">
        <v>0</v>
      </c>
      <c r="I71" s="21" t="s">
        <v>128</v>
      </c>
      <c r="J71" s="21" t="s">
        <v>164</v>
      </c>
      <c r="K71" s="21">
        <f t="shared" si="5"/>
        <v>2.02</v>
      </c>
      <c r="L71" s="13">
        <v>0</v>
      </c>
      <c r="M71" s="13" t="s">
        <v>143</v>
      </c>
      <c r="N71" s="13" t="s">
        <v>359</v>
      </c>
      <c r="O71" s="13">
        <v>0</v>
      </c>
      <c r="P71" s="13">
        <v>0</v>
      </c>
      <c r="Q71" s="13">
        <v>0</v>
      </c>
      <c r="R71" s="13">
        <f t="shared" si="4"/>
        <v>0</v>
      </c>
      <c r="S71" s="13">
        <v>0</v>
      </c>
      <c r="T71" s="13">
        <v>0</v>
      </c>
      <c r="U71" s="13">
        <v>0</v>
      </c>
      <c r="V71" s="13">
        <v>60</v>
      </c>
      <c r="W71" s="13">
        <v>1.8759999999999999</v>
      </c>
      <c r="X71" s="13">
        <v>1.0389999999999999</v>
      </c>
      <c r="Y71" s="13">
        <v>5.6000000000000001E-2</v>
      </c>
      <c r="Z71" s="13">
        <v>0.437</v>
      </c>
      <c r="AA71" s="13">
        <v>1.4390000000000001</v>
      </c>
      <c r="AB71" s="13">
        <f t="shared" si="6"/>
        <v>2.915</v>
      </c>
      <c r="AE71" s="13">
        <v>2.0249999999999999</v>
      </c>
      <c r="AF71" s="13">
        <v>33.75</v>
      </c>
      <c r="AG71" s="13">
        <v>33.805999999999997</v>
      </c>
      <c r="AH71" s="13">
        <v>0</v>
      </c>
      <c r="AI71" s="13">
        <v>39.718409999999999</v>
      </c>
      <c r="AJ71" s="13">
        <v>0.15745500000000001</v>
      </c>
      <c r="AK71" s="13">
        <v>1.008E-3</v>
      </c>
      <c r="AL71" s="13">
        <v>7.8165579999999997</v>
      </c>
      <c r="AM71" s="13">
        <v>4.8566999999999999E-2</v>
      </c>
      <c r="AN71" s="13">
        <v>5.5062E-2</v>
      </c>
      <c r="AO71" s="13">
        <v>15.280150000000001</v>
      </c>
      <c r="AP71" s="13">
        <v>2.114665</v>
      </c>
      <c r="AQ71" s="20">
        <v>25.14964286</v>
      </c>
      <c r="AR71" s="20">
        <v>0.71928571399999996</v>
      </c>
      <c r="AS71" s="20">
        <v>0.91300000000000003</v>
      </c>
      <c r="AT71" s="20">
        <v>1.1328571430000001</v>
      </c>
      <c r="AU71" s="20">
        <v>0.4</v>
      </c>
      <c r="AV71" s="20">
        <v>436.4642857</v>
      </c>
      <c r="AW71" s="20">
        <v>2</v>
      </c>
      <c r="AX71" s="20">
        <v>0.22</v>
      </c>
      <c r="AY71" s="20">
        <v>0.3</v>
      </c>
      <c r="AZ71" s="20">
        <v>97.321428569999995</v>
      </c>
      <c r="BA71" s="20">
        <v>7.9685714289999998</v>
      </c>
      <c r="BB71" s="20">
        <v>757</v>
      </c>
      <c r="BC71" s="20">
        <v>8.934642857</v>
      </c>
      <c r="BD71" s="20">
        <v>-831.82142859999999</v>
      </c>
      <c r="BE71" s="20">
        <v>1217.392857</v>
      </c>
      <c r="BF71" s="20">
        <v>9.0714285710000002</v>
      </c>
      <c r="BG71" s="20">
        <v>1.7819576450000001</v>
      </c>
      <c r="BH71" s="20">
        <v>8.8883092500000007</v>
      </c>
      <c r="BI71" s="20">
        <v>1.795777811</v>
      </c>
      <c r="BJ71" s="20">
        <v>0</v>
      </c>
    </row>
    <row r="72" spans="1:62">
      <c r="A72" s="13">
        <v>30</v>
      </c>
      <c r="B72" s="23">
        <v>43670</v>
      </c>
      <c r="C72" s="13">
        <v>6</v>
      </c>
      <c r="D72" s="13" t="s">
        <v>109</v>
      </c>
      <c r="E72" s="13">
        <v>155</v>
      </c>
      <c r="F72" s="13" t="b">
        <v>1</v>
      </c>
      <c r="G72" s="21" t="s">
        <v>391</v>
      </c>
      <c r="H72" s="21" t="s">
        <v>153</v>
      </c>
      <c r="I72" s="21" t="s">
        <v>392</v>
      </c>
      <c r="J72" s="21" t="s">
        <v>393</v>
      </c>
      <c r="K72" s="21">
        <f t="shared" si="5"/>
        <v>4.55</v>
      </c>
      <c r="L72" s="13" t="s">
        <v>112</v>
      </c>
      <c r="M72" s="13" t="s">
        <v>69</v>
      </c>
      <c r="N72" s="13" t="s">
        <v>289</v>
      </c>
      <c r="O72" s="13">
        <v>0</v>
      </c>
      <c r="P72" s="13">
        <v>0</v>
      </c>
      <c r="Q72" s="13">
        <v>0</v>
      </c>
      <c r="R72" s="13">
        <f t="shared" si="4"/>
        <v>0</v>
      </c>
      <c r="S72" s="13">
        <v>0</v>
      </c>
      <c r="T72" s="13">
        <v>0</v>
      </c>
      <c r="U72" s="13">
        <v>0</v>
      </c>
      <c r="V72" s="13">
        <v>60</v>
      </c>
      <c r="W72" s="13">
        <v>2.0630000000000002</v>
      </c>
      <c r="X72" s="13">
        <v>1.6659999999999999</v>
      </c>
      <c r="Y72" s="13">
        <v>0.255</v>
      </c>
      <c r="Z72" s="13">
        <v>0.436</v>
      </c>
      <c r="AA72" s="13">
        <v>1.627</v>
      </c>
      <c r="AB72" s="13">
        <f t="shared" si="6"/>
        <v>3.7290000000000001</v>
      </c>
      <c r="AE72" s="13">
        <v>2.15</v>
      </c>
      <c r="AF72" s="13">
        <v>35.833333333333336</v>
      </c>
      <c r="AG72" s="13">
        <v>36.088333333333338</v>
      </c>
      <c r="AH72" s="13">
        <v>0</v>
      </c>
      <c r="AI72" s="13">
        <v>39.323970000000003</v>
      </c>
      <c r="AJ72" s="13">
        <v>8.7146000000000001E-2</v>
      </c>
      <c r="AK72" s="13">
        <v>5.5000000000000003E-4</v>
      </c>
      <c r="AL72" s="13">
        <v>7.7668119999999998</v>
      </c>
      <c r="AM72" s="13">
        <v>3.9594999999999998E-2</v>
      </c>
      <c r="AN72" s="13">
        <v>7.4767E-2</v>
      </c>
      <c r="AO72" s="13">
        <v>15.188610000000001</v>
      </c>
      <c r="AP72" s="13">
        <v>1.3677189999999999</v>
      </c>
      <c r="AQ72" s="20">
        <v>25.097857139999999</v>
      </c>
      <c r="AR72" s="20">
        <v>0.61857142899999995</v>
      </c>
      <c r="AS72" s="20">
        <v>0.91300000000000003</v>
      </c>
      <c r="AT72" s="20">
        <v>1.124642857</v>
      </c>
      <c r="AU72" s="20">
        <v>0.4</v>
      </c>
      <c r="AV72" s="20">
        <v>434.2142857</v>
      </c>
      <c r="AW72" s="20">
        <v>2</v>
      </c>
      <c r="AX72" s="20">
        <v>0.22</v>
      </c>
      <c r="AY72" s="20">
        <v>0.3</v>
      </c>
      <c r="AZ72" s="20">
        <v>98.842857140000007</v>
      </c>
      <c r="BA72" s="20">
        <v>8.1050000000000004</v>
      </c>
      <c r="BB72" s="20">
        <v>757</v>
      </c>
      <c r="BC72" s="20">
        <v>8.9667857140000002</v>
      </c>
      <c r="BD72" s="20">
        <v>-829.5</v>
      </c>
      <c r="BE72" s="20">
        <v>1089.357143</v>
      </c>
      <c r="BF72" s="20">
        <v>7.6428571429999996</v>
      </c>
      <c r="BG72" s="20">
        <v>1.8942777909999999</v>
      </c>
      <c r="BH72" s="20">
        <v>5.3087164549999999</v>
      </c>
      <c r="BI72" s="20">
        <v>1.689298167</v>
      </c>
      <c r="BJ72" s="20">
        <v>0</v>
      </c>
    </row>
    <row r="73" spans="1:62">
      <c r="A73" s="13">
        <v>30</v>
      </c>
      <c r="B73" s="23">
        <v>43670</v>
      </c>
      <c r="C73" s="13">
        <v>7</v>
      </c>
      <c r="D73" s="13" t="s">
        <v>702</v>
      </c>
      <c r="E73" s="13">
        <v>170</v>
      </c>
      <c r="F73" s="13" t="b">
        <v>1</v>
      </c>
      <c r="G73" s="21" t="s">
        <v>394</v>
      </c>
      <c r="H73" s="21" t="s">
        <v>300</v>
      </c>
      <c r="I73" s="21">
        <v>0</v>
      </c>
      <c r="J73" s="21" t="s">
        <v>395</v>
      </c>
      <c r="K73" s="21">
        <f t="shared" si="5"/>
        <v>1.44</v>
      </c>
      <c r="L73" s="13">
        <v>0</v>
      </c>
      <c r="M73" s="13">
        <v>0</v>
      </c>
      <c r="N73" s="13" t="s">
        <v>294</v>
      </c>
      <c r="O73" s="13">
        <v>0</v>
      </c>
      <c r="P73" s="13">
        <v>0</v>
      </c>
      <c r="Q73" s="13">
        <v>0</v>
      </c>
      <c r="R73" s="13">
        <f t="shared" si="4"/>
        <v>0</v>
      </c>
      <c r="S73" s="13">
        <v>0</v>
      </c>
      <c r="T73" s="13">
        <v>0</v>
      </c>
      <c r="U73" s="13">
        <v>0</v>
      </c>
      <c r="V73" s="13">
        <v>60</v>
      </c>
      <c r="W73" s="13">
        <v>0.71099999999999997</v>
      </c>
      <c r="X73" s="13">
        <v>0.56200000000000006</v>
      </c>
      <c r="Y73" s="13">
        <v>3.4000000000000002E-2</v>
      </c>
      <c r="Z73" s="13">
        <v>0.1</v>
      </c>
      <c r="AA73" s="13">
        <v>0.61099999999999999</v>
      </c>
      <c r="AB73" s="13">
        <f t="shared" si="6"/>
        <v>1.2730000000000001</v>
      </c>
      <c r="AE73" s="13">
        <v>1.4850000000000001</v>
      </c>
      <c r="AF73" s="13">
        <v>24.750000000000004</v>
      </c>
      <c r="AG73" s="13">
        <v>24.784000000000002</v>
      </c>
      <c r="AH73" s="13">
        <v>0</v>
      </c>
      <c r="AI73" s="13">
        <v>31.07525</v>
      </c>
      <c r="AJ73" s="13">
        <v>6.7361000000000004E-2</v>
      </c>
      <c r="AK73" s="13">
        <v>5.5999999999999995E-4</v>
      </c>
      <c r="AL73" s="13">
        <v>7.7233479999999997</v>
      </c>
      <c r="AM73" s="13">
        <v>1.0784999999999999E-2</v>
      </c>
      <c r="AN73" s="13">
        <v>3.7571E-2</v>
      </c>
      <c r="AO73" s="13">
        <v>14.972939999999999</v>
      </c>
      <c r="AP73" s="13">
        <v>0.86158299999999999</v>
      </c>
      <c r="AQ73" s="20">
        <v>24.862301590000001</v>
      </c>
      <c r="AR73" s="20">
        <v>0.89</v>
      </c>
      <c r="AS73" s="20">
        <v>0.91348412700000003</v>
      </c>
      <c r="AT73" s="20">
        <v>1.148571429</v>
      </c>
      <c r="AU73" s="20">
        <v>0.4</v>
      </c>
      <c r="AV73" s="20">
        <v>400.92857140000001</v>
      </c>
      <c r="AW73" s="20">
        <v>2.4444444440000002</v>
      </c>
      <c r="AX73" s="20">
        <v>0.19952381</v>
      </c>
      <c r="AY73" s="20">
        <v>0.27142857100000001</v>
      </c>
      <c r="AZ73" s="20">
        <v>149.12222220000001</v>
      </c>
      <c r="BA73" s="20">
        <v>12.28190476</v>
      </c>
      <c r="BB73" s="20">
        <v>757</v>
      </c>
      <c r="BC73" s="20">
        <v>9.4606746029999993</v>
      </c>
      <c r="BD73" s="20">
        <v>-805.91666669999995</v>
      </c>
      <c r="BE73" s="20">
        <v>733.62301590000004</v>
      </c>
      <c r="BF73" s="20">
        <v>5.5396825400000003</v>
      </c>
      <c r="BG73" s="20">
        <v>2.0097103980000002</v>
      </c>
      <c r="BH73" s="20">
        <v>1.4474124749999999</v>
      </c>
      <c r="BI73" s="20">
        <v>1.592269216</v>
      </c>
      <c r="BJ73" s="20">
        <v>0</v>
      </c>
    </row>
    <row r="74" spans="1:62">
      <c r="A74" s="13">
        <v>30</v>
      </c>
      <c r="B74" s="23">
        <v>43670</v>
      </c>
      <c r="C74" s="13">
        <v>8</v>
      </c>
      <c r="D74" s="13" t="s">
        <v>703</v>
      </c>
      <c r="E74" s="13">
        <v>120</v>
      </c>
      <c r="F74" s="13" t="b">
        <v>0</v>
      </c>
      <c r="G74" s="21" t="s">
        <v>396</v>
      </c>
      <c r="H74" s="21" t="s">
        <v>397</v>
      </c>
      <c r="I74" s="21">
        <v>0</v>
      </c>
      <c r="J74" s="21" t="s">
        <v>398</v>
      </c>
      <c r="K74" s="21">
        <f t="shared" si="5"/>
        <v>2.58</v>
      </c>
      <c r="L74" s="13">
        <v>0</v>
      </c>
      <c r="M74" s="13">
        <v>0</v>
      </c>
      <c r="N74" s="13" t="s">
        <v>399</v>
      </c>
      <c r="O74" s="13">
        <v>0</v>
      </c>
      <c r="P74" s="13">
        <v>0</v>
      </c>
      <c r="Q74" s="13">
        <v>0</v>
      </c>
      <c r="R74" s="13">
        <f t="shared" si="4"/>
        <v>0</v>
      </c>
      <c r="S74" s="13">
        <v>0</v>
      </c>
      <c r="T74" s="13">
        <v>0</v>
      </c>
      <c r="U74" s="13">
        <v>0</v>
      </c>
      <c r="V74" s="13">
        <v>60</v>
      </c>
      <c r="W74" s="13">
        <v>1.784</v>
      </c>
      <c r="X74" s="13">
        <v>1.444</v>
      </c>
      <c r="Y74" s="13">
        <v>0.11899999999999999</v>
      </c>
      <c r="Z74" s="13">
        <v>0.36</v>
      </c>
      <c r="AA74" s="13">
        <v>1.4239999999999999</v>
      </c>
      <c r="AB74" s="13">
        <f t="shared" si="6"/>
        <v>3.2279999999999998</v>
      </c>
      <c r="AE74" s="13">
        <v>3.63</v>
      </c>
      <c r="AF74" s="13">
        <v>60.5</v>
      </c>
      <c r="AG74" s="13">
        <v>60.619</v>
      </c>
      <c r="AH74" s="13">
        <v>0</v>
      </c>
      <c r="AI74" s="13">
        <v>39.24859</v>
      </c>
      <c r="AJ74" s="13">
        <v>0.12731899999999999</v>
      </c>
      <c r="AK74" s="13">
        <v>0</v>
      </c>
      <c r="AL74" s="13">
        <v>7.9355089999999997</v>
      </c>
      <c r="AM74" s="13">
        <v>5.0249000000000002E-2</v>
      </c>
      <c r="AN74" s="13">
        <v>6.6324999999999995E-2</v>
      </c>
      <c r="AO74" s="13">
        <v>14.75517</v>
      </c>
      <c r="AP74" s="13">
        <v>1.3049930000000001</v>
      </c>
      <c r="AQ74" s="20">
        <v>24.87833333</v>
      </c>
      <c r="AR74" s="20">
        <v>0.62083333299999999</v>
      </c>
      <c r="AS74" s="20">
        <v>0.91325000000000001</v>
      </c>
      <c r="AT74" s="20">
        <v>1.125</v>
      </c>
      <c r="AU74" s="20">
        <v>0.4</v>
      </c>
      <c r="AV74" s="20">
        <v>432.83333329999999</v>
      </c>
      <c r="AW74" s="20">
        <v>2</v>
      </c>
      <c r="AX74" s="20">
        <v>0.22</v>
      </c>
      <c r="AY74" s="20">
        <v>0.3</v>
      </c>
      <c r="AZ74" s="20">
        <v>98.288888889999996</v>
      </c>
      <c r="BA74" s="20">
        <v>8.091111111</v>
      </c>
      <c r="BB74" s="20">
        <v>757</v>
      </c>
      <c r="BC74" s="20">
        <v>8.9052777780000003</v>
      </c>
      <c r="BD74" s="20">
        <v>-833.5</v>
      </c>
      <c r="BE74" s="20">
        <v>998.55555560000005</v>
      </c>
      <c r="BF74" s="20">
        <v>7.3333333329999997</v>
      </c>
      <c r="BG74" s="20">
        <v>2.426362074</v>
      </c>
      <c r="BH74" s="20">
        <v>2.7599879340000002</v>
      </c>
      <c r="BI74" s="20">
        <v>1.318846859</v>
      </c>
      <c r="BJ74" s="20">
        <v>0</v>
      </c>
    </row>
    <row r="75" spans="1:62">
      <c r="A75" s="13">
        <v>30</v>
      </c>
      <c r="B75" s="23">
        <v>43670</v>
      </c>
      <c r="C75" s="13">
        <v>9</v>
      </c>
      <c r="D75" s="13" t="s">
        <v>109</v>
      </c>
      <c r="E75" s="13">
        <v>140</v>
      </c>
      <c r="F75" s="13" t="b">
        <v>1</v>
      </c>
      <c r="G75" s="21" t="s">
        <v>261</v>
      </c>
      <c r="H75" s="21" t="s">
        <v>308</v>
      </c>
      <c r="I75" s="21" t="s">
        <v>400</v>
      </c>
      <c r="J75" s="21" t="s">
        <v>395</v>
      </c>
      <c r="K75" s="21">
        <f t="shared" si="5"/>
        <v>2.3499999999999996</v>
      </c>
      <c r="L75" s="13">
        <v>0</v>
      </c>
      <c r="M75" s="13" t="s">
        <v>199</v>
      </c>
      <c r="N75" s="13" t="s">
        <v>207</v>
      </c>
      <c r="O75" s="13">
        <v>0</v>
      </c>
      <c r="P75" s="13" t="s">
        <v>401</v>
      </c>
      <c r="Q75" s="13">
        <v>0</v>
      </c>
      <c r="R75" s="13">
        <f t="shared" si="4"/>
        <v>8.61</v>
      </c>
      <c r="S75" s="13">
        <v>0</v>
      </c>
      <c r="T75" s="13" t="s">
        <v>112</v>
      </c>
      <c r="U75" s="13">
        <v>0</v>
      </c>
      <c r="V75" s="13">
        <v>60</v>
      </c>
      <c r="W75" s="13">
        <v>2.077</v>
      </c>
      <c r="X75" s="13">
        <v>1.196</v>
      </c>
      <c r="Y75" s="13">
        <v>0.105</v>
      </c>
      <c r="Z75" s="13">
        <v>0.34499999999999997</v>
      </c>
      <c r="AA75" s="13">
        <v>1.732</v>
      </c>
      <c r="AB75" s="13">
        <f t="shared" si="6"/>
        <v>3.2729999999999997</v>
      </c>
      <c r="AE75" s="13">
        <v>3.94</v>
      </c>
      <c r="AF75" s="13">
        <v>65.666666666666671</v>
      </c>
      <c r="AG75" s="13">
        <v>65.771666666666675</v>
      </c>
      <c r="AH75" s="13">
        <v>0</v>
      </c>
      <c r="AI75" s="13">
        <v>39.241039999999998</v>
      </c>
      <c r="AJ75" s="13">
        <v>7.6780000000000001E-2</v>
      </c>
      <c r="AK75" s="13">
        <v>2.4529999999999999E-3</v>
      </c>
      <c r="AL75" s="13">
        <v>7.9199869999999999</v>
      </c>
      <c r="AM75" s="13">
        <v>2.3786000000000002E-2</v>
      </c>
      <c r="AN75" s="13">
        <v>5.1473999999999999E-2</v>
      </c>
      <c r="AO75" s="13">
        <v>14.83643</v>
      </c>
      <c r="AP75" s="13">
        <v>0.95242800000000005</v>
      </c>
      <c r="AQ75" s="20">
        <v>24.925357139999999</v>
      </c>
      <c r="AR75" s="20">
        <v>0.64071428600000002</v>
      </c>
      <c r="AS75" s="20">
        <v>0.91300000000000003</v>
      </c>
      <c r="AT75" s="20">
        <v>1.125357143</v>
      </c>
      <c r="AU75" s="20">
        <v>0.4</v>
      </c>
      <c r="AV75" s="20">
        <v>426.5</v>
      </c>
      <c r="AW75" s="20">
        <v>2</v>
      </c>
      <c r="AX75" s="20">
        <v>0.21142857100000001</v>
      </c>
      <c r="AY75" s="20">
        <v>0.3</v>
      </c>
      <c r="AZ75" s="20">
        <v>116.0678571</v>
      </c>
      <c r="BA75" s="20">
        <v>9.5460714289999995</v>
      </c>
      <c r="BB75" s="20">
        <v>757</v>
      </c>
      <c r="BC75" s="20">
        <v>9.0803571430000005</v>
      </c>
      <c r="BD75" s="20">
        <v>-828.57142859999999</v>
      </c>
      <c r="BE75" s="20">
        <v>1108.392857</v>
      </c>
      <c r="BF75" s="20">
        <v>8.3928571430000005</v>
      </c>
      <c r="BG75" s="20">
        <v>2.1660901689999998</v>
      </c>
      <c r="BH75" s="20">
        <v>2.5168341970000001</v>
      </c>
      <c r="BI75" s="20">
        <v>1.477316155</v>
      </c>
      <c r="BJ75" s="20">
        <v>0</v>
      </c>
    </row>
    <row r="76" spans="1:62" ht="13.5" thickBot="1">
      <c r="A76" s="13">
        <v>30</v>
      </c>
      <c r="B76" s="23">
        <v>43670</v>
      </c>
      <c r="C76" s="13">
        <v>10</v>
      </c>
      <c r="D76" s="13" t="s">
        <v>703</v>
      </c>
      <c r="E76" s="13">
        <v>90</v>
      </c>
      <c r="F76" s="13" t="b">
        <v>0</v>
      </c>
      <c r="G76" s="21" t="s">
        <v>402</v>
      </c>
      <c r="H76" s="21" t="s">
        <v>403</v>
      </c>
      <c r="I76" s="21" t="s">
        <v>206</v>
      </c>
      <c r="J76" s="21" t="s">
        <v>404</v>
      </c>
      <c r="K76" s="21">
        <f t="shared" si="5"/>
        <v>21.25</v>
      </c>
      <c r="L76" s="13">
        <v>0</v>
      </c>
      <c r="M76" s="13">
        <v>0</v>
      </c>
      <c r="N76" s="13" t="s">
        <v>152</v>
      </c>
      <c r="O76" s="13" t="s">
        <v>405</v>
      </c>
      <c r="P76" s="13" t="s">
        <v>406</v>
      </c>
      <c r="Q76" s="13">
        <v>0</v>
      </c>
      <c r="R76" s="13">
        <f t="shared" si="4"/>
        <v>19.75</v>
      </c>
      <c r="S76" s="13">
        <v>0</v>
      </c>
      <c r="T76" s="13" t="s">
        <v>70</v>
      </c>
      <c r="U76" s="13">
        <v>0</v>
      </c>
      <c r="V76" s="13">
        <v>60</v>
      </c>
      <c r="W76" s="13">
        <v>2.7429999999999999</v>
      </c>
      <c r="X76" s="13">
        <v>0.99399999999999999</v>
      </c>
      <c r="Y76" s="13">
        <v>1.2999999999999999E-2</v>
      </c>
      <c r="Z76" s="13">
        <v>0.61</v>
      </c>
      <c r="AA76" s="13">
        <v>2.133</v>
      </c>
      <c r="AB76" s="13">
        <f t="shared" si="6"/>
        <v>3.7370000000000001</v>
      </c>
      <c r="AE76" s="13">
        <v>1.78</v>
      </c>
      <c r="AF76" s="13">
        <v>29.666666666666668</v>
      </c>
      <c r="AG76" s="13">
        <v>29.67966666666667</v>
      </c>
      <c r="AH76" s="13">
        <v>0</v>
      </c>
      <c r="AI76" s="13">
        <v>38.989980000000003</v>
      </c>
      <c r="AJ76" s="13">
        <v>8.0741999999999994E-2</v>
      </c>
      <c r="AK76" s="13">
        <v>3.0800000000000001E-4</v>
      </c>
      <c r="AL76" s="13">
        <v>7.9452239999999996</v>
      </c>
      <c r="AM76" s="13">
        <v>1.6709000000000002E-2</v>
      </c>
      <c r="AN76" s="13">
        <v>4.376E-2</v>
      </c>
      <c r="AO76" s="13">
        <v>15.0817</v>
      </c>
      <c r="AP76" s="13">
        <v>3.5234800000000002</v>
      </c>
      <c r="AQ76" s="20">
        <v>24.82176471</v>
      </c>
      <c r="AR76" s="20">
        <v>0.68058823499999999</v>
      </c>
      <c r="AS76" s="20">
        <v>0.91200000000000003</v>
      </c>
      <c r="AT76" s="20">
        <v>1.1291176469999999</v>
      </c>
      <c r="AU76" s="20">
        <v>0.4</v>
      </c>
      <c r="AV76" s="20">
        <v>435.97058820000001</v>
      </c>
      <c r="AW76" s="20">
        <v>2</v>
      </c>
      <c r="AX76" s="20">
        <v>0.22</v>
      </c>
      <c r="AY76" s="20">
        <v>0.3</v>
      </c>
      <c r="AZ76" s="20">
        <v>114.57647059999999</v>
      </c>
      <c r="BA76" s="20">
        <v>9.4417647060000007</v>
      </c>
      <c r="BB76" s="20">
        <v>757</v>
      </c>
      <c r="BC76" s="20">
        <v>9.1838235289999997</v>
      </c>
      <c r="BD76" s="20">
        <v>-820.85294120000003</v>
      </c>
      <c r="BE76" s="20">
        <v>943.52941180000005</v>
      </c>
      <c r="BF76" s="20">
        <v>7.4411764710000003</v>
      </c>
      <c r="BG76" s="20">
        <v>2.2384652009999999</v>
      </c>
      <c r="BH76" s="20">
        <v>1.881888011</v>
      </c>
      <c r="BI76" s="20">
        <v>1.4295509260000001</v>
      </c>
      <c r="BJ76" s="20">
        <v>0</v>
      </c>
    </row>
    <row r="77" spans="1:62" s="22" customFormat="1" ht="16.5" thickTop="1" thickBot="1">
      <c r="A77" s="34">
        <v>30</v>
      </c>
      <c r="B77" s="35">
        <v>43670</v>
      </c>
      <c r="C77" s="34">
        <v>11</v>
      </c>
      <c r="D77" s="34" t="s">
        <v>702</v>
      </c>
      <c r="E77" s="34">
        <v>145</v>
      </c>
      <c r="F77" s="34" t="b">
        <v>0</v>
      </c>
      <c r="G77" s="34" t="s">
        <v>407</v>
      </c>
      <c r="H77" s="38" t="s">
        <v>408</v>
      </c>
      <c r="I77" s="38">
        <v>1.34</v>
      </c>
      <c r="J77" s="38" t="s">
        <v>410</v>
      </c>
      <c r="K77" s="38">
        <f t="shared" si="5"/>
        <v>7.73</v>
      </c>
      <c r="L77" s="34" t="s">
        <v>411</v>
      </c>
      <c r="M77" s="34" t="s">
        <v>412</v>
      </c>
      <c r="N77" s="34" t="s">
        <v>289</v>
      </c>
      <c r="O77" s="34">
        <v>0</v>
      </c>
      <c r="P77" s="34">
        <v>0</v>
      </c>
      <c r="Q77" s="34">
        <v>0</v>
      </c>
      <c r="R77" s="34">
        <f t="shared" si="4"/>
        <v>0</v>
      </c>
      <c r="S77" s="34">
        <v>0</v>
      </c>
      <c r="T77" s="34">
        <v>0</v>
      </c>
      <c r="U77" s="34">
        <v>0</v>
      </c>
      <c r="V77" s="34">
        <v>60</v>
      </c>
      <c r="W77" s="34">
        <v>0.88100000000000001</v>
      </c>
      <c r="X77" s="34">
        <v>0.66</v>
      </c>
      <c r="Y77" s="34">
        <v>4.3999999999999997E-2</v>
      </c>
      <c r="Z77" s="34">
        <v>4.5999999999999999E-2</v>
      </c>
      <c r="AA77" s="34">
        <v>0.83499999999999996</v>
      </c>
      <c r="AB77" s="13">
        <f t="shared" si="6"/>
        <v>1.5409999999999999</v>
      </c>
      <c r="AC77" s="34"/>
      <c r="AD77" s="34"/>
      <c r="AE77" s="34">
        <v>4.835</v>
      </c>
      <c r="AF77" s="34">
        <v>80.583333333333343</v>
      </c>
      <c r="AG77" s="34">
        <v>80.62733333333334</v>
      </c>
      <c r="AH77" s="34">
        <v>0</v>
      </c>
      <c r="AI77" s="34">
        <v>38.871839999999999</v>
      </c>
      <c r="AJ77" s="34">
        <v>5.3525999999999997E-2</v>
      </c>
      <c r="AK77" s="34">
        <v>0</v>
      </c>
      <c r="AL77" s="34">
        <v>7.8927509999999996</v>
      </c>
      <c r="AM77" s="34">
        <v>1.8856000000000001E-2</v>
      </c>
      <c r="AN77" s="34">
        <v>6.6436999999999996E-2</v>
      </c>
      <c r="AO77" s="34">
        <v>14.99512</v>
      </c>
      <c r="AP77" s="34">
        <v>0.94089199999999995</v>
      </c>
      <c r="AQ77" s="37">
        <v>25.138214290000001</v>
      </c>
      <c r="AR77" s="37">
        <v>0.75357142899999996</v>
      </c>
      <c r="AS77" s="37">
        <v>0.91300000000000003</v>
      </c>
      <c r="AT77" s="37">
        <v>1.135357143</v>
      </c>
      <c r="AU77" s="37">
        <v>0.4</v>
      </c>
      <c r="AV77" s="37">
        <v>433.9642857</v>
      </c>
      <c r="AW77" s="37">
        <v>2</v>
      </c>
      <c r="AX77" s="37">
        <v>0.22</v>
      </c>
      <c r="AY77" s="37">
        <v>0.3</v>
      </c>
      <c r="AZ77" s="37">
        <v>104.8607143</v>
      </c>
      <c r="BA77" s="37">
        <v>8.5907142860000008</v>
      </c>
      <c r="BB77" s="37">
        <v>757</v>
      </c>
      <c r="BC77" s="37">
        <v>9.0503571429999994</v>
      </c>
      <c r="BD77" s="37">
        <v>-836.14285710000001</v>
      </c>
      <c r="BE77" s="37">
        <v>1220.7857140000001</v>
      </c>
      <c r="BF77" s="37">
        <v>8.8571428569999995</v>
      </c>
      <c r="BG77" s="37">
        <v>1.835266885</v>
      </c>
      <c r="BH77" s="37">
        <v>2.060077272</v>
      </c>
      <c r="BI77" s="37">
        <v>1.743615616</v>
      </c>
      <c r="BJ77" s="37">
        <v>0</v>
      </c>
    </row>
    <row r="78" spans="1:62" ht="13.5" thickTop="1">
      <c r="A78" s="13">
        <v>30</v>
      </c>
      <c r="B78" s="23">
        <v>43670</v>
      </c>
      <c r="C78" s="13">
        <v>12</v>
      </c>
      <c r="D78" s="13" t="s">
        <v>700</v>
      </c>
      <c r="E78" s="13">
        <v>90</v>
      </c>
      <c r="F78" s="13" t="b">
        <v>0</v>
      </c>
      <c r="G78" s="21" t="s">
        <v>413</v>
      </c>
      <c r="H78" s="21" t="s">
        <v>414</v>
      </c>
      <c r="I78" s="21" t="s">
        <v>415</v>
      </c>
      <c r="J78" s="21" t="s">
        <v>416</v>
      </c>
      <c r="K78" s="21">
        <f t="shared" si="5"/>
        <v>15.049999999999999</v>
      </c>
      <c r="L78" s="13" t="s">
        <v>306</v>
      </c>
      <c r="M78" s="13">
        <v>0</v>
      </c>
      <c r="N78" s="13" t="s">
        <v>167</v>
      </c>
      <c r="O78" s="13">
        <v>0</v>
      </c>
      <c r="P78" s="13">
        <v>0</v>
      </c>
      <c r="Q78" s="13">
        <v>3</v>
      </c>
      <c r="R78" s="13">
        <f t="shared" si="4"/>
        <v>3</v>
      </c>
      <c r="S78" s="13">
        <v>0</v>
      </c>
      <c r="T78" s="13">
        <v>0</v>
      </c>
      <c r="U78" s="13">
        <v>0</v>
      </c>
      <c r="V78" s="13">
        <v>60</v>
      </c>
      <c r="W78" s="13">
        <v>1.1319999999999999</v>
      </c>
      <c r="X78" s="13">
        <v>0.60599999999999998</v>
      </c>
      <c r="Y78" s="13">
        <v>2.9000000000000001E-2</v>
      </c>
      <c r="Z78" s="13">
        <v>0.155</v>
      </c>
      <c r="AA78" s="13">
        <v>0.97699999999999998</v>
      </c>
      <c r="AB78" s="13">
        <f t="shared" si="6"/>
        <v>1.738</v>
      </c>
      <c r="AE78" s="13">
        <v>3.05</v>
      </c>
      <c r="AF78" s="13">
        <v>50.833333333333336</v>
      </c>
      <c r="AG78" s="13">
        <v>50.862333333333339</v>
      </c>
      <c r="AH78" s="13">
        <v>0</v>
      </c>
      <c r="AI78" s="13">
        <v>39.566339999999997</v>
      </c>
      <c r="AJ78" s="13">
        <v>6.4591999999999997E-2</v>
      </c>
      <c r="AK78" s="13">
        <v>0</v>
      </c>
      <c r="AL78" s="13">
        <v>7.8150409999999999</v>
      </c>
      <c r="AM78" s="13">
        <v>1.7073000000000001E-2</v>
      </c>
      <c r="AN78" s="13">
        <v>6.7863999999999994E-2</v>
      </c>
      <c r="AO78" s="13">
        <v>15.55386</v>
      </c>
      <c r="AP78" s="13">
        <v>0.86086200000000002</v>
      </c>
      <c r="AQ78" s="20">
        <v>25.504000000000001</v>
      </c>
      <c r="AR78" s="20">
        <v>0.58499999999999996</v>
      </c>
      <c r="AS78" s="20">
        <v>0.91300000000000003</v>
      </c>
      <c r="AT78" s="20">
        <v>1.121</v>
      </c>
      <c r="AU78" s="20">
        <v>0.4</v>
      </c>
      <c r="AV78" s="20">
        <v>435.6</v>
      </c>
      <c r="AW78" s="20">
        <v>2</v>
      </c>
      <c r="AX78" s="20">
        <v>0.22</v>
      </c>
      <c r="AY78" s="20">
        <v>0.3</v>
      </c>
      <c r="AZ78" s="20">
        <v>114.33</v>
      </c>
      <c r="BA78" s="20">
        <v>9.3070000000000004</v>
      </c>
      <c r="BB78" s="20">
        <v>757</v>
      </c>
      <c r="BC78" s="20">
        <v>9.3650000000000002</v>
      </c>
      <c r="BD78" s="20">
        <v>-831.6</v>
      </c>
      <c r="BE78" s="20">
        <v>1403.1</v>
      </c>
      <c r="BF78" s="20">
        <v>8.4499999999999993</v>
      </c>
      <c r="BG78" s="20">
        <v>1.8090839139999999</v>
      </c>
      <c r="BH78" s="20">
        <v>6.712867804</v>
      </c>
      <c r="BI78" s="20">
        <v>1.7688510609999999</v>
      </c>
      <c r="BJ78" s="20">
        <v>0</v>
      </c>
    </row>
    <row r="79" spans="1:62">
      <c r="A79" s="13">
        <v>30</v>
      </c>
      <c r="B79" s="23">
        <v>43670</v>
      </c>
      <c r="C79" s="13">
        <v>13</v>
      </c>
      <c r="D79" s="13" t="s">
        <v>109</v>
      </c>
      <c r="E79" s="13">
        <v>140</v>
      </c>
      <c r="F79" s="13" t="b">
        <v>0</v>
      </c>
      <c r="G79" s="21" t="s">
        <v>377</v>
      </c>
      <c r="H79" s="21" t="s">
        <v>417</v>
      </c>
      <c r="I79" s="21" t="s">
        <v>374</v>
      </c>
      <c r="J79" s="21" t="s">
        <v>129</v>
      </c>
      <c r="K79" s="21">
        <f t="shared" si="5"/>
        <v>8.9499999999999993</v>
      </c>
      <c r="L79" s="13" t="s">
        <v>388</v>
      </c>
      <c r="M79" s="13">
        <v>0</v>
      </c>
      <c r="N79" s="13" t="s">
        <v>128</v>
      </c>
      <c r="O79" s="13">
        <v>0</v>
      </c>
      <c r="P79" s="13">
        <v>0</v>
      </c>
      <c r="Q79" s="13" t="s">
        <v>418</v>
      </c>
      <c r="R79" s="13">
        <f t="shared" si="4"/>
        <v>3.05</v>
      </c>
      <c r="S79" s="13">
        <v>0</v>
      </c>
      <c r="T79" s="13">
        <v>0</v>
      </c>
      <c r="U79" s="13">
        <v>0</v>
      </c>
      <c r="V79" s="13">
        <v>60</v>
      </c>
      <c r="W79" s="13">
        <v>1.91</v>
      </c>
      <c r="X79" s="13">
        <v>1.133</v>
      </c>
      <c r="Y79" s="13">
        <v>7.4999999999999997E-2</v>
      </c>
      <c r="Z79" s="13">
        <v>0.193</v>
      </c>
      <c r="AA79" s="13">
        <v>1.7170000000000001</v>
      </c>
      <c r="AB79" s="13">
        <f t="shared" si="6"/>
        <v>3.0430000000000001</v>
      </c>
      <c r="AE79" s="13">
        <v>2.85</v>
      </c>
      <c r="AF79" s="13">
        <v>47.5</v>
      </c>
      <c r="AG79" s="13">
        <v>47.575000000000003</v>
      </c>
      <c r="AH79" s="13">
        <v>0</v>
      </c>
      <c r="AI79" s="13">
        <v>38.58578</v>
      </c>
      <c r="AJ79" s="13">
        <v>6.0287E-2</v>
      </c>
      <c r="AK79" s="13">
        <v>1.6410000000000001E-3</v>
      </c>
      <c r="AL79" s="13">
        <v>7.7701919999999998</v>
      </c>
      <c r="AM79" s="13">
        <v>2.8694999999999998E-2</v>
      </c>
      <c r="AN79" s="13">
        <v>4.8837999999999999E-2</v>
      </c>
      <c r="AO79" s="13">
        <v>14.90888</v>
      </c>
      <c r="AP79" s="13">
        <v>1.5623860000000001</v>
      </c>
      <c r="AQ79" s="20">
        <v>25.45</v>
      </c>
      <c r="AR79" s="20">
        <v>0.60799999999999998</v>
      </c>
      <c r="AS79" s="20">
        <v>0.91300000000000003</v>
      </c>
      <c r="AT79" s="20">
        <v>1.1246666670000001</v>
      </c>
      <c r="AU79" s="20">
        <v>0.4</v>
      </c>
      <c r="AV79" s="20">
        <v>434.1333333</v>
      </c>
      <c r="AW79" s="20">
        <v>2</v>
      </c>
      <c r="AX79" s="20">
        <v>0.22</v>
      </c>
      <c r="AY79" s="20">
        <v>0.3</v>
      </c>
      <c r="AZ79" s="20">
        <v>106.38666670000001</v>
      </c>
      <c r="BA79" s="20">
        <v>8.6660000000000004</v>
      </c>
      <c r="BB79" s="20">
        <v>757</v>
      </c>
      <c r="BC79" s="20">
        <v>8.9873333330000005</v>
      </c>
      <c r="BD79" s="20">
        <v>-828.06666670000004</v>
      </c>
      <c r="BE79" s="20">
        <v>1227.2</v>
      </c>
      <c r="BF79" s="20">
        <v>7.8</v>
      </c>
      <c r="BG79" s="20">
        <v>2.4466284890000001</v>
      </c>
      <c r="BH79" s="20">
        <v>4.3650403630000003</v>
      </c>
      <c r="BI79" s="20">
        <v>1.307922316</v>
      </c>
      <c r="BJ79" s="20">
        <v>0</v>
      </c>
    </row>
    <row r="80" spans="1:62">
      <c r="A80" s="13">
        <v>30</v>
      </c>
      <c r="B80" s="23">
        <v>43670</v>
      </c>
      <c r="C80" s="13">
        <v>14</v>
      </c>
      <c r="D80" s="13" t="s">
        <v>704</v>
      </c>
      <c r="E80" s="13">
        <v>145</v>
      </c>
      <c r="F80" s="13" t="b">
        <v>1</v>
      </c>
      <c r="G80" s="21" t="s">
        <v>419</v>
      </c>
      <c r="H80" s="21" t="s">
        <v>187</v>
      </c>
      <c r="I80" s="21" t="s">
        <v>420</v>
      </c>
      <c r="J80" s="21" t="s">
        <v>421</v>
      </c>
      <c r="K80" s="21">
        <f t="shared" si="5"/>
        <v>6.5</v>
      </c>
      <c r="L80" s="13" t="s">
        <v>170</v>
      </c>
      <c r="M80" s="13">
        <v>0</v>
      </c>
      <c r="N80" s="13" t="s">
        <v>143</v>
      </c>
      <c r="O80" s="13">
        <v>0</v>
      </c>
      <c r="P80" s="13">
        <v>0</v>
      </c>
      <c r="Q80" s="13">
        <v>0</v>
      </c>
      <c r="R80" s="13">
        <f t="shared" si="4"/>
        <v>0</v>
      </c>
      <c r="S80" s="13">
        <v>0</v>
      </c>
      <c r="T80" s="13">
        <v>0</v>
      </c>
      <c r="U80" s="13">
        <v>0</v>
      </c>
      <c r="V80" s="13">
        <v>60</v>
      </c>
      <c r="W80" s="13">
        <v>2.161</v>
      </c>
      <c r="X80" s="13">
        <v>1.2010000000000001</v>
      </c>
      <c r="Y80" s="13">
        <v>0.06</v>
      </c>
      <c r="Z80" s="13">
        <v>0.48699999999999999</v>
      </c>
      <c r="AA80" s="13">
        <v>1.6739999999999999</v>
      </c>
      <c r="AB80" s="13">
        <f t="shared" si="6"/>
        <v>3.3620000000000001</v>
      </c>
      <c r="AE80" s="13">
        <v>3.1349999999999998</v>
      </c>
      <c r="AF80" s="13">
        <v>52.25</v>
      </c>
      <c r="AG80" s="13">
        <v>52.31</v>
      </c>
      <c r="AH80" s="13">
        <v>0</v>
      </c>
      <c r="AI80" s="13">
        <v>39.000689999999999</v>
      </c>
      <c r="AJ80" s="13">
        <v>7.7578999999999995E-2</v>
      </c>
      <c r="AK80" s="13">
        <v>3.9100000000000002E-4</v>
      </c>
      <c r="AL80" s="13">
        <v>7.8203290000000001</v>
      </c>
      <c r="AM80" s="13">
        <v>4.1803E-2</v>
      </c>
      <c r="AN80" s="13">
        <v>8.0051999999999998E-2</v>
      </c>
      <c r="AO80" s="13">
        <v>15.01619</v>
      </c>
      <c r="AP80" s="13">
        <v>1.067787</v>
      </c>
      <c r="AQ80" s="20">
        <v>24.585454550000001</v>
      </c>
      <c r="AR80" s="20">
        <v>0.89</v>
      </c>
      <c r="AS80" s="20">
        <v>0.91300000000000003</v>
      </c>
      <c r="AT80" s="20">
        <v>1.1477272730000001</v>
      </c>
      <c r="AU80" s="20">
        <v>0.4</v>
      </c>
      <c r="AV80" s="20">
        <v>440</v>
      </c>
      <c r="AW80" s="20">
        <v>2</v>
      </c>
      <c r="AX80" s="20">
        <v>0.22</v>
      </c>
      <c r="AY80" s="20">
        <v>0.3</v>
      </c>
      <c r="AZ80" s="20">
        <v>67.163636359999998</v>
      </c>
      <c r="BA80" s="20">
        <v>5.559090909</v>
      </c>
      <c r="BB80" s="20">
        <v>757</v>
      </c>
      <c r="BC80" s="20">
        <v>8.760454545</v>
      </c>
      <c r="BD80" s="20">
        <v>-841.45454549999999</v>
      </c>
      <c r="BE80" s="20">
        <v>915.77272730000004</v>
      </c>
      <c r="BF80" s="20">
        <v>6.4545454549999999</v>
      </c>
      <c r="BG80" s="20">
        <v>1.880511397</v>
      </c>
      <c r="BH80" s="20">
        <v>1.9079341110000001</v>
      </c>
      <c r="BI80" s="20">
        <v>1.7016647730000001</v>
      </c>
      <c r="BJ80" s="20">
        <v>0</v>
      </c>
    </row>
    <row r="81" spans="1:62">
      <c r="A81" s="13">
        <v>30</v>
      </c>
      <c r="B81" s="23">
        <v>43670</v>
      </c>
      <c r="C81" s="13">
        <v>15</v>
      </c>
      <c r="D81" s="13" t="s">
        <v>703</v>
      </c>
      <c r="E81" s="13">
        <v>145</v>
      </c>
      <c r="F81" s="13" t="b">
        <v>1</v>
      </c>
      <c r="G81" s="21" t="s">
        <v>375</v>
      </c>
      <c r="H81" s="21" t="s">
        <v>308</v>
      </c>
      <c r="I81" s="21" t="s">
        <v>209</v>
      </c>
      <c r="J81" s="21" t="s">
        <v>422</v>
      </c>
      <c r="K81" s="21">
        <f t="shared" si="5"/>
        <v>2.96</v>
      </c>
      <c r="L81" s="13" t="s">
        <v>330</v>
      </c>
      <c r="M81" s="13">
        <v>0</v>
      </c>
      <c r="N81" s="13" t="s">
        <v>156</v>
      </c>
      <c r="O81" s="13">
        <v>0</v>
      </c>
      <c r="P81" s="13">
        <v>0</v>
      </c>
      <c r="Q81" s="13">
        <v>0</v>
      </c>
      <c r="R81" s="13">
        <f t="shared" si="4"/>
        <v>0</v>
      </c>
      <c r="S81" s="13">
        <v>0</v>
      </c>
      <c r="T81" s="13">
        <v>0</v>
      </c>
      <c r="U81" s="13">
        <v>0</v>
      </c>
      <c r="V81" s="13">
        <v>60</v>
      </c>
      <c r="W81" s="13">
        <v>1.702</v>
      </c>
      <c r="X81" s="13">
        <v>1.111</v>
      </c>
      <c r="Y81" s="13">
        <v>0.12</v>
      </c>
      <c r="Z81" s="13">
        <v>0.30499999999999999</v>
      </c>
      <c r="AA81" s="13">
        <v>1.397</v>
      </c>
      <c r="AB81" s="13">
        <f t="shared" si="6"/>
        <v>2.8129999999999997</v>
      </c>
      <c r="AE81" s="13">
        <v>3.7349999999999999</v>
      </c>
      <c r="AF81" s="13">
        <v>62.25</v>
      </c>
      <c r="AG81" s="13">
        <v>62.37</v>
      </c>
      <c r="AH81" s="13">
        <v>0</v>
      </c>
      <c r="AI81" s="13">
        <v>38.08484</v>
      </c>
      <c r="AJ81" s="13">
        <v>0.112986</v>
      </c>
      <c r="AK81" s="13">
        <v>0</v>
      </c>
      <c r="AL81" s="13">
        <v>7.8333300000000001</v>
      </c>
      <c r="AM81" s="13">
        <v>2.6027000000000002E-2</v>
      </c>
      <c r="AN81" s="13">
        <v>6.2246000000000003E-2</v>
      </c>
      <c r="AO81" s="13">
        <v>15.09069</v>
      </c>
      <c r="AP81" s="13">
        <v>1.4376549999999999</v>
      </c>
      <c r="AQ81" s="20">
        <v>25.019523809999999</v>
      </c>
      <c r="AR81" s="20">
        <v>0.79714285699999998</v>
      </c>
      <c r="AS81" s="20">
        <v>0.91300000000000003</v>
      </c>
      <c r="AT81" s="20">
        <v>1.1401190480000001</v>
      </c>
      <c r="AU81" s="20">
        <v>0.4</v>
      </c>
      <c r="AV81" s="20">
        <v>432.73809519999998</v>
      </c>
      <c r="AW81" s="20">
        <v>2</v>
      </c>
      <c r="AX81" s="20">
        <v>0.21928571399999999</v>
      </c>
      <c r="AY81" s="20">
        <v>0.3</v>
      </c>
      <c r="AZ81" s="20">
        <v>101.7857143</v>
      </c>
      <c r="BA81" s="20">
        <v>8.3552380950000007</v>
      </c>
      <c r="BB81" s="20">
        <v>757</v>
      </c>
      <c r="BC81" s="20">
        <v>8.9459523809999997</v>
      </c>
      <c r="BD81" s="20">
        <v>-830.40476190000004</v>
      </c>
      <c r="BE81" s="20">
        <v>880.0357143</v>
      </c>
      <c r="BF81" s="20">
        <v>6.595238095</v>
      </c>
      <c r="BG81" s="20">
        <v>2.036794387</v>
      </c>
      <c r="BH81" s="20">
        <v>4.9103887229999996</v>
      </c>
      <c r="BI81" s="20">
        <v>1.5710962390000001</v>
      </c>
      <c r="BJ81" s="20">
        <v>0</v>
      </c>
    </row>
    <row r="82" spans="1:62">
      <c r="A82" s="13">
        <v>30</v>
      </c>
      <c r="B82" s="23">
        <v>43670</v>
      </c>
      <c r="C82" s="13">
        <v>16</v>
      </c>
      <c r="D82" s="13" t="s">
        <v>704</v>
      </c>
      <c r="E82" s="13">
        <v>140</v>
      </c>
      <c r="F82" s="13" t="b">
        <v>1</v>
      </c>
      <c r="G82" s="21" t="s">
        <v>423</v>
      </c>
      <c r="H82" s="21">
        <v>0</v>
      </c>
      <c r="I82" s="21">
        <v>0</v>
      </c>
      <c r="J82" s="21" t="s">
        <v>187</v>
      </c>
      <c r="K82" s="21">
        <f t="shared" si="5"/>
        <v>0.72</v>
      </c>
      <c r="L82" s="13">
        <v>0</v>
      </c>
      <c r="M82" s="13">
        <v>0</v>
      </c>
      <c r="N82" s="13" t="s">
        <v>301</v>
      </c>
      <c r="O82" s="13">
        <v>0</v>
      </c>
      <c r="P82" s="13">
        <v>0</v>
      </c>
      <c r="Q82" s="13">
        <v>0</v>
      </c>
      <c r="R82" s="13">
        <f t="shared" si="4"/>
        <v>0</v>
      </c>
      <c r="S82" s="13">
        <v>0</v>
      </c>
      <c r="T82" s="13">
        <v>0</v>
      </c>
      <c r="U82" s="13">
        <v>0</v>
      </c>
      <c r="V82" s="13">
        <v>60</v>
      </c>
      <c r="W82" s="13">
        <v>1.3440000000000001</v>
      </c>
      <c r="X82" s="13">
        <v>0.77300000000000002</v>
      </c>
      <c r="Y82" s="13">
        <v>2.4E-2</v>
      </c>
      <c r="Z82" s="13">
        <v>0.48899999999999999</v>
      </c>
      <c r="AA82" s="13">
        <v>0.85499999999999998</v>
      </c>
      <c r="AB82" s="13">
        <f t="shared" si="6"/>
        <v>2.117</v>
      </c>
      <c r="AE82" s="13">
        <v>1.575</v>
      </c>
      <c r="AF82" s="13">
        <v>26.25</v>
      </c>
      <c r="AG82" s="13">
        <v>26.274000000000001</v>
      </c>
      <c r="AH82" s="13">
        <v>0</v>
      </c>
      <c r="AI82" s="13">
        <v>36.112450000000003</v>
      </c>
      <c r="AJ82" s="13">
        <v>0.127721</v>
      </c>
      <c r="AK82" s="13">
        <v>2.9399999999999999E-4</v>
      </c>
      <c r="AL82" s="13">
        <v>7.8855279999999999</v>
      </c>
      <c r="AM82" s="13">
        <v>2.1929000000000001E-2</v>
      </c>
      <c r="AN82" s="13">
        <v>4.2083000000000002E-2</v>
      </c>
      <c r="AO82" s="13">
        <v>14.902229999999999</v>
      </c>
      <c r="AP82" s="13">
        <v>1.475867</v>
      </c>
      <c r="AQ82" s="20">
        <v>25.2075</v>
      </c>
      <c r="AR82" s="20">
        <v>0.60499999999999998</v>
      </c>
      <c r="AS82" s="20">
        <v>0.91317857099999999</v>
      </c>
      <c r="AT82" s="20">
        <v>1.1232142860000001</v>
      </c>
      <c r="AU82" s="20">
        <v>0.4</v>
      </c>
      <c r="AV82" s="20">
        <v>417.85714289999999</v>
      </c>
      <c r="AW82" s="20">
        <v>2</v>
      </c>
      <c r="AX82" s="20">
        <v>0.21</v>
      </c>
      <c r="AY82" s="20">
        <v>0.3</v>
      </c>
      <c r="AZ82" s="20">
        <v>120.5928571</v>
      </c>
      <c r="BA82" s="20">
        <v>9.8682142860000006</v>
      </c>
      <c r="BB82" s="20">
        <v>757</v>
      </c>
      <c r="BC82" s="20">
        <v>9.2264285709999996</v>
      </c>
      <c r="BD82" s="20">
        <v>-821</v>
      </c>
      <c r="BE82" s="20">
        <v>1405.6785709999999</v>
      </c>
      <c r="BF82" s="20">
        <v>9.7857142859999993</v>
      </c>
      <c r="BG82" s="20">
        <v>1.671817052</v>
      </c>
      <c r="BH82" s="20">
        <v>5.3858146429999998</v>
      </c>
      <c r="BI82" s="20">
        <v>1.914085035</v>
      </c>
      <c r="BJ82" s="20">
        <v>0</v>
      </c>
    </row>
    <row r="83" spans="1:62">
      <c r="A83" s="13">
        <v>30</v>
      </c>
      <c r="B83" s="23">
        <v>43670</v>
      </c>
      <c r="C83" s="13">
        <v>17</v>
      </c>
      <c r="D83" s="13" t="s">
        <v>702</v>
      </c>
      <c r="E83" s="13">
        <v>190</v>
      </c>
      <c r="F83" s="13" t="b">
        <v>1</v>
      </c>
      <c r="G83" s="21" t="s">
        <v>424</v>
      </c>
      <c r="H83" s="21">
        <v>0</v>
      </c>
      <c r="I83" s="21" t="s">
        <v>425</v>
      </c>
      <c r="J83" s="21">
        <v>0</v>
      </c>
      <c r="K83" s="21">
        <f t="shared" si="5"/>
        <v>1.1100000000000001</v>
      </c>
      <c r="L83" s="13">
        <v>0</v>
      </c>
      <c r="M83" s="13" t="s">
        <v>187</v>
      </c>
      <c r="N83" s="13">
        <v>0</v>
      </c>
      <c r="O83" s="13">
        <v>0</v>
      </c>
      <c r="P83" s="13">
        <v>0</v>
      </c>
      <c r="Q83" s="13">
        <v>0</v>
      </c>
      <c r="R83" s="13">
        <f t="shared" si="4"/>
        <v>0</v>
      </c>
      <c r="S83" s="13">
        <v>0</v>
      </c>
      <c r="T83" s="13">
        <v>0</v>
      </c>
      <c r="U83" s="13">
        <v>0</v>
      </c>
      <c r="V83" s="13">
        <v>60</v>
      </c>
      <c r="W83" s="13">
        <v>0.93100000000000005</v>
      </c>
      <c r="X83" s="13">
        <v>0.60299999999999998</v>
      </c>
      <c r="Y83" s="13">
        <v>3.4000000000000002E-2</v>
      </c>
      <c r="Z83" s="13">
        <v>0.245</v>
      </c>
      <c r="AA83" s="13">
        <v>0.68600000000000005</v>
      </c>
      <c r="AB83" s="13">
        <f t="shared" si="6"/>
        <v>1.534</v>
      </c>
      <c r="AE83" s="13">
        <v>2.88</v>
      </c>
      <c r="AF83" s="13">
        <v>48</v>
      </c>
      <c r="AG83" s="13">
        <v>48.033999999999999</v>
      </c>
      <c r="AH83" s="13">
        <v>0</v>
      </c>
      <c r="AI83" s="13">
        <v>39.503619999999998</v>
      </c>
      <c r="AJ83" s="13">
        <v>4.4491999999999997E-2</v>
      </c>
      <c r="AK83" s="13">
        <v>1.9699999999999999E-4</v>
      </c>
      <c r="AL83" s="13">
        <v>7.7922750000000001</v>
      </c>
      <c r="AM83" s="13">
        <v>6.2199999999999998E-3</v>
      </c>
      <c r="AN83" s="13">
        <v>3.4674000000000003E-2</v>
      </c>
      <c r="AO83" s="13">
        <v>14.98949</v>
      </c>
      <c r="AP83" s="13">
        <v>1.504707</v>
      </c>
      <c r="AQ83" s="20">
        <v>24.669325400000002</v>
      </c>
      <c r="AR83" s="20">
        <v>0.84333333300000002</v>
      </c>
      <c r="AS83" s="20">
        <v>0.91320634899999997</v>
      </c>
      <c r="AT83" s="20">
        <v>1.144761905</v>
      </c>
      <c r="AU83" s="20">
        <v>0.4</v>
      </c>
      <c r="AV83" s="20">
        <v>403.86507940000001</v>
      </c>
      <c r="AW83" s="20">
        <v>2.595238095</v>
      </c>
      <c r="AX83" s="20">
        <v>0.202380952</v>
      </c>
      <c r="AY83" s="20">
        <v>0.3</v>
      </c>
      <c r="AZ83" s="20">
        <v>145.1496032</v>
      </c>
      <c r="BA83" s="20">
        <v>11.99142857</v>
      </c>
      <c r="BB83" s="20">
        <v>757</v>
      </c>
      <c r="BC83" s="20">
        <v>9.5136904760000007</v>
      </c>
      <c r="BD83" s="20">
        <v>-820.61507940000001</v>
      </c>
      <c r="BE83" s="20">
        <v>947.38888889999998</v>
      </c>
      <c r="BF83" s="20">
        <v>6.436507937</v>
      </c>
      <c r="BG83" s="20">
        <v>1.7558614610000001</v>
      </c>
      <c r="BH83" s="20">
        <v>1.39734362</v>
      </c>
      <c r="BI83" s="20">
        <v>1.822467246</v>
      </c>
      <c r="BJ83" s="20">
        <v>0</v>
      </c>
    </row>
    <row r="84" spans="1:62">
      <c r="A84" s="13">
        <v>30</v>
      </c>
      <c r="B84" s="23">
        <v>43670</v>
      </c>
      <c r="C84" s="13">
        <v>18</v>
      </c>
      <c r="D84" s="13" t="s">
        <v>700</v>
      </c>
      <c r="E84" s="13">
        <v>90</v>
      </c>
      <c r="F84" s="13" t="b">
        <v>0</v>
      </c>
      <c r="G84" s="21" t="s">
        <v>426</v>
      </c>
      <c r="H84" s="21" t="s">
        <v>75</v>
      </c>
      <c r="I84" s="21" t="s">
        <v>427</v>
      </c>
      <c r="J84" s="21" t="s">
        <v>428</v>
      </c>
      <c r="K84" s="21">
        <f t="shared" si="5"/>
        <v>6.6300000000000008</v>
      </c>
      <c r="L84" s="13" t="s">
        <v>151</v>
      </c>
      <c r="M84" s="13">
        <v>0</v>
      </c>
      <c r="N84" s="13" t="s">
        <v>187</v>
      </c>
      <c r="O84" s="13">
        <v>0</v>
      </c>
      <c r="P84" s="13">
        <v>0</v>
      </c>
      <c r="Q84" s="13">
        <v>0</v>
      </c>
      <c r="R84" s="13">
        <f t="shared" si="4"/>
        <v>0</v>
      </c>
      <c r="S84" s="13">
        <v>0</v>
      </c>
      <c r="T84" s="13">
        <v>0</v>
      </c>
      <c r="U84" s="13">
        <v>0</v>
      </c>
      <c r="V84" s="13">
        <v>60</v>
      </c>
      <c r="W84" s="13">
        <v>0.54300000000000004</v>
      </c>
      <c r="X84" s="13">
        <v>0.51600000000000001</v>
      </c>
      <c r="Y84" s="13">
        <v>3.6999999999999998E-2</v>
      </c>
      <c r="Z84" s="13">
        <v>0.113</v>
      </c>
      <c r="AA84" s="13">
        <v>0.43</v>
      </c>
      <c r="AB84" s="13">
        <f t="shared" si="6"/>
        <v>1.0589999999999999</v>
      </c>
      <c r="AE84" s="13">
        <v>2.3250000000000002</v>
      </c>
      <c r="AF84" s="13">
        <v>38.750000000000007</v>
      </c>
      <c r="AG84" s="13">
        <v>38.787000000000006</v>
      </c>
      <c r="AH84" s="13">
        <v>0</v>
      </c>
      <c r="AI84" s="13">
        <v>38.87276</v>
      </c>
      <c r="AJ84" s="13">
        <v>4.3128E-2</v>
      </c>
      <c r="AK84" s="13">
        <v>1.1329999999999999E-3</v>
      </c>
      <c r="AL84" s="13">
        <v>7.8711070000000003</v>
      </c>
      <c r="AM84" s="13">
        <v>1.2185E-2</v>
      </c>
      <c r="AN84" s="13">
        <v>4.1183999999999998E-2</v>
      </c>
      <c r="AO84" s="13">
        <v>15.045629999999999</v>
      </c>
      <c r="AP84" s="13">
        <v>1.8983680000000001</v>
      </c>
      <c r="AQ84" s="20">
        <v>24.767063490000002</v>
      </c>
      <c r="AR84" s="20">
        <v>0.83444444399999995</v>
      </c>
      <c r="AS84" s="20">
        <v>0.91338888900000004</v>
      </c>
      <c r="AT84" s="20">
        <v>1.1438095239999999</v>
      </c>
      <c r="AU84" s="20">
        <v>0.4</v>
      </c>
      <c r="AV84" s="20">
        <v>435.5</v>
      </c>
      <c r="AW84" s="20">
        <v>2</v>
      </c>
      <c r="AX84" s="20">
        <v>0.22</v>
      </c>
      <c r="AY84" s="20">
        <v>0.3</v>
      </c>
      <c r="AZ84" s="20">
        <v>106.90873019999999</v>
      </c>
      <c r="BA84" s="20">
        <v>8.8198412699999995</v>
      </c>
      <c r="BB84" s="20">
        <v>757</v>
      </c>
      <c r="BC84" s="20">
        <v>9.2250793649999991</v>
      </c>
      <c r="BD84" s="20">
        <v>-831.55952379999997</v>
      </c>
      <c r="BE84" s="20">
        <v>656.66269839999995</v>
      </c>
      <c r="BF84" s="20">
        <v>3.9642857139999998</v>
      </c>
      <c r="BG84" s="20">
        <v>2.585367014</v>
      </c>
      <c r="BH84" s="20">
        <v>1.5881273</v>
      </c>
      <c r="BI84" s="20">
        <v>1.2377352930000001</v>
      </c>
      <c r="BJ84" s="20">
        <v>0</v>
      </c>
    </row>
    <row r="85" spans="1:62">
      <c r="A85" s="13">
        <v>30</v>
      </c>
      <c r="B85" s="23">
        <v>43670</v>
      </c>
      <c r="C85" s="13">
        <v>19</v>
      </c>
      <c r="D85" s="13" t="s">
        <v>109</v>
      </c>
      <c r="E85" s="13">
        <v>155</v>
      </c>
      <c r="F85" s="13" t="b">
        <v>1</v>
      </c>
      <c r="G85" s="21" t="s">
        <v>429</v>
      </c>
      <c r="H85" s="21" t="s">
        <v>217</v>
      </c>
      <c r="I85" s="21" t="s">
        <v>418</v>
      </c>
      <c r="J85" s="21" t="s">
        <v>305</v>
      </c>
      <c r="K85" s="21">
        <f t="shared" si="5"/>
        <v>7.34</v>
      </c>
      <c r="L85" s="13" t="s">
        <v>347</v>
      </c>
      <c r="M85" s="13">
        <v>0</v>
      </c>
      <c r="N85" s="13" t="s">
        <v>388</v>
      </c>
      <c r="O85" s="13">
        <v>0</v>
      </c>
      <c r="P85" s="13">
        <v>0</v>
      </c>
      <c r="Q85" s="13">
        <v>0</v>
      </c>
      <c r="R85" s="13">
        <f t="shared" si="4"/>
        <v>0</v>
      </c>
      <c r="S85" s="13">
        <v>0</v>
      </c>
      <c r="T85" s="13">
        <v>0</v>
      </c>
      <c r="U85" s="13">
        <v>0</v>
      </c>
      <c r="V85" s="13">
        <v>60</v>
      </c>
      <c r="W85" s="13">
        <v>1.0169999999999999</v>
      </c>
      <c r="X85" s="13">
        <v>0.72399999999999998</v>
      </c>
      <c r="Y85" s="13">
        <v>2.8000000000000001E-2</v>
      </c>
      <c r="Z85" s="13">
        <v>0.13500000000000001</v>
      </c>
      <c r="AA85" s="13">
        <v>0.88200000000000001</v>
      </c>
      <c r="AB85" s="13">
        <f t="shared" si="6"/>
        <v>1.7410000000000001</v>
      </c>
      <c r="AE85" s="13">
        <v>6.3550000000000004</v>
      </c>
      <c r="AF85" s="13">
        <v>105.91666666666667</v>
      </c>
      <c r="AG85" s="13">
        <v>105.94466666666668</v>
      </c>
      <c r="AH85" s="13">
        <v>0</v>
      </c>
      <c r="AI85" s="13">
        <v>36.58314</v>
      </c>
      <c r="AJ85" s="13">
        <v>6.9936999999999999E-2</v>
      </c>
      <c r="AK85" s="13">
        <v>2.117E-3</v>
      </c>
      <c r="AL85" s="13">
        <v>7.7482360000000003</v>
      </c>
      <c r="AM85" s="13">
        <v>1.4751E-2</v>
      </c>
      <c r="AN85" s="13">
        <v>4.4129000000000002E-2</v>
      </c>
      <c r="AO85" s="13">
        <v>14.956200000000001</v>
      </c>
      <c r="AP85" s="13">
        <v>1.6424160000000001</v>
      </c>
      <c r="AQ85" s="20">
        <v>24.71676471</v>
      </c>
      <c r="AR85" s="20">
        <v>0.79058823499999997</v>
      </c>
      <c r="AS85" s="20">
        <v>0.91300000000000003</v>
      </c>
      <c r="AT85" s="20">
        <v>1.139411765</v>
      </c>
      <c r="AU85" s="20">
        <v>0.4</v>
      </c>
      <c r="AV85" s="20">
        <v>437.70588240000001</v>
      </c>
      <c r="AW85" s="20">
        <v>2</v>
      </c>
      <c r="AX85" s="20">
        <v>0.22</v>
      </c>
      <c r="AY85" s="20">
        <v>0.3</v>
      </c>
      <c r="AZ85" s="20">
        <v>86.714705879999997</v>
      </c>
      <c r="BA85" s="20">
        <v>7.155882353</v>
      </c>
      <c r="BB85" s="20">
        <v>757</v>
      </c>
      <c r="BC85" s="20">
        <v>8.8547058819999993</v>
      </c>
      <c r="BD85" s="20">
        <v>-835.35294120000003</v>
      </c>
      <c r="BE85" s="20">
        <v>779.23529410000003</v>
      </c>
      <c r="BF85" s="20">
        <v>4.8823529409999997</v>
      </c>
      <c r="BG85" s="20">
        <v>2.9175778440000002</v>
      </c>
      <c r="BH85" s="20">
        <v>0.77247944999999996</v>
      </c>
      <c r="BI85" s="20">
        <v>1.0968002130000001</v>
      </c>
      <c r="BJ85" s="20">
        <v>0</v>
      </c>
    </row>
    <row r="86" spans="1:62">
      <c r="A86" s="13">
        <v>30</v>
      </c>
      <c r="B86" s="23">
        <v>43670</v>
      </c>
      <c r="C86" s="13">
        <v>20</v>
      </c>
      <c r="D86" s="13" t="s">
        <v>704</v>
      </c>
      <c r="E86" s="13">
        <v>55</v>
      </c>
      <c r="F86" s="13" t="b">
        <v>0</v>
      </c>
      <c r="G86" s="21" t="s">
        <v>430</v>
      </c>
      <c r="H86" s="21" t="s">
        <v>431</v>
      </c>
      <c r="I86" s="21" t="s">
        <v>432</v>
      </c>
      <c r="J86" s="21" t="s">
        <v>433</v>
      </c>
      <c r="K86" s="21">
        <f t="shared" si="5"/>
        <v>82.53</v>
      </c>
      <c r="L86" s="13" t="s">
        <v>343</v>
      </c>
      <c r="M86" s="13" t="s">
        <v>152</v>
      </c>
      <c r="N86" s="13" t="s">
        <v>397</v>
      </c>
      <c r="O86" s="13" t="s">
        <v>434</v>
      </c>
      <c r="P86" s="13" t="s">
        <v>435</v>
      </c>
      <c r="Q86" s="13" t="s">
        <v>436</v>
      </c>
      <c r="R86" s="13">
        <f t="shared" si="4"/>
        <v>72.19</v>
      </c>
      <c r="S86" s="13">
        <v>0</v>
      </c>
      <c r="T86" s="13">
        <v>0</v>
      </c>
      <c r="U86" s="13" t="s">
        <v>143</v>
      </c>
      <c r="V86" s="13">
        <v>60</v>
      </c>
      <c r="W86" s="13">
        <v>1.3819999999999999</v>
      </c>
      <c r="X86" s="13">
        <v>0.51800000000000002</v>
      </c>
      <c r="Y86" s="13">
        <v>1.4999999999999999E-2</v>
      </c>
      <c r="Z86" s="13">
        <v>7.9000000000000001E-2</v>
      </c>
      <c r="AA86" s="13">
        <v>1.3029999999999999</v>
      </c>
      <c r="AB86" s="13">
        <f t="shared" si="6"/>
        <v>1.9</v>
      </c>
      <c r="AE86" s="13">
        <v>6.3550000000000004</v>
      </c>
      <c r="AF86" s="13">
        <v>105.91666666666667</v>
      </c>
      <c r="AG86" s="13">
        <v>105.93166666666667</v>
      </c>
      <c r="AH86" s="13">
        <v>0</v>
      </c>
      <c r="AI86" s="13">
        <v>38.98921</v>
      </c>
      <c r="AJ86" s="13">
        <v>9.2002E-2</v>
      </c>
      <c r="AK86" s="13">
        <v>0</v>
      </c>
      <c r="AL86" s="13">
        <v>7.7869510000000002</v>
      </c>
      <c r="AM86" s="13">
        <v>2.4704E-2</v>
      </c>
      <c r="AN86" s="13">
        <v>6.7385E-2</v>
      </c>
      <c r="AO86" s="13">
        <v>15.299670000000001</v>
      </c>
      <c r="AP86" s="13">
        <v>0.58832799999999996</v>
      </c>
      <c r="AQ86" s="20">
        <v>24.76230769</v>
      </c>
      <c r="AR86" s="20">
        <v>0.73769230799999996</v>
      </c>
      <c r="AS86" s="20">
        <v>0.91300000000000003</v>
      </c>
      <c r="AT86" s="20">
        <v>1.136153846</v>
      </c>
      <c r="AU86" s="20">
        <v>0.4</v>
      </c>
      <c r="AV86" s="20">
        <v>435.2692308</v>
      </c>
      <c r="AW86" s="20">
        <v>2</v>
      </c>
      <c r="AX86" s="20">
        <v>0.22</v>
      </c>
      <c r="AY86" s="20">
        <v>0.3</v>
      </c>
      <c r="AZ86" s="20">
        <v>149.18076919999999</v>
      </c>
      <c r="BA86" s="20">
        <v>12.30461538</v>
      </c>
      <c r="BB86" s="20">
        <v>757</v>
      </c>
      <c r="BC86" s="20">
        <v>9.26</v>
      </c>
      <c r="BD86" s="20">
        <v>-811.07692310000004</v>
      </c>
      <c r="BE86" s="20">
        <v>756.76923079999995</v>
      </c>
      <c r="BF86" s="20">
        <v>5.769230769</v>
      </c>
      <c r="BG86" s="20">
        <v>2.8678062240000002</v>
      </c>
      <c r="BH86" s="20">
        <v>0.65211415500000003</v>
      </c>
      <c r="BI86" s="20">
        <v>1.115835503</v>
      </c>
      <c r="BJ86" s="20">
        <v>0</v>
      </c>
    </row>
    <row r="87" spans="1:62">
      <c r="A87" s="13">
        <v>30</v>
      </c>
      <c r="B87" s="23">
        <v>43670</v>
      </c>
      <c r="C87" s="13" t="s">
        <v>64</v>
      </c>
      <c r="D87" s="17" t="s">
        <v>701</v>
      </c>
      <c r="E87" s="13">
        <v>60</v>
      </c>
      <c r="F87" s="13" t="b">
        <v>0</v>
      </c>
      <c r="G87" s="21">
        <v>19.3</v>
      </c>
      <c r="H87" s="21" t="s">
        <v>438</v>
      </c>
      <c r="I87" s="21" t="s">
        <v>439</v>
      </c>
      <c r="J87" s="21" t="s">
        <v>440</v>
      </c>
      <c r="K87" s="21">
        <f t="shared" si="5"/>
        <v>91.28</v>
      </c>
      <c r="L87" s="13" t="s">
        <v>182</v>
      </c>
      <c r="M87" s="13" t="s">
        <v>156</v>
      </c>
      <c r="N87" s="13" t="s">
        <v>378</v>
      </c>
      <c r="O87" s="13" t="s">
        <v>441</v>
      </c>
      <c r="P87" s="13" t="s">
        <v>442</v>
      </c>
      <c r="Q87" s="13" t="s">
        <v>443</v>
      </c>
      <c r="R87" s="13">
        <f t="shared" si="4"/>
        <v>88.54</v>
      </c>
      <c r="S87" s="13" t="s">
        <v>182</v>
      </c>
      <c r="T87" s="13" t="s">
        <v>93</v>
      </c>
      <c r="U87" s="13" t="s">
        <v>444</v>
      </c>
      <c r="V87" s="13">
        <v>60</v>
      </c>
      <c r="W87" s="13">
        <v>1.5549999999999999</v>
      </c>
      <c r="X87" s="13">
        <v>0.372</v>
      </c>
      <c r="Y87" s="13">
        <v>1.6E-2</v>
      </c>
      <c r="Z87" s="13">
        <v>3.9E-2</v>
      </c>
      <c r="AA87" s="13">
        <v>1.516</v>
      </c>
      <c r="AB87" s="13">
        <f t="shared" si="6"/>
        <v>1.927</v>
      </c>
      <c r="AE87" s="13">
        <v>8.7799999999999994</v>
      </c>
      <c r="AF87" s="13">
        <v>146.33333333333331</v>
      </c>
      <c r="AG87" s="13">
        <v>146.34933333333331</v>
      </c>
      <c r="AH87" s="13">
        <v>0</v>
      </c>
      <c r="AI87" s="13">
        <v>31.572189999999999</v>
      </c>
      <c r="AJ87" s="13">
        <v>7.3339000000000001E-2</v>
      </c>
      <c r="AK87" s="13">
        <v>2.5999999999999998E-4</v>
      </c>
      <c r="AL87" s="13">
        <v>7.5735570000000001</v>
      </c>
      <c r="AM87" s="13">
        <v>1.1573999999999999E-2</v>
      </c>
      <c r="AN87" s="13">
        <v>3.3694000000000002E-2</v>
      </c>
      <c r="AO87" s="13">
        <v>14.919029999999999</v>
      </c>
      <c r="AP87" s="13">
        <v>1.3626720000000001</v>
      </c>
      <c r="AQ87" s="20">
        <v>24.733214289999999</v>
      </c>
      <c r="AR87" s="20">
        <v>0.62142857100000004</v>
      </c>
      <c r="AS87" s="20">
        <v>0.91214285699999997</v>
      </c>
      <c r="AT87" s="20">
        <v>1.125</v>
      </c>
      <c r="AU87" s="20">
        <v>0.4</v>
      </c>
      <c r="AV87" s="20">
        <v>438.2142857</v>
      </c>
      <c r="AW87" s="20">
        <v>2</v>
      </c>
      <c r="AX87" s="20">
        <v>0.22</v>
      </c>
      <c r="AY87" s="20">
        <v>0.3</v>
      </c>
      <c r="AZ87" s="20">
        <v>151.11071430000001</v>
      </c>
      <c r="BA87" s="20">
        <v>12.47392857</v>
      </c>
      <c r="BB87" s="20">
        <v>757</v>
      </c>
      <c r="BC87" s="20">
        <v>9.4178571430000009</v>
      </c>
      <c r="BD87" s="20">
        <v>-800.7857143</v>
      </c>
      <c r="BE87" s="20">
        <v>1207.2857140000001</v>
      </c>
      <c r="BF87" s="20">
        <v>9.4285714289999998</v>
      </c>
      <c r="BG87" s="20">
        <v>1.981761474</v>
      </c>
      <c r="BH87" s="20">
        <v>2.9662268090000001</v>
      </c>
      <c r="BI87" s="20">
        <v>1.6147251030000001</v>
      </c>
      <c r="BJ87" s="20">
        <v>0</v>
      </c>
    </row>
    <row r="88" spans="1:62">
      <c r="A88" s="13">
        <v>45</v>
      </c>
      <c r="B88" s="23">
        <v>43684</v>
      </c>
      <c r="C88" s="13">
        <v>1</v>
      </c>
      <c r="D88" s="13" t="s">
        <v>702</v>
      </c>
      <c r="E88" s="13">
        <v>100</v>
      </c>
      <c r="F88" s="13" t="b">
        <v>0</v>
      </c>
      <c r="G88" s="21" t="s">
        <v>445</v>
      </c>
      <c r="H88" s="21" t="s">
        <v>334</v>
      </c>
      <c r="I88" s="21" t="s">
        <v>446</v>
      </c>
      <c r="J88" s="21" t="s">
        <v>447</v>
      </c>
      <c r="K88" s="21">
        <f t="shared" si="5"/>
        <v>20.009999999999998</v>
      </c>
      <c r="L88" s="13" t="s">
        <v>359</v>
      </c>
      <c r="M88" s="13" t="s">
        <v>347</v>
      </c>
      <c r="N88" s="13" t="s">
        <v>397</v>
      </c>
      <c r="O88" s="13" t="s">
        <v>448</v>
      </c>
      <c r="P88" s="13">
        <v>0</v>
      </c>
      <c r="Q88" s="13" t="s">
        <v>407</v>
      </c>
      <c r="R88" s="13">
        <f t="shared" si="4"/>
        <v>25.55</v>
      </c>
      <c r="S88" s="13">
        <v>0</v>
      </c>
      <c r="T88" s="13">
        <v>0</v>
      </c>
      <c r="U88" s="13" t="s">
        <v>344</v>
      </c>
      <c r="V88" s="13">
        <v>60</v>
      </c>
      <c r="W88" s="13">
        <v>4.7300000000000004</v>
      </c>
      <c r="X88" s="13">
        <v>0.77600000000000002</v>
      </c>
      <c r="Y88" s="13">
        <v>3.9E-2</v>
      </c>
      <c r="Z88" s="13">
        <v>0.183</v>
      </c>
      <c r="AA88" s="13">
        <v>4.5469999999999997</v>
      </c>
      <c r="AB88" s="13">
        <f t="shared" si="6"/>
        <v>5.5060000000000002</v>
      </c>
      <c r="AE88" s="13">
        <v>5.875</v>
      </c>
      <c r="AF88" s="13">
        <v>97.916666666666671</v>
      </c>
      <c r="AG88" s="13">
        <v>97.955666666666673</v>
      </c>
      <c r="AH88" s="13">
        <v>0</v>
      </c>
      <c r="AI88" s="13">
        <v>40.455350000000003</v>
      </c>
      <c r="AJ88" s="13">
        <v>4.2195000000000003E-2</v>
      </c>
      <c r="AK88" s="13">
        <v>8.2799999999999996E-4</v>
      </c>
      <c r="AL88" s="13">
        <v>7.9683700000000002</v>
      </c>
      <c r="AM88" s="13">
        <v>1.8190999999999999E-2</v>
      </c>
      <c r="AN88" s="13">
        <v>4.3859000000000002E-2</v>
      </c>
      <c r="AO88" s="13">
        <v>15.777089999999999</v>
      </c>
      <c r="AP88" s="13">
        <v>2.0714049999999999</v>
      </c>
      <c r="AQ88" s="20">
        <v>23.535</v>
      </c>
      <c r="AR88" s="20">
        <v>0.73083333299999997</v>
      </c>
      <c r="AS88" s="20">
        <v>0.91</v>
      </c>
      <c r="AT88" s="20">
        <v>1.1299999999999999</v>
      </c>
      <c r="AU88" s="20">
        <v>0.5</v>
      </c>
      <c r="AV88" s="20">
        <v>467.95833329999999</v>
      </c>
      <c r="AW88" s="20">
        <v>2</v>
      </c>
      <c r="AX88" s="20">
        <v>0.23583333300000001</v>
      </c>
      <c r="AY88" s="20">
        <v>0.3</v>
      </c>
      <c r="AZ88" s="20">
        <v>140.4</v>
      </c>
      <c r="BA88" s="20">
        <v>11.85</v>
      </c>
      <c r="BB88" s="20">
        <v>757</v>
      </c>
      <c r="BC88" s="20">
        <v>9.3608333330000004</v>
      </c>
      <c r="BD88" s="20">
        <v>-739</v>
      </c>
      <c r="BE88" s="20">
        <v>107.29166669999999</v>
      </c>
      <c r="BF88" s="20">
        <v>0.83333333300000001</v>
      </c>
      <c r="BG88" s="20">
        <v>2.752852216</v>
      </c>
      <c r="BH88" s="20">
        <v>0.21212173300000001</v>
      </c>
      <c r="BI88" s="20">
        <v>1.162430726</v>
      </c>
      <c r="BJ88" s="20">
        <v>0</v>
      </c>
    </row>
    <row r="89" spans="1:62">
      <c r="A89" s="13">
        <v>45</v>
      </c>
      <c r="B89" s="23">
        <v>43684</v>
      </c>
      <c r="C89" s="13">
        <v>2</v>
      </c>
      <c r="D89" s="13" t="s">
        <v>704</v>
      </c>
      <c r="E89" s="13">
        <v>70</v>
      </c>
      <c r="F89" s="13" t="b">
        <v>0</v>
      </c>
      <c r="G89" s="21" t="s">
        <v>449</v>
      </c>
      <c r="H89" s="21" t="s">
        <v>450</v>
      </c>
      <c r="I89" s="21" t="s">
        <v>451</v>
      </c>
      <c r="J89" s="21">
        <v>14</v>
      </c>
      <c r="K89" s="21">
        <f t="shared" si="5"/>
        <v>29.03</v>
      </c>
      <c r="L89" s="13" t="s">
        <v>153</v>
      </c>
      <c r="M89" s="13" t="s">
        <v>388</v>
      </c>
      <c r="N89" s="13" t="s">
        <v>112</v>
      </c>
      <c r="O89" s="13" t="s">
        <v>452</v>
      </c>
      <c r="P89" s="13">
        <v>0</v>
      </c>
      <c r="Q89" s="13" t="s">
        <v>453</v>
      </c>
      <c r="R89" s="13">
        <f t="shared" si="4"/>
        <v>28.22</v>
      </c>
      <c r="S89" s="13" t="s">
        <v>300</v>
      </c>
      <c r="T89" s="13" t="s">
        <v>347</v>
      </c>
      <c r="U89" s="13" t="s">
        <v>304</v>
      </c>
      <c r="V89" s="13">
        <v>60</v>
      </c>
      <c r="W89" s="13">
        <v>1.925</v>
      </c>
      <c r="X89" s="13">
        <v>0.45900000000000002</v>
      </c>
      <c r="Y89" s="13">
        <v>3.6999999999999998E-2</v>
      </c>
      <c r="Z89" s="13">
        <v>6.4000000000000001E-2</v>
      </c>
      <c r="AA89" s="13">
        <v>1.861</v>
      </c>
      <c r="AB89" s="13">
        <f t="shared" si="6"/>
        <v>2.3839999999999999</v>
      </c>
      <c r="AE89" s="13">
        <v>3.75</v>
      </c>
      <c r="AF89" s="13">
        <v>62.5</v>
      </c>
      <c r="AG89" s="13">
        <v>62.536999999999999</v>
      </c>
      <c r="AH89" s="13">
        <v>0</v>
      </c>
      <c r="AI89" s="13">
        <v>40.704999999999998</v>
      </c>
      <c r="AJ89" s="13">
        <v>5.1267E-2</v>
      </c>
      <c r="AK89" s="13">
        <v>1.74E-4</v>
      </c>
      <c r="AL89" s="13">
        <v>7.9534830000000003</v>
      </c>
      <c r="AM89" s="13">
        <v>2.6099000000000001E-2</v>
      </c>
      <c r="AN89" s="13">
        <v>4.6435999999999998E-2</v>
      </c>
      <c r="AO89" s="13">
        <v>15.89101</v>
      </c>
      <c r="AP89" s="13">
        <v>0.99785100000000004</v>
      </c>
      <c r="AQ89" s="20">
        <v>23.747222220000001</v>
      </c>
      <c r="AR89" s="20">
        <v>0.55333333299999998</v>
      </c>
      <c r="AS89" s="20">
        <v>0.91077777800000004</v>
      </c>
      <c r="AT89" s="20">
        <v>1.1155555559999999</v>
      </c>
      <c r="AU89" s="20">
        <v>0.5</v>
      </c>
      <c r="AV89" s="20">
        <v>468.22222219999998</v>
      </c>
      <c r="AW89" s="20">
        <v>2</v>
      </c>
      <c r="AX89" s="20">
        <v>0.23888888899999999</v>
      </c>
      <c r="AY89" s="20">
        <v>0.3</v>
      </c>
      <c r="AZ89" s="20">
        <v>129.03888889999999</v>
      </c>
      <c r="BA89" s="20">
        <v>10.846111110000001</v>
      </c>
      <c r="BB89" s="20">
        <v>757</v>
      </c>
      <c r="BC89" s="20">
        <v>9.4366666670000008</v>
      </c>
      <c r="BD89" s="20">
        <v>-740.22222220000003</v>
      </c>
      <c r="BE89" s="20">
        <v>380.44444440000001</v>
      </c>
      <c r="BF89" s="20">
        <v>2.7777777779999999</v>
      </c>
      <c r="BG89" s="20">
        <v>2.29341002</v>
      </c>
      <c r="BH89" s="20">
        <v>2.6688323110000001</v>
      </c>
      <c r="BI89" s="20">
        <v>1.3953021800000001</v>
      </c>
      <c r="BJ89" s="20">
        <v>0</v>
      </c>
    </row>
    <row r="90" spans="1:62">
      <c r="A90" s="13">
        <v>45</v>
      </c>
      <c r="B90" s="23">
        <v>43684</v>
      </c>
      <c r="C90" s="13">
        <v>3</v>
      </c>
      <c r="D90" s="17" t="s">
        <v>700</v>
      </c>
      <c r="E90" s="13">
        <v>70</v>
      </c>
      <c r="F90" s="13" t="b">
        <v>0</v>
      </c>
      <c r="G90" s="21" t="s">
        <v>454</v>
      </c>
      <c r="H90" s="21" t="s">
        <v>455</v>
      </c>
      <c r="I90" s="21" t="s">
        <v>456</v>
      </c>
      <c r="J90" s="21" t="s">
        <v>457</v>
      </c>
      <c r="K90" s="21">
        <f t="shared" si="5"/>
        <v>62.78</v>
      </c>
      <c r="L90" s="13" t="s">
        <v>353</v>
      </c>
      <c r="M90" s="13">
        <v>0</v>
      </c>
      <c r="N90" s="13" t="s">
        <v>157</v>
      </c>
      <c r="O90" s="13" t="s">
        <v>458</v>
      </c>
      <c r="P90" s="13" t="s">
        <v>459</v>
      </c>
      <c r="Q90" s="13" t="s">
        <v>460</v>
      </c>
      <c r="R90" s="13">
        <f t="shared" si="4"/>
        <v>50.33</v>
      </c>
      <c r="S90" s="13" t="s">
        <v>112</v>
      </c>
      <c r="T90" s="13" t="s">
        <v>461</v>
      </c>
      <c r="U90" s="13" t="s">
        <v>99</v>
      </c>
      <c r="V90" s="13">
        <v>60</v>
      </c>
      <c r="W90" s="13">
        <v>1.917</v>
      </c>
      <c r="X90" s="13">
        <v>0.35399999999999998</v>
      </c>
      <c r="Y90" s="13">
        <v>0.08</v>
      </c>
      <c r="Z90" s="13">
        <v>7.9000000000000001E-2</v>
      </c>
      <c r="AA90" s="13">
        <v>1.8380000000000001</v>
      </c>
      <c r="AB90" s="13">
        <f t="shared" si="6"/>
        <v>2.2709999999999999</v>
      </c>
      <c r="AE90" s="13">
        <v>2.0950000000000002</v>
      </c>
      <c r="AF90" s="13">
        <v>34.916666666666671</v>
      </c>
      <c r="AG90" s="13">
        <v>34.99666666666667</v>
      </c>
      <c r="AH90" s="13">
        <v>0</v>
      </c>
      <c r="AI90" s="13">
        <v>40.618409999999997</v>
      </c>
      <c r="AJ90" s="13">
        <v>3.2822999999999998E-2</v>
      </c>
      <c r="AK90" s="13">
        <v>5.8900000000000001E-4</v>
      </c>
      <c r="AL90" s="13">
        <v>7.9668429999999999</v>
      </c>
      <c r="AM90" s="13">
        <v>1.01E-2</v>
      </c>
      <c r="AN90" s="13">
        <v>6.6526000000000002E-2</v>
      </c>
      <c r="AO90" s="13">
        <v>15.720649999999999</v>
      </c>
      <c r="AP90" s="13">
        <v>1.0439940000000001</v>
      </c>
      <c r="AQ90" s="20">
        <v>23.610208329999999</v>
      </c>
      <c r="AR90" s="20">
        <v>0.68874999999999997</v>
      </c>
      <c r="AS90" s="20">
        <v>0.91100000000000003</v>
      </c>
      <c r="AT90" s="20">
        <v>1.1274999999999999</v>
      </c>
      <c r="AU90" s="20">
        <v>0.5</v>
      </c>
      <c r="AV90" s="20">
        <v>468.71875</v>
      </c>
      <c r="AW90" s="20">
        <v>2</v>
      </c>
      <c r="AX90" s="20">
        <v>0.24</v>
      </c>
      <c r="AY90" s="20">
        <v>0.3</v>
      </c>
      <c r="AZ90" s="20">
        <v>134.8197917</v>
      </c>
      <c r="BA90" s="20">
        <v>11.361875</v>
      </c>
      <c r="BB90" s="20">
        <v>757</v>
      </c>
      <c r="BC90" s="20">
        <v>9.4334375000000001</v>
      </c>
      <c r="BD90" s="20">
        <v>-726.57291669999995</v>
      </c>
      <c r="BE90" s="20">
        <v>570.90625</v>
      </c>
      <c r="BF90" s="20">
        <v>4.3125</v>
      </c>
      <c r="BG90" s="20">
        <v>3.2813667240000002</v>
      </c>
      <c r="BH90" s="20">
        <v>1.9106857269999999</v>
      </c>
      <c r="BI90" s="20">
        <v>0.97520340400000005</v>
      </c>
      <c r="BJ90" s="20">
        <v>0</v>
      </c>
    </row>
    <row r="91" spans="1:62">
      <c r="A91" s="13">
        <v>45</v>
      </c>
      <c r="B91" s="23">
        <v>43684</v>
      </c>
      <c r="C91" s="13">
        <v>4</v>
      </c>
      <c r="D91" s="13" t="s">
        <v>700</v>
      </c>
      <c r="E91" s="13">
        <v>105</v>
      </c>
      <c r="F91" s="13" t="b">
        <v>0</v>
      </c>
      <c r="G91" s="21" t="s">
        <v>462</v>
      </c>
      <c r="H91" s="21" t="s">
        <v>463</v>
      </c>
      <c r="I91" s="21" t="s">
        <v>464</v>
      </c>
      <c r="J91" s="21" t="s">
        <v>465</v>
      </c>
      <c r="K91" s="21">
        <f t="shared" si="5"/>
        <v>52.129999999999995</v>
      </c>
      <c r="L91" s="13" t="s">
        <v>313</v>
      </c>
      <c r="M91" s="13">
        <v>0</v>
      </c>
      <c r="N91" s="13" t="s">
        <v>98</v>
      </c>
      <c r="O91" s="13" t="s">
        <v>466</v>
      </c>
      <c r="P91" s="13" t="s">
        <v>467</v>
      </c>
      <c r="Q91" s="13" t="s">
        <v>468</v>
      </c>
      <c r="R91" s="13">
        <f t="shared" si="4"/>
        <v>45.75</v>
      </c>
      <c r="S91" s="13" t="s">
        <v>99</v>
      </c>
      <c r="T91" s="13" t="s">
        <v>70</v>
      </c>
      <c r="U91" s="13" t="s">
        <v>112</v>
      </c>
      <c r="V91" s="13">
        <v>60</v>
      </c>
      <c r="W91" s="13">
        <v>2.9209999999999998</v>
      </c>
      <c r="X91" s="13">
        <v>0.58299999999999996</v>
      </c>
      <c r="Y91" s="13">
        <v>5.5E-2</v>
      </c>
      <c r="Z91" s="13">
        <v>0.245</v>
      </c>
      <c r="AA91" s="13">
        <v>2.6760000000000002</v>
      </c>
      <c r="AB91" s="13">
        <f t="shared" si="6"/>
        <v>3.504</v>
      </c>
      <c r="AE91" s="13">
        <v>6.6</v>
      </c>
      <c r="AF91" s="13">
        <v>110</v>
      </c>
      <c r="AG91" s="13">
        <v>110.05500000000001</v>
      </c>
      <c r="AH91" s="13">
        <v>0</v>
      </c>
      <c r="AI91" s="13">
        <v>39.886749999999999</v>
      </c>
      <c r="AJ91" s="13">
        <v>4.4613E-2</v>
      </c>
      <c r="AK91" s="13">
        <v>4.9299999999999999E-5</v>
      </c>
      <c r="AL91" s="13">
        <v>7.9258170000000003</v>
      </c>
      <c r="AM91" s="13">
        <v>2.4279999999999999E-2</v>
      </c>
      <c r="AN91" s="13">
        <v>4.7508000000000002E-2</v>
      </c>
      <c r="AO91" s="13">
        <v>15.69483</v>
      </c>
      <c r="AP91" s="13">
        <v>1.498939</v>
      </c>
      <c r="AQ91" s="20">
        <v>23.58212121</v>
      </c>
      <c r="AR91" s="20">
        <v>0.55636363600000005</v>
      </c>
      <c r="AS91" s="20">
        <v>0.91100000000000003</v>
      </c>
      <c r="AT91" s="20">
        <v>1.117272727</v>
      </c>
      <c r="AU91" s="20">
        <v>0.5</v>
      </c>
      <c r="AV91" s="20">
        <v>466.12121209999998</v>
      </c>
      <c r="AW91" s="20">
        <v>2</v>
      </c>
      <c r="AX91" s="20">
        <v>0.23363636400000001</v>
      </c>
      <c r="AY91" s="20">
        <v>0.3</v>
      </c>
      <c r="AZ91" s="20">
        <v>129.64242419999999</v>
      </c>
      <c r="BA91" s="20">
        <v>10.93454545</v>
      </c>
      <c r="BB91" s="20">
        <v>757</v>
      </c>
      <c r="BC91" s="20">
        <v>9.4363636359999994</v>
      </c>
      <c r="BD91" s="20">
        <v>-741.04545450000001</v>
      </c>
      <c r="BE91" s="20">
        <v>1192.257576</v>
      </c>
      <c r="BF91" s="20">
        <v>9.2727272729999992</v>
      </c>
      <c r="BG91" s="20">
        <v>1.635035442</v>
      </c>
      <c r="BH91" s="20">
        <v>5.4917396009999999</v>
      </c>
      <c r="BI91" s="20">
        <v>1.9571441199999999</v>
      </c>
      <c r="BJ91" s="20">
        <v>0</v>
      </c>
    </row>
    <row r="92" spans="1:62">
      <c r="A92" s="13">
        <v>45</v>
      </c>
      <c r="B92" s="23">
        <v>43684</v>
      </c>
      <c r="C92" s="13">
        <v>5</v>
      </c>
      <c r="D92" s="13" t="s">
        <v>703</v>
      </c>
      <c r="E92" s="13">
        <v>120</v>
      </c>
      <c r="F92" s="13" t="b">
        <v>0</v>
      </c>
      <c r="G92" s="21" t="s">
        <v>469</v>
      </c>
      <c r="H92" s="21" t="s">
        <v>470</v>
      </c>
      <c r="I92" s="21">
        <v>0</v>
      </c>
      <c r="J92" s="21" t="s">
        <v>471</v>
      </c>
      <c r="K92" s="21">
        <f t="shared" si="5"/>
        <v>2.97</v>
      </c>
      <c r="L92" s="13" t="s">
        <v>472</v>
      </c>
      <c r="M92" s="13">
        <v>0</v>
      </c>
      <c r="N92" s="13" t="s">
        <v>473</v>
      </c>
      <c r="O92" s="13" t="s">
        <v>474</v>
      </c>
      <c r="P92" s="13" t="s">
        <v>475</v>
      </c>
      <c r="Q92" s="13" t="s">
        <v>476</v>
      </c>
      <c r="R92" s="13">
        <f t="shared" si="4"/>
        <v>11.379999999999999</v>
      </c>
      <c r="S92" s="13" t="s">
        <v>303</v>
      </c>
      <c r="T92" s="13" t="s">
        <v>260</v>
      </c>
      <c r="U92" s="13" t="s">
        <v>300</v>
      </c>
      <c r="V92" s="13">
        <v>60</v>
      </c>
      <c r="W92" s="13">
        <v>2.0840000000000001</v>
      </c>
      <c r="X92" s="13">
        <v>1.0589999999999999</v>
      </c>
      <c r="Y92" s="13">
        <v>9.8000000000000004E-2</v>
      </c>
      <c r="Z92" s="13">
        <v>0.152</v>
      </c>
      <c r="AA92" s="13">
        <v>1.9319999999999999</v>
      </c>
      <c r="AB92" s="13">
        <f t="shared" si="6"/>
        <v>3.1429999999999998</v>
      </c>
      <c r="AE92" s="13">
        <v>4.4800000000000004</v>
      </c>
      <c r="AF92" s="13">
        <v>74.666666666666671</v>
      </c>
      <c r="AG92" s="13">
        <v>74.76466666666667</v>
      </c>
      <c r="AH92" s="13">
        <v>0</v>
      </c>
      <c r="AI92" s="13">
        <v>39.964880000000001</v>
      </c>
      <c r="AJ92" s="13">
        <v>6.3785999999999995E-2</v>
      </c>
      <c r="AK92" s="13">
        <v>9.6199999999999996E-4</v>
      </c>
      <c r="AL92" s="13">
        <v>8.0071080000000006</v>
      </c>
      <c r="AM92" s="13">
        <v>5.7366E-2</v>
      </c>
      <c r="AN92" s="13">
        <v>5.5613999999999997E-2</v>
      </c>
      <c r="AO92" s="13">
        <v>15.704560000000001</v>
      </c>
      <c r="AP92" s="13">
        <v>1.7923819999999999</v>
      </c>
      <c r="AQ92" s="20">
        <v>23.153500000000001</v>
      </c>
      <c r="AR92" s="20">
        <v>0.54600000000000004</v>
      </c>
      <c r="AS92" s="20">
        <v>0.90800000000000003</v>
      </c>
      <c r="AT92" s="20">
        <v>1.1140000000000001</v>
      </c>
      <c r="AU92" s="20">
        <v>0.5</v>
      </c>
      <c r="AV92" s="20">
        <v>470.05</v>
      </c>
      <c r="AW92" s="20">
        <v>2</v>
      </c>
      <c r="AX92" s="20">
        <v>0.24</v>
      </c>
      <c r="AY92" s="20">
        <v>0.3</v>
      </c>
      <c r="AZ92" s="20">
        <v>99.405000000000001</v>
      </c>
      <c r="BA92" s="20">
        <v>8.4518333329999997</v>
      </c>
      <c r="BB92" s="20">
        <v>757</v>
      </c>
      <c r="BC92" s="20">
        <v>8.8390000000000004</v>
      </c>
      <c r="BD92" s="20">
        <v>-753.1</v>
      </c>
      <c r="BE92" s="20">
        <v>1453</v>
      </c>
      <c r="BF92" s="20">
        <v>10.46666667</v>
      </c>
      <c r="BG92" s="20">
        <v>2.8837983189999998</v>
      </c>
      <c r="BH92" s="20">
        <v>2.4551688270000001</v>
      </c>
      <c r="BI92" s="20">
        <v>1.1096476399999999</v>
      </c>
      <c r="BJ92" s="20">
        <v>0</v>
      </c>
    </row>
    <row r="93" spans="1:62">
      <c r="A93" s="13">
        <v>45</v>
      </c>
      <c r="B93" s="23">
        <v>43684</v>
      </c>
      <c r="C93" s="13">
        <v>6</v>
      </c>
      <c r="D93" s="13" t="s">
        <v>109</v>
      </c>
      <c r="E93" s="13">
        <v>105</v>
      </c>
      <c r="F93" s="13" t="b">
        <v>0</v>
      </c>
      <c r="G93" s="21" t="s">
        <v>477</v>
      </c>
      <c r="H93" s="21">
        <v>0</v>
      </c>
      <c r="I93" s="21" t="s">
        <v>478</v>
      </c>
      <c r="J93" s="21" t="s">
        <v>286</v>
      </c>
      <c r="K93" s="21">
        <f t="shared" si="5"/>
        <v>10.210000000000001</v>
      </c>
      <c r="L93" s="13">
        <v>0</v>
      </c>
      <c r="M93" s="13" t="s">
        <v>303</v>
      </c>
      <c r="N93" s="13" t="s">
        <v>69</v>
      </c>
      <c r="O93" s="13" t="s">
        <v>161</v>
      </c>
      <c r="P93" s="13" t="s">
        <v>479</v>
      </c>
      <c r="Q93" s="13" t="s">
        <v>480</v>
      </c>
      <c r="R93" s="13">
        <f t="shared" si="4"/>
        <v>23.86</v>
      </c>
      <c r="S93" s="13" t="s">
        <v>157</v>
      </c>
      <c r="T93" s="13" t="s">
        <v>121</v>
      </c>
      <c r="U93" s="13" t="s">
        <v>295</v>
      </c>
      <c r="V93" s="13">
        <v>60</v>
      </c>
      <c r="W93" s="13">
        <v>2.867</v>
      </c>
      <c r="X93" s="13">
        <v>0.98299999999999998</v>
      </c>
      <c r="Y93" s="13">
        <v>7.4999999999999997E-2</v>
      </c>
      <c r="Z93" s="13">
        <v>0.157</v>
      </c>
      <c r="AA93" s="13">
        <v>2.71</v>
      </c>
      <c r="AB93" s="13">
        <f t="shared" si="6"/>
        <v>3.8499999999999996</v>
      </c>
      <c r="AE93" s="13">
        <v>2.2599999999999998</v>
      </c>
      <c r="AF93" s="13">
        <v>37.666666666666664</v>
      </c>
      <c r="AG93" s="13">
        <v>37.741666666666667</v>
      </c>
      <c r="AH93" s="13">
        <v>0</v>
      </c>
      <c r="AI93" s="13">
        <v>40.107030000000002</v>
      </c>
      <c r="AJ93" s="13">
        <v>7.0927000000000004E-2</v>
      </c>
      <c r="AK93" s="13">
        <v>1.7619999999999999E-3</v>
      </c>
      <c r="AL93" s="13">
        <v>7.9681980000000001</v>
      </c>
      <c r="AM93" s="13">
        <v>4.5012999999999997E-2</v>
      </c>
      <c r="AN93" s="13">
        <v>5.4837999999999998E-2</v>
      </c>
      <c r="AO93" s="13">
        <v>15.814539999999999</v>
      </c>
      <c r="AP93" s="13">
        <v>0.98559399999999997</v>
      </c>
      <c r="AQ93" s="20">
        <v>23.184999999999999</v>
      </c>
      <c r="AR93" s="20">
        <v>0.63</v>
      </c>
      <c r="AS93" s="20">
        <v>0.90800000000000003</v>
      </c>
      <c r="AT93" s="20">
        <v>1.121</v>
      </c>
      <c r="AU93" s="20">
        <v>0.5</v>
      </c>
      <c r="AV93" s="20">
        <v>468.8</v>
      </c>
      <c r="AW93" s="20">
        <v>2</v>
      </c>
      <c r="AX93" s="20">
        <v>0.24</v>
      </c>
      <c r="AY93" s="20">
        <v>0.3</v>
      </c>
      <c r="AZ93" s="20">
        <v>110.05</v>
      </c>
      <c r="BA93" s="20">
        <v>9.3520000000000003</v>
      </c>
      <c r="BB93" s="20">
        <v>757</v>
      </c>
      <c r="BC93" s="20">
        <v>8.9269999999999996</v>
      </c>
      <c r="BD93" s="20">
        <v>-756.6</v>
      </c>
      <c r="BE93" s="20">
        <v>546.5</v>
      </c>
      <c r="BF93" s="20">
        <v>4.2</v>
      </c>
      <c r="BG93" s="20">
        <v>1.878807015</v>
      </c>
      <c r="BH93" s="20">
        <v>2.6573493570000002</v>
      </c>
      <c r="BI93" s="20">
        <v>1.703208458</v>
      </c>
      <c r="BJ93" s="20">
        <v>0</v>
      </c>
    </row>
    <row r="94" spans="1:62">
      <c r="A94" s="13">
        <v>45</v>
      </c>
      <c r="B94" s="23">
        <v>43684</v>
      </c>
      <c r="C94" s="13">
        <v>7</v>
      </c>
      <c r="D94" s="13" t="s">
        <v>702</v>
      </c>
      <c r="E94" s="13">
        <v>172</v>
      </c>
      <c r="F94" s="13" t="b">
        <v>1</v>
      </c>
      <c r="G94" s="21" t="s">
        <v>481</v>
      </c>
      <c r="H94" s="21" t="s">
        <v>482</v>
      </c>
      <c r="I94" s="21" t="s">
        <v>483</v>
      </c>
      <c r="J94" s="21" t="s">
        <v>484</v>
      </c>
      <c r="K94" s="21">
        <f t="shared" si="5"/>
        <v>5.7799999999999994</v>
      </c>
      <c r="L94" s="13" t="s">
        <v>461</v>
      </c>
      <c r="M94" s="13" t="s">
        <v>75</v>
      </c>
      <c r="N94" s="13" t="s">
        <v>343</v>
      </c>
      <c r="O94" s="13">
        <v>0</v>
      </c>
      <c r="P94" s="13" t="s">
        <v>485</v>
      </c>
      <c r="Q94" s="13" t="s">
        <v>427</v>
      </c>
      <c r="R94" s="13">
        <f t="shared" ref="R94:R125" si="7">O94+P94+Q94</f>
        <v>5.71</v>
      </c>
      <c r="S94" s="13">
        <v>0</v>
      </c>
      <c r="T94" s="13" t="s">
        <v>156</v>
      </c>
      <c r="U94" s="13" t="s">
        <v>411</v>
      </c>
      <c r="V94" s="13">
        <v>60</v>
      </c>
      <c r="W94" s="13">
        <v>1.6459999999999999</v>
      </c>
      <c r="X94" s="13">
        <v>0.71099999999999997</v>
      </c>
      <c r="Y94" s="13">
        <v>9.1999999999999998E-2</v>
      </c>
      <c r="Z94" s="13">
        <v>0.185</v>
      </c>
      <c r="AA94" s="13">
        <v>1.4610000000000001</v>
      </c>
      <c r="AB94" s="13">
        <f t="shared" si="6"/>
        <v>2.3570000000000002</v>
      </c>
      <c r="AE94" s="13">
        <v>4.2450000000000001</v>
      </c>
      <c r="AF94" s="13">
        <v>70.75</v>
      </c>
      <c r="AG94" s="13">
        <v>70.841999999999999</v>
      </c>
      <c r="AH94" s="13">
        <v>0</v>
      </c>
      <c r="AI94" s="13">
        <v>36.582769999999996</v>
      </c>
      <c r="AJ94" s="13">
        <v>5.169E-2</v>
      </c>
      <c r="AK94" s="13">
        <v>1.325E-3</v>
      </c>
      <c r="AL94" s="13">
        <v>7.8820769999999998</v>
      </c>
      <c r="AM94" s="13">
        <v>3.7997999999999997E-2</v>
      </c>
      <c r="AN94" s="13">
        <v>7.8122999999999998E-2</v>
      </c>
      <c r="AO94" s="13">
        <v>15.035360000000001</v>
      </c>
      <c r="AP94" s="13">
        <v>1.2069380000000001</v>
      </c>
      <c r="AQ94" s="20">
        <v>22.638067230000001</v>
      </c>
      <c r="AR94" s="20">
        <v>0.97705882399999999</v>
      </c>
      <c r="AS94" s="20">
        <v>0.90800000000000003</v>
      </c>
      <c r="AT94" s="20">
        <v>1.1508823530000001</v>
      </c>
      <c r="AU94" s="20">
        <v>0.429411765</v>
      </c>
      <c r="AV94" s="20">
        <v>450.80672270000002</v>
      </c>
      <c r="AW94" s="20">
        <v>2</v>
      </c>
      <c r="AX94" s="20">
        <v>0.23</v>
      </c>
      <c r="AY94" s="20">
        <v>0.3</v>
      </c>
      <c r="AZ94" s="20">
        <v>120.1672269</v>
      </c>
      <c r="BA94" s="20">
        <v>10.31915966</v>
      </c>
      <c r="BB94" s="20">
        <v>757</v>
      </c>
      <c r="BC94" s="20">
        <v>9.1682352940000005</v>
      </c>
      <c r="BD94" s="20">
        <v>-749.27310920000002</v>
      </c>
      <c r="BE94" s="20">
        <v>791.54201680000006</v>
      </c>
      <c r="BF94" s="20">
        <v>4.5</v>
      </c>
      <c r="BG94" s="20">
        <v>2.4041455730000001</v>
      </c>
      <c r="BH94" s="20">
        <v>3.460963327</v>
      </c>
      <c r="BI94" s="20">
        <v>1.331034209</v>
      </c>
      <c r="BJ94" s="20">
        <v>0</v>
      </c>
    </row>
    <row r="95" spans="1:62">
      <c r="A95" s="13">
        <v>45</v>
      </c>
      <c r="B95" s="23">
        <v>43684</v>
      </c>
      <c r="C95" s="13">
        <v>8</v>
      </c>
      <c r="D95" s="13" t="s">
        <v>703</v>
      </c>
      <c r="E95" s="13">
        <v>90</v>
      </c>
      <c r="F95" s="13" t="b">
        <v>0</v>
      </c>
      <c r="G95" s="21" t="s">
        <v>486</v>
      </c>
      <c r="H95" s="21" t="s">
        <v>487</v>
      </c>
      <c r="I95" s="21">
        <v>0</v>
      </c>
      <c r="J95" s="21" t="s">
        <v>488</v>
      </c>
      <c r="K95" s="21">
        <f t="shared" si="5"/>
        <v>5.07</v>
      </c>
      <c r="L95" s="13">
        <v>0</v>
      </c>
      <c r="M95" s="13">
        <v>0</v>
      </c>
      <c r="N95" s="13" t="s">
        <v>489</v>
      </c>
      <c r="O95" s="13" t="s">
        <v>309</v>
      </c>
      <c r="P95" s="13" t="s">
        <v>490</v>
      </c>
      <c r="Q95" s="13" t="s">
        <v>491</v>
      </c>
      <c r="R95" s="13">
        <f t="shared" si="7"/>
        <v>13.67</v>
      </c>
      <c r="S95" s="13">
        <v>0</v>
      </c>
      <c r="T95" s="13" t="s">
        <v>69</v>
      </c>
      <c r="U95" s="13">
        <v>0</v>
      </c>
      <c r="V95" s="13">
        <v>60</v>
      </c>
      <c r="W95" s="13">
        <v>2.544</v>
      </c>
      <c r="X95" s="13">
        <v>1.0229999999999999</v>
      </c>
      <c r="Y95" s="13">
        <v>0.10299999999999999</v>
      </c>
      <c r="Z95" s="13">
        <v>0.14399999999999999</v>
      </c>
      <c r="AA95" s="13">
        <v>2.4</v>
      </c>
      <c r="AB95" s="13">
        <f t="shared" si="6"/>
        <v>3.5669999999999997</v>
      </c>
      <c r="AE95" s="13">
        <v>4.24</v>
      </c>
      <c r="AF95" s="13">
        <v>70.666666666666671</v>
      </c>
      <c r="AG95" s="13">
        <v>70.769666666666666</v>
      </c>
      <c r="AH95" s="13">
        <v>0</v>
      </c>
      <c r="AI95" s="13">
        <v>38.550980000000003</v>
      </c>
      <c r="AJ95" s="13">
        <v>8.4879999999999997E-2</v>
      </c>
      <c r="AK95" s="13">
        <v>9.4499999999999998E-4</v>
      </c>
      <c r="AL95" s="13">
        <v>7.9959230000000003</v>
      </c>
      <c r="AM95" s="13">
        <v>3.5180000000000003E-2</v>
      </c>
      <c r="AN95" s="13">
        <v>5.5087999999999998E-2</v>
      </c>
      <c r="AO95" s="13">
        <v>15.501239999999999</v>
      </c>
      <c r="AP95" s="13">
        <v>1.424677</v>
      </c>
      <c r="AQ95" s="20">
        <v>23.02</v>
      </c>
      <c r="AR95" s="20">
        <v>0.77</v>
      </c>
      <c r="AS95" s="20">
        <v>0.90800000000000003</v>
      </c>
      <c r="AT95" s="20">
        <v>1.1333333329999999</v>
      </c>
      <c r="AU95" s="20">
        <v>0.5</v>
      </c>
      <c r="AV95" s="20">
        <v>460.44444440000001</v>
      </c>
      <c r="AW95" s="20">
        <v>2</v>
      </c>
      <c r="AX95" s="20">
        <v>0.23</v>
      </c>
      <c r="AY95" s="20">
        <v>0.3</v>
      </c>
      <c r="AZ95" s="20">
        <v>98.577777780000005</v>
      </c>
      <c r="BA95" s="20">
        <v>8.4022222220000007</v>
      </c>
      <c r="BB95" s="20">
        <v>757</v>
      </c>
      <c r="BC95" s="20">
        <v>8.7744444440000002</v>
      </c>
      <c r="BD95" s="20">
        <v>-756</v>
      </c>
      <c r="BE95" s="20">
        <v>366.11111110000002</v>
      </c>
      <c r="BF95" s="20">
        <v>2.6666666669999999</v>
      </c>
      <c r="BG95" s="20">
        <v>3.0410325089999999</v>
      </c>
      <c r="BH95" s="20">
        <v>1.0105974259999999</v>
      </c>
      <c r="BI95" s="20">
        <v>1.052274183</v>
      </c>
      <c r="BJ95" s="20">
        <v>0</v>
      </c>
    </row>
    <row r="96" spans="1:62">
      <c r="A96" s="13">
        <v>45</v>
      </c>
      <c r="B96" s="23">
        <v>43684</v>
      </c>
      <c r="C96" s="13">
        <v>9</v>
      </c>
      <c r="D96" s="13" t="s">
        <v>109</v>
      </c>
      <c r="E96" s="13">
        <v>145</v>
      </c>
      <c r="F96" s="13" t="b">
        <v>1</v>
      </c>
      <c r="G96" s="21" t="s">
        <v>391</v>
      </c>
      <c r="H96" s="21" t="s">
        <v>492</v>
      </c>
      <c r="I96" s="21">
        <v>0</v>
      </c>
      <c r="J96" s="21" t="s">
        <v>493</v>
      </c>
      <c r="K96" s="21">
        <f t="shared" si="5"/>
        <v>2.73</v>
      </c>
      <c r="L96" s="13">
        <v>0</v>
      </c>
      <c r="M96" s="13">
        <v>0</v>
      </c>
      <c r="N96" s="13" t="s">
        <v>357</v>
      </c>
      <c r="O96" s="13" t="s">
        <v>257</v>
      </c>
      <c r="P96" s="13">
        <v>0</v>
      </c>
      <c r="Q96" s="13" t="s">
        <v>494</v>
      </c>
      <c r="R96" s="13">
        <f t="shared" si="7"/>
        <v>4.8099999999999996</v>
      </c>
      <c r="S96" s="13" t="s">
        <v>269</v>
      </c>
      <c r="T96" s="13">
        <v>0</v>
      </c>
      <c r="U96" s="13" t="s">
        <v>495</v>
      </c>
      <c r="V96" s="13">
        <v>60</v>
      </c>
      <c r="W96" s="13">
        <v>1.6339999999999999</v>
      </c>
      <c r="X96" s="13">
        <v>0.84199999999999997</v>
      </c>
      <c r="Y96" s="13">
        <v>3.6999999999999998E-2</v>
      </c>
      <c r="Z96" s="13">
        <v>0.126</v>
      </c>
      <c r="AA96" s="13">
        <v>1.508</v>
      </c>
      <c r="AB96" s="13">
        <f t="shared" si="6"/>
        <v>2.476</v>
      </c>
      <c r="AE96" s="13">
        <v>5.8049999999999997</v>
      </c>
      <c r="AF96" s="13">
        <v>96.75</v>
      </c>
      <c r="AG96" s="13">
        <v>96.787000000000006</v>
      </c>
      <c r="AH96" s="13">
        <v>0</v>
      </c>
      <c r="AI96" s="13">
        <v>38.917290000000001</v>
      </c>
      <c r="AJ96" s="13">
        <v>7.8708E-2</v>
      </c>
      <c r="AK96" s="13">
        <v>2.1359999999999999E-3</v>
      </c>
      <c r="AL96" s="13">
        <v>8.0395479999999999</v>
      </c>
      <c r="AM96" s="13">
        <v>2.9441999999999999E-2</v>
      </c>
      <c r="AN96" s="13">
        <v>4.8028000000000001E-2</v>
      </c>
      <c r="AO96" s="13">
        <v>15.33484</v>
      </c>
      <c r="AP96" s="13">
        <v>1.482356</v>
      </c>
      <c r="AQ96" s="20">
        <v>22.9146</v>
      </c>
      <c r="AR96" s="20">
        <v>0.82399999999999995</v>
      </c>
      <c r="AS96" s="20">
        <v>0.90900000000000003</v>
      </c>
      <c r="AT96" s="20">
        <v>1.1399999999999999</v>
      </c>
      <c r="AU96" s="20">
        <v>0.5</v>
      </c>
      <c r="AV96" s="20">
        <v>460.79</v>
      </c>
      <c r="AW96" s="20">
        <v>2</v>
      </c>
      <c r="AX96" s="20">
        <v>0.23</v>
      </c>
      <c r="AY96" s="20">
        <v>0.3</v>
      </c>
      <c r="AZ96" s="20">
        <v>101.01</v>
      </c>
      <c r="BA96" s="20">
        <v>8.6264000000000003</v>
      </c>
      <c r="BB96" s="20">
        <v>757</v>
      </c>
      <c r="BC96" s="20">
        <v>8.8245000000000005</v>
      </c>
      <c r="BD96" s="20">
        <v>-762.98</v>
      </c>
      <c r="BE96" s="20">
        <v>647.70000000000005</v>
      </c>
      <c r="BF96" s="20">
        <v>4.5</v>
      </c>
      <c r="BG96" s="20">
        <v>2.0279340810000002</v>
      </c>
      <c r="BH96" s="20">
        <v>1.2156494390000001</v>
      </c>
      <c r="BI96" s="20">
        <v>1.577960561</v>
      </c>
      <c r="BJ96" s="20">
        <v>0</v>
      </c>
    </row>
    <row r="97" spans="1:62">
      <c r="A97" s="13">
        <v>45</v>
      </c>
      <c r="B97" s="23">
        <v>43684</v>
      </c>
      <c r="C97" s="13">
        <v>10</v>
      </c>
      <c r="D97" s="13" t="s">
        <v>703</v>
      </c>
      <c r="E97" s="13">
        <v>70</v>
      </c>
      <c r="F97" s="13" t="b">
        <v>0</v>
      </c>
      <c r="G97" s="21" t="s">
        <v>477</v>
      </c>
      <c r="H97" s="21" t="s">
        <v>496</v>
      </c>
      <c r="I97" s="21" t="s">
        <v>497</v>
      </c>
      <c r="J97" s="21" t="s">
        <v>498</v>
      </c>
      <c r="K97" s="21">
        <f t="shared" si="5"/>
        <v>87.34</v>
      </c>
      <c r="L97" s="13" t="s">
        <v>143</v>
      </c>
      <c r="M97" s="13">
        <v>0</v>
      </c>
      <c r="N97" s="13" t="s">
        <v>167</v>
      </c>
      <c r="O97" s="13" t="s">
        <v>499</v>
      </c>
      <c r="P97" s="13" t="s">
        <v>500</v>
      </c>
      <c r="Q97" s="13" t="s">
        <v>501</v>
      </c>
      <c r="R97" s="13">
        <f t="shared" si="7"/>
        <v>85.91</v>
      </c>
      <c r="S97" s="13" t="s">
        <v>199</v>
      </c>
      <c r="T97" s="13">
        <v>0</v>
      </c>
      <c r="U97" s="13" t="s">
        <v>167</v>
      </c>
      <c r="V97" s="13">
        <v>60</v>
      </c>
      <c r="W97" s="13">
        <v>1.9350000000000001</v>
      </c>
      <c r="X97" s="13">
        <v>0.27500000000000002</v>
      </c>
      <c r="Y97" s="13">
        <v>1.7000000000000001E-2</v>
      </c>
      <c r="Z97" s="13">
        <v>6.7000000000000004E-2</v>
      </c>
      <c r="AA97" s="13">
        <v>1.8680000000000001</v>
      </c>
      <c r="AB97" s="13">
        <f t="shared" si="6"/>
        <v>2.21</v>
      </c>
      <c r="AE97" s="13">
        <v>1.65</v>
      </c>
      <c r="AF97" s="13">
        <v>27.5</v>
      </c>
      <c r="AG97" s="13">
        <v>27.516999999999999</v>
      </c>
      <c r="AH97" s="13">
        <v>0</v>
      </c>
      <c r="AI97" s="13">
        <v>40.471469999999997</v>
      </c>
      <c r="AJ97" s="13">
        <v>5.4113000000000001E-2</v>
      </c>
      <c r="AK97" s="13">
        <v>0</v>
      </c>
      <c r="AL97" s="13">
        <v>8.1228169999999995</v>
      </c>
      <c r="AM97" s="13">
        <v>1.2947E-2</v>
      </c>
      <c r="AN97" s="13">
        <v>4.0445000000000002E-2</v>
      </c>
      <c r="AO97" s="13">
        <v>15.46452</v>
      </c>
      <c r="AP97" s="13">
        <v>0.63447200000000004</v>
      </c>
      <c r="AQ97" s="20">
        <v>22.998333330000001</v>
      </c>
      <c r="AR97" s="20">
        <v>0.75444444399999999</v>
      </c>
      <c r="AS97" s="20">
        <v>0.90900000000000003</v>
      </c>
      <c r="AT97" s="20">
        <v>1.1325000000000001</v>
      </c>
      <c r="AU97" s="20">
        <v>0.5</v>
      </c>
      <c r="AV97" s="20">
        <v>466.19444440000001</v>
      </c>
      <c r="AW97" s="20">
        <v>2</v>
      </c>
      <c r="AX97" s="20">
        <v>0.231944444</v>
      </c>
      <c r="AY97" s="20">
        <v>0.3</v>
      </c>
      <c r="AZ97" s="20">
        <v>118.7472222</v>
      </c>
      <c r="BA97" s="20">
        <v>10.125</v>
      </c>
      <c r="BB97" s="20">
        <v>757</v>
      </c>
      <c r="BC97" s="20">
        <v>9.0977777779999993</v>
      </c>
      <c r="BD97" s="20">
        <v>-748.72222220000003</v>
      </c>
      <c r="BE97" s="20">
        <v>290.47222219999998</v>
      </c>
      <c r="BF97" s="20">
        <v>2</v>
      </c>
      <c r="BG97" s="20">
        <v>2.270038505</v>
      </c>
      <c r="BH97" s="20">
        <v>3.7666971779999998</v>
      </c>
      <c r="BI97" s="20">
        <v>1.4096677179999999</v>
      </c>
      <c r="BJ97" s="20">
        <v>0</v>
      </c>
    </row>
    <row r="98" spans="1:62" ht="13.5" thickBot="1">
      <c r="A98" s="13">
        <v>45</v>
      </c>
      <c r="B98" s="23">
        <v>43684</v>
      </c>
      <c r="C98" s="13">
        <v>11</v>
      </c>
      <c r="D98" s="13" t="s">
        <v>702</v>
      </c>
      <c r="E98" s="13">
        <v>95</v>
      </c>
      <c r="F98" s="13" t="b">
        <v>1</v>
      </c>
      <c r="G98" s="21" t="s">
        <v>502</v>
      </c>
      <c r="H98" s="21" t="s">
        <v>503</v>
      </c>
      <c r="I98" s="21" t="s">
        <v>504</v>
      </c>
      <c r="J98" s="21" t="s">
        <v>505</v>
      </c>
      <c r="K98" s="21">
        <f t="shared" si="5"/>
        <v>33.590000000000003</v>
      </c>
      <c r="L98" s="13" t="s">
        <v>397</v>
      </c>
      <c r="M98" s="13">
        <v>0</v>
      </c>
      <c r="N98" s="13" t="s">
        <v>99</v>
      </c>
      <c r="O98" s="13" t="s">
        <v>506</v>
      </c>
      <c r="P98" s="13" t="s">
        <v>205</v>
      </c>
      <c r="Q98" s="13" t="s">
        <v>507</v>
      </c>
      <c r="R98" s="13">
        <f t="shared" si="7"/>
        <v>46.47</v>
      </c>
      <c r="S98" s="13" t="s">
        <v>157</v>
      </c>
      <c r="T98" s="13" t="s">
        <v>152</v>
      </c>
      <c r="U98" s="13" t="s">
        <v>70</v>
      </c>
      <c r="V98" s="13">
        <v>60</v>
      </c>
      <c r="W98" s="13">
        <v>3.0779999999999998</v>
      </c>
      <c r="X98" s="13">
        <v>0.628</v>
      </c>
      <c r="Y98" s="13">
        <v>3.1E-2</v>
      </c>
      <c r="Z98" s="13">
        <v>0.126</v>
      </c>
      <c r="AA98" s="13">
        <v>2.952</v>
      </c>
      <c r="AB98" s="13">
        <f t="shared" si="6"/>
        <v>3.706</v>
      </c>
      <c r="AE98" s="13">
        <v>4.0049999999999999</v>
      </c>
      <c r="AF98" s="13">
        <v>66.75</v>
      </c>
      <c r="AG98" s="13">
        <v>66.781000000000006</v>
      </c>
      <c r="AH98" s="13">
        <v>0</v>
      </c>
      <c r="AI98" s="13">
        <v>40.74689</v>
      </c>
      <c r="AJ98" s="13">
        <v>5.8673999999999997E-2</v>
      </c>
      <c r="AK98" s="13">
        <v>3.1E-4</v>
      </c>
      <c r="AL98" s="13">
        <v>8.0912930000000003</v>
      </c>
      <c r="AM98" s="13">
        <v>2.7035E-2</v>
      </c>
      <c r="AN98" s="13">
        <v>3.8106000000000001E-2</v>
      </c>
      <c r="AO98" s="13">
        <v>15.585929999999999</v>
      </c>
      <c r="AP98" s="13">
        <v>0.912053</v>
      </c>
      <c r="AQ98" s="20">
        <v>23.64833333</v>
      </c>
      <c r="AR98" s="20">
        <v>0.703333333</v>
      </c>
      <c r="AS98" s="20">
        <v>0.91</v>
      </c>
      <c r="AT98" s="20">
        <v>1.1279999999999999</v>
      </c>
      <c r="AU98" s="20">
        <v>0.5</v>
      </c>
      <c r="AV98" s="20">
        <v>471.3666667</v>
      </c>
      <c r="AW98" s="20">
        <v>2</v>
      </c>
      <c r="AX98" s="20">
        <v>0.24</v>
      </c>
      <c r="AY98" s="20">
        <v>0.3</v>
      </c>
      <c r="AZ98" s="20">
        <v>127.1033333</v>
      </c>
      <c r="BA98" s="20">
        <v>10.70633333</v>
      </c>
      <c r="BB98" s="20">
        <v>757</v>
      </c>
      <c r="BC98" s="20">
        <v>9.1803333330000001</v>
      </c>
      <c r="BD98" s="20">
        <v>-742.03333329999998</v>
      </c>
      <c r="BE98" s="20">
        <v>354.76666669999997</v>
      </c>
      <c r="BF98" s="20">
        <v>2.5333333329999999</v>
      </c>
      <c r="BG98" s="20">
        <v>2.1716602479999998</v>
      </c>
      <c r="BH98" s="20">
        <v>1.088411383</v>
      </c>
      <c r="BI98" s="20">
        <v>1.4735269950000001</v>
      </c>
      <c r="BJ98" s="20">
        <v>0</v>
      </c>
    </row>
    <row r="99" spans="1:62" s="22" customFormat="1" ht="16.5" thickTop="1" thickBot="1">
      <c r="A99" s="34">
        <v>45</v>
      </c>
      <c r="B99" s="35">
        <v>43684</v>
      </c>
      <c r="C99" s="34">
        <v>12</v>
      </c>
      <c r="D99" s="34" t="s">
        <v>700</v>
      </c>
      <c r="E99" s="34">
        <v>70</v>
      </c>
      <c r="F99" s="34" t="b">
        <v>1</v>
      </c>
      <c r="G99" s="38" t="s">
        <v>508</v>
      </c>
      <c r="H99" s="38" t="s">
        <v>509</v>
      </c>
      <c r="I99" s="38" t="s">
        <v>285</v>
      </c>
      <c r="J99" s="38" t="s">
        <v>510</v>
      </c>
      <c r="K99" s="38">
        <f t="shared" ref="K99:K130" si="8">H99+I99+J99</f>
        <v>50.49</v>
      </c>
      <c r="L99" s="34" t="s">
        <v>160</v>
      </c>
      <c r="M99" s="34">
        <v>0</v>
      </c>
      <c r="N99" s="34" t="s">
        <v>187</v>
      </c>
      <c r="O99" s="34" t="s">
        <v>251</v>
      </c>
      <c r="P99" s="34" t="s">
        <v>511</v>
      </c>
      <c r="Q99" s="34" t="s">
        <v>512</v>
      </c>
      <c r="R99" s="34">
        <f t="shared" si="7"/>
        <v>44.97</v>
      </c>
      <c r="S99" s="34" t="s">
        <v>187</v>
      </c>
      <c r="T99" s="34">
        <v>0</v>
      </c>
      <c r="U99" s="34" t="s">
        <v>128</v>
      </c>
      <c r="V99" s="34">
        <v>60</v>
      </c>
      <c r="W99" s="34">
        <v>2.0760000000000001</v>
      </c>
      <c r="X99" s="34">
        <v>0.44500000000000001</v>
      </c>
      <c r="Y99" s="34">
        <v>3.7999999999999999E-2</v>
      </c>
      <c r="Z99" s="34">
        <v>0.104</v>
      </c>
      <c r="AA99" s="34">
        <v>1.972</v>
      </c>
      <c r="AB99" s="13">
        <f t="shared" si="6"/>
        <v>2.5209999999999999</v>
      </c>
      <c r="AC99" s="34"/>
      <c r="AD99" s="34"/>
      <c r="AE99" s="34">
        <v>3.54</v>
      </c>
      <c r="AF99" s="34">
        <v>59</v>
      </c>
      <c r="AG99" s="34">
        <v>59.037999999999997</v>
      </c>
      <c r="AH99" s="34">
        <v>0</v>
      </c>
      <c r="AI99" s="34">
        <v>41.239840000000001</v>
      </c>
      <c r="AJ99" s="34">
        <v>4.666E-2</v>
      </c>
      <c r="AK99" s="34">
        <v>0</v>
      </c>
      <c r="AL99" s="34">
        <v>8.1536729999999995</v>
      </c>
      <c r="AM99" s="34">
        <v>1.1665999999999999E-2</v>
      </c>
      <c r="AN99" s="34">
        <v>4.7761999999999999E-2</v>
      </c>
      <c r="AO99" s="34">
        <v>15.38583</v>
      </c>
      <c r="AP99" s="34">
        <v>1.731098</v>
      </c>
      <c r="AQ99" s="34">
        <v>23.37895833</v>
      </c>
      <c r="AR99" s="34">
        <v>0.61867424233333335</v>
      </c>
      <c r="AS99" s="34">
        <v>0.91</v>
      </c>
      <c r="AT99" s="34">
        <v>1.1211363636666667</v>
      </c>
      <c r="AU99" s="34">
        <v>0.5</v>
      </c>
      <c r="AV99" s="34">
        <v>467.37089646666664</v>
      </c>
      <c r="AW99" s="34">
        <v>2</v>
      </c>
      <c r="AX99" s="34">
        <v>0.23787878799999998</v>
      </c>
      <c r="AY99" s="34">
        <v>0.3</v>
      </c>
      <c r="AZ99" s="34">
        <v>123.83892046666666</v>
      </c>
      <c r="BA99" s="34">
        <v>10.478352271333334</v>
      </c>
      <c r="BB99" s="34">
        <v>757</v>
      </c>
      <c r="BC99" s="34">
        <v>9.3140246209999997</v>
      </c>
      <c r="BD99" s="34">
        <v>-743.25157826666657</v>
      </c>
      <c r="BE99" s="34">
        <v>827.22127533333332</v>
      </c>
      <c r="BF99" s="34">
        <v>6.3011363636666671</v>
      </c>
      <c r="BG99" s="34">
        <v>2.4331965540000002</v>
      </c>
      <c r="BH99" s="34">
        <v>3.0892256723333333</v>
      </c>
      <c r="BI99" s="34">
        <v>1.42502901</v>
      </c>
      <c r="BJ99" s="34">
        <v>0</v>
      </c>
    </row>
    <row r="100" spans="1:62" ht="13.5" thickTop="1">
      <c r="A100" s="13">
        <v>45</v>
      </c>
      <c r="B100" s="23">
        <v>43684</v>
      </c>
      <c r="C100" s="13">
        <v>13</v>
      </c>
      <c r="D100" s="13" t="s">
        <v>109</v>
      </c>
      <c r="E100" s="13">
        <v>90</v>
      </c>
      <c r="F100" s="13" t="b">
        <v>1</v>
      </c>
      <c r="G100" s="21" t="s">
        <v>513</v>
      </c>
      <c r="H100" s="21" t="s">
        <v>514</v>
      </c>
      <c r="I100" s="21">
        <v>0</v>
      </c>
      <c r="J100" s="21" t="s">
        <v>515</v>
      </c>
      <c r="K100" s="21">
        <f t="shared" si="8"/>
        <v>8.629999999999999</v>
      </c>
      <c r="L100" s="13" t="s">
        <v>516</v>
      </c>
      <c r="M100" s="13">
        <v>0</v>
      </c>
      <c r="N100" s="13" t="s">
        <v>378</v>
      </c>
      <c r="O100" s="13" t="s">
        <v>398</v>
      </c>
      <c r="P100" s="13">
        <v>0</v>
      </c>
      <c r="Q100" s="13" t="s">
        <v>517</v>
      </c>
      <c r="R100" s="13">
        <f t="shared" si="7"/>
        <v>8.99</v>
      </c>
      <c r="S100" s="13" t="s">
        <v>295</v>
      </c>
      <c r="T100" s="13">
        <v>0</v>
      </c>
      <c r="U100" s="13" t="s">
        <v>282</v>
      </c>
      <c r="V100" s="13">
        <v>60</v>
      </c>
      <c r="W100" s="13">
        <v>2.2730000000000001</v>
      </c>
      <c r="X100" s="13">
        <v>0.84699999999999998</v>
      </c>
      <c r="Y100" s="13">
        <v>5.6000000000000001E-2</v>
      </c>
      <c r="Z100" s="13">
        <v>9.5000000000000001E-2</v>
      </c>
      <c r="AA100" s="13">
        <v>2.1779999999999999</v>
      </c>
      <c r="AB100" s="13">
        <f t="shared" si="6"/>
        <v>3.12</v>
      </c>
      <c r="AE100" s="13">
        <v>4.01</v>
      </c>
      <c r="AF100" s="13">
        <v>66.833333333333329</v>
      </c>
      <c r="AG100" s="13">
        <v>66.889333333333326</v>
      </c>
      <c r="AH100" s="13">
        <v>0</v>
      </c>
      <c r="AI100" s="13">
        <v>40.698050000000002</v>
      </c>
      <c r="AJ100" s="13">
        <v>5.6073999999999999E-2</v>
      </c>
      <c r="AK100" s="13">
        <v>1.9070000000000001E-3</v>
      </c>
      <c r="AL100" s="13">
        <v>8.0743639999999992</v>
      </c>
      <c r="AM100" s="13">
        <v>5.3948000000000003E-2</v>
      </c>
      <c r="AN100" s="13">
        <v>5.7502999999999999E-2</v>
      </c>
      <c r="AO100" s="13">
        <v>15.64038</v>
      </c>
      <c r="AP100" s="13">
        <v>0.49604100000000001</v>
      </c>
      <c r="AQ100" s="20">
        <v>23.572948719999999</v>
      </c>
      <c r="AR100" s="20">
        <v>0.58769230800000005</v>
      </c>
      <c r="AS100" s="20">
        <v>0.91100000000000003</v>
      </c>
      <c r="AT100" s="20">
        <v>1.1192307690000001</v>
      </c>
      <c r="AU100" s="20">
        <v>0.5</v>
      </c>
      <c r="AV100" s="20">
        <v>472.64102559999998</v>
      </c>
      <c r="AW100" s="20">
        <v>2</v>
      </c>
      <c r="AX100" s="20">
        <v>0.24</v>
      </c>
      <c r="AY100" s="20">
        <v>0.3</v>
      </c>
      <c r="AZ100" s="20">
        <v>103.8230769</v>
      </c>
      <c r="BA100" s="20">
        <v>8.7576923079999993</v>
      </c>
      <c r="BB100" s="20">
        <v>757</v>
      </c>
      <c r="BC100" s="20">
        <v>9.1623076920000006</v>
      </c>
      <c r="BD100" s="20">
        <v>-751.15384619999998</v>
      </c>
      <c r="BE100" s="20">
        <v>1569.4102559999999</v>
      </c>
      <c r="BF100" s="20">
        <v>11.974358970000001</v>
      </c>
      <c r="BG100" s="20">
        <v>2.0795928720000001</v>
      </c>
      <c r="BH100" s="20">
        <v>2.171611172</v>
      </c>
      <c r="BI100" s="20">
        <v>1.5387627269999999</v>
      </c>
      <c r="BJ100" s="20">
        <v>0</v>
      </c>
    </row>
    <row r="101" spans="1:62">
      <c r="A101" s="13">
        <v>45</v>
      </c>
      <c r="B101" s="23">
        <v>43684</v>
      </c>
      <c r="C101" s="13">
        <v>14</v>
      </c>
      <c r="D101" s="13" t="s">
        <v>704</v>
      </c>
      <c r="E101" s="13">
        <v>65</v>
      </c>
      <c r="F101" s="13" t="b">
        <v>0</v>
      </c>
      <c r="G101" s="21" t="s">
        <v>518</v>
      </c>
      <c r="H101" s="21" t="s">
        <v>519</v>
      </c>
      <c r="I101" s="21">
        <v>0</v>
      </c>
      <c r="J101" s="21" t="s">
        <v>520</v>
      </c>
      <c r="K101" s="21">
        <f t="shared" si="8"/>
        <v>14.620000000000001</v>
      </c>
      <c r="L101" s="13" t="s">
        <v>301</v>
      </c>
      <c r="M101" s="13">
        <v>0</v>
      </c>
      <c r="N101" s="13" t="s">
        <v>521</v>
      </c>
      <c r="O101" s="13" t="s">
        <v>522</v>
      </c>
      <c r="P101" s="13" t="s">
        <v>523</v>
      </c>
      <c r="Q101" s="13" t="s">
        <v>524</v>
      </c>
      <c r="R101" s="13">
        <f t="shared" si="7"/>
        <v>41.769999999999996</v>
      </c>
      <c r="S101" s="13" t="s">
        <v>170</v>
      </c>
      <c r="T101" s="13">
        <v>0</v>
      </c>
      <c r="U101" s="13" t="s">
        <v>70</v>
      </c>
      <c r="V101" s="13">
        <v>60</v>
      </c>
      <c r="W101" s="13">
        <v>2.14</v>
      </c>
      <c r="X101" s="13">
        <v>0.68700000000000006</v>
      </c>
      <c r="Y101" s="13">
        <v>7.6999999999999999E-2</v>
      </c>
      <c r="Z101" s="13">
        <v>7.8E-2</v>
      </c>
      <c r="AA101" s="13">
        <v>2.0619999999999998</v>
      </c>
      <c r="AB101" s="13">
        <f t="shared" si="6"/>
        <v>2.827</v>
      </c>
      <c r="AE101" s="13">
        <v>3.51</v>
      </c>
      <c r="AF101" s="13">
        <v>58.5</v>
      </c>
      <c r="AG101" s="13">
        <v>58.576999999999998</v>
      </c>
      <c r="AH101" s="13">
        <v>0</v>
      </c>
      <c r="AI101" s="13">
        <v>40.24109</v>
      </c>
      <c r="AJ101" s="13">
        <v>6.2598000000000001E-2</v>
      </c>
      <c r="AK101" s="13">
        <v>4.7199999999999998E-4</v>
      </c>
      <c r="AL101" s="13">
        <v>8.0681770000000004</v>
      </c>
      <c r="AM101" s="13">
        <v>2.9096E-2</v>
      </c>
      <c r="AN101" s="13">
        <v>4.5064E-2</v>
      </c>
      <c r="AO101" s="13">
        <v>15.62373</v>
      </c>
      <c r="AP101" s="13">
        <v>0.62365700000000002</v>
      </c>
      <c r="AQ101" s="20">
        <v>23.518636359999999</v>
      </c>
      <c r="AR101" s="20">
        <v>0.61727272700000002</v>
      </c>
      <c r="AS101" s="20">
        <v>0.91</v>
      </c>
      <c r="AT101" s="20">
        <v>1.1200000000000001</v>
      </c>
      <c r="AU101" s="20">
        <v>0.5</v>
      </c>
      <c r="AV101" s="20">
        <v>467.72727270000001</v>
      </c>
      <c r="AW101" s="20">
        <v>2</v>
      </c>
      <c r="AX101" s="20">
        <v>0.23909090899999999</v>
      </c>
      <c r="AY101" s="20">
        <v>0.3</v>
      </c>
      <c r="AZ101" s="20">
        <v>121.3318182</v>
      </c>
      <c r="BA101" s="20">
        <v>10.24318182</v>
      </c>
      <c r="BB101" s="20">
        <v>757</v>
      </c>
      <c r="BC101" s="20">
        <v>9.4281818180000005</v>
      </c>
      <c r="BD101" s="20">
        <v>-746.63636359999998</v>
      </c>
      <c r="BE101" s="20">
        <v>1406.4545450000001</v>
      </c>
      <c r="BF101" s="20">
        <v>10.954545449999999</v>
      </c>
      <c r="BG101" s="20">
        <v>2.387109513</v>
      </c>
      <c r="BH101" s="20">
        <v>1.0499538559999999</v>
      </c>
      <c r="BI101" s="20">
        <v>1.340533387</v>
      </c>
      <c r="BJ101" s="20">
        <v>0</v>
      </c>
    </row>
    <row r="102" spans="1:62">
      <c r="A102" s="13">
        <v>45</v>
      </c>
      <c r="B102" s="23">
        <v>43684</v>
      </c>
      <c r="C102" s="13">
        <v>15</v>
      </c>
      <c r="D102" s="13" t="s">
        <v>703</v>
      </c>
      <c r="E102" s="13">
        <v>120</v>
      </c>
      <c r="F102" s="13" t="b">
        <v>0</v>
      </c>
      <c r="G102" s="21" t="s">
        <v>525</v>
      </c>
      <c r="H102" s="21" t="s">
        <v>124</v>
      </c>
      <c r="I102" s="21">
        <v>0</v>
      </c>
      <c r="J102" s="21" t="s">
        <v>526</v>
      </c>
      <c r="K102" s="21">
        <f t="shared" si="8"/>
        <v>7.0299999999999994</v>
      </c>
      <c r="L102" s="13" t="s">
        <v>411</v>
      </c>
      <c r="M102" s="13">
        <v>0</v>
      </c>
      <c r="N102" s="13" t="s">
        <v>207</v>
      </c>
      <c r="O102" s="13" t="s">
        <v>152</v>
      </c>
      <c r="P102" s="13" t="s">
        <v>114</v>
      </c>
      <c r="Q102" s="13" t="s">
        <v>502</v>
      </c>
      <c r="R102" s="13">
        <f t="shared" si="7"/>
        <v>10.19</v>
      </c>
      <c r="S102" s="13" t="s">
        <v>160</v>
      </c>
      <c r="T102" s="13" t="s">
        <v>99</v>
      </c>
      <c r="U102" s="13" t="s">
        <v>207</v>
      </c>
      <c r="V102" s="13">
        <v>60</v>
      </c>
      <c r="W102" s="13">
        <v>2.1179999999999999</v>
      </c>
      <c r="X102" s="13">
        <v>0.99299999999999999</v>
      </c>
      <c r="Y102" s="13">
        <v>6.4000000000000001E-2</v>
      </c>
      <c r="Z102" s="13">
        <v>0.19500000000000001</v>
      </c>
      <c r="AA102" s="13">
        <v>1.923</v>
      </c>
      <c r="AB102" s="13">
        <f t="shared" si="6"/>
        <v>3.1109999999999998</v>
      </c>
      <c r="AE102" s="13">
        <v>3.97</v>
      </c>
      <c r="AF102" s="13">
        <v>66.166666666666671</v>
      </c>
      <c r="AG102" s="13">
        <v>66.230666666666664</v>
      </c>
      <c r="AH102" s="13">
        <v>0</v>
      </c>
      <c r="AI102" s="13">
        <v>39.835320000000003</v>
      </c>
      <c r="AJ102" s="13">
        <v>7.5142E-2</v>
      </c>
      <c r="AK102" s="13">
        <v>8.3799999999999999E-4</v>
      </c>
      <c r="AL102" s="13">
        <v>8.0798629999999996</v>
      </c>
      <c r="AM102" s="13">
        <v>5.7890999999999998E-2</v>
      </c>
      <c r="AN102" s="13">
        <v>5.9924999999999999E-2</v>
      </c>
      <c r="AO102" s="13">
        <v>15.427250000000001</v>
      </c>
      <c r="AP102" s="13">
        <v>2.3396140000000001</v>
      </c>
      <c r="AQ102" s="20">
        <v>23.096666670000001</v>
      </c>
      <c r="AR102" s="20">
        <v>0.65500000000000003</v>
      </c>
      <c r="AS102" s="20">
        <v>0.90800000000000003</v>
      </c>
      <c r="AT102" s="20">
        <v>1.1241666669999999</v>
      </c>
      <c r="AU102" s="20">
        <v>0.5</v>
      </c>
      <c r="AV102" s="20">
        <v>466.33333329999999</v>
      </c>
      <c r="AW102" s="20">
        <v>2</v>
      </c>
      <c r="AX102" s="20">
        <v>0.23250000000000001</v>
      </c>
      <c r="AY102" s="20">
        <v>0.3</v>
      </c>
      <c r="AZ102" s="20">
        <v>111.52500000000001</v>
      </c>
      <c r="BA102" s="20">
        <v>9.4908333329999994</v>
      </c>
      <c r="BB102" s="20">
        <v>757</v>
      </c>
      <c r="BC102" s="20">
        <v>9.1875</v>
      </c>
      <c r="BD102" s="20">
        <v>-753.5</v>
      </c>
      <c r="BE102" s="20">
        <v>408.75</v>
      </c>
      <c r="BF102" s="20">
        <v>2.4166666669999999</v>
      </c>
      <c r="BG102" s="20">
        <v>2.302821078</v>
      </c>
      <c r="BH102" s="20">
        <v>3.2348909539999999</v>
      </c>
      <c r="BI102" s="20">
        <v>1.389599926</v>
      </c>
      <c r="BJ102" s="20">
        <v>0</v>
      </c>
    </row>
    <row r="103" spans="1:62">
      <c r="A103" s="13">
        <v>45</v>
      </c>
      <c r="B103" s="23">
        <v>43684</v>
      </c>
      <c r="C103" s="13">
        <v>16</v>
      </c>
      <c r="D103" s="13" t="s">
        <v>704</v>
      </c>
      <c r="E103" s="13">
        <v>140</v>
      </c>
      <c r="F103" s="13" t="b">
        <v>1</v>
      </c>
      <c r="G103" s="21" t="s">
        <v>527</v>
      </c>
      <c r="H103" s="21" t="s">
        <v>528</v>
      </c>
      <c r="I103" s="21" t="s">
        <v>474</v>
      </c>
      <c r="J103" s="21" t="s">
        <v>529</v>
      </c>
      <c r="K103" s="21">
        <f t="shared" si="8"/>
        <v>10.29</v>
      </c>
      <c r="L103" s="13" t="s">
        <v>378</v>
      </c>
      <c r="M103" s="13" t="s">
        <v>170</v>
      </c>
      <c r="N103" s="13" t="s">
        <v>294</v>
      </c>
      <c r="O103" s="13" t="s">
        <v>483</v>
      </c>
      <c r="P103" s="13" t="s">
        <v>530</v>
      </c>
      <c r="Q103" s="13" t="s">
        <v>382</v>
      </c>
      <c r="R103" s="13">
        <f t="shared" si="7"/>
        <v>10.61</v>
      </c>
      <c r="S103" s="13">
        <v>0</v>
      </c>
      <c r="T103" s="13" t="s">
        <v>160</v>
      </c>
      <c r="U103" s="13" t="s">
        <v>167</v>
      </c>
      <c r="V103" s="13">
        <v>60</v>
      </c>
      <c r="W103" s="13">
        <v>1.206</v>
      </c>
      <c r="X103" s="13">
        <v>0.74399999999999999</v>
      </c>
      <c r="Y103" s="13">
        <v>5.8999999999999997E-2</v>
      </c>
      <c r="Z103" s="13">
        <v>0.221</v>
      </c>
      <c r="AA103" s="13">
        <v>0.98499999999999999</v>
      </c>
      <c r="AB103" s="13">
        <f t="shared" si="6"/>
        <v>1.95</v>
      </c>
      <c r="AE103" s="13">
        <v>8.5500000000000007</v>
      </c>
      <c r="AF103" s="13">
        <v>142.50000000000003</v>
      </c>
      <c r="AG103" s="13">
        <v>142.55900000000003</v>
      </c>
      <c r="AH103" s="13">
        <v>0</v>
      </c>
      <c r="AI103" s="13">
        <v>38.16818</v>
      </c>
      <c r="AJ103" s="13">
        <v>8.0997E-2</v>
      </c>
      <c r="AK103" s="13">
        <v>0</v>
      </c>
      <c r="AL103" s="13">
        <v>8.0296669999999999</v>
      </c>
      <c r="AM103" s="13">
        <v>6.4043000000000003E-2</v>
      </c>
      <c r="AN103" s="13">
        <v>7.5462000000000001E-2</v>
      </c>
      <c r="AO103" s="13">
        <v>14.809380000000001</v>
      </c>
      <c r="AP103" s="13">
        <v>0.73757300000000003</v>
      </c>
      <c r="AQ103" s="20">
        <v>23.069047619999999</v>
      </c>
      <c r="AR103" s="20">
        <v>0.71285714300000003</v>
      </c>
      <c r="AS103" s="20">
        <v>0.90800000000000003</v>
      </c>
      <c r="AT103" s="20">
        <v>1.128571429</v>
      </c>
      <c r="AU103" s="20">
        <v>0.5</v>
      </c>
      <c r="AV103" s="20">
        <v>452.47619049999997</v>
      </c>
      <c r="AW103" s="20">
        <v>2</v>
      </c>
      <c r="AX103" s="20">
        <v>0.23</v>
      </c>
      <c r="AY103" s="20">
        <v>0.3</v>
      </c>
      <c r="AZ103" s="20">
        <v>105.0738095</v>
      </c>
      <c r="BA103" s="20">
        <v>8.9473809519999996</v>
      </c>
      <c r="BB103" s="20">
        <v>757</v>
      </c>
      <c r="BC103" s="20">
        <v>8.9144047620000002</v>
      </c>
      <c r="BD103" s="20">
        <v>-746.97619050000003</v>
      </c>
      <c r="BE103" s="20">
        <v>1379.2857140000001</v>
      </c>
      <c r="BF103" s="20">
        <v>10.05952381</v>
      </c>
      <c r="BG103" s="20">
        <v>2.0631895440000001</v>
      </c>
      <c r="BH103" s="20">
        <v>2.5566319640000001</v>
      </c>
      <c r="BI103" s="20">
        <v>1.5509966150000001</v>
      </c>
      <c r="BJ103" s="20">
        <v>0</v>
      </c>
    </row>
    <row r="104" spans="1:62">
      <c r="A104" s="27">
        <v>45</v>
      </c>
      <c r="B104" s="28">
        <v>43684</v>
      </c>
      <c r="C104" s="27">
        <v>17</v>
      </c>
      <c r="D104" s="27" t="s">
        <v>702</v>
      </c>
      <c r="E104" s="27">
        <v>180</v>
      </c>
      <c r="F104" s="27" t="b">
        <v>1</v>
      </c>
      <c r="G104" s="29" t="s">
        <v>484</v>
      </c>
      <c r="H104" s="29">
        <v>0</v>
      </c>
      <c r="I104" s="29" t="s">
        <v>531</v>
      </c>
      <c r="J104" s="29" t="s">
        <v>532</v>
      </c>
      <c r="K104" s="29">
        <f t="shared" si="8"/>
        <v>6.1499999999999995</v>
      </c>
      <c r="L104" s="27" t="s">
        <v>121</v>
      </c>
      <c r="M104" s="27" t="s">
        <v>533</v>
      </c>
      <c r="N104" s="27"/>
      <c r="O104" s="27">
        <v>0</v>
      </c>
      <c r="P104" s="27" t="s">
        <v>428</v>
      </c>
      <c r="Q104" s="27" t="s">
        <v>534</v>
      </c>
      <c r="R104" s="27">
        <f t="shared" si="7"/>
        <v>6.09</v>
      </c>
      <c r="S104" s="27">
        <v>0</v>
      </c>
      <c r="T104" s="27" t="s">
        <v>461</v>
      </c>
      <c r="U104" s="27" t="s">
        <v>535</v>
      </c>
      <c r="V104" s="27">
        <v>60</v>
      </c>
      <c r="W104" s="27">
        <v>0.52300000000000002</v>
      </c>
      <c r="X104" s="27">
        <v>0.41599999999999998</v>
      </c>
      <c r="Y104" s="27">
        <v>7.3999999999999996E-2</v>
      </c>
      <c r="Z104" s="27">
        <v>3.9E-2</v>
      </c>
      <c r="AA104" s="27">
        <v>0.48399999999999999</v>
      </c>
      <c r="AB104" s="13">
        <f t="shared" si="6"/>
        <v>0.93899999999999995</v>
      </c>
      <c r="AC104" s="27"/>
      <c r="AD104" s="27"/>
      <c r="AE104" s="27">
        <v>1.61</v>
      </c>
      <c r="AF104" s="27">
        <v>26.833333333333336</v>
      </c>
      <c r="AG104" s="27">
        <v>26.907333333333337</v>
      </c>
      <c r="AH104" s="27">
        <v>0</v>
      </c>
      <c r="AI104" s="27">
        <v>31.344760000000001</v>
      </c>
      <c r="AJ104" s="27">
        <v>7.4975E-2</v>
      </c>
      <c r="AK104" s="27">
        <v>3.8900000000000002E-4</v>
      </c>
      <c r="AL104" s="27">
        <v>7.871664</v>
      </c>
      <c r="AM104" s="27">
        <v>2.5645999999999999E-2</v>
      </c>
      <c r="AN104" s="27">
        <v>7.3290999999999995E-2</v>
      </c>
      <c r="AO104" s="27">
        <v>14.27359</v>
      </c>
      <c r="AP104" s="27">
        <v>2.0685210000000001</v>
      </c>
      <c r="AQ104" s="36">
        <v>23.055714290000001</v>
      </c>
      <c r="AR104" s="36">
        <v>0.76214285699999995</v>
      </c>
      <c r="AS104" s="36">
        <v>0.90800000000000003</v>
      </c>
      <c r="AT104" s="36">
        <v>1.1310714289999999</v>
      </c>
      <c r="AU104" s="36">
        <v>0.4</v>
      </c>
      <c r="AV104" s="36">
        <v>414.64285710000001</v>
      </c>
      <c r="AW104" s="36">
        <v>2</v>
      </c>
      <c r="AX104" s="36">
        <v>0.21</v>
      </c>
      <c r="AY104" s="36">
        <v>0.3</v>
      </c>
      <c r="AZ104" s="36">
        <v>131.4357143</v>
      </c>
      <c r="BA104" s="36">
        <v>11.19714286</v>
      </c>
      <c r="BB104" s="36">
        <v>757</v>
      </c>
      <c r="BC104" s="36">
        <v>9.2200000000000006</v>
      </c>
      <c r="BD104" s="36">
        <v>-728</v>
      </c>
      <c r="BE104" s="36">
        <v>384.35714289999999</v>
      </c>
      <c r="BF104" s="36">
        <v>2.6071428569999999</v>
      </c>
      <c r="BG104" s="36">
        <v>2.4450326410000001</v>
      </c>
      <c r="BH104" s="36">
        <v>0.67822492300000004</v>
      </c>
      <c r="BI104" s="36">
        <v>1.3087759839999999</v>
      </c>
      <c r="BJ104" s="36">
        <v>0</v>
      </c>
    </row>
    <row r="105" spans="1:62">
      <c r="A105" s="13">
        <v>45</v>
      </c>
      <c r="B105" s="23">
        <v>43684</v>
      </c>
      <c r="C105" s="13">
        <v>18</v>
      </c>
      <c r="D105" s="13" t="s">
        <v>700</v>
      </c>
      <c r="E105" s="13">
        <v>85</v>
      </c>
      <c r="F105" s="13" t="b">
        <v>0</v>
      </c>
      <c r="G105" s="21" t="s">
        <v>261</v>
      </c>
      <c r="H105" s="21" t="s">
        <v>228</v>
      </c>
      <c r="I105" s="21" t="s">
        <v>536</v>
      </c>
      <c r="J105" s="21" t="s">
        <v>537</v>
      </c>
      <c r="K105" s="21">
        <f t="shared" si="8"/>
        <v>35.78</v>
      </c>
      <c r="L105" s="13">
        <v>0</v>
      </c>
      <c r="M105" s="13">
        <v>0</v>
      </c>
      <c r="N105" s="13" t="s">
        <v>112</v>
      </c>
      <c r="O105" s="13" t="s">
        <v>538</v>
      </c>
      <c r="P105" s="13" t="s">
        <v>448</v>
      </c>
      <c r="Q105" s="13" t="s">
        <v>539</v>
      </c>
      <c r="R105" s="13">
        <f t="shared" si="7"/>
        <v>38.5</v>
      </c>
      <c r="S105" s="13">
        <v>0</v>
      </c>
      <c r="T105" s="13" t="s">
        <v>260</v>
      </c>
      <c r="U105" s="13">
        <v>0</v>
      </c>
      <c r="V105" s="13">
        <v>60</v>
      </c>
      <c r="W105" s="13">
        <v>1.8560000000000001</v>
      </c>
      <c r="X105" s="13">
        <v>0.622</v>
      </c>
      <c r="Y105" s="13">
        <v>0.03</v>
      </c>
      <c r="Z105" s="13">
        <v>0.20300000000000001</v>
      </c>
      <c r="AA105" s="13">
        <v>1.653</v>
      </c>
      <c r="AB105" s="13">
        <f t="shared" si="6"/>
        <v>2.4779999999999998</v>
      </c>
      <c r="AE105" s="13">
        <v>5.2649999999999997</v>
      </c>
      <c r="AF105" s="13">
        <v>87.75</v>
      </c>
      <c r="AG105" s="13">
        <v>87.78</v>
      </c>
      <c r="AH105" s="13">
        <v>0</v>
      </c>
      <c r="AI105" s="13">
        <v>40.245010000000001</v>
      </c>
      <c r="AJ105" s="13">
        <v>5.6321999999999997E-2</v>
      </c>
      <c r="AK105" s="13">
        <v>9.8099999999999999E-5</v>
      </c>
      <c r="AL105" s="13">
        <v>8.0852939999999993</v>
      </c>
      <c r="AM105" s="13">
        <v>2.1128000000000001E-2</v>
      </c>
      <c r="AN105" s="13">
        <v>4.1963E-2</v>
      </c>
      <c r="AO105" s="13">
        <v>15.48729</v>
      </c>
      <c r="AP105" s="13">
        <v>1.4866820000000001</v>
      </c>
      <c r="AQ105" s="20">
        <v>22.94454545</v>
      </c>
      <c r="AR105" s="20">
        <v>0.61090909100000002</v>
      </c>
      <c r="AS105" s="20">
        <v>0.90800000000000003</v>
      </c>
      <c r="AT105" s="20">
        <v>1.1186363640000001</v>
      </c>
      <c r="AU105" s="20">
        <v>0.5</v>
      </c>
      <c r="AV105" s="20">
        <v>467.27272729999999</v>
      </c>
      <c r="AW105" s="20">
        <v>2</v>
      </c>
      <c r="AX105" s="20">
        <v>0.24</v>
      </c>
      <c r="AY105" s="20">
        <v>0.3</v>
      </c>
      <c r="AZ105" s="20">
        <v>107.0545455</v>
      </c>
      <c r="BA105" s="20">
        <v>9.1386363639999999</v>
      </c>
      <c r="BB105" s="20">
        <v>757</v>
      </c>
      <c r="BC105" s="20">
        <v>9.0722727269999996</v>
      </c>
      <c r="BD105" s="20">
        <v>-762.13636359999998</v>
      </c>
      <c r="BE105" s="20">
        <v>718.5</v>
      </c>
      <c r="BF105" s="20">
        <v>5.3181818180000002</v>
      </c>
      <c r="BG105" s="20">
        <v>2.3831874960000001</v>
      </c>
      <c r="BH105" s="20">
        <v>1.8652516889999999</v>
      </c>
      <c r="BI105" s="20">
        <v>1.342739506</v>
      </c>
      <c r="BJ105" s="20">
        <v>0</v>
      </c>
    </row>
    <row r="106" spans="1:62">
      <c r="A106" s="13">
        <v>45</v>
      </c>
      <c r="B106" s="23">
        <v>43684</v>
      </c>
      <c r="C106" s="13">
        <v>19</v>
      </c>
      <c r="D106" s="13" t="s">
        <v>109</v>
      </c>
      <c r="E106" s="13">
        <v>85</v>
      </c>
      <c r="F106" s="13" t="b">
        <v>0</v>
      </c>
      <c r="G106" s="21" t="s">
        <v>540</v>
      </c>
      <c r="H106" s="21" t="s">
        <v>541</v>
      </c>
      <c r="I106" s="21">
        <v>0</v>
      </c>
      <c r="J106" s="21" t="s">
        <v>542</v>
      </c>
      <c r="K106" s="21">
        <f t="shared" si="8"/>
        <v>7.56</v>
      </c>
      <c r="L106" s="13" t="s">
        <v>222</v>
      </c>
      <c r="M106" s="13">
        <v>0</v>
      </c>
      <c r="N106" s="13" t="s">
        <v>543</v>
      </c>
      <c r="O106" s="13" t="s">
        <v>535</v>
      </c>
      <c r="P106" s="13">
        <v>0</v>
      </c>
      <c r="Q106" s="13" t="s">
        <v>544</v>
      </c>
      <c r="R106" s="13">
        <f t="shared" si="7"/>
        <v>4.97</v>
      </c>
      <c r="S106" s="13" t="s">
        <v>294</v>
      </c>
      <c r="T106" s="13">
        <v>0</v>
      </c>
      <c r="U106" s="13" t="s">
        <v>348</v>
      </c>
      <c r="V106" s="13">
        <v>60</v>
      </c>
      <c r="W106" s="13">
        <v>3.363</v>
      </c>
      <c r="X106" s="13">
        <v>1.444</v>
      </c>
      <c r="Y106" s="13">
        <v>3.1E-2</v>
      </c>
      <c r="Z106" s="13">
        <v>0.23400000000000001</v>
      </c>
      <c r="AA106" s="13">
        <v>3.129</v>
      </c>
      <c r="AB106" s="13">
        <f t="shared" si="6"/>
        <v>4.8070000000000004</v>
      </c>
      <c r="AE106" s="13">
        <v>10.48</v>
      </c>
      <c r="AF106" s="13">
        <v>174.66666666666669</v>
      </c>
      <c r="AG106" s="13">
        <v>174.69766666666669</v>
      </c>
      <c r="AH106" s="13">
        <v>0</v>
      </c>
      <c r="AI106" s="13">
        <v>39.9313</v>
      </c>
      <c r="AJ106" s="13">
        <v>7.2761999999999993E-2</v>
      </c>
      <c r="AK106" s="13">
        <v>1.7849999999999999E-3</v>
      </c>
      <c r="AL106" s="13">
        <v>8.0783489999999993</v>
      </c>
      <c r="AM106" s="13">
        <v>2.6574E-2</v>
      </c>
      <c r="AN106" s="13">
        <v>4.8044000000000003E-2</v>
      </c>
      <c r="AO106" s="13">
        <v>15.544729999999999</v>
      </c>
      <c r="AP106" s="13">
        <v>1.9214389999999999</v>
      </c>
      <c r="AQ106" s="20">
        <v>22.994824560000001</v>
      </c>
      <c r="AR106" s="20">
        <v>0.73894736800000005</v>
      </c>
      <c r="AS106" s="20">
        <v>0.90900000000000003</v>
      </c>
      <c r="AT106" s="20">
        <v>1.1313157890000001</v>
      </c>
      <c r="AU106" s="20">
        <v>0.5</v>
      </c>
      <c r="AV106" s="20">
        <v>466.10526320000002</v>
      </c>
      <c r="AW106" s="20">
        <v>2</v>
      </c>
      <c r="AX106" s="20">
        <v>0.23157894700000001</v>
      </c>
      <c r="AY106" s="20">
        <v>0.3</v>
      </c>
      <c r="AZ106" s="20">
        <v>103.8517544</v>
      </c>
      <c r="BA106" s="20">
        <v>8.8556140350000003</v>
      </c>
      <c r="BB106" s="20">
        <v>757</v>
      </c>
      <c r="BC106" s="20">
        <v>8.8594736839999992</v>
      </c>
      <c r="BD106" s="20">
        <v>-760.35087720000001</v>
      </c>
      <c r="BE106" s="20">
        <v>344.63157890000002</v>
      </c>
      <c r="BF106" s="20">
        <v>2.4473684210000002</v>
      </c>
      <c r="BG106" s="20">
        <v>2.4501525790000001</v>
      </c>
      <c r="BH106" s="20">
        <v>1.779846474</v>
      </c>
      <c r="BI106" s="20">
        <v>1.306041113</v>
      </c>
      <c r="BJ106" s="20">
        <v>0</v>
      </c>
    </row>
    <row r="107" spans="1:62">
      <c r="A107" s="13">
        <v>45</v>
      </c>
      <c r="B107" s="23">
        <v>43684</v>
      </c>
      <c r="C107" s="13">
        <v>20</v>
      </c>
      <c r="D107" s="13" t="s">
        <v>704</v>
      </c>
      <c r="E107" s="13">
        <v>65</v>
      </c>
      <c r="F107" s="13" t="b">
        <v>0</v>
      </c>
      <c r="G107" s="21" t="s">
        <v>545</v>
      </c>
      <c r="H107" s="21" t="s">
        <v>546</v>
      </c>
      <c r="I107" s="21" t="s">
        <v>547</v>
      </c>
      <c r="J107" s="21" t="s">
        <v>548</v>
      </c>
      <c r="K107" s="21">
        <f t="shared" si="8"/>
        <v>81</v>
      </c>
      <c r="L107" s="13" t="s">
        <v>257</v>
      </c>
      <c r="M107" s="13">
        <v>0</v>
      </c>
      <c r="N107" s="13" t="s">
        <v>153</v>
      </c>
      <c r="O107" s="13" t="s">
        <v>549</v>
      </c>
      <c r="P107" s="13" t="s">
        <v>550</v>
      </c>
      <c r="Q107" s="13" t="s">
        <v>551</v>
      </c>
      <c r="R107" s="13">
        <f t="shared" si="7"/>
        <v>89.47</v>
      </c>
      <c r="S107" s="13" t="s">
        <v>151</v>
      </c>
      <c r="T107" s="13">
        <v>0</v>
      </c>
      <c r="U107" s="13" t="s">
        <v>167</v>
      </c>
      <c r="V107" s="13">
        <v>60</v>
      </c>
      <c r="W107" s="13">
        <v>1.591</v>
      </c>
      <c r="X107" s="13">
        <v>0.26200000000000001</v>
      </c>
      <c r="Y107" s="13">
        <v>0.01</v>
      </c>
      <c r="Z107" s="13">
        <v>0.03</v>
      </c>
      <c r="AA107" s="13">
        <v>1.5609999999999999</v>
      </c>
      <c r="AB107" s="13">
        <f t="shared" si="6"/>
        <v>1.853</v>
      </c>
      <c r="AE107" s="13">
        <v>7.04</v>
      </c>
      <c r="AF107" s="13">
        <v>117.33333333333334</v>
      </c>
      <c r="AG107" s="13">
        <v>117.34333333333335</v>
      </c>
      <c r="AH107" s="13">
        <v>0</v>
      </c>
      <c r="AI107" s="13">
        <v>40.274540000000002</v>
      </c>
      <c r="AJ107" s="13">
        <v>5.0224999999999999E-2</v>
      </c>
      <c r="AK107" s="13">
        <v>9.7499999999999996E-4</v>
      </c>
      <c r="AL107" s="13">
        <v>7.9667380000000003</v>
      </c>
      <c r="AM107" s="13">
        <v>1.0812E-2</v>
      </c>
      <c r="AN107" s="13">
        <v>3.4898999999999999E-2</v>
      </c>
      <c r="AO107" s="13">
        <v>15.542210000000001</v>
      </c>
      <c r="AP107" s="13">
        <v>1.9322539999999999</v>
      </c>
      <c r="AQ107" s="20">
        <v>23.044583329999998</v>
      </c>
      <c r="AR107" s="20">
        <v>0.45583333300000001</v>
      </c>
      <c r="AS107" s="20">
        <v>0.90900000000000003</v>
      </c>
      <c r="AT107" s="20">
        <v>1.10625</v>
      </c>
      <c r="AU107" s="20">
        <v>0.5</v>
      </c>
      <c r="AV107" s="20">
        <v>468.375</v>
      </c>
      <c r="AW107" s="20">
        <v>2</v>
      </c>
      <c r="AX107" s="20">
        <v>0.24</v>
      </c>
      <c r="AY107" s="20">
        <v>0.3</v>
      </c>
      <c r="AZ107" s="20">
        <v>118.9416667</v>
      </c>
      <c r="BA107" s="20">
        <v>10.13291667</v>
      </c>
      <c r="BB107" s="20">
        <v>757</v>
      </c>
      <c r="BC107" s="20">
        <v>9.0745833329999996</v>
      </c>
      <c r="BD107" s="20">
        <v>-750.66666669999995</v>
      </c>
      <c r="BE107" s="20">
        <v>486.25</v>
      </c>
      <c r="BF107" s="20">
        <v>3.7916666669999999</v>
      </c>
      <c r="BG107" s="20">
        <v>2.1332615590000001</v>
      </c>
      <c r="BH107" s="20">
        <v>0.61119862400000002</v>
      </c>
      <c r="BI107" s="20">
        <v>1.500050468</v>
      </c>
      <c r="BJ107" s="20">
        <v>0</v>
      </c>
    </row>
    <row r="108" spans="1:62">
      <c r="A108" s="13">
        <v>45</v>
      </c>
      <c r="B108" s="23">
        <v>43684</v>
      </c>
      <c r="C108" s="13" t="s">
        <v>64</v>
      </c>
      <c r="D108" s="13" t="s">
        <v>701</v>
      </c>
      <c r="E108" s="13">
        <v>55</v>
      </c>
      <c r="F108" s="13" t="b">
        <v>0</v>
      </c>
      <c r="G108" s="21">
        <v>12.1</v>
      </c>
      <c r="H108" s="21" t="s">
        <v>553</v>
      </c>
      <c r="I108" s="21" t="s">
        <v>554</v>
      </c>
      <c r="J108" s="21" t="s">
        <v>555</v>
      </c>
      <c r="K108" s="21">
        <f t="shared" si="8"/>
        <v>91.93</v>
      </c>
      <c r="L108" s="13" t="s">
        <v>222</v>
      </c>
      <c r="M108" s="13">
        <v>0</v>
      </c>
      <c r="N108" s="13" t="s">
        <v>133</v>
      </c>
      <c r="O108" s="13" t="s">
        <v>556</v>
      </c>
      <c r="P108" s="13" t="s">
        <v>557</v>
      </c>
      <c r="Q108" s="13" t="s">
        <v>558</v>
      </c>
      <c r="R108" s="13">
        <f t="shared" si="7"/>
        <v>83.82</v>
      </c>
      <c r="S108" s="13">
        <v>0</v>
      </c>
      <c r="T108" s="13">
        <v>0</v>
      </c>
      <c r="U108" s="13" t="s">
        <v>187</v>
      </c>
      <c r="V108" s="13">
        <v>60</v>
      </c>
      <c r="W108" s="13">
        <v>2.7440000000000002</v>
      </c>
      <c r="X108" s="13">
        <v>0.29499999999999998</v>
      </c>
      <c r="Y108" s="13">
        <v>2.1999999999999999E-2</v>
      </c>
      <c r="Z108" s="13">
        <v>8.7999999999999995E-2</v>
      </c>
      <c r="AA108" s="13">
        <v>2.6560000000000001</v>
      </c>
      <c r="AB108" s="13">
        <f t="shared" si="6"/>
        <v>3.0390000000000001</v>
      </c>
      <c r="AE108" s="13">
        <v>9.0250000000000004</v>
      </c>
      <c r="AF108" s="13">
        <v>150.41666666666669</v>
      </c>
      <c r="AG108" s="13">
        <v>150.43866666666668</v>
      </c>
      <c r="AH108" s="13">
        <v>0</v>
      </c>
      <c r="AI108" s="13">
        <v>41.100729999999999</v>
      </c>
      <c r="AJ108" s="13">
        <v>4.8873E-2</v>
      </c>
      <c r="AK108" s="13">
        <v>1.5300000000000001E-4</v>
      </c>
      <c r="AL108" s="13">
        <v>8.1044830000000001</v>
      </c>
      <c r="AM108" s="13">
        <v>1.8203E-2</v>
      </c>
      <c r="AN108" s="13">
        <v>3.5874000000000003E-2</v>
      </c>
      <c r="AO108" s="13">
        <v>15.710850000000001</v>
      </c>
      <c r="AP108" s="13">
        <v>1.545803</v>
      </c>
      <c r="AQ108" s="20">
        <v>23.09363158</v>
      </c>
      <c r="AR108" s="20">
        <v>0.85842105300000004</v>
      </c>
      <c r="AS108" s="20">
        <v>0.90852368400000005</v>
      </c>
      <c r="AT108" s="20">
        <v>1.141578947</v>
      </c>
      <c r="AU108" s="20">
        <v>0.5</v>
      </c>
      <c r="AV108" s="20">
        <v>470.0789474</v>
      </c>
      <c r="AW108" s="20">
        <v>2</v>
      </c>
      <c r="AX108" s="20">
        <v>0.24</v>
      </c>
      <c r="AY108" s="20">
        <v>0.3</v>
      </c>
      <c r="AZ108" s="20">
        <v>116.4036842</v>
      </c>
      <c r="BA108" s="20">
        <v>9.9063947369999994</v>
      </c>
      <c r="BB108" s="20">
        <v>757</v>
      </c>
      <c r="BC108" s="20">
        <v>9.0559210530000005</v>
      </c>
      <c r="BD108" s="20">
        <v>-711.11052629999995</v>
      </c>
      <c r="BE108" s="20">
        <v>299.48421050000002</v>
      </c>
      <c r="BF108" s="20">
        <v>2.3368421050000001</v>
      </c>
      <c r="BG108" s="20">
        <v>2.3877722239999999</v>
      </c>
      <c r="BH108" s="20">
        <v>1.3656984029999999</v>
      </c>
      <c r="BI108" s="20">
        <v>1.3401613299999999</v>
      </c>
      <c r="BJ108" s="20">
        <v>0</v>
      </c>
    </row>
    <row r="109" spans="1:62">
      <c r="A109" s="13">
        <v>45</v>
      </c>
      <c r="B109" s="23">
        <v>43684</v>
      </c>
      <c r="C109" s="13" t="s">
        <v>559</v>
      </c>
      <c r="D109" s="13" t="s">
        <v>701</v>
      </c>
      <c r="E109" s="13">
        <v>55</v>
      </c>
      <c r="F109" s="13" t="b">
        <v>0</v>
      </c>
      <c r="G109" s="21">
        <v>15</v>
      </c>
      <c r="H109" s="21" t="s">
        <v>561</v>
      </c>
      <c r="I109" s="21" t="s">
        <v>562</v>
      </c>
      <c r="J109" s="21" t="s">
        <v>563</v>
      </c>
      <c r="K109" s="21">
        <f t="shared" si="8"/>
        <v>93.06</v>
      </c>
      <c r="L109" s="13" t="s">
        <v>347</v>
      </c>
      <c r="M109" s="13">
        <v>0</v>
      </c>
      <c r="N109" s="13" t="s">
        <v>157</v>
      </c>
      <c r="O109" s="13" t="s">
        <v>564</v>
      </c>
      <c r="P109" s="13" t="s">
        <v>565</v>
      </c>
      <c r="Q109" s="13" t="s">
        <v>566</v>
      </c>
      <c r="R109" s="13">
        <f t="shared" si="7"/>
        <v>79.199999999999989</v>
      </c>
      <c r="S109" s="13">
        <v>0</v>
      </c>
      <c r="T109" s="13">
        <v>0</v>
      </c>
      <c r="U109" s="13" t="s">
        <v>98</v>
      </c>
      <c r="V109" s="13">
        <v>60</v>
      </c>
      <c r="W109" s="13">
        <v>0.98899999999999999</v>
      </c>
      <c r="X109" s="13">
        <v>0.245</v>
      </c>
      <c r="Y109" s="13">
        <v>2E-3</v>
      </c>
      <c r="Z109" s="13">
        <v>8.9999999999999993E-3</v>
      </c>
      <c r="AA109" s="13">
        <v>0.98</v>
      </c>
      <c r="AB109" s="13">
        <f t="shared" si="6"/>
        <v>1.234</v>
      </c>
      <c r="AE109" s="13">
        <v>6.9</v>
      </c>
      <c r="AF109" s="13">
        <v>115.00000000000001</v>
      </c>
      <c r="AG109" s="13">
        <v>115.00200000000001</v>
      </c>
      <c r="AH109" s="13">
        <v>0</v>
      </c>
      <c r="AI109" s="13">
        <v>40.763919999999999</v>
      </c>
      <c r="AJ109" s="13">
        <v>3.7700999999999998E-2</v>
      </c>
      <c r="AK109" s="13">
        <v>5.6800000000000004E-4</v>
      </c>
      <c r="AL109" s="13">
        <v>8.0591609999999996</v>
      </c>
      <c r="AM109" s="13">
        <v>7.4700000000000001E-3</v>
      </c>
      <c r="AN109" s="13">
        <v>3.4957000000000002E-2</v>
      </c>
      <c r="AO109" s="13">
        <v>15.55889</v>
      </c>
      <c r="AP109" s="13">
        <v>0.79164699999999999</v>
      </c>
      <c r="AQ109" s="20">
        <v>23.033958330000001</v>
      </c>
      <c r="AR109" s="20">
        <v>0.55249999999999999</v>
      </c>
      <c r="AS109" s="20">
        <v>0.90800000000000003</v>
      </c>
      <c r="AT109" s="20">
        <v>1.11375</v>
      </c>
      <c r="AU109" s="20">
        <v>0.5</v>
      </c>
      <c r="AV109" s="20">
        <v>469.60416670000001</v>
      </c>
      <c r="AW109" s="20">
        <v>2</v>
      </c>
      <c r="AX109" s="20">
        <v>0.23708333300000001</v>
      </c>
      <c r="AY109" s="20">
        <v>0.3</v>
      </c>
      <c r="AZ109" s="20">
        <v>121.1708333</v>
      </c>
      <c r="BA109" s="20">
        <v>10.32041667</v>
      </c>
      <c r="BB109" s="20">
        <v>757</v>
      </c>
      <c r="BC109" s="20">
        <v>9.2795833329999997</v>
      </c>
      <c r="BD109" s="20">
        <v>-753.625</v>
      </c>
      <c r="BE109" s="20">
        <v>1349.416667</v>
      </c>
      <c r="BF109" s="20">
        <v>10.04166667</v>
      </c>
      <c r="BG109" s="20">
        <v>2.111157344</v>
      </c>
      <c r="BH109" s="20">
        <v>4.5395327229999998</v>
      </c>
      <c r="BI109" s="20">
        <v>1.5157562790000001</v>
      </c>
      <c r="BJ109" s="20">
        <v>0</v>
      </c>
    </row>
    <row r="110" spans="1:62">
      <c r="A110" s="13">
        <v>45</v>
      </c>
      <c r="B110" s="23">
        <v>43684</v>
      </c>
      <c r="C110" s="13" t="s">
        <v>567</v>
      </c>
      <c r="D110" s="13" t="s">
        <v>701</v>
      </c>
      <c r="E110" s="13">
        <v>55</v>
      </c>
      <c r="F110" s="13" t="b">
        <v>0</v>
      </c>
      <c r="G110" s="21">
        <v>8.44</v>
      </c>
      <c r="H110" s="21" t="s">
        <v>569</v>
      </c>
      <c r="I110" s="21" t="s">
        <v>570</v>
      </c>
      <c r="J110" s="21" t="s">
        <v>571</v>
      </c>
      <c r="K110" s="21">
        <f t="shared" si="8"/>
        <v>91.18</v>
      </c>
      <c r="L110" s="13" t="s">
        <v>75</v>
      </c>
      <c r="M110" s="13">
        <v>0</v>
      </c>
      <c r="N110" s="13" t="s">
        <v>167</v>
      </c>
      <c r="O110" s="13" t="s">
        <v>572</v>
      </c>
      <c r="P110" s="13" t="s">
        <v>573</v>
      </c>
      <c r="Q110" s="13" t="s">
        <v>574</v>
      </c>
      <c r="R110" s="13">
        <f t="shared" si="7"/>
        <v>86.87</v>
      </c>
      <c r="S110" s="13" t="s">
        <v>69</v>
      </c>
      <c r="T110" s="13">
        <v>0</v>
      </c>
      <c r="U110" s="13" t="s">
        <v>133</v>
      </c>
      <c r="V110" s="13">
        <v>60</v>
      </c>
      <c r="W110" s="13">
        <v>0.88200000000000001</v>
      </c>
      <c r="X110" s="13">
        <v>0.22600000000000001</v>
      </c>
      <c r="Y110" s="13">
        <v>1.9E-2</v>
      </c>
      <c r="Z110" s="13">
        <v>1E-3</v>
      </c>
      <c r="AA110" s="13">
        <v>0.88100000000000001</v>
      </c>
      <c r="AB110" s="13">
        <f t="shared" si="6"/>
        <v>1.1080000000000001</v>
      </c>
      <c r="AE110" s="13">
        <v>1.5149999999999999</v>
      </c>
      <c r="AF110" s="13">
        <v>25.25</v>
      </c>
      <c r="AG110" s="13">
        <v>25.268999999999998</v>
      </c>
      <c r="AH110" s="13">
        <v>0</v>
      </c>
      <c r="AI110" s="13">
        <v>40.607500000000002</v>
      </c>
      <c r="AJ110" s="13">
        <v>4.2096000000000001E-2</v>
      </c>
      <c r="AK110" s="13">
        <v>0</v>
      </c>
      <c r="AL110" s="13">
        <v>8.051418</v>
      </c>
      <c r="AM110" s="13">
        <v>5.182E-3</v>
      </c>
      <c r="AN110" s="13">
        <v>4.3859000000000002E-2</v>
      </c>
      <c r="AO110" s="13">
        <v>15.544739999999999</v>
      </c>
      <c r="AP110" s="13">
        <v>0.26892899999999997</v>
      </c>
      <c r="AQ110" s="20">
        <v>23.886333329999999</v>
      </c>
      <c r="AR110" s="20">
        <v>0.44700000000000001</v>
      </c>
      <c r="AS110" s="20">
        <v>0.91100000000000003</v>
      </c>
      <c r="AT110" s="20">
        <v>1.1045</v>
      </c>
      <c r="AU110" s="20">
        <v>0.5</v>
      </c>
      <c r="AV110" s="20">
        <v>467</v>
      </c>
      <c r="AW110" s="20">
        <v>2</v>
      </c>
      <c r="AX110" s="20">
        <v>0.23300000000000001</v>
      </c>
      <c r="AY110" s="20">
        <v>0.3</v>
      </c>
      <c r="AZ110" s="20">
        <v>147.3533333</v>
      </c>
      <c r="BA110" s="20">
        <v>12.349</v>
      </c>
      <c r="BB110" s="20">
        <v>757</v>
      </c>
      <c r="BC110" s="20">
        <v>9.6346666669999994</v>
      </c>
      <c r="BD110" s="20">
        <v>-732.3666667</v>
      </c>
      <c r="BE110" s="20">
        <v>703.51666669999997</v>
      </c>
      <c r="BF110" s="20">
        <v>4.5333333329999999</v>
      </c>
      <c r="BG110" s="20">
        <v>1.9514358489999999</v>
      </c>
      <c r="BH110" s="20">
        <v>2.4360916019999999</v>
      </c>
      <c r="BI110" s="20">
        <v>1.6398181890000001</v>
      </c>
      <c r="BJ110" s="20">
        <v>0</v>
      </c>
    </row>
    <row r="111" spans="1:62">
      <c r="A111" s="13">
        <v>45</v>
      </c>
      <c r="B111" s="23">
        <v>43684</v>
      </c>
      <c r="C111" s="13" t="s">
        <v>575</v>
      </c>
      <c r="D111" s="13" t="s">
        <v>701</v>
      </c>
      <c r="E111" s="13">
        <v>55</v>
      </c>
      <c r="F111" s="13" t="b">
        <v>0</v>
      </c>
      <c r="G111" s="21">
        <v>10.7</v>
      </c>
      <c r="H111" s="21" t="s">
        <v>576</v>
      </c>
      <c r="I111" s="21">
        <v>0</v>
      </c>
      <c r="J111" s="21" t="s">
        <v>577</v>
      </c>
      <c r="K111" s="21">
        <f t="shared" si="8"/>
        <v>100.96000000000001</v>
      </c>
      <c r="L111" s="13">
        <v>0</v>
      </c>
      <c r="M111" s="13">
        <v>0</v>
      </c>
      <c r="N111" s="13" t="s">
        <v>578</v>
      </c>
      <c r="O111" s="13" t="s">
        <v>579</v>
      </c>
      <c r="P111" s="13" t="s">
        <v>580</v>
      </c>
      <c r="Q111" s="13" t="s">
        <v>581</v>
      </c>
      <c r="R111" s="13">
        <f t="shared" si="7"/>
        <v>124.67</v>
      </c>
      <c r="S111" s="13" t="s">
        <v>170</v>
      </c>
      <c r="T111" s="13">
        <v>0</v>
      </c>
      <c r="U111" s="13" t="s">
        <v>112</v>
      </c>
      <c r="V111" s="13">
        <v>60</v>
      </c>
      <c r="W111" s="13">
        <v>2.145</v>
      </c>
      <c r="X111" s="13">
        <v>0.27300000000000002</v>
      </c>
      <c r="Y111" s="13">
        <v>1.6E-2</v>
      </c>
      <c r="Z111" s="13">
        <v>7.3999999999999996E-2</v>
      </c>
      <c r="AA111" s="13">
        <v>2.0710000000000002</v>
      </c>
      <c r="AB111" s="13">
        <f t="shared" si="6"/>
        <v>2.4180000000000001</v>
      </c>
      <c r="AE111" s="13">
        <v>4.0149999999999997</v>
      </c>
      <c r="AF111" s="13">
        <v>66.916666666666657</v>
      </c>
      <c r="AG111" s="13">
        <v>66.932666666666663</v>
      </c>
      <c r="AH111" s="13">
        <v>0</v>
      </c>
      <c r="AI111" s="13">
        <v>41.360799999999998</v>
      </c>
      <c r="AJ111" s="13">
        <v>6.1106000000000001E-2</v>
      </c>
      <c r="AK111" s="13">
        <v>3.6200000000000002E-4</v>
      </c>
      <c r="AL111" s="13">
        <v>8.0828229999999994</v>
      </c>
      <c r="AM111" s="13">
        <v>1.1993999999999999E-2</v>
      </c>
      <c r="AN111" s="13">
        <v>5.1706000000000002E-2</v>
      </c>
      <c r="AO111" s="13">
        <v>15.74403</v>
      </c>
      <c r="AP111" s="13">
        <v>0.70945400000000003</v>
      </c>
      <c r="AQ111" s="20">
        <v>23.845769229999998</v>
      </c>
      <c r="AR111" s="20">
        <v>0.55692307699999999</v>
      </c>
      <c r="AS111" s="20">
        <v>0.91</v>
      </c>
      <c r="AT111" s="20">
        <v>1.115384615</v>
      </c>
      <c r="AU111" s="20">
        <v>0.5</v>
      </c>
      <c r="AV111" s="20">
        <v>468.46153850000002</v>
      </c>
      <c r="AW111" s="20">
        <v>2</v>
      </c>
      <c r="AX111" s="20">
        <v>0.236153846</v>
      </c>
      <c r="AY111" s="20">
        <v>0.3</v>
      </c>
      <c r="AZ111" s="20">
        <v>145.95384619999999</v>
      </c>
      <c r="BA111" s="20">
        <v>12.24884615</v>
      </c>
      <c r="BB111" s="20">
        <v>757</v>
      </c>
      <c r="BC111" s="20">
        <v>9.5946153850000009</v>
      </c>
      <c r="BD111" s="20">
        <v>-729.92307689999996</v>
      </c>
      <c r="BE111" s="20">
        <v>189.92307690000001</v>
      </c>
      <c r="BF111" s="20">
        <v>1.384615385</v>
      </c>
      <c r="BG111" s="20">
        <v>2.7796925140000002</v>
      </c>
      <c r="BH111" s="20">
        <v>2.0566585119999998</v>
      </c>
      <c r="BI111" s="20">
        <v>1.151206468</v>
      </c>
      <c r="BJ111" s="20">
        <v>0</v>
      </c>
    </row>
    <row r="112" spans="1:62">
      <c r="A112" s="13">
        <v>60</v>
      </c>
      <c r="B112" s="23">
        <v>43706</v>
      </c>
      <c r="C112" s="13">
        <v>1</v>
      </c>
      <c r="D112" s="13" t="s">
        <v>702</v>
      </c>
      <c r="E112" s="13">
        <v>100</v>
      </c>
      <c r="F112" s="13" t="b">
        <v>0</v>
      </c>
      <c r="G112" s="20">
        <v>4.51</v>
      </c>
      <c r="H112" s="21" t="s">
        <v>169</v>
      </c>
      <c r="I112" s="21">
        <v>0</v>
      </c>
      <c r="J112" s="21" t="s">
        <v>582</v>
      </c>
      <c r="K112" s="21">
        <f t="shared" si="8"/>
        <v>30.64</v>
      </c>
      <c r="L112" s="13" t="s">
        <v>444</v>
      </c>
      <c r="M112" s="13">
        <v>0</v>
      </c>
      <c r="N112" s="13" t="s">
        <v>167</v>
      </c>
      <c r="O112" s="13" t="s">
        <v>583</v>
      </c>
      <c r="P112" s="13" t="s">
        <v>584</v>
      </c>
      <c r="Q112" s="13" t="s">
        <v>585</v>
      </c>
      <c r="R112" s="13">
        <f t="shared" si="7"/>
        <v>36.9</v>
      </c>
      <c r="S112" s="13" t="s">
        <v>344</v>
      </c>
      <c r="T112" s="13" t="s">
        <v>347</v>
      </c>
      <c r="U112" s="13" t="s">
        <v>112</v>
      </c>
      <c r="V112" s="13">
        <v>60</v>
      </c>
      <c r="W112" s="13">
        <v>0.54100000000000004</v>
      </c>
      <c r="X112" s="13">
        <v>0.35299999999999998</v>
      </c>
      <c r="Y112" s="13">
        <v>8.3000000000000004E-2</v>
      </c>
      <c r="Z112" s="13">
        <v>0</v>
      </c>
      <c r="AA112" s="13">
        <v>0.54</v>
      </c>
      <c r="AB112" s="13">
        <f t="shared" si="6"/>
        <v>0.89300000000000002</v>
      </c>
      <c r="AE112" s="13">
        <v>6.2350000000000003</v>
      </c>
      <c r="AF112" s="13">
        <v>103.91666666666667</v>
      </c>
      <c r="AG112" s="13">
        <v>103.99966666666667</v>
      </c>
      <c r="AH112" s="13">
        <v>0</v>
      </c>
      <c r="AI112" s="13">
        <v>40.302819999999997</v>
      </c>
      <c r="AJ112" s="13">
        <v>4.9064000000000003E-2</v>
      </c>
      <c r="AK112" s="13">
        <v>0</v>
      </c>
      <c r="AL112" s="13">
        <v>8.3634190000000004</v>
      </c>
      <c r="AM112" s="13">
        <v>3.6375999999999999E-2</v>
      </c>
      <c r="AN112" s="13">
        <v>0.101604</v>
      </c>
      <c r="AO112" s="13">
        <v>16.944959999999998</v>
      </c>
      <c r="AP112" s="13">
        <v>0</v>
      </c>
      <c r="AQ112" s="20">
        <v>23.74666667</v>
      </c>
      <c r="AR112" s="20">
        <v>0.60666666700000005</v>
      </c>
      <c r="AS112" s="20">
        <v>0.90900000000000003</v>
      </c>
      <c r="AT112" s="20">
        <v>1.1299999999999999</v>
      </c>
      <c r="AU112" s="20">
        <v>0.5</v>
      </c>
      <c r="AV112" s="20">
        <v>486.33333329999999</v>
      </c>
      <c r="AW112" s="20">
        <v>2</v>
      </c>
      <c r="AX112" s="20">
        <v>0.25</v>
      </c>
      <c r="AY112" s="20">
        <v>0.3</v>
      </c>
      <c r="AZ112" s="20">
        <v>68.266666670000006</v>
      </c>
      <c r="BA112" s="20">
        <v>5.7350000000000003</v>
      </c>
      <c r="BB112" s="20">
        <v>757</v>
      </c>
      <c r="BC112" s="20">
        <v>9.2533333330000005</v>
      </c>
      <c r="BD112" s="20">
        <v>-585.83333330000005</v>
      </c>
      <c r="BE112" s="20">
        <v>1150.333333</v>
      </c>
      <c r="BF112" s="20">
        <v>5</v>
      </c>
      <c r="BG112" s="20">
        <v>2.682126518</v>
      </c>
      <c r="BH112" s="20">
        <v>1.948871223</v>
      </c>
      <c r="BI112" s="20">
        <v>1.1930831669999999</v>
      </c>
      <c r="BJ112" s="20">
        <v>0</v>
      </c>
    </row>
    <row r="113" spans="1:62">
      <c r="A113" s="13">
        <v>60</v>
      </c>
      <c r="B113" s="23">
        <v>43706</v>
      </c>
      <c r="C113" s="13">
        <v>2</v>
      </c>
      <c r="D113" s="13" t="s">
        <v>704</v>
      </c>
      <c r="E113" s="13">
        <v>70</v>
      </c>
      <c r="F113" s="13" t="b">
        <v>0</v>
      </c>
      <c r="G113" s="20">
        <v>3.38</v>
      </c>
      <c r="H113" s="21" t="s">
        <v>586</v>
      </c>
      <c r="I113" s="21">
        <v>0</v>
      </c>
      <c r="J113" s="21" t="s">
        <v>587</v>
      </c>
      <c r="K113" s="21">
        <f t="shared" si="8"/>
        <v>56.5</v>
      </c>
      <c r="L113" s="13" t="s">
        <v>412</v>
      </c>
      <c r="M113" s="13">
        <v>0</v>
      </c>
      <c r="N113" s="13" t="s">
        <v>344</v>
      </c>
      <c r="O113" s="13" t="s">
        <v>588</v>
      </c>
      <c r="P113" s="13">
        <v>0</v>
      </c>
      <c r="Q113" s="13" t="s">
        <v>589</v>
      </c>
      <c r="R113" s="13">
        <f t="shared" si="7"/>
        <v>63.12</v>
      </c>
      <c r="S113" s="13" t="s">
        <v>182</v>
      </c>
      <c r="T113" s="13">
        <v>0</v>
      </c>
      <c r="U113" s="13" t="s">
        <v>167</v>
      </c>
      <c r="V113" s="13">
        <v>60</v>
      </c>
      <c r="W113" s="13">
        <v>0.94099999999999995</v>
      </c>
      <c r="X113" s="13">
        <v>0.30499999999999999</v>
      </c>
      <c r="Y113" s="13">
        <v>6.2E-2</v>
      </c>
      <c r="Z113" s="13">
        <v>0</v>
      </c>
      <c r="AA113" s="13">
        <v>0.94</v>
      </c>
      <c r="AB113" s="13">
        <f t="shared" si="6"/>
        <v>1.2449999999999999</v>
      </c>
      <c r="AE113" s="13">
        <v>4.13</v>
      </c>
      <c r="AF113" s="13">
        <v>68.833333333333329</v>
      </c>
      <c r="AG113" s="13">
        <v>68.895333333333326</v>
      </c>
      <c r="AH113" s="13">
        <v>0</v>
      </c>
      <c r="AI113" s="13">
        <v>40.147620000000003</v>
      </c>
      <c r="AJ113" s="13">
        <v>5.0835999999999999E-2</v>
      </c>
      <c r="AK113" s="13">
        <v>0</v>
      </c>
      <c r="AL113" s="13">
        <v>8.3437110000000008</v>
      </c>
      <c r="AM113" s="13">
        <v>5.2394000000000003E-2</v>
      </c>
      <c r="AN113" s="13">
        <v>7.6204999999999995E-2</v>
      </c>
      <c r="AO113" s="13">
        <v>16.613240000000001</v>
      </c>
      <c r="AP113" s="13">
        <v>1.3879060000000001</v>
      </c>
      <c r="AQ113" s="20">
        <v>23.49555556</v>
      </c>
      <c r="AR113" s="20">
        <v>0.806666667</v>
      </c>
      <c r="AS113" s="20">
        <v>0.90900000000000003</v>
      </c>
      <c r="AT113" s="20">
        <v>1.146111111</v>
      </c>
      <c r="AU113" s="20">
        <v>0.5</v>
      </c>
      <c r="AV113" s="20">
        <v>488.59259259999999</v>
      </c>
      <c r="AW113" s="20">
        <v>2</v>
      </c>
      <c r="AX113" s="20">
        <v>0.25074074099999999</v>
      </c>
      <c r="AY113" s="20">
        <v>0.3</v>
      </c>
      <c r="AZ113" s="20">
        <v>72.574074069999995</v>
      </c>
      <c r="BA113" s="20">
        <v>6.132592593</v>
      </c>
      <c r="BB113" s="20">
        <v>757</v>
      </c>
      <c r="BC113" s="20">
        <v>9.1953703699999991</v>
      </c>
      <c r="BD113" s="20">
        <v>-597.31481480000002</v>
      </c>
      <c r="BE113" s="20">
        <v>464.64814810000001</v>
      </c>
      <c r="BF113" s="20">
        <v>2.8148148150000001</v>
      </c>
      <c r="BG113" s="20">
        <v>2.2208582080000001</v>
      </c>
      <c r="BH113" s="20">
        <v>1.4727693559999999</v>
      </c>
      <c r="BI113" s="20">
        <v>1.4408844240000001</v>
      </c>
      <c r="BJ113" s="20">
        <v>0</v>
      </c>
    </row>
    <row r="114" spans="1:62">
      <c r="A114" s="13">
        <v>60</v>
      </c>
      <c r="B114" s="23">
        <v>43706</v>
      </c>
      <c r="C114" s="13">
        <v>3</v>
      </c>
      <c r="D114" s="13" t="s">
        <v>700</v>
      </c>
      <c r="E114" s="13">
        <v>70</v>
      </c>
      <c r="F114" s="13" t="b">
        <v>0</v>
      </c>
      <c r="G114" s="20">
        <v>3.93</v>
      </c>
      <c r="H114" s="21" t="s">
        <v>458</v>
      </c>
      <c r="I114" s="21">
        <v>0</v>
      </c>
      <c r="J114" s="21" t="s">
        <v>590</v>
      </c>
      <c r="K114" s="21">
        <f t="shared" si="8"/>
        <v>51.15</v>
      </c>
      <c r="L114" s="13" t="s">
        <v>412</v>
      </c>
      <c r="M114" s="13">
        <v>0</v>
      </c>
      <c r="N114" s="13" t="s">
        <v>174</v>
      </c>
      <c r="O114" s="13" t="s">
        <v>591</v>
      </c>
      <c r="P114" s="13">
        <v>0</v>
      </c>
      <c r="Q114" s="13" t="s">
        <v>592</v>
      </c>
      <c r="R114" s="13">
        <f t="shared" si="7"/>
        <v>58.15</v>
      </c>
      <c r="S114" s="13" t="s">
        <v>174</v>
      </c>
      <c r="T114" s="13">
        <v>0</v>
      </c>
      <c r="U114" s="13" t="s">
        <v>112</v>
      </c>
      <c r="V114" s="13">
        <v>60</v>
      </c>
      <c r="W114" s="13">
        <v>0.629</v>
      </c>
      <c r="X114" s="13">
        <v>7.1999999999999995E-2</v>
      </c>
      <c r="Y114" s="13">
        <v>2.9000000000000001E-2</v>
      </c>
      <c r="Z114" s="13">
        <v>0</v>
      </c>
      <c r="AA114" s="13">
        <v>0.628</v>
      </c>
      <c r="AB114" s="13">
        <f t="shared" si="6"/>
        <v>0.7</v>
      </c>
      <c r="AE114" s="13">
        <v>7.04</v>
      </c>
      <c r="AF114" s="13">
        <v>117.33333333333334</v>
      </c>
      <c r="AG114" s="13">
        <v>117.36233333333334</v>
      </c>
      <c r="AH114" s="13">
        <v>0</v>
      </c>
      <c r="AI114" s="13">
        <v>39.494160000000001</v>
      </c>
      <c r="AJ114" s="13">
        <v>4.4817000000000003E-2</v>
      </c>
      <c r="AK114" s="13">
        <v>0</v>
      </c>
      <c r="AL114" s="13">
        <v>8.3215090000000007</v>
      </c>
      <c r="AM114" s="13">
        <v>1.6261000000000001E-2</v>
      </c>
      <c r="AN114" s="13">
        <v>5.1503E-2</v>
      </c>
      <c r="AO114" s="13">
        <v>17.000730000000001</v>
      </c>
      <c r="AP114" s="13">
        <v>1.627996</v>
      </c>
      <c r="AQ114" s="20">
        <v>23.75</v>
      </c>
      <c r="AR114" s="20">
        <v>0.63100000000000001</v>
      </c>
      <c r="AS114" s="20">
        <v>0.91</v>
      </c>
      <c r="AT114" s="20">
        <v>1.133</v>
      </c>
      <c r="AU114" s="20">
        <v>0.5</v>
      </c>
      <c r="AV114" s="20">
        <v>483.1</v>
      </c>
      <c r="AW114" s="20">
        <v>2</v>
      </c>
      <c r="AX114" s="20">
        <v>0.24099999999999999</v>
      </c>
      <c r="AY114" s="20">
        <v>0.3</v>
      </c>
      <c r="AZ114" s="20">
        <v>61.3</v>
      </c>
      <c r="BA114" s="20">
        <v>5.15</v>
      </c>
      <c r="BB114" s="20">
        <v>757</v>
      </c>
      <c r="BC114" s="20">
        <v>9.3800000000000008</v>
      </c>
      <c r="BD114" s="20">
        <v>-561.4</v>
      </c>
      <c r="BE114" s="20">
        <v>331.8</v>
      </c>
      <c r="BF114" s="20">
        <v>1.75</v>
      </c>
      <c r="BG114" s="20">
        <v>2.7133835500000001</v>
      </c>
      <c r="BH114" s="20">
        <v>1.418243401</v>
      </c>
      <c r="BI114" s="20">
        <v>1.179339353</v>
      </c>
      <c r="BJ114" s="20">
        <v>0</v>
      </c>
    </row>
    <row r="115" spans="1:62">
      <c r="A115" s="13">
        <v>60</v>
      </c>
      <c r="B115" s="23">
        <v>43706</v>
      </c>
      <c r="C115" s="13">
        <v>4</v>
      </c>
      <c r="D115" s="13" t="s">
        <v>700</v>
      </c>
      <c r="E115" s="13">
        <v>105</v>
      </c>
      <c r="F115" s="13" t="b">
        <v>0</v>
      </c>
      <c r="G115" s="33">
        <v>4.2</v>
      </c>
      <c r="H115" s="21" t="s">
        <v>221</v>
      </c>
      <c r="I115" s="21" t="s">
        <v>593</v>
      </c>
      <c r="J115" s="21" t="s">
        <v>594</v>
      </c>
      <c r="K115" s="21">
        <f t="shared" si="8"/>
        <v>39.099999999999994</v>
      </c>
      <c r="L115" s="13" t="s">
        <v>98</v>
      </c>
      <c r="M115" s="13">
        <v>0</v>
      </c>
      <c r="N115" s="13" t="s">
        <v>93</v>
      </c>
      <c r="O115" s="13" t="s">
        <v>595</v>
      </c>
      <c r="P115" s="13" t="s">
        <v>596</v>
      </c>
      <c r="Q115" s="13" t="s">
        <v>597</v>
      </c>
      <c r="R115" s="13">
        <f t="shared" si="7"/>
        <v>33.540000000000006</v>
      </c>
      <c r="S115" s="13" t="s">
        <v>160</v>
      </c>
      <c r="T115" s="13">
        <v>0</v>
      </c>
      <c r="U115" s="13" t="s">
        <v>94</v>
      </c>
      <c r="V115" s="13">
        <v>60</v>
      </c>
      <c r="W115" s="13">
        <v>0.46400000000000002</v>
      </c>
      <c r="X115" s="13">
        <v>1.2999999999999999E-2</v>
      </c>
      <c r="Y115" s="13">
        <v>2.5999999999999999E-2</v>
      </c>
      <c r="Z115" s="13">
        <v>0</v>
      </c>
      <c r="AA115" s="13">
        <v>0.46300000000000002</v>
      </c>
      <c r="AB115" s="13">
        <f t="shared" si="6"/>
        <v>0.47600000000000003</v>
      </c>
      <c r="AE115" s="13">
        <v>5.8650000000000002</v>
      </c>
      <c r="AF115" s="13">
        <v>97.750000000000014</v>
      </c>
      <c r="AG115" s="13">
        <v>97.77600000000001</v>
      </c>
      <c r="AH115" s="13">
        <v>0</v>
      </c>
      <c r="AI115" s="13">
        <v>39.71163</v>
      </c>
      <c r="AJ115" s="13">
        <v>2.9728999999999998E-2</v>
      </c>
      <c r="AK115" s="13">
        <v>2.5300000000000002E-4</v>
      </c>
      <c r="AL115" s="13">
        <v>8.3559429999999999</v>
      </c>
      <c r="AM115" s="13">
        <v>5.8760000000000001E-3</v>
      </c>
      <c r="AN115" s="13">
        <v>5.3294000000000001E-2</v>
      </c>
      <c r="AO115" s="13">
        <v>16.917760000000001</v>
      </c>
      <c r="AP115" s="13">
        <v>2.0310299999999999</v>
      </c>
      <c r="AQ115" s="20">
        <v>23.71</v>
      </c>
      <c r="AR115" s="20">
        <v>0.77300000000000002</v>
      </c>
      <c r="AS115" s="20">
        <v>0.91</v>
      </c>
      <c r="AT115" s="20">
        <v>1.145</v>
      </c>
      <c r="AU115" s="20">
        <v>0.5</v>
      </c>
      <c r="AV115" s="20">
        <v>480.5</v>
      </c>
      <c r="AW115" s="20">
        <v>2</v>
      </c>
      <c r="AX115" s="20">
        <v>0.24</v>
      </c>
      <c r="AY115" s="20">
        <v>0.3</v>
      </c>
      <c r="AZ115" s="20">
        <v>63.58</v>
      </c>
      <c r="BA115" s="20">
        <v>5.35</v>
      </c>
      <c r="BB115" s="20">
        <v>757</v>
      </c>
      <c r="BC115" s="20">
        <v>9.4250000000000007</v>
      </c>
      <c r="BD115" s="20">
        <v>-577.29999999999995</v>
      </c>
      <c r="BE115" s="20">
        <v>301.2</v>
      </c>
      <c r="BF115" s="20">
        <v>2.1</v>
      </c>
      <c r="BG115" s="20">
        <v>2.4155270299999998</v>
      </c>
      <c r="BH115" s="20">
        <v>2.2124437989999999</v>
      </c>
      <c r="BI115" s="20">
        <v>1.3247626539999999</v>
      </c>
      <c r="BJ115" s="20">
        <v>0</v>
      </c>
    </row>
    <row r="116" spans="1:62">
      <c r="A116" s="13">
        <v>60</v>
      </c>
      <c r="B116" s="23">
        <v>43706</v>
      </c>
      <c r="C116" s="13">
        <v>5</v>
      </c>
      <c r="D116" s="13" t="s">
        <v>703</v>
      </c>
      <c r="E116" s="13">
        <v>120</v>
      </c>
      <c r="F116" s="13" t="b">
        <v>0</v>
      </c>
      <c r="G116" s="33">
        <v>1.8</v>
      </c>
      <c r="H116" s="21" t="s">
        <v>598</v>
      </c>
      <c r="I116" s="21">
        <v>0</v>
      </c>
      <c r="J116" s="21" t="s">
        <v>599</v>
      </c>
      <c r="K116" s="21">
        <f t="shared" si="8"/>
        <v>14.920000000000002</v>
      </c>
      <c r="L116" s="13">
        <v>0</v>
      </c>
      <c r="M116" s="13">
        <v>0</v>
      </c>
      <c r="N116" s="13" t="s">
        <v>600</v>
      </c>
      <c r="O116" s="13" t="s">
        <v>601</v>
      </c>
      <c r="P116" s="13">
        <v>0</v>
      </c>
      <c r="Q116" s="13" t="s">
        <v>602</v>
      </c>
      <c r="R116" s="13">
        <f t="shared" si="7"/>
        <v>5.2200000000000006</v>
      </c>
      <c r="S116" s="13" t="s">
        <v>603</v>
      </c>
      <c r="T116" s="13">
        <v>0</v>
      </c>
      <c r="U116" s="13" t="s">
        <v>207</v>
      </c>
      <c r="V116" s="13">
        <v>60</v>
      </c>
      <c r="W116" s="13">
        <v>0.41</v>
      </c>
      <c r="X116" s="13">
        <v>0.28199999999999997</v>
      </c>
      <c r="Y116" s="13">
        <v>3.5999999999999997E-2</v>
      </c>
      <c r="Z116" s="13">
        <v>0</v>
      </c>
      <c r="AA116" s="13">
        <v>0.41</v>
      </c>
      <c r="AB116" s="13">
        <f t="shared" si="6"/>
        <v>0.69199999999999995</v>
      </c>
      <c r="AE116" s="13">
        <v>4.5549999999999997</v>
      </c>
      <c r="AF116" s="13">
        <v>75.916666666666671</v>
      </c>
      <c r="AG116" s="13">
        <v>75.952666666666673</v>
      </c>
      <c r="AH116" s="13">
        <v>0</v>
      </c>
      <c r="AI116" s="13">
        <v>38.841610000000003</v>
      </c>
      <c r="AJ116" s="13">
        <v>0.25968799999999997</v>
      </c>
      <c r="AK116" s="13">
        <v>8.8800000000000001E-4</v>
      </c>
      <c r="AL116" s="13">
        <v>8.1934159999999991</v>
      </c>
      <c r="AM116" s="13">
        <v>6.2727000000000005E-2</v>
      </c>
      <c r="AN116" s="13">
        <v>6.6393999999999995E-2</v>
      </c>
      <c r="AO116" s="13">
        <v>16.617249999999999</v>
      </c>
      <c r="AP116" s="13">
        <v>1.493892</v>
      </c>
      <c r="AQ116" s="20">
        <v>23.84285714</v>
      </c>
      <c r="AR116" s="20">
        <v>0.64714285699999996</v>
      </c>
      <c r="AS116" s="20">
        <v>0.91100000000000003</v>
      </c>
      <c r="AT116" s="20">
        <v>1.135</v>
      </c>
      <c r="AU116" s="20">
        <v>0.5</v>
      </c>
      <c r="AV116" s="20">
        <v>479.57142859999999</v>
      </c>
      <c r="AW116" s="20">
        <v>2</v>
      </c>
      <c r="AX116" s="20">
        <v>0.24</v>
      </c>
      <c r="AY116" s="20">
        <v>0.3</v>
      </c>
      <c r="AZ116" s="20">
        <v>73.685714290000007</v>
      </c>
      <c r="BA116" s="20">
        <v>6.1828571429999997</v>
      </c>
      <c r="BB116" s="20">
        <v>757</v>
      </c>
      <c r="BC116" s="20">
        <v>9.3371428569999999</v>
      </c>
      <c r="BD116" s="20">
        <v>-621.57142859999999</v>
      </c>
      <c r="BE116" s="20">
        <v>201.7857143</v>
      </c>
      <c r="BF116" s="20">
        <v>1.1428571430000001</v>
      </c>
      <c r="BG116" s="20">
        <v>2.7114349839999998</v>
      </c>
      <c r="BH116" s="20">
        <v>2.1203378669999999</v>
      </c>
      <c r="BI116" s="20">
        <v>1.1801868820000001</v>
      </c>
      <c r="BJ116" s="20">
        <v>0</v>
      </c>
    </row>
    <row r="117" spans="1:62">
      <c r="A117" s="13">
        <v>60</v>
      </c>
      <c r="B117" s="23">
        <v>43706</v>
      </c>
      <c r="C117" s="13">
        <v>6</v>
      </c>
      <c r="D117" s="13" t="s">
        <v>109</v>
      </c>
      <c r="E117" s="13">
        <v>105</v>
      </c>
      <c r="F117" s="13" t="b">
        <v>0</v>
      </c>
      <c r="G117" s="20">
        <v>1.47</v>
      </c>
      <c r="H117" s="21" t="s">
        <v>604</v>
      </c>
      <c r="I117" s="21" t="s">
        <v>602</v>
      </c>
      <c r="J117" s="21" t="s">
        <v>605</v>
      </c>
      <c r="K117" s="21">
        <f t="shared" si="8"/>
        <v>27.9</v>
      </c>
      <c r="L117" s="13" t="s">
        <v>151</v>
      </c>
      <c r="M117" s="13">
        <v>0</v>
      </c>
      <c r="N117" s="13" t="s">
        <v>388</v>
      </c>
      <c r="O117" s="13" t="s">
        <v>606</v>
      </c>
      <c r="P117" s="13">
        <v>0</v>
      </c>
      <c r="Q117" s="13" t="s">
        <v>607</v>
      </c>
      <c r="R117" s="13">
        <f t="shared" si="7"/>
        <v>24.84</v>
      </c>
      <c r="S117" s="13" t="s">
        <v>112</v>
      </c>
      <c r="T117" s="13">
        <v>0</v>
      </c>
      <c r="U117" s="13" t="s">
        <v>157</v>
      </c>
      <c r="V117" s="13">
        <v>60</v>
      </c>
      <c r="W117" s="13">
        <v>0.32800000000000001</v>
      </c>
      <c r="X117" s="13">
        <v>0.27500000000000002</v>
      </c>
      <c r="Y117" s="13">
        <v>9.4E-2</v>
      </c>
      <c r="Z117" s="13">
        <v>0</v>
      </c>
      <c r="AA117" s="13">
        <v>0.32800000000000001</v>
      </c>
      <c r="AB117" s="13">
        <f t="shared" si="6"/>
        <v>0.60299999999999998</v>
      </c>
      <c r="AE117" s="13">
        <v>0.51500000000000001</v>
      </c>
      <c r="AF117" s="13">
        <v>8.5833333333333339</v>
      </c>
      <c r="AG117" s="13">
        <v>8.6773333333333333</v>
      </c>
      <c r="AH117" s="13">
        <v>0</v>
      </c>
      <c r="AI117" s="13">
        <v>39.718409999999999</v>
      </c>
      <c r="AJ117" s="13">
        <v>0.115091</v>
      </c>
      <c r="AK117" s="13">
        <v>0</v>
      </c>
      <c r="AL117" s="13">
        <v>8.2858990000000006</v>
      </c>
      <c r="AM117" s="13">
        <v>8.1495999999999999E-2</v>
      </c>
      <c r="AN117" s="13">
        <v>0.12931100000000001</v>
      </c>
      <c r="AO117" s="13">
        <v>16.690930000000002</v>
      </c>
      <c r="AP117" s="13">
        <v>2.5804239999999998</v>
      </c>
      <c r="AQ117" s="20">
        <v>23.66155556</v>
      </c>
      <c r="AR117" s="20">
        <v>0.44666666700000002</v>
      </c>
      <c r="AS117" s="20">
        <v>0.90900000000000003</v>
      </c>
      <c r="AT117" s="20">
        <v>1.1166666670000001</v>
      </c>
      <c r="AU117" s="20">
        <v>0.5</v>
      </c>
      <c r="AV117" s="20">
        <v>484.95555560000003</v>
      </c>
      <c r="AW117" s="20">
        <v>2</v>
      </c>
      <c r="AX117" s="20">
        <v>0.242666667</v>
      </c>
      <c r="AY117" s="20">
        <v>0.3</v>
      </c>
      <c r="AZ117" s="20">
        <v>64.748888890000003</v>
      </c>
      <c r="BA117" s="20">
        <v>5.4526666669999999</v>
      </c>
      <c r="BB117" s="20">
        <v>757</v>
      </c>
      <c r="BC117" s="20">
        <v>9.0651111110000002</v>
      </c>
      <c r="BD117" s="20">
        <v>-600.20000000000005</v>
      </c>
      <c r="BE117" s="20">
        <v>883.84444440000004</v>
      </c>
      <c r="BF117" s="20">
        <v>5.1555555560000004</v>
      </c>
      <c r="BG117" s="20">
        <v>2.5269450180000002</v>
      </c>
      <c r="BH117" s="20">
        <v>3.4571667869999998</v>
      </c>
      <c r="BI117" s="20">
        <v>1.266351257</v>
      </c>
      <c r="BJ117" s="20">
        <v>0</v>
      </c>
    </row>
    <row r="118" spans="1:62">
      <c r="A118" s="13">
        <v>60</v>
      </c>
      <c r="B118" s="23">
        <v>43706</v>
      </c>
      <c r="C118" s="13">
        <v>7</v>
      </c>
      <c r="D118" s="13" t="s">
        <v>702</v>
      </c>
      <c r="E118" s="13">
        <v>172</v>
      </c>
      <c r="F118" s="13" t="b">
        <v>1</v>
      </c>
      <c r="G118" s="20">
        <v>2.15</v>
      </c>
      <c r="H118" s="21" t="s">
        <v>336</v>
      </c>
      <c r="I118" s="21" t="s">
        <v>608</v>
      </c>
      <c r="J118" s="21" t="s">
        <v>609</v>
      </c>
      <c r="K118" s="21">
        <f t="shared" si="8"/>
        <v>9.68</v>
      </c>
      <c r="L118" s="13">
        <v>0</v>
      </c>
      <c r="M118" s="13" t="s">
        <v>306</v>
      </c>
      <c r="N118" s="13" t="s">
        <v>304</v>
      </c>
      <c r="O118" s="13" t="s">
        <v>610</v>
      </c>
      <c r="P118" s="13">
        <v>0</v>
      </c>
      <c r="Q118" s="13" t="s">
        <v>611</v>
      </c>
      <c r="R118" s="13">
        <f t="shared" si="7"/>
        <v>3.16</v>
      </c>
      <c r="S118" s="13" t="s">
        <v>357</v>
      </c>
      <c r="T118" s="13">
        <v>0</v>
      </c>
      <c r="U118" s="13" t="s">
        <v>282</v>
      </c>
      <c r="V118" s="13">
        <v>60</v>
      </c>
      <c r="W118" s="13">
        <v>0.495</v>
      </c>
      <c r="X118" s="13">
        <v>0.22800000000000001</v>
      </c>
      <c r="Y118" s="13">
        <v>9.1999999999999998E-2</v>
      </c>
      <c r="Z118" s="13">
        <v>0</v>
      </c>
      <c r="AA118" s="13">
        <v>0.49399999999999999</v>
      </c>
      <c r="AB118" s="13">
        <f t="shared" si="6"/>
        <v>0.72199999999999998</v>
      </c>
      <c r="AE118" s="13">
        <v>1.7350000000000001</v>
      </c>
      <c r="AF118" s="13">
        <v>28.916666666666668</v>
      </c>
      <c r="AG118" s="13">
        <v>29.008666666666667</v>
      </c>
      <c r="AH118" s="13">
        <v>0</v>
      </c>
      <c r="AI118" s="13">
        <v>37.361319999999999</v>
      </c>
      <c r="AJ118" s="13">
        <v>5.7324E-2</v>
      </c>
      <c r="AK118" s="13">
        <v>0</v>
      </c>
      <c r="AL118" s="13">
        <v>8.2429950000000005</v>
      </c>
      <c r="AM118" s="13">
        <v>4.3275000000000001E-2</v>
      </c>
      <c r="AN118" s="13">
        <v>0.110081</v>
      </c>
      <c r="AO118" s="13">
        <v>16.91047</v>
      </c>
      <c r="AP118" s="13">
        <v>1.2011700000000001</v>
      </c>
      <c r="AQ118" s="20">
        <v>23.657857140000001</v>
      </c>
      <c r="AR118" s="20">
        <v>0.73499999999999999</v>
      </c>
      <c r="AS118" s="20">
        <v>0.90900000000000003</v>
      </c>
      <c r="AT118" s="20">
        <v>1.1421428570000001</v>
      </c>
      <c r="AU118" s="20">
        <v>0.5</v>
      </c>
      <c r="AV118" s="20">
        <v>469.2857143</v>
      </c>
      <c r="AW118" s="20">
        <v>2</v>
      </c>
      <c r="AX118" s="20">
        <v>0.24</v>
      </c>
      <c r="AY118" s="20">
        <v>0.3</v>
      </c>
      <c r="AZ118" s="20">
        <v>68.517857140000004</v>
      </c>
      <c r="BA118" s="20">
        <v>5.77</v>
      </c>
      <c r="BB118" s="20">
        <v>757</v>
      </c>
      <c r="BC118" s="20">
        <v>9.1014285709999996</v>
      </c>
      <c r="BD118" s="20">
        <v>-611.10714289999999</v>
      </c>
      <c r="BE118" s="20">
        <v>720.92857140000001</v>
      </c>
      <c r="BF118" s="20">
        <v>5</v>
      </c>
      <c r="BG118" s="20">
        <v>2.1871197549999999</v>
      </c>
      <c r="BH118" s="20">
        <v>1.9264683570000001</v>
      </c>
      <c r="BI118" s="20">
        <v>1.4631114700000001</v>
      </c>
      <c r="BJ118" s="20">
        <v>0</v>
      </c>
    </row>
    <row r="119" spans="1:62">
      <c r="A119" s="13">
        <v>60</v>
      </c>
      <c r="B119" s="23">
        <v>43706</v>
      </c>
      <c r="C119" s="13">
        <v>8</v>
      </c>
      <c r="D119" s="13" t="s">
        <v>703</v>
      </c>
      <c r="E119" s="13">
        <v>90</v>
      </c>
      <c r="F119" s="13" t="b">
        <v>0</v>
      </c>
      <c r="G119" s="20">
        <v>2.97</v>
      </c>
      <c r="H119" s="21" t="s">
        <v>612</v>
      </c>
      <c r="I119" s="21">
        <v>0</v>
      </c>
      <c r="J119" s="21" t="s">
        <v>613</v>
      </c>
      <c r="K119" s="21">
        <f t="shared" si="8"/>
        <v>27.83</v>
      </c>
      <c r="L119" s="13" t="s">
        <v>196</v>
      </c>
      <c r="M119" s="13">
        <v>0</v>
      </c>
      <c r="N119" s="13" t="s">
        <v>282</v>
      </c>
      <c r="O119" s="13" t="s">
        <v>614</v>
      </c>
      <c r="P119" s="13">
        <v>0</v>
      </c>
      <c r="Q119" s="13" t="s">
        <v>615</v>
      </c>
      <c r="R119" s="13">
        <f t="shared" si="7"/>
        <v>27.18</v>
      </c>
      <c r="S119" s="13" t="s">
        <v>69</v>
      </c>
      <c r="T119" s="13">
        <v>0</v>
      </c>
      <c r="U119" s="13" t="s">
        <v>389</v>
      </c>
      <c r="V119" s="13">
        <v>60</v>
      </c>
      <c r="W119" s="13">
        <v>0.28100000000000003</v>
      </c>
      <c r="X119" s="13">
        <v>0.11</v>
      </c>
      <c r="Y119" s="13">
        <v>1.6E-2</v>
      </c>
      <c r="Z119" s="13">
        <v>0</v>
      </c>
      <c r="AA119" s="13">
        <v>0.28100000000000003</v>
      </c>
      <c r="AB119" s="13">
        <f t="shared" si="6"/>
        <v>0.39100000000000001</v>
      </c>
      <c r="AE119" s="13">
        <v>5.8150000000000004</v>
      </c>
      <c r="AF119" s="13">
        <v>96.916666666666671</v>
      </c>
      <c r="AG119" s="13">
        <v>96.932666666666677</v>
      </c>
      <c r="AH119" s="13">
        <v>0</v>
      </c>
      <c r="AI119" s="13">
        <v>38.317369999999997</v>
      </c>
      <c r="AJ119" s="13">
        <v>7.1544999999999997E-2</v>
      </c>
      <c r="AK119" s="13">
        <v>9.4200000000000002E-4</v>
      </c>
      <c r="AL119" s="13">
        <v>8.341405</v>
      </c>
      <c r="AM119" s="13">
        <v>7.4773999999999993E-2</v>
      </c>
      <c r="AN119" s="13">
        <v>4.3136000000000001E-2</v>
      </c>
      <c r="AO119" s="13">
        <v>16.889489999999999</v>
      </c>
      <c r="AP119" s="13">
        <v>2.5956E-2</v>
      </c>
      <c r="AQ119" s="20">
        <v>23.646666669999998</v>
      </c>
      <c r="AR119" s="20">
        <v>0.45777777800000002</v>
      </c>
      <c r="AS119" s="20">
        <v>0.90900000000000003</v>
      </c>
      <c r="AT119" s="20">
        <v>1.1188888889999999</v>
      </c>
      <c r="AU119" s="20">
        <v>0.5</v>
      </c>
      <c r="AV119" s="20">
        <v>476</v>
      </c>
      <c r="AW119" s="20">
        <v>2</v>
      </c>
      <c r="AX119" s="20">
        <v>0.24</v>
      </c>
      <c r="AY119" s="20">
        <v>0.3</v>
      </c>
      <c r="AZ119" s="20">
        <v>65.544444440000007</v>
      </c>
      <c r="BA119" s="20">
        <v>5.5205555559999997</v>
      </c>
      <c r="BB119" s="20">
        <v>757</v>
      </c>
      <c r="BC119" s="20">
        <v>9.0255555560000005</v>
      </c>
      <c r="BD119" s="20">
        <v>-596</v>
      </c>
      <c r="BE119" s="20">
        <v>997.94444439999995</v>
      </c>
      <c r="BF119" s="20">
        <v>7.1666666670000003</v>
      </c>
      <c r="BG119" s="20">
        <v>2.8586819920000002</v>
      </c>
      <c r="BH119" s="20">
        <v>1.8276745430000001</v>
      </c>
      <c r="BI119" s="20">
        <v>1.119396984</v>
      </c>
      <c r="BJ119" s="20">
        <v>0</v>
      </c>
    </row>
    <row r="120" spans="1:62">
      <c r="A120" s="13">
        <v>60</v>
      </c>
      <c r="B120" s="23">
        <v>43706</v>
      </c>
      <c r="C120" s="13">
        <v>9</v>
      </c>
      <c r="D120" s="13" t="s">
        <v>109</v>
      </c>
      <c r="E120" s="13">
        <v>145</v>
      </c>
      <c r="F120" s="13" t="b">
        <v>1</v>
      </c>
      <c r="G120" s="33">
        <v>1.3</v>
      </c>
      <c r="H120" s="21" t="s">
        <v>616</v>
      </c>
      <c r="I120" s="21">
        <v>0</v>
      </c>
      <c r="J120" s="21" t="s">
        <v>344</v>
      </c>
      <c r="K120" s="21">
        <f t="shared" si="8"/>
        <v>2.12</v>
      </c>
      <c r="L120" s="13" t="s">
        <v>295</v>
      </c>
      <c r="M120" s="13">
        <v>0</v>
      </c>
      <c r="N120" s="13" t="s">
        <v>266</v>
      </c>
      <c r="O120" s="13" t="s">
        <v>617</v>
      </c>
      <c r="P120" s="13">
        <v>0</v>
      </c>
      <c r="Q120" s="13" t="s">
        <v>359</v>
      </c>
      <c r="R120" s="13">
        <f t="shared" si="7"/>
        <v>1.81</v>
      </c>
      <c r="S120" s="13" t="s">
        <v>288</v>
      </c>
      <c r="T120" s="13">
        <v>0</v>
      </c>
      <c r="U120" s="13" t="s">
        <v>359</v>
      </c>
      <c r="V120" s="13">
        <v>60</v>
      </c>
      <c r="W120" s="13">
        <v>0.223</v>
      </c>
      <c r="X120" s="13">
        <v>0.186</v>
      </c>
      <c r="Y120" s="13">
        <v>3.2000000000000001E-2</v>
      </c>
      <c r="Z120" s="13">
        <v>0</v>
      </c>
      <c r="AA120" s="13">
        <v>0.223</v>
      </c>
      <c r="AB120" s="13">
        <f t="shared" si="6"/>
        <v>0.40900000000000003</v>
      </c>
      <c r="AE120" s="13">
        <v>11.32</v>
      </c>
      <c r="AF120" s="13">
        <v>188.66666666666669</v>
      </c>
      <c r="AG120" s="13">
        <v>188.6986666666667</v>
      </c>
      <c r="AH120" s="13">
        <v>0</v>
      </c>
      <c r="AI120" s="13">
        <v>36.050179999999997</v>
      </c>
      <c r="AJ120" s="13">
        <v>4.8732999999999999E-2</v>
      </c>
      <c r="AK120" s="13">
        <v>1.9750000000000002E-3</v>
      </c>
      <c r="AL120" s="13">
        <v>8.2877150000000004</v>
      </c>
      <c r="AM120" s="13">
        <v>2.2348E-2</v>
      </c>
      <c r="AN120" s="13">
        <v>5.9310000000000002E-2</v>
      </c>
      <c r="AO120" s="13">
        <v>16.56251</v>
      </c>
      <c r="AP120" s="13">
        <v>1.4585630000000001</v>
      </c>
      <c r="AQ120" s="20">
        <v>23.507999999999999</v>
      </c>
      <c r="AR120" s="20">
        <v>0.55300000000000005</v>
      </c>
      <c r="AS120" s="20">
        <v>0.90900000000000003</v>
      </c>
      <c r="AT120" s="20">
        <v>1.125</v>
      </c>
      <c r="AU120" s="20">
        <v>0.5</v>
      </c>
      <c r="AV120" s="20">
        <v>465.5</v>
      </c>
      <c r="AW120" s="20">
        <v>2</v>
      </c>
      <c r="AX120" s="20">
        <v>0.23</v>
      </c>
      <c r="AY120" s="20">
        <v>0.3</v>
      </c>
      <c r="AZ120" s="20">
        <v>56.35</v>
      </c>
      <c r="BA120" s="20">
        <v>4.7610000000000001</v>
      </c>
      <c r="BB120" s="20">
        <v>757</v>
      </c>
      <c r="BC120" s="20">
        <v>8.8249999999999993</v>
      </c>
      <c r="BD120" s="20">
        <v>-589.9</v>
      </c>
      <c r="BE120" s="20">
        <v>398.5</v>
      </c>
      <c r="BF120" s="20">
        <v>2.7</v>
      </c>
      <c r="BG120" s="20">
        <v>2.4362934300000001</v>
      </c>
      <c r="BH120" s="20">
        <v>0.359937171</v>
      </c>
      <c r="BI120" s="20">
        <v>1.313470685</v>
      </c>
      <c r="BJ120" s="20">
        <v>0</v>
      </c>
    </row>
    <row r="121" spans="1:62">
      <c r="A121" s="13">
        <v>60</v>
      </c>
      <c r="B121" s="23">
        <v>43706</v>
      </c>
      <c r="C121" s="13">
        <v>10</v>
      </c>
      <c r="D121" s="13" t="s">
        <v>703</v>
      </c>
      <c r="E121" s="13">
        <v>70</v>
      </c>
      <c r="F121" s="13" t="b">
        <v>0</v>
      </c>
      <c r="G121" s="20">
        <v>5.77</v>
      </c>
      <c r="H121" s="21" t="s">
        <v>618</v>
      </c>
      <c r="I121" s="21" t="s">
        <v>619</v>
      </c>
      <c r="J121" s="21" t="s">
        <v>620</v>
      </c>
      <c r="K121" s="21">
        <f t="shared" si="8"/>
        <v>58.05</v>
      </c>
      <c r="L121" s="13" t="s">
        <v>99</v>
      </c>
      <c r="M121" s="13">
        <v>0</v>
      </c>
      <c r="N121" s="13" t="s">
        <v>187</v>
      </c>
      <c r="O121" s="13" t="s">
        <v>621</v>
      </c>
      <c r="P121" s="13" t="s">
        <v>622</v>
      </c>
      <c r="Q121" s="13" t="s">
        <v>623</v>
      </c>
      <c r="R121" s="13">
        <f t="shared" si="7"/>
        <v>54.72</v>
      </c>
      <c r="S121" s="13" t="s">
        <v>163</v>
      </c>
      <c r="T121" s="13" t="s">
        <v>347</v>
      </c>
      <c r="U121" s="13" t="s">
        <v>133</v>
      </c>
      <c r="V121" s="13">
        <v>60</v>
      </c>
      <c r="W121" s="13">
        <v>0.34599999999999997</v>
      </c>
      <c r="X121" s="13">
        <v>0.11700000000000001</v>
      </c>
      <c r="Y121" s="13">
        <v>8.0000000000000002E-3</v>
      </c>
      <c r="Z121" s="13">
        <v>0</v>
      </c>
      <c r="AA121" s="13">
        <v>0.34599999999999997</v>
      </c>
      <c r="AB121" s="13">
        <f t="shared" si="6"/>
        <v>0.46299999999999997</v>
      </c>
      <c r="AE121" s="13">
        <v>4.5</v>
      </c>
      <c r="AF121" s="13">
        <v>75</v>
      </c>
      <c r="AG121" s="13">
        <v>75.007999999999996</v>
      </c>
      <c r="AH121" s="13">
        <v>0</v>
      </c>
      <c r="AI121" s="13">
        <v>39.89817</v>
      </c>
      <c r="AJ121" s="13">
        <v>0.137847</v>
      </c>
      <c r="AK121" s="13">
        <v>4.4700000000000002E-4</v>
      </c>
      <c r="AL121" s="13">
        <v>8.3703129999999994</v>
      </c>
      <c r="AM121" s="13">
        <v>5.8404999999999999E-2</v>
      </c>
      <c r="AN121" s="13">
        <v>3.4768E-2</v>
      </c>
      <c r="AO121" s="13">
        <v>16.676279999999998</v>
      </c>
      <c r="AP121" s="13">
        <v>1.3410420000000001</v>
      </c>
      <c r="AQ121" s="20">
        <v>23.51409091</v>
      </c>
      <c r="AR121" s="20">
        <v>0.67181818199999999</v>
      </c>
      <c r="AS121" s="20">
        <v>0.91</v>
      </c>
      <c r="AT121" s="20">
        <v>1.1381818180000001</v>
      </c>
      <c r="AU121" s="20">
        <v>0.5</v>
      </c>
      <c r="AV121" s="20">
        <v>482.27272729999999</v>
      </c>
      <c r="AW121" s="20">
        <v>2</v>
      </c>
      <c r="AX121" s="20">
        <v>0.24</v>
      </c>
      <c r="AY121" s="20">
        <v>0.3</v>
      </c>
      <c r="AZ121" s="20">
        <v>57.827272729999997</v>
      </c>
      <c r="BA121" s="20">
        <v>4.8827272730000004</v>
      </c>
      <c r="BB121" s="20">
        <v>757</v>
      </c>
      <c r="BC121" s="20">
        <v>8.9727272730000003</v>
      </c>
      <c r="BD121" s="20">
        <v>-589.72727269999996</v>
      </c>
      <c r="BE121" s="20">
        <v>650.36363640000002</v>
      </c>
      <c r="BF121" s="20">
        <v>4.9090909089999997</v>
      </c>
      <c r="BG121" s="20">
        <v>3.2031083059999998</v>
      </c>
      <c r="BH121" s="20">
        <v>1.060979391</v>
      </c>
      <c r="BI121" s="20">
        <v>0.99902959700000005</v>
      </c>
      <c r="BJ121" s="20">
        <v>0</v>
      </c>
    </row>
    <row r="122" spans="1:62">
      <c r="A122" s="13">
        <v>60</v>
      </c>
      <c r="B122" s="23">
        <v>43706</v>
      </c>
      <c r="C122" s="13">
        <v>11</v>
      </c>
      <c r="D122" s="13" t="s">
        <v>702</v>
      </c>
      <c r="E122" s="13">
        <v>95</v>
      </c>
      <c r="F122" s="13" t="b">
        <v>1</v>
      </c>
      <c r="G122" s="20">
        <v>7.52</v>
      </c>
      <c r="H122" s="21" t="s">
        <v>624</v>
      </c>
      <c r="I122" s="21" t="s">
        <v>417</v>
      </c>
      <c r="J122" s="21" t="s">
        <v>625</v>
      </c>
      <c r="K122" s="21">
        <f t="shared" si="8"/>
        <v>31.55</v>
      </c>
      <c r="L122" s="13" t="s">
        <v>160</v>
      </c>
      <c r="M122" s="13">
        <v>0</v>
      </c>
      <c r="N122" s="13" t="s">
        <v>128</v>
      </c>
      <c r="O122" s="13" t="s">
        <v>609</v>
      </c>
      <c r="P122" s="13" t="s">
        <v>71</v>
      </c>
      <c r="Q122" s="13" t="s">
        <v>626</v>
      </c>
      <c r="R122" s="13">
        <f t="shared" si="7"/>
        <v>27.39</v>
      </c>
      <c r="S122" s="13" t="s">
        <v>153</v>
      </c>
      <c r="T122" s="13">
        <v>0</v>
      </c>
      <c r="U122" s="13" t="s">
        <v>98</v>
      </c>
      <c r="V122" s="13">
        <v>60</v>
      </c>
      <c r="W122" s="13">
        <v>0.40899999999999997</v>
      </c>
      <c r="X122" s="13">
        <v>9.9000000000000005E-2</v>
      </c>
      <c r="Y122" s="13">
        <v>3.5999999999999997E-2</v>
      </c>
      <c r="Z122" s="13">
        <v>0</v>
      </c>
      <c r="AA122" s="13">
        <v>0.40899999999999997</v>
      </c>
      <c r="AB122" s="13">
        <f t="shared" si="6"/>
        <v>0.50800000000000001</v>
      </c>
      <c r="AE122" s="13">
        <v>5.9450000000000003</v>
      </c>
      <c r="AF122" s="13">
        <v>99.083333333333343</v>
      </c>
      <c r="AG122" s="13">
        <v>99.119333333333344</v>
      </c>
      <c r="AH122" s="13">
        <v>0</v>
      </c>
      <c r="AI122" s="13">
        <v>39.914940000000001</v>
      </c>
      <c r="AJ122" s="13">
        <v>4.1998000000000001E-2</v>
      </c>
      <c r="AK122" s="13">
        <v>6.2500000000000001E-4</v>
      </c>
      <c r="AL122" s="13">
        <v>8.3430110000000006</v>
      </c>
      <c r="AM122" s="13">
        <v>2.2734999999999998E-2</v>
      </c>
      <c r="AN122" s="13">
        <v>6.2223000000000001E-2</v>
      </c>
      <c r="AO122" s="13">
        <v>17.077629999999999</v>
      </c>
      <c r="AP122" s="13">
        <v>2.2119979999999999</v>
      </c>
      <c r="AQ122" s="20">
        <v>23.526818179999999</v>
      </c>
      <c r="AR122" s="20">
        <v>0.73272727299999996</v>
      </c>
      <c r="AS122" s="20">
        <v>0.90900000000000003</v>
      </c>
      <c r="AT122" s="20">
        <v>1.1404545450000001</v>
      </c>
      <c r="AU122" s="20">
        <v>0.5</v>
      </c>
      <c r="AV122" s="20">
        <v>486.13636359999998</v>
      </c>
      <c r="AW122" s="20">
        <v>2</v>
      </c>
      <c r="AX122" s="20">
        <v>0.24272727299999999</v>
      </c>
      <c r="AY122" s="20">
        <v>0.3</v>
      </c>
      <c r="AZ122" s="20">
        <v>74.736363639999993</v>
      </c>
      <c r="BA122" s="20">
        <v>6.3054545449999999</v>
      </c>
      <c r="BB122" s="20">
        <v>757</v>
      </c>
      <c r="BC122" s="20">
        <v>9.309090909</v>
      </c>
      <c r="BD122" s="20">
        <v>-604.54545450000001</v>
      </c>
      <c r="BE122" s="20">
        <v>598.13636359999998</v>
      </c>
      <c r="BF122" s="20">
        <v>4.1363636359999996</v>
      </c>
      <c r="BG122" s="20">
        <v>2.5526969230000001</v>
      </c>
      <c r="BH122" s="20">
        <v>1.223092998</v>
      </c>
      <c r="BI122" s="20">
        <v>1.2535761569999999</v>
      </c>
      <c r="BJ122" s="20">
        <v>0</v>
      </c>
    </row>
    <row r="123" spans="1:62">
      <c r="A123" s="13">
        <v>60</v>
      </c>
      <c r="B123" s="23">
        <v>43706</v>
      </c>
      <c r="C123" s="13">
        <v>12</v>
      </c>
      <c r="D123" s="13" t="s">
        <v>700</v>
      </c>
      <c r="E123" s="13">
        <v>70</v>
      </c>
      <c r="F123" s="13" t="b">
        <v>1</v>
      </c>
      <c r="G123" s="20">
        <v>3.68</v>
      </c>
      <c r="H123" s="21" t="s">
        <v>627</v>
      </c>
      <c r="I123" s="21" t="s">
        <v>526</v>
      </c>
      <c r="J123" s="21" t="s">
        <v>628</v>
      </c>
      <c r="K123" s="21">
        <f t="shared" si="8"/>
        <v>57.5</v>
      </c>
      <c r="L123" s="13" t="s">
        <v>133</v>
      </c>
      <c r="M123" s="13">
        <v>0</v>
      </c>
      <c r="N123" s="13" t="s">
        <v>187</v>
      </c>
      <c r="O123" s="13" t="s">
        <v>629</v>
      </c>
      <c r="P123" s="13" t="s">
        <v>72</v>
      </c>
      <c r="Q123" s="13" t="s">
        <v>630</v>
      </c>
      <c r="R123" s="13">
        <f t="shared" si="7"/>
        <v>53.569999999999993</v>
      </c>
      <c r="S123" s="13" t="s">
        <v>133</v>
      </c>
      <c r="T123" s="13">
        <v>0</v>
      </c>
      <c r="U123" s="13" t="s">
        <v>187</v>
      </c>
      <c r="V123" s="13">
        <v>60</v>
      </c>
      <c r="W123" s="13">
        <v>0.39600000000000002</v>
      </c>
      <c r="X123" s="13">
        <v>0</v>
      </c>
      <c r="Y123" s="13">
        <v>2.1000000000000001E-2</v>
      </c>
      <c r="Z123" s="13">
        <v>0</v>
      </c>
      <c r="AA123" s="13">
        <v>0.39600000000000002</v>
      </c>
      <c r="AB123" s="13">
        <f t="shared" si="6"/>
        <v>0.39600000000000002</v>
      </c>
      <c r="AE123" s="13">
        <v>5.9850000000000003</v>
      </c>
      <c r="AF123" s="13">
        <v>99.750000000000014</v>
      </c>
      <c r="AG123" s="13">
        <v>99.771000000000015</v>
      </c>
      <c r="AH123" s="13">
        <v>0</v>
      </c>
      <c r="AI123" s="13">
        <v>39.818539999999999</v>
      </c>
      <c r="AJ123" s="13">
        <v>3.0065000000000001E-2</v>
      </c>
      <c r="AK123" s="13">
        <v>0</v>
      </c>
      <c r="AL123" s="13">
        <v>8.3603909999999999</v>
      </c>
      <c r="AM123" s="13">
        <v>4.3740000000000003E-3</v>
      </c>
      <c r="AN123" s="13">
        <v>5.3258E-2</v>
      </c>
      <c r="AO123" s="13">
        <v>17.554559999999999</v>
      </c>
      <c r="AP123" s="13">
        <v>1.180261</v>
      </c>
      <c r="AQ123" s="20">
        <v>23.77222222</v>
      </c>
      <c r="AR123" s="20">
        <v>0.86666666699999995</v>
      </c>
      <c r="AS123" s="20">
        <v>0.90900000000000003</v>
      </c>
      <c r="AT123" s="20">
        <v>1.152222222</v>
      </c>
      <c r="AU123" s="20">
        <v>0.5</v>
      </c>
      <c r="AV123" s="20">
        <v>480.5</v>
      </c>
      <c r="AW123" s="20">
        <v>2</v>
      </c>
      <c r="AX123" s="20">
        <v>0.24</v>
      </c>
      <c r="AY123" s="20">
        <v>0.3</v>
      </c>
      <c r="AZ123" s="20">
        <v>70.044444440000007</v>
      </c>
      <c r="BA123" s="20">
        <v>5.8855555559999999</v>
      </c>
      <c r="BB123" s="20">
        <v>757</v>
      </c>
      <c r="BC123" s="20">
        <v>9.488888889</v>
      </c>
      <c r="BD123" s="20">
        <v>-587.22222220000003</v>
      </c>
      <c r="BE123" s="20">
        <v>329.66666670000001</v>
      </c>
      <c r="BF123" s="20">
        <v>2.2222222220000001</v>
      </c>
      <c r="BG123" s="20">
        <v>3.3608235209999999</v>
      </c>
      <c r="BH123" s="20">
        <v>1.6082343729999999</v>
      </c>
      <c r="BI123" s="20">
        <v>0.95214758499999996</v>
      </c>
      <c r="BJ123" s="20">
        <v>0</v>
      </c>
    </row>
    <row r="124" spans="1:62">
      <c r="A124" s="13">
        <v>60</v>
      </c>
      <c r="B124" s="23">
        <v>43706</v>
      </c>
      <c r="C124" s="13">
        <v>13</v>
      </c>
      <c r="D124" s="13" t="s">
        <v>109</v>
      </c>
      <c r="E124" s="13">
        <v>90</v>
      </c>
      <c r="F124" s="13" t="b">
        <v>1</v>
      </c>
      <c r="G124" s="20">
        <v>3.29</v>
      </c>
      <c r="H124" s="21" t="s">
        <v>631</v>
      </c>
      <c r="I124" s="21">
        <v>0</v>
      </c>
      <c r="J124" s="21" t="s">
        <v>569</v>
      </c>
      <c r="K124" s="21">
        <f t="shared" si="8"/>
        <v>28.369999999999997</v>
      </c>
      <c r="L124" s="13" t="s">
        <v>303</v>
      </c>
      <c r="M124" s="13">
        <v>0</v>
      </c>
      <c r="N124" s="13" t="s">
        <v>167</v>
      </c>
      <c r="O124" s="13" t="s">
        <v>632</v>
      </c>
      <c r="P124" s="13" t="s">
        <v>527</v>
      </c>
      <c r="Q124" s="13" t="s">
        <v>633</v>
      </c>
      <c r="R124" s="13">
        <f t="shared" si="7"/>
        <v>19.869999999999997</v>
      </c>
      <c r="S124" s="13" t="s">
        <v>160</v>
      </c>
      <c r="T124" s="13">
        <v>0</v>
      </c>
      <c r="U124" s="13" t="s">
        <v>112</v>
      </c>
      <c r="V124" s="13">
        <v>60</v>
      </c>
      <c r="W124" s="13">
        <v>0.32500000000000001</v>
      </c>
      <c r="X124" s="13">
        <v>8.0000000000000002E-3</v>
      </c>
      <c r="Y124" s="13">
        <v>2.8000000000000001E-2</v>
      </c>
      <c r="Z124" s="13">
        <v>0</v>
      </c>
      <c r="AA124" s="13">
        <v>0.32500000000000001</v>
      </c>
      <c r="AB124" s="13">
        <f t="shared" si="6"/>
        <v>0.33300000000000002</v>
      </c>
      <c r="AE124" s="13">
        <v>11.574999999999999</v>
      </c>
      <c r="AF124" s="13">
        <v>192.91666666666666</v>
      </c>
      <c r="AG124" s="13">
        <v>192.94466666666665</v>
      </c>
      <c r="AH124" s="13">
        <v>0</v>
      </c>
      <c r="AI124" s="13">
        <v>37.577179999999998</v>
      </c>
      <c r="AJ124" s="13">
        <v>6.1141000000000001E-2</v>
      </c>
      <c r="AK124" s="13">
        <v>4.6200000000000001E-4</v>
      </c>
      <c r="AL124" s="13">
        <v>8.3403519999999993</v>
      </c>
      <c r="AM124" s="13">
        <v>1.6659E-2</v>
      </c>
      <c r="AN124" s="13">
        <v>5.8918999999999999E-2</v>
      </c>
      <c r="AO124" s="13">
        <v>16.778759999999998</v>
      </c>
      <c r="AP124" s="13">
        <v>1.913508</v>
      </c>
      <c r="AQ124" s="20">
        <v>23.939916669999999</v>
      </c>
      <c r="AR124" s="20">
        <v>0.52916666700000003</v>
      </c>
      <c r="AS124" s="20">
        <v>0.91</v>
      </c>
      <c r="AT124" s="20">
        <v>1.1241666669999999</v>
      </c>
      <c r="AU124" s="20">
        <v>0.5</v>
      </c>
      <c r="AV124" s="20">
        <v>471.17500000000001</v>
      </c>
      <c r="AW124" s="20">
        <v>2</v>
      </c>
      <c r="AX124" s="20">
        <v>0.23708333300000001</v>
      </c>
      <c r="AY124" s="20">
        <v>0.3</v>
      </c>
      <c r="AZ124" s="20">
        <v>76.683333329999996</v>
      </c>
      <c r="BA124" s="20">
        <v>6.4234166669999997</v>
      </c>
      <c r="BB124" s="20">
        <v>757</v>
      </c>
      <c r="BC124" s="20">
        <v>9.4896666669999998</v>
      </c>
      <c r="BD124" s="20">
        <v>-563.42499999999995</v>
      </c>
      <c r="BE124" s="20">
        <v>504.31666669999998</v>
      </c>
      <c r="BF124" s="20">
        <v>3.5</v>
      </c>
      <c r="BG124" s="20">
        <v>2.0797016560000001</v>
      </c>
      <c r="BH124" s="20">
        <v>2.7581582999999998</v>
      </c>
      <c r="BI124" s="20">
        <v>1.538682238</v>
      </c>
      <c r="BJ124" s="20">
        <v>0</v>
      </c>
    </row>
    <row r="125" spans="1:62">
      <c r="A125" s="13">
        <v>60</v>
      </c>
      <c r="B125" s="23">
        <v>43706</v>
      </c>
      <c r="C125" s="13">
        <v>14</v>
      </c>
      <c r="D125" s="13" t="s">
        <v>704</v>
      </c>
      <c r="E125" s="13">
        <v>65</v>
      </c>
      <c r="F125" s="13" t="b">
        <v>0</v>
      </c>
      <c r="G125" s="33">
        <v>3.2</v>
      </c>
      <c r="H125" s="21" t="s">
        <v>238</v>
      </c>
      <c r="I125" s="21">
        <v>0</v>
      </c>
      <c r="J125" s="21" t="s">
        <v>634</v>
      </c>
      <c r="K125" s="21">
        <f t="shared" si="8"/>
        <v>52.699999999999996</v>
      </c>
      <c r="L125" s="13" t="s">
        <v>304</v>
      </c>
      <c r="M125" s="13">
        <v>0</v>
      </c>
      <c r="N125" s="13" t="s">
        <v>167</v>
      </c>
      <c r="O125" s="13" t="s">
        <v>355</v>
      </c>
      <c r="P125" s="13">
        <v>0</v>
      </c>
      <c r="Q125" s="13" t="s">
        <v>635</v>
      </c>
      <c r="R125" s="13">
        <f t="shared" si="7"/>
        <v>19.45</v>
      </c>
      <c r="S125" s="13" t="s">
        <v>300</v>
      </c>
      <c r="T125" s="13">
        <v>0</v>
      </c>
      <c r="U125" s="13" t="s">
        <v>304</v>
      </c>
      <c r="V125" s="13">
        <v>60</v>
      </c>
      <c r="W125" s="13">
        <v>0.32700000000000001</v>
      </c>
      <c r="X125" s="13">
        <v>1.2999999999999999E-2</v>
      </c>
      <c r="Y125" s="13">
        <v>2.3E-2</v>
      </c>
      <c r="Z125" s="13">
        <v>0</v>
      </c>
      <c r="AA125" s="13">
        <v>0.32700000000000001</v>
      </c>
      <c r="AB125" s="13">
        <f t="shared" si="6"/>
        <v>0.34</v>
      </c>
      <c r="AE125" s="13">
        <v>9.32</v>
      </c>
      <c r="AF125" s="13">
        <v>155.33333333333334</v>
      </c>
      <c r="AG125" s="13">
        <v>155.35633333333334</v>
      </c>
      <c r="AH125" s="13">
        <v>0</v>
      </c>
      <c r="AI125" s="13">
        <v>39.167270000000002</v>
      </c>
      <c r="AJ125" s="13">
        <v>4.0404000000000002E-2</v>
      </c>
      <c r="AK125" s="13">
        <v>5.2499999999999997E-4</v>
      </c>
      <c r="AL125" s="13">
        <v>8.3721599999999992</v>
      </c>
      <c r="AM125" s="13">
        <v>1.7454999999999998E-2</v>
      </c>
      <c r="AN125" s="13">
        <v>5.9706000000000002E-2</v>
      </c>
      <c r="AO125" s="13">
        <v>16.94678</v>
      </c>
      <c r="AP125" s="13">
        <v>0.367705</v>
      </c>
      <c r="AQ125" s="20">
        <v>23.918333329999999</v>
      </c>
      <c r="AR125" s="20">
        <v>0.50083333299999999</v>
      </c>
      <c r="AS125" s="20">
        <v>0.91100000000000003</v>
      </c>
      <c r="AT125" s="20">
        <v>1.1212500000000001</v>
      </c>
      <c r="AU125" s="20">
        <v>0.5</v>
      </c>
      <c r="AV125" s="20">
        <v>476.83333329999999</v>
      </c>
      <c r="AW125" s="20">
        <v>2</v>
      </c>
      <c r="AX125" s="20">
        <v>0.24</v>
      </c>
      <c r="AY125" s="20">
        <v>0.3</v>
      </c>
      <c r="AZ125" s="20">
        <v>78.387500000000003</v>
      </c>
      <c r="BA125" s="20">
        <v>6.5679166670000004</v>
      </c>
      <c r="BB125" s="20">
        <v>757</v>
      </c>
      <c r="BC125" s="20">
        <v>9.6083333329999991</v>
      </c>
      <c r="BD125" s="20">
        <v>-581</v>
      </c>
      <c r="BE125" s="20">
        <v>336.875</v>
      </c>
      <c r="BF125" s="20">
        <v>2.375</v>
      </c>
      <c r="BG125" s="20">
        <v>2.1719258990000001</v>
      </c>
      <c r="BH125" s="20">
        <v>0.90871606599999999</v>
      </c>
      <c r="BI125" s="20">
        <v>1.4733467659999999</v>
      </c>
      <c r="BJ125" s="20">
        <v>0</v>
      </c>
    </row>
    <row r="126" spans="1:62">
      <c r="A126" s="13">
        <v>60</v>
      </c>
      <c r="B126" s="23">
        <v>43706</v>
      </c>
      <c r="C126" s="13">
        <v>15</v>
      </c>
      <c r="D126" s="13" t="s">
        <v>703</v>
      </c>
      <c r="E126" s="13">
        <v>120</v>
      </c>
      <c r="F126" s="13" t="b">
        <v>0</v>
      </c>
      <c r="G126" s="20">
        <v>1.37</v>
      </c>
      <c r="H126" s="21" t="s">
        <v>636</v>
      </c>
      <c r="I126" s="21">
        <v>0</v>
      </c>
      <c r="J126" s="21" t="s">
        <v>637</v>
      </c>
      <c r="K126" s="21">
        <f t="shared" si="8"/>
        <v>7.9600000000000009</v>
      </c>
      <c r="L126" s="13" t="s">
        <v>638</v>
      </c>
      <c r="M126" s="13">
        <v>0</v>
      </c>
      <c r="N126" s="13" t="s">
        <v>282</v>
      </c>
      <c r="O126" s="13" t="s">
        <v>350</v>
      </c>
      <c r="P126" s="13">
        <v>0</v>
      </c>
      <c r="Q126" s="13" t="s">
        <v>209</v>
      </c>
      <c r="R126" s="13">
        <f t="shared" ref="R126:R157" si="9">O126+P126+Q126</f>
        <v>3.21</v>
      </c>
      <c r="S126" s="13" t="s">
        <v>639</v>
      </c>
      <c r="T126" s="13">
        <v>0</v>
      </c>
      <c r="U126" s="13" t="s">
        <v>600</v>
      </c>
      <c r="V126" s="13">
        <v>60</v>
      </c>
      <c r="W126" s="13">
        <v>0.28599999999999998</v>
      </c>
      <c r="X126" s="13">
        <v>4.8000000000000001E-2</v>
      </c>
      <c r="Y126" s="13">
        <v>2.8000000000000001E-2</v>
      </c>
      <c r="Z126" s="13">
        <v>0</v>
      </c>
      <c r="AA126" s="13">
        <v>0.28599999999999998</v>
      </c>
      <c r="AB126" s="13">
        <f t="shared" si="6"/>
        <v>0.33399999999999996</v>
      </c>
      <c r="AE126" s="13">
        <v>5.58</v>
      </c>
      <c r="AF126" s="13">
        <v>93</v>
      </c>
      <c r="AG126" s="13">
        <v>93.028000000000006</v>
      </c>
      <c r="AH126" s="13">
        <v>0</v>
      </c>
      <c r="AI126" s="13">
        <v>31.9267</v>
      </c>
      <c r="AJ126" s="13">
        <v>0.15045700000000001</v>
      </c>
      <c r="AK126" s="13">
        <v>1.6500000000000001E-5</v>
      </c>
      <c r="AL126" s="13">
        <v>8.2704489999999993</v>
      </c>
      <c r="AM126" s="13">
        <v>2.1475000000000001E-2</v>
      </c>
      <c r="AN126" s="13">
        <v>5.4741999999999999E-2</v>
      </c>
      <c r="AO126" s="13">
        <v>16.008179999999999</v>
      </c>
      <c r="AP126" s="13">
        <v>1.4196299999999999</v>
      </c>
      <c r="AQ126" s="20">
        <v>23.864999999999998</v>
      </c>
      <c r="AR126" s="20">
        <v>0.66</v>
      </c>
      <c r="AS126" s="20">
        <v>0.91100000000000003</v>
      </c>
      <c r="AT126" s="20">
        <v>1.1366666670000001</v>
      </c>
      <c r="AU126" s="20">
        <v>0.4</v>
      </c>
      <c r="AV126" s="20">
        <v>443.5</v>
      </c>
      <c r="AW126" s="20">
        <v>2</v>
      </c>
      <c r="AX126" s="20">
        <v>0.22166666700000001</v>
      </c>
      <c r="AY126" s="20">
        <v>0.3</v>
      </c>
      <c r="AZ126" s="20">
        <v>78.8</v>
      </c>
      <c r="BA126" s="20">
        <v>6.61</v>
      </c>
      <c r="BB126" s="20">
        <v>757</v>
      </c>
      <c r="BC126" s="20">
        <v>9.7650000000000006</v>
      </c>
      <c r="BD126" s="20">
        <v>-603.16666669999995</v>
      </c>
      <c r="BE126" s="20">
        <v>227.83333329999999</v>
      </c>
      <c r="BF126" s="20">
        <v>1.3333333329999999</v>
      </c>
      <c r="BG126" s="20">
        <v>3.5410636279999999</v>
      </c>
      <c r="BH126" s="20">
        <v>3.2369056650000001</v>
      </c>
      <c r="BI126" s="20">
        <v>0.90368328200000003</v>
      </c>
      <c r="BJ126" s="20">
        <v>0</v>
      </c>
    </row>
    <row r="127" spans="1:62">
      <c r="A127" s="13">
        <v>60</v>
      </c>
      <c r="B127" s="23">
        <v>43706</v>
      </c>
      <c r="C127" s="13">
        <v>16</v>
      </c>
      <c r="D127" s="13" t="s">
        <v>704</v>
      </c>
      <c r="E127" s="13">
        <v>140</v>
      </c>
      <c r="F127" s="13" t="b">
        <v>1</v>
      </c>
      <c r="G127" s="20">
        <v>1.91</v>
      </c>
      <c r="H127" s="21" t="s">
        <v>279</v>
      </c>
      <c r="I127" s="21" t="s">
        <v>297</v>
      </c>
      <c r="J127" s="21" t="s">
        <v>640</v>
      </c>
      <c r="K127" s="21">
        <f t="shared" si="8"/>
        <v>7.74</v>
      </c>
      <c r="L127" s="13">
        <v>0</v>
      </c>
      <c r="M127" s="13">
        <v>0</v>
      </c>
      <c r="N127" s="13" t="s">
        <v>153</v>
      </c>
      <c r="O127" s="13">
        <v>0</v>
      </c>
      <c r="P127" s="13">
        <v>0</v>
      </c>
      <c r="Q127" s="13">
        <v>0</v>
      </c>
      <c r="R127" s="13">
        <f t="shared" si="9"/>
        <v>0</v>
      </c>
      <c r="S127" s="13">
        <v>0</v>
      </c>
      <c r="T127" s="13">
        <v>0</v>
      </c>
      <c r="U127" s="13">
        <v>0</v>
      </c>
      <c r="V127" s="13">
        <v>60</v>
      </c>
      <c r="W127" s="13">
        <v>0.23300000000000001</v>
      </c>
      <c r="X127" s="13">
        <v>0.182</v>
      </c>
      <c r="Y127" s="13">
        <v>4.3999999999999997E-2</v>
      </c>
      <c r="Z127" s="13">
        <v>0</v>
      </c>
      <c r="AA127" s="13">
        <v>0.23300000000000001</v>
      </c>
      <c r="AB127" s="13">
        <f t="shared" si="6"/>
        <v>0.41500000000000004</v>
      </c>
      <c r="AE127" s="13">
        <v>2.4649999999999999</v>
      </c>
      <c r="AF127" s="13">
        <v>41.083333333333336</v>
      </c>
      <c r="AG127" s="13">
        <v>41.127333333333333</v>
      </c>
      <c r="AH127" s="13">
        <v>0</v>
      </c>
      <c r="AI127" s="13">
        <v>30.42859</v>
      </c>
      <c r="AJ127" s="13">
        <v>0.49453799999999998</v>
      </c>
      <c r="AK127" s="13">
        <v>4.8000000000000001E-4</v>
      </c>
      <c r="AL127" s="13">
        <v>8.2486669999999993</v>
      </c>
      <c r="AM127" s="13">
        <v>7.6282000000000003E-2</v>
      </c>
      <c r="AN127" s="13">
        <v>0.14152200000000001</v>
      </c>
      <c r="AO127" s="13">
        <v>15.67109</v>
      </c>
      <c r="AP127" s="13">
        <v>2.2877019999999999</v>
      </c>
      <c r="AQ127" s="20">
        <v>23.393999999999998</v>
      </c>
      <c r="AR127" s="20">
        <v>0.71299999999999997</v>
      </c>
      <c r="AS127" s="20">
        <v>0.90900000000000003</v>
      </c>
      <c r="AT127" s="20">
        <v>1.1399999999999999</v>
      </c>
      <c r="AU127" s="20">
        <v>0.4</v>
      </c>
      <c r="AV127" s="20">
        <v>431.9</v>
      </c>
      <c r="AW127" s="20">
        <v>2</v>
      </c>
      <c r="AX127" s="20">
        <v>0.216</v>
      </c>
      <c r="AY127" s="20">
        <v>0.3</v>
      </c>
      <c r="AZ127" s="20">
        <v>70.625</v>
      </c>
      <c r="BA127" s="20">
        <v>5.9770000000000003</v>
      </c>
      <c r="BB127" s="20">
        <v>757</v>
      </c>
      <c r="BC127" s="20">
        <v>9.1859999999999999</v>
      </c>
      <c r="BD127" s="20">
        <v>-609.20000000000005</v>
      </c>
      <c r="BE127" s="20">
        <v>616.70000000000005</v>
      </c>
      <c r="BF127" s="20">
        <v>4.4000000000000004</v>
      </c>
      <c r="BG127" s="20">
        <v>2.2081160440000001</v>
      </c>
      <c r="BH127" s="20">
        <v>2.6421205329999999</v>
      </c>
      <c r="BI127" s="20">
        <v>1.4491991980000001</v>
      </c>
      <c r="BJ127" s="20">
        <v>0</v>
      </c>
    </row>
    <row r="128" spans="1:62">
      <c r="A128" s="13">
        <v>60</v>
      </c>
      <c r="B128" s="23">
        <v>43706</v>
      </c>
      <c r="C128" s="13">
        <v>17</v>
      </c>
      <c r="D128" s="13" t="s">
        <v>702</v>
      </c>
      <c r="E128" s="13">
        <v>180</v>
      </c>
      <c r="F128" s="13" t="b">
        <v>1</v>
      </c>
      <c r="G128" s="20">
        <v>0.99</v>
      </c>
      <c r="H128" s="21" t="s">
        <v>349</v>
      </c>
      <c r="I128" s="21" t="s">
        <v>641</v>
      </c>
      <c r="J128" s="21" t="s">
        <v>200</v>
      </c>
      <c r="K128" s="21">
        <f t="shared" si="8"/>
        <v>3.93</v>
      </c>
      <c r="L128" s="13">
        <v>0</v>
      </c>
      <c r="M128" s="13">
        <v>0</v>
      </c>
      <c r="N128" s="13" t="s">
        <v>412</v>
      </c>
      <c r="O128" s="13" t="s">
        <v>200</v>
      </c>
      <c r="P128" s="13">
        <v>0</v>
      </c>
      <c r="Q128" s="13" t="s">
        <v>471</v>
      </c>
      <c r="R128" s="13">
        <f t="shared" si="9"/>
        <v>3.46</v>
      </c>
      <c r="S128" s="13" t="s">
        <v>301</v>
      </c>
      <c r="T128" s="13">
        <v>0</v>
      </c>
      <c r="U128" s="13" t="s">
        <v>163</v>
      </c>
      <c r="V128" s="13">
        <v>60</v>
      </c>
      <c r="W128" s="13">
        <v>0</v>
      </c>
      <c r="X128" s="13">
        <v>0</v>
      </c>
      <c r="Y128" s="13">
        <v>1.2E-2</v>
      </c>
      <c r="Z128" s="13">
        <v>0</v>
      </c>
      <c r="AA128" s="13">
        <v>0</v>
      </c>
      <c r="AB128" s="13">
        <f t="shared" si="6"/>
        <v>0</v>
      </c>
      <c r="AE128" s="13">
        <v>1.75</v>
      </c>
      <c r="AF128" s="13">
        <v>29.166666666666668</v>
      </c>
      <c r="AG128" s="13">
        <v>29.178666666666668</v>
      </c>
      <c r="AH128" s="13">
        <v>0</v>
      </c>
      <c r="AI128" s="13">
        <v>23.590450000000001</v>
      </c>
      <c r="AJ128" s="13">
        <v>2.9461000000000001E-2</v>
      </c>
      <c r="AK128" s="13">
        <v>1.616E-3</v>
      </c>
      <c r="AL128" s="13">
        <v>8.0373970000000003</v>
      </c>
      <c r="AM128" s="13">
        <v>7.3350000000000004E-3</v>
      </c>
      <c r="AN128" s="13">
        <v>3.8158999999999998E-2</v>
      </c>
      <c r="AO128" s="13">
        <v>15.496130000000001</v>
      </c>
      <c r="AP128" s="13">
        <v>1.3915109999999999</v>
      </c>
      <c r="AQ128" s="20">
        <v>23.64</v>
      </c>
      <c r="AR128" s="20">
        <v>0.69588235300000001</v>
      </c>
      <c r="AS128" s="20">
        <v>0.90900000000000003</v>
      </c>
      <c r="AT128" s="20">
        <v>1.1376470590000001</v>
      </c>
      <c r="AU128" s="20">
        <v>0.4</v>
      </c>
      <c r="AV128" s="20">
        <v>401.26666669999997</v>
      </c>
      <c r="AW128" s="20">
        <v>2.7352941180000001</v>
      </c>
      <c r="AX128" s="20">
        <v>0.20235294100000001</v>
      </c>
      <c r="AY128" s="20">
        <v>0.3</v>
      </c>
      <c r="AZ128" s="20">
        <v>77.449019609999993</v>
      </c>
      <c r="BA128" s="20">
        <v>6.5266666669999998</v>
      </c>
      <c r="BB128" s="20">
        <v>757</v>
      </c>
      <c r="BC128" s="20">
        <v>9.8819999999999997</v>
      </c>
      <c r="BD128" s="20">
        <v>-558.85490200000004</v>
      </c>
      <c r="BE128" s="20">
        <v>589.05490199999997</v>
      </c>
      <c r="BF128" s="20">
        <v>4.2941176470000002</v>
      </c>
      <c r="BG128" s="20">
        <v>2.176398179</v>
      </c>
      <c r="BH128" s="20">
        <v>1.1960826499999999</v>
      </c>
      <c r="BI128" s="20">
        <v>1.470319186</v>
      </c>
      <c r="BJ128" s="20">
        <v>0</v>
      </c>
    </row>
    <row r="129" spans="1:62">
      <c r="A129" s="13">
        <v>60</v>
      </c>
      <c r="B129" s="23">
        <v>43706</v>
      </c>
      <c r="C129" s="13">
        <v>18</v>
      </c>
      <c r="D129" s="13" t="s">
        <v>700</v>
      </c>
      <c r="E129" s="13">
        <v>85</v>
      </c>
      <c r="F129" s="13" t="b">
        <v>0</v>
      </c>
      <c r="G129" s="20">
        <v>4.3600000000000003</v>
      </c>
      <c r="H129" s="21" t="s">
        <v>259</v>
      </c>
      <c r="I129" s="21" t="s">
        <v>642</v>
      </c>
      <c r="J129" s="21" t="s">
        <v>643</v>
      </c>
      <c r="K129" s="21">
        <f t="shared" si="8"/>
        <v>48.71</v>
      </c>
      <c r="L129" s="13" t="s">
        <v>70</v>
      </c>
      <c r="M129" s="13">
        <v>0</v>
      </c>
      <c r="N129" s="13" t="s">
        <v>128</v>
      </c>
      <c r="O129" s="13" t="s">
        <v>226</v>
      </c>
      <c r="P129" s="13" t="s">
        <v>236</v>
      </c>
      <c r="Q129" s="13" t="s">
        <v>644</v>
      </c>
      <c r="R129" s="13">
        <f t="shared" si="9"/>
        <v>48.510000000000005</v>
      </c>
      <c r="S129" s="13" t="s">
        <v>282</v>
      </c>
      <c r="T129" s="13" t="s">
        <v>75</v>
      </c>
      <c r="U129" s="13" t="s">
        <v>133</v>
      </c>
      <c r="V129" s="13">
        <v>60</v>
      </c>
      <c r="W129" s="13">
        <v>0.46300000000000002</v>
      </c>
      <c r="X129" s="13">
        <v>5.6000000000000001E-2</v>
      </c>
      <c r="Y129" s="13">
        <v>4.0000000000000001E-3</v>
      </c>
      <c r="Z129" s="13">
        <v>0</v>
      </c>
      <c r="AA129" s="13">
        <v>0.46200000000000002</v>
      </c>
      <c r="AB129" s="13">
        <f t="shared" si="6"/>
        <v>0.51800000000000002</v>
      </c>
      <c r="AE129" s="13">
        <v>4.7750000000000004</v>
      </c>
      <c r="AF129" s="13">
        <v>79.583333333333343</v>
      </c>
      <c r="AG129" s="13">
        <v>79.587333333333348</v>
      </c>
      <c r="AH129" s="13">
        <v>0</v>
      </c>
      <c r="AI129" s="13">
        <v>39.803800000000003</v>
      </c>
      <c r="AJ129" s="13">
        <v>3.7697000000000001E-2</v>
      </c>
      <c r="AK129" s="13">
        <v>4.2000000000000002E-4</v>
      </c>
      <c r="AL129" s="13">
        <v>8.3743099999999995</v>
      </c>
      <c r="AM129" s="13">
        <v>7.5929999999999999E-3</v>
      </c>
      <c r="AN129" s="13">
        <v>2.9148E-2</v>
      </c>
      <c r="AO129" s="13">
        <v>17.22128</v>
      </c>
      <c r="AP129" s="13">
        <v>1.3742080000000001</v>
      </c>
      <c r="AQ129" s="20">
        <v>23.558076920000001</v>
      </c>
      <c r="AR129" s="20">
        <v>0.83769230800000005</v>
      </c>
      <c r="AS129" s="20">
        <v>0.90900000000000003</v>
      </c>
      <c r="AT129" s="20">
        <v>1.1499999999999999</v>
      </c>
      <c r="AU129" s="20">
        <v>0.5</v>
      </c>
      <c r="AV129" s="20">
        <v>481.96153850000002</v>
      </c>
      <c r="AW129" s="20">
        <v>2</v>
      </c>
      <c r="AX129" s="20">
        <v>0.24</v>
      </c>
      <c r="AY129" s="20">
        <v>0.3</v>
      </c>
      <c r="AZ129" s="20">
        <v>63.369230770000001</v>
      </c>
      <c r="BA129" s="20">
        <v>5.3452564100000002</v>
      </c>
      <c r="BB129" s="20">
        <v>757</v>
      </c>
      <c r="BC129" s="20">
        <v>9.131538462</v>
      </c>
      <c r="BD129" s="20">
        <v>-609.64102560000003</v>
      </c>
      <c r="BE129" s="20">
        <v>377.46153850000002</v>
      </c>
      <c r="BF129" s="20">
        <v>2.692307692</v>
      </c>
      <c r="BG129" s="20">
        <v>3.4475438469999999</v>
      </c>
      <c r="BH129" s="20">
        <v>0.745397635</v>
      </c>
      <c r="BI129" s="20">
        <v>0.92819704199999997</v>
      </c>
      <c r="BJ129" s="20">
        <v>0</v>
      </c>
    </row>
    <row r="130" spans="1:62">
      <c r="A130" s="13">
        <v>60</v>
      </c>
      <c r="B130" s="23">
        <v>43706</v>
      </c>
      <c r="C130" s="13">
        <v>19</v>
      </c>
      <c r="D130" s="13" t="s">
        <v>109</v>
      </c>
      <c r="E130" s="13">
        <v>85</v>
      </c>
      <c r="F130" s="13" t="b">
        <v>0</v>
      </c>
      <c r="G130" s="33">
        <v>3</v>
      </c>
      <c r="H130" s="21" t="s">
        <v>169</v>
      </c>
      <c r="I130" s="21" t="s">
        <v>645</v>
      </c>
      <c r="J130" s="21" t="s">
        <v>646</v>
      </c>
      <c r="K130" s="21">
        <f t="shared" si="8"/>
        <v>46.22</v>
      </c>
      <c r="L130" s="13" t="s">
        <v>94</v>
      </c>
      <c r="M130" s="13">
        <v>0</v>
      </c>
      <c r="N130" s="13" t="s">
        <v>152</v>
      </c>
      <c r="O130" s="13" t="s">
        <v>647</v>
      </c>
      <c r="P130" s="13" t="s">
        <v>608</v>
      </c>
      <c r="Q130" s="13" t="s">
        <v>648</v>
      </c>
      <c r="R130" s="13">
        <f t="shared" si="9"/>
        <v>45.36</v>
      </c>
      <c r="S130" s="13" t="s">
        <v>160</v>
      </c>
      <c r="T130" s="13">
        <v>0</v>
      </c>
      <c r="U130" s="13" t="s">
        <v>98</v>
      </c>
      <c r="V130" s="13">
        <v>60</v>
      </c>
      <c r="W130" s="13">
        <v>0.17199999999999999</v>
      </c>
      <c r="X130" s="13">
        <v>0.13800000000000001</v>
      </c>
      <c r="Y130" s="13">
        <v>1.2E-2</v>
      </c>
      <c r="Z130" s="13">
        <v>0</v>
      </c>
      <c r="AA130" s="13">
        <v>0.17199999999999999</v>
      </c>
      <c r="AB130" s="13">
        <f t="shared" si="6"/>
        <v>0.31</v>
      </c>
      <c r="AE130" s="13">
        <v>6.95</v>
      </c>
      <c r="AF130" s="13">
        <v>115.83333333333334</v>
      </c>
      <c r="AG130" s="13">
        <v>115.84533333333334</v>
      </c>
      <c r="AH130" s="13">
        <v>0</v>
      </c>
      <c r="AI130" s="13">
        <v>35.723289999999999</v>
      </c>
      <c r="AJ130" s="13">
        <v>4.1917999999999997E-2</v>
      </c>
      <c r="AK130" s="13">
        <v>1.1640000000000001E-3</v>
      </c>
      <c r="AL130" s="13">
        <v>8.3096060000000005</v>
      </c>
      <c r="AM130" s="13">
        <v>6.9380999999999998E-2</v>
      </c>
      <c r="AN130" s="13">
        <v>4.9292999999999997E-2</v>
      </c>
      <c r="AO130" s="13">
        <v>16.005669999999999</v>
      </c>
      <c r="AP130" s="13">
        <v>0.74983</v>
      </c>
      <c r="AQ130" s="20">
        <v>23.524999999999999</v>
      </c>
      <c r="AR130" s="20">
        <v>0.63384615399999999</v>
      </c>
      <c r="AS130" s="20">
        <v>0.90900000000000003</v>
      </c>
      <c r="AT130" s="20">
        <v>1.133846154</v>
      </c>
      <c r="AU130" s="20">
        <v>0.5</v>
      </c>
      <c r="AV130" s="20">
        <v>463.19230770000001</v>
      </c>
      <c r="AW130" s="20">
        <v>2</v>
      </c>
      <c r="AX130" s="20">
        <v>0.23</v>
      </c>
      <c r="AY130" s="20">
        <v>0.3</v>
      </c>
      <c r="AZ130" s="20">
        <v>59.92307692</v>
      </c>
      <c r="BA130" s="20">
        <v>5.0573076920000002</v>
      </c>
      <c r="BB130" s="20">
        <v>757</v>
      </c>
      <c r="BC130" s="20">
        <v>8.9707692310000002</v>
      </c>
      <c r="BD130" s="20">
        <v>-598.92307689999996</v>
      </c>
      <c r="BE130" s="20">
        <v>583.69230770000001</v>
      </c>
      <c r="BF130" s="20">
        <v>4.307692308</v>
      </c>
      <c r="BG130" s="20">
        <v>2.4173614620000001</v>
      </c>
      <c r="BH130" s="20">
        <v>1.945434729</v>
      </c>
      <c r="BI130" s="20">
        <v>1.3237573490000001</v>
      </c>
      <c r="BJ130" s="20">
        <v>0</v>
      </c>
    </row>
    <row r="131" spans="1:62">
      <c r="A131" s="13">
        <v>60</v>
      </c>
      <c r="B131" s="23">
        <v>43706</v>
      </c>
      <c r="C131" s="13">
        <v>20</v>
      </c>
      <c r="D131" s="13" t="s">
        <v>704</v>
      </c>
      <c r="E131" s="13">
        <v>65</v>
      </c>
      <c r="F131" s="13" t="b">
        <v>0</v>
      </c>
      <c r="G131" s="20">
        <v>4.3099999999999996</v>
      </c>
      <c r="H131" s="21" t="s">
        <v>649</v>
      </c>
      <c r="I131" s="21" t="s">
        <v>650</v>
      </c>
      <c r="J131" s="21" t="s">
        <v>571</v>
      </c>
      <c r="K131" s="21">
        <f t="shared" ref="K131:K162" si="10">H131+I131+J131</f>
        <v>85.16</v>
      </c>
      <c r="L131" s="13" t="s">
        <v>270</v>
      </c>
      <c r="M131" s="13">
        <v>0</v>
      </c>
      <c r="N131" s="13" t="s">
        <v>70</v>
      </c>
      <c r="O131" s="13" t="s">
        <v>651</v>
      </c>
      <c r="P131" s="13" t="s">
        <v>652</v>
      </c>
      <c r="Q131" s="13" t="s">
        <v>653</v>
      </c>
      <c r="R131" s="13">
        <f t="shared" si="9"/>
        <v>84.41</v>
      </c>
      <c r="S131" s="13" t="s">
        <v>412</v>
      </c>
      <c r="T131" s="13">
        <v>0</v>
      </c>
      <c r="U131" s="13" t="s">
        <v>157</v>
      </c>
      <c r="V131" s="13">
        <v>60</v>
      </c>
      <c r="W131" s="13">
        <v>0.47699999999999998</v>
      </c>
      <c r="X131" s="13">
        <v>0.11799999999999999</v>
      </c>
      <c r="Y131" s="13">
        <v>7.0000000000000001E-3</v>
      </c>
      <c r="Z131" s="13">
        <v>0</v>
      </c>
      <c r="AA131" s="13">
        <v>0.47599999999999998</v>
      </c>
      <c r="AB131" s="13">
        <f t="shared" si="6"/>
        <v>0.59399999999999997</v>
      </c>
      <c r="AE131" s="13">
        <v>6.6749999999999998</v>
      </c>
      <c r="AF131" s="13">
        <v>111.25</v>
      </c>
      <c r="AG131" s="13">
        <v>111.25700000000001</v>
      </c>
      <c r="AH131" s="13">
        <v>0</v>
      </c>
      <c r="AI131" s="13">
        <v>40.086239999999997</v>
      </c>
      <c r="AJ131" s="13">
        <v>7.0177000000000003E-2</v>
      </c>
      <c r="AK131" s="13">
        <v>5.44E-4</v>
      </c>
      <c r="AL131" s="13">
        <v>8.5035319999999999</v>
      </c>
      <c r="AM131" s="13">
        <v>4.5338999999999997E-2</v>
      </c>
      <c r="AN131" s="13">
        <v>4.5231E-2</v>
      </c>
      <c r="AO131" s="13">
        <v>17.070959999999999</v>
      </c>
      <c r="AP131" s="13">
        <v>1.04111</v>
      </c>
      <c r="AQ131" s="20">
        <v>23.608846150000002</v>
      </c>
      <c r="AR131" s="20">
        <v>0.63923076899999998</v>
      </c>
      <c r="AS131" s="20">
        <v>0.91</v>
      </c>
      <c r="AT131" s="20">
        <v>1.133076923</v>
      </c>
      <c r="AU131" s="20">
        <v>0.5</v>
      </c>
      <c r="AV131" s="20">
        <v>482</v>
      </c>
      <c r="AW131" s="20">
        <v>2</v>
      </c>
      <c r="AX131" s="20">
        <v>0.24</v>
      </c>
      <c r="AY131" s="20">
        <v>0.3</v>
      </c>
      <c r="AZ131" s="20">
        <v>58.641025640000002</v>
      </c>
      <c r="BA131" s="20">
        <v>4.9402564099999999</v>
      </c>
      <c r="BB131" s="20">
        <v>757</v>
      </c>
      <c r="BC131" s="20">
        <v>8.9397435900000009</v>
      </c>
      <c r="BD131" s="20">
        <v>-559.69230770000001</v>
      </c>
      <c r="BE131" s="20">
        <v>539.84615380000002</v>
      </c>
      <c r="BF131" s="20">
        <v>3.9743589739999998</v>
      </c>
      <c r="BG131" s="20">
        <v>2.7219790690000001</v>
      </c>
      <c r="BH131" s="20">
        <v>1.4089760790000001</v>
      </c>
      <c r="BI131" s="20">
        <v>1.1756152120000001</v>
      </c>
      <c r="BJ131" s="20">
        <v>0</v>
      </c>
    </row>
    <row r="132" spans="1:62">
      <c r="A132" s="13">
        <v>60</v>
      </c>
      <c r="B132" s="23">
        <v>43706</v>
      </c>
      <c r="C132" s="13" t="s">
        <v>64</v>
      </c>
      <c r="D132" s="13" t="s">
        <v>701</v>
      </c>
      <c r="E132" s="13">
        <v>55</v>
      </c>
      <c r="F132" s="13" t="b">
        <v>0</v>
      </c>
      <c r="G132" s="33">
        <v>6.53</v>
      </c>
      <c r="H132" s="21" t="s">
        <v>654</v>
      </c>
      <c r="I132" s="21" t="s">
        <v>655</v>
      </c>
      <c r="J132" s="21" t="s">
        <v>656</v>
      </c>
      <c r="K132" s="21">
        <f t="shared" si="10"/>
        <v>97.22</v>
      </c>
      <c r="L132" s="13">
        <v>0</v>
      </c>
      <c r="M132" s="13" t="s">
        <v>356</v>
      </c>
      <c r="N132" s="13">
        <v>0</v>
      </c>
      <c r="O132" s="13" t="s">
        <v>657</v>
      </c>
      <c r="P132" s="13" t="s">
        <v>658</v>
      </c>
      <c r="Q132" s="13" t="s">
        <v>659</v>
      </c>
      <c r="R132" s="13">
        <f t="shared" si="9"/>
        <v>100.22</v>
      </c>
      <c r="S132" s="13" t="s">
        <v>260</v>
      </c>
      <c r="T132" s="13">
        <v>0</v>
      </c>
      <c r="U132" s="13" t="s">
        <v>282</v>
      </c>
      <c r="V132" s="13">
        <v>60</v>
      </c>
      <c r="W132" s="13">
        <v>0.33200000000000002</v>
      </c>
      <c r="X132" s="13">
        <v>0</v>
      </c>
      <c r="Y132" s="13">
        <v>1E-3</v>
      </c>
      <c r="Z132" s="13">
        <v>0</v>
      </c>
      <c r="AA132" s="13">
        <v>0.33200000000000002</v>
      </c>
      <c r="AB132" s="13">
        <f t="shared" ref="AB132:AB135" si="11">X132+Z132+AA132</f>
        <v>0.33200000000000002</v>
      </c>
      <c r="AE132" s="13">
        <v>6.81</v>
      </c>
      <c r="AF132" s="13">
        <v>113.5</v>
      </c>
      <c r="AG132" s="13">
        <v>113.501</v>
      </c>
      <c r="AH132" s="13">
        <v>0</v>
      </c>
      <c r="AI132" s="13">
        <v>40.209600000000002</v>
      </c>
      <c r="AJ132" s="13">
        <v>6.9151000000000004E-2</v>
      </c>
      <c r="AK132" s="13">
        <v>6.5400000000000004E-5</v>
      </c>
      <c r="AL132" s="13">
        <v>8.4069319999999994</v>
      </c>
      <c r="AM132" s="13">
        <v>3.1940000000000003E-2</v>
      </c>
      <c r="AN132" s="13">
        <v>3.1022999999999998E-2</v>
      </c>
      <c r="AO132" s="13">
        <v>17.163679999999999</v>
      </c>
      <c r="AP132" s="13">
        <v>0.48883100000000002</v>
      </c>
      <c r="AQ132" s="20">
        <v>23.659375000000001</v>
      </c>
      <c r="AR132" s="20">
        <v>0.74750000000000005</v>
      </c>
      <c r="AS132" s="20">
        <v>0.91</v>
      </c>
      <c r="AT132" s="20">
        <v>1.14375</v>
      </c>
      <c r="AU132" s="20">
        <v>0.5</v>
      </c>
      <c r="AV132" s="20">
        <v>484.25</v>
      </c>
      <c r="AW132" s="20">
        <v>2</v>
      </c>
      <c r="AX132" s="20">
        <v>0.24</v>
      </c>
      <c r="AY132" s="20">
        <v>0.3</v>
      </c>
      <c r="AZ132" s="20">
        <v>54.9375</v>
      </c>
      <c r="BA132" s="20">
        <v>4.6262499999999998</v>
      </c>
      <c r="BB132" s="20">
        <v>757</v>
      </c>
      <c r="BC132" s="20">
        <v>9.1199999999999992</v>
      </c>
      <c r="BD132" s="20">
        <v>-567.75</v>
      </c>
      <c r="BE132" s="20">
        <v>640.875</v>
      </c>
      <c r="BF132" s="20">
        <v>4.875</v>
      </c>
      <c r="BG132" s="20">
        <v>3.385439769</v>
      </c>
      <c r="BH132" s="20">
        <v>1.8241977250000001</v>
      </c>
      <c r="BI132" s="20">
        <v>0.94522431900000004</v>
      </c>
      <c r="BJ132" s="20">
        <v>0</v>
      </c>
    </row>
    <row r="133" spans="1:62">
      <c r="A133" s="13">
        <v>60</v>
      </c>
      <c r="B133" s="23">
        <v>43706</v>
      </c>
      <c r="C133" s="13" t="s">
        <v>559</v>
      </c>
      <c r="D133" s="13" t="s">
        <v>701</v>
      </c>
      <c r="E133" s="13">
        <v>55</v>
      </c>
      <c r="F133" s="13" t="b">
        <v>0</v>
      </c>
      <c r="G133" s="33">
        <v>6.78</v>
      </c>
      <c r="H133" s="21" t="s">
        <v>660</v>
      </c>
      <c r="I133" s="21">
        <v>0</v>
      </c>
      <c r="J133" s="21" t="s">
        <v>661</v>
      </c>
      <c r="K133" s="21">
        <f t="shared" si="10"/>
        <v>92.18</v>
      </c>
      <c r="L133" s="13" t="s">
        <v>412</v>
      </c>
      <c r="M133" s="13">
        <v>0</v>
      </c>
      <c r="N133" s="13" t="s">
        <v>282</v>
      </c>
      <c r="O133" s="13" t="s">
        <v>662</v>
      </c>
      <c r="P133" s="13" t="s">
        <v>663</v>
      </c>
      <c r="Q133" s="13" t="s">
        <v>664</v>
      </c>
      <c r="R133" s="13">
        <f t="shared" si="9"/>
        <v>94.49</v>
      </c>
      <c r="S133" s="13" t="s">
        <v>412</v>
      </c>
      <c r="T133" s="13">
        <v>0</v>
      </c>
      <c r="U133" s="13" t="s">
        <v>383</v>
      </c>
      <c r="V133" s="13">
        <v>60</v>
      </c>
      <c r="W133" s="13">
        <v>0.32500000000000001</v>
      </c>
      <c r="X133" s="13">
        <v>0</v>
      </c>
      <c r="Y133" s="13">
        <v>5.0000000000000001E-3</v>
      </c>
      <c r="Z133" s="13">
        <v>0</v>
      </c>
      <c r="AA133" s="13">
        <v>0.32500000000000001</v>
      </c>
      <c r="AB133" s="13">
        <f t="shared" si="11"/>
        <v>0.32500000000000001</v>
      </c>
      <c r="AE133" s="13">
        <v>6.7549999999999999</v>
      </c>
      <c r="AF133" s="13">
        <v>112.58333333333334</v>
      </c>
      <c r="AG133" s="13">
        <v>112.58833333333334</v>
      </c>
      <c r="AH133" s="13">
        <v>0</v>
      </c>
      <c r="AI133" s="13">
        <v>40.074280000000002</v>
      </c>
      <c r="AJ133" s="13">
        <v>5.5386999999999999E-2</v>
      </c>
      <c r="AK133" s="13">
        <v>7.8899999999999999E-4</v>
      </c>
      <c r="AL133" s="13">
        <v>8.3660870000000003</v>
      </c>
      <c r="AM133" s="13">
        <v>2.1224E-2</v>
      </c>
      <c r="AN133" s="13">
        <v>3.9746999999999998E-2</v>
      </c>
      <c r="AO133" s="13">
        <v>17.032879999999999</v>
      </c>
      <c r="AP133" s="13">
        <v>1.4845189999999999</v>
      </c>
      <c r="AQ133" s="20">
        <v>23.748125000000002</v>
      </c>
      <c r="AR133" s="20">
        <v>0.54</v>
      </c>
      <c r="AS133" s="20">
        <v>0.90900000000000003</v>
      </c>
      <c r="AT133" s="20">
        <v>1.125</v>
      </c>
      <c r="AU133" s="20">
        <v>0.5</v>
      </c>
      <c r="AV133" s="20">
        <v>483.5</v>
      </c>
      <c r="AW133" s="20">
        <v>2</v>
      </c>
      <c r="AX133" s="20">
        <v>0.24</v>
      </c>
      <c r="AY133" s="20">
        <v>0.3</v>
      </c>
      <c r="AZ133" s="20">
        <v>67.356250000000003</v>
      </c>
      <c r="BA133" s="20">
        <v>5.6612499999999999</v>
      </c>
      <c r="BB133" s="20">
        <v>757</v>
      </c>
      <c r="BC133" s="20">
        <v>9.17</v>
      </c>
      <c r="BD133" s="20">
        <v>-600.875</v>
      </c>
      <c r="BE133" s="20">
        <v>619.5</v>
      </c>
      <c r="BF133" s="20">
        <v>4.25</v>
      </c>
      <c r="BG133" s="20">
        <v>2.098372253</v>
      </c>
      <c r="BH133" s="20">
        <v>2.8055050380000002</v>
      </c>
      <c r="BI133" s="20">
        <v>1.524991572</v>
      </c>
      <c r="BJ133" s="20">
        <v>0</v>
      </c>
    </row>
    <row r="134" spans="1:62">
      <c r="A134" s="13">
        <v>60</v>
      </c>
      <c r="B134" s="23">
        <v>43706</v>
      </c>
      <c r="C134" s="13" t="s">
        <v>567</v>
      </c>
      <c r="D134" s="13" t="s">
        <v>701</v>
      </c>
      <c r="E134" s="13">
        <v>55</v>
      </c>
      <c r="F134" s="13" t="b">
        <v>0</v>
      </c>
      <c r="G134" s="33">
        <v>6.83</v>
      </c>
      <c r="H134" s="21" t="s">
        <v>665</v>
      </c>
      <c r="I134" s="21">
        <v>0</v>
      </c>
      <c r="J134" s="21" t="s">
        <v>666</v>
      </c>
      <c r="K134" s="21">
        <f t="shared" si="10"/>
        <v>89.06</v>
      </c>
      <c r="L134" s="13" t="s">
        <v>260</v>
      </c>
      <c r="M134" s="13">
        <v>0</v>
      </c>
      <c r="N134" s="13" t="s">
        <v>389</v>
      </c>
      <c r="O134" s="13" t="s">
        <v>667</v>
      </c>
      <c r="P134" s="13" t="s">
        <v>668</v>
      </c>
      <c r="Q134" s="13" t="s">
        <v>669</v>
      </c>
      <c r="R134" s="13">
        <f t="shared" si="9"/>
        <v>133.12</v>
      </c>
      <c r="S134" s="13" t="s">
        <v>343</v>
      </c>
      <c r="T134" s="13" t="s">
        <v>222</v>
      </c>
      <c r="U134" s="13" t="s">
        <v>160</v>
      </c>
      <c r="V134" s="13">
        <v>60</v>
      </c>
      <c r="W134" s="13">
        <v>0.35399999999999998</v>
      </c>
      <c r="X134" s="13">
        <v>0</v>
      </c>
      <c r="Y134" s="13">
        <v>7.0000000000000001E-3</v>
      </c>
      <c r="Z134" s="13">
        <v>0</v>
      </c>
      <c r="AA134" s="13">
        <v>0.35399999999999998</v>
      </c>
      <c r="AB134" s="13">
        <f t="shared" si="11"/>
        <v>0.35399999999999998</v>
      </c>
      <c r="AE134" s="13">
        <v>4.3150000000000004</v>
      </c>
      <c r="AF134" s="13">
        <v>71.916666666666671</v>
      </c>
      <c r="AG134" s="13">
        <v>71.923666666666676</v>
      </c>
      <c r="AH134" s="13">
        <v>0</v>
      </c>
      <c r="AI134" s="13">
        <v>40.615690000000001</v>
      </c>
      <c r="AJ134" s="13">
        <v>5.2462000000000002E-2</v>
      </c>
      <c r="AK134" s="13">
        <v>0</v>
      </c>
      <c r="AL134" s="13">
        <v>8.4150790000000004</v>
      </c>
      <c r="AM134" s="13">
        <v>1.1658999999999999E-2</v>
      </c>
      <c r="AN134" s="13">
        <v>3.9072999999999997E-2</v>
      </c>
      <c r="AO134" s="13">
        <v>17.264589999999998</v>
      </c>
      <c r="AP134" s="13">
        <v>0.82697600000000004</v>
      </c>
      <c r="AQ134" s="20">
        <v>23.706666670000001</v>
      </c>
      <c r="AR134" s="20">
        <v>0.49833333299999999</v>
      </c>
      <c r="AS134" s="20">
        <v>0.90883333300000002</v>
      </c>
      <c r="AT134" s="20">
        <v>1.1200000000000001</v>
      </c>
      <c r="AU134" s="20">
        <v>0.5</v>
      </c>
      <c r="AV134" s="20">
        <v>485.66666670000001</v>
      </c>
      <c r="AW134" s="20">
        <v>2</v>
      </c>
      <c r="AX134" s="20">
        <v>0.24666666700000001</v>
      </c>
      <c r="AY134" s="20">
        <v>0.3</v>
      </c>
      <c r="AZ134" s="20">
        <v>72.266666670000006</v>
      </c>
      <c r="BA134" s="20">
        <v>6.0866666670000003</v>
      </c>
      <c r="BB134" s="20">
        <v>757</v>
      </c>
      <c r="BC134" s="20">
        <v>9.2841666669999992</v>
      </c>
      <c r="BD134" s="20">
        <v>-609</v>
      </c>
      <c r="BE134" s="20">
        <v>816.58333330000005</v>
      </c>
      <c r="BF134" s="20">
        <v>5.5833333329999997</v>
      </c>
      <c r="BG134" s="20">
        <v>3.9500337829999999</v>
      </c>
      <c r="BH134" s="20">
        <v>3.015192909</v>
      </c>
      <c r="BI134" s="20">
        <v>0.81011965399999997</v>
      </c>
      <c r="BJ134" s="20">
        <v>0</v>
      </c>
    </row>
    <row r="135" spans="1:62">
      <c r="A135" s="13">
        <v>60</v>
      </c>
      <c r="B135" s="23">
        <v>43706</v>
      </c>
      <c r="C135" s="13" t="s">
        <v>575</v>
      </c>
      <c r="D135" s="13" t="s">
        <v>701</v>
      </c>
      <c r="E135" s="13">
        <v>55</v>
      </c>
      <c r="F135" s="13" t="b">
        <v>0</v>
      </c>
      <c r="G135" s="33">
        <v>4.9400000000000004</v>
      </c>
      <c r="H135" s="21" t="s">
        <v>670</v>
      </c>
      <c r="I135" s="21">
        <v>0</v>
      </c>
      <c r="J135" s="21" t="s">
        <v>671</v>
      </c>
      <c r="K135" s="21">
        <f t="shared" si="10"/>
        <v>89.84</v>
      </c>
      <c r="L135" s="13" t="s">
        <v>270</v>
      </c>
      <c r="M135" s="13">
        <v>0</v>
      </c>
      <c r="N135" s="13" t="s">
        <v>343</v>
      </c>
      <c r="O135" s="13" t="s">
        <v>672</v>
      </c>
      <c r="P135" s="13" t="s">
        <v>673</v>
      </c>
      <c r="Q135" s="13" t="s">
        <v>674</v>
      </c>
      <c r="R135" s="13">
        <f t="shared" si="9"/>
        <v>113.86</v>
      </c>
      <c r="S135" s="13" t="s">
        <v>383</v>
      </c>
      <c r="T135" s="13" t="s">
        <v>75</v>
      </c>
      <c r="U135" s="13" t="s">
        <v>133</v>
      </c>
      <c r="V135" s="13">
        <v>60</v>
      </c>
      <c r="W135" s="13">
        <v>0.34499999999999997</v>
      </c>
      <c r="X135" s="13">
        <v>0</v>
      </c>
      <c r="Y135" s="13">
        <v>1.7000000000000001E-2</v>
      </c>
      <c r="Z135" s="13">
        <v>0</v>
      </c>
      <c r="AA135" s="13">
        <v>0.34499999999999997</v>
      </c>
      <c r="AB135" s="13">
        <f t="shared" si="11"/>
        <v>0.34499999999999997</v>
      </c>
      <c r="AE135" s="13">
        <v>11.47</v>
      </c>
      <c r="AF135" s="13">
        <v>191.16666666666669</v>
      </c>
      <c r="AG135" s="13">
        <v>191.18366666666668</v>
      </c>
      <c r="AH135" s="13">
        <v>0</v>
      </c>
      <c r="AI135" s="13">
        <v>40.904429999999998</v>
      </c>
      <c r="AJ135" s="13">
        <v>2.9651E-2</v>
      </c>
      <c r="AK135" s="13">
        <v>1.4200000000000001E-4</v>
      </c>
      <c r="AL135" s="13">
        <v>8.3960670000000004</v>
      </c>
      <c r="AM135" s="13">
        <v>5.8560000000000001E-3</v>
      </c>
      <c r="AN135" s="13">
        <v>5.1124000000000003E-2</v>
      </c>
      <c r="AO135" s="13">
        <v>17.83278</v>
      </c>
      <c r="AP135" s="13">
        <v>2.0454500000000002</v>
      </c>
      <c r="AQ135" s="20">
        <v>24.046818179999999</v>
      </c>
      <c r="AR135" s="20">
        <v>0.72</v>
      </c>
      <c r="AS135" s="20">
        <v>0.90900000000000003</v>
      </c>
      <c r="AT135" s="20">
        <v>1.1399999999999999</v>
      </c>
      <c r="AU135" s="20">
        <v>0.5</v>
      </c>
      <c r="AV135" s="20">
        <v>485</v>
      </c>
      <c r="AW135" s="20">
        <v>2</v>
      </c>
      <c r="AX135" s="20">
        <v>0.245454545</v>
      </c>
      <c r="AY135" s="20">
        <v>0.3</v>
      </c>
      <c r="AZ135" s="20">
        <v>77.818181820000007</v>
      </c>
      <c r="BA135" s="20">
        <v>6.5031818179999998</v>
      </c>
      <c r="BB135" s="20">
        <v>757</v>
      </c>
      <c r="BC135" s="20">
        <v>9.5327272730000008</v>
      </c>
      <c r="BD135" s="20">
        <v>-572.81818180000005</v>
      </c>
      <c r="BE135" s="20">
        <v>577.09090909999998</v>
      </c>
      <c r="BF135" s="20">
        <v>4.0909090910000003</v>
      </c>
      <c r="BG135" s="20">
        <v>2.6238393470000001</v>
      </c>
      <c r="BH135" s="20">
        <v>3.0992221729999998</v>
      </c>
      <c r="BI135" s="20">
        <v>1.219586864</v>
      </c>
      <c r="BJ135" s="20">
        <v>0</v>
      </c>
    </row>
    <row r="139" spans="1:62" ht="13.5" thickBot="1"/>
    <row r="140" spans="1:62" ht="16.5" thickTop="1" thickBot="1">
      <c r="A140" s="22"/>
      <c r="B140" s="23" t="s">
        <v>708</v>
      </c>
    </row>
    <row r="141" spans="1:62" ht="13.5" thickTop="1"/>
  </sheetData>
  <autoFilter ref="A2:BJ135">
    <sortState ref="A3:BI135">
      <sortCondition ref="B2:B13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B5" sqref="B5:G8"/>
    </sheetView>
  </sheetViews>
  <sheetFormatPr defaultRowHeight="12.75"/>
  <cols>
    <col min="1" max="1" width="17.7109375" customWidth="1"/>
    <col min="2" max="2" width="17" bestFit="1" customWidth="1"/>
    <col min="3" max="3" width="12.5703125" customWidth="1"/>
    <col min="4" max="4" width="12" bestFit="1" customWidth="1"/>
    <col min="5" max="5" width="12.85546875" bestFit="1" customWidth="1"/>
    <col min="6" max="7" width="12" bestFit="1" customWidth="1"/>
    <col min="8" max="8" width="7.140625" customWidth="1"/>
    <col min="9" max="9" width="12" bestFit="1" customWidth="1"/>
  </cols>
  <sheetData>
    <row r="3" spans="1:9">
      <c r="A3" s="24" t="s">
        <v>722</v>
      </c>
      <c r="B3" s="24" t="s">
        <v>715</v>
      </c>
    </row>
    <row r="4" spans="1:9">
      <c r="A4" s="24" t="s">
        <v>705</v>
      </c>
      <c r="B4" t="s">
        <v>95</v>
      </c>
      <c r="C4" t="s">
        <v>90</v>
      </c>
      <c r="D4" t="s">
        <v>105</v>
      </c>
      <c r="E4" t="s">
        <v>65</v>
      </c>
      <c r="F4" t="s">
        <v>100</v>
      </c>
      <c r="G4" t="s">
        <v>109</v>
      </c>
      <c r="H4" t="s">
        <v>714</v>
      </c>
      <c r="I4" t="s">
        <v>707</v>
      </c>
    </row>
    <row r="5" spans="1:9">
      <c r="A5" s="43">
        <v>1</v>
      </c>
      <c r="B5" s="25">
        <v>0.86571265057986424</v>
      </c>
      <c r="C5" s="25">
        <v>1.3340989474341551</v>
      </c>
      <c r="D5" s="25">
        <v>6.3609801230533591</v>
      </c>
      <c r="E5" s="25">
        <v>1.0217329132726864</v>
      </c>
      <c r="F5" s="25">
        <v>1.5429760099440901</v>
      </c>
      <c r="G5" s="25">
        <v>0.89180110425959735</v>
      </c>
      <c r="H5" s="25"/>
      <c r="I5" s="25">
        <v>2.0028836247572919</v>
      </c>
    </row>
    <row r="6" spans="1:9">
      <c r="A6" s="43">
        <v>2</v>
      </c>
      <c r="B6" s="25">
        <v>1.0761980236690343</v>
      </c>
      <c r="C6" s="25">
        <v>-1.9552928392581554</v>
      </c>
      <c r="D6" s="25">
        <v>4.4135226091540121</v>
      </c>
      <c r="E6" s="25">
        <v>1.2672324342603958</v>
      </c>
      <c r="F6" s="25">
        <v>1.5512353403098458</v>
      </c>
      <c r="G6" s="25">
        <v>3.9292222947810416</v>
      </c>
      <c r="H6" s="25"/>
      <c r="I6" s="25">
        <v>1.7136863104860289</v>
      </c>
    </row>
    <row r="7" spans="1:9">
      <c r="A7" s="43">
        <v>3</v>
      </c>
      <c r="B7" s="25">
        <v>1.7384794586983108</v>
      </c>
      <c r="C7" s="25">
        <v>1.0434154924721557</v>
      </c>
      <c r="D7" s="25">
        <v>2.8225827424219538</v>
      </c>
      <c r="E7" s="25">
        <v>1.5168377298520572</v>
      </c>
      <c r="F7" s="25">
        <v>1.2625985131360342</v>
      </c>
      <c r="G7" s="25">
        <v>0.84644658461211031</v>
      </c>
      <c r="H7" s="25"/>
      <c r="I7" s="25">
        <v>1.5383934201987701</v>
      </c>
    </row>
    <row r="8" spans="1:9">
      <c r="A8" s="43">
        <v>4</v>
      </c>
      <c r="B8" s="25">
        <v>-10.404197640076939</v>
      </c>
      <c r="C8" s="25">
        <v>1.2411490819100015</v>
      </c>
      <c r="D8" s="25">
        <v>8.2964956531260245</v>
      </c>
      <c r="E8" s="25">
        <v>1.0456952679250953</v>
      </c>
      <c r="F8" s="25">
        <v>1.1558442632622445</v>
      </c>
      <c r="G8" s="25">
        <v>1.473350504267515</v>
      </c>
      <c r="H8" s="25"/>
      <c r="I8" s="25">
        <v>0.46805618840232349</v>
      </c>
    </row>
    <row r="9" spans="1:9">
      <c r="A9" s="43" t="s">
        <v>714</v>
      </c>
      <c r="B9" s="25"/>
      <c r="C9" s="25"/>
      <c r="D9" s="25"/>
      <c r="E9" s="25"/>
      <c r="F9" s="25"/>
      <c r="G9" s="25"/>
      <c r="H9" s="25"/>
      <c r="I9" s="25"/>
    </row>
    <row r="10" spans="1:9">
      <c r="A10" s="43" t="s">
        <v>707</v>
      </c>
      <c r="B10" s="25">
        <v>-1.6809518767824323</v>
      </c>
      <c r="C10" s="25">
        <v>0.41584267063953922</v>
      </c>
      <c r="D10" s="25">
        <v>5.4733952819388367</v>
      </c>
      <c r="E10" s="25">
        <v>1.2128745863275587</v>
      </c>
      <c r="F10" s="25">
        <v>1.3781635316630534</v>
      </c>
      <c r="G10" s="25">
        <v>1.785205121980066</v>
      </c>
      <c r="H10" s="25"/>
      <c r="I10" s="25">
        <v>1.4307548859611037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C1" workbookViewId="0">
      <selection activeCell="E1" sqref="E1"/>
    </sheetView>
  </sheetViews>
  <sheetFormatPr defaultRowHeight="12.75"/>
  <cols>
    <col min="1" max="1" width="10.85546875" bestFit="1" customWidth="1"/>
    <col min="3" max="3" width="9.140625" style="25"/>
    <col min="5" max="5" width="12.140625" bestFit="1" customWidth="1"/>
    <col min="9" max="9" width="7.42578125" bestFit="1" customWidth="1"/>
    <col min="10" max="10" width="12" bestFit="1" customWidth="1"/>
  </cols>
  <sheetData>
    <row r="1" spans="1:26" ht="15">
      <c r="A1" s="12" t="s">
        <v>3</v>
      </c>
      <c r="B1" s="14" t="s">
        <v>6</v>
      </c>
      <c r="C1" s="44" t="s">
        <v>716</v>
      </c>
      <c r="D1" s="12" t="s">
        <v>9</v>
      </c>
      <c r="E1" s="12" t="s">
        <v>12</v>
      </c>
      <c r="F1" s="9" t="s">
        <v>31</v>
      </c>
      <c r="G1" s="9" t="s">
        <v>33</v>
      </c>
      <c r="H1" s="9" t="s">
        <v>34</v>
      </c>
      <c r="I1" s="9" t="s">
        <v>35</v>
      </c>
      <c r="J1" s="15" t="s">
        <v>36</v>
      </c>
      <c r="K1" s="42" t="s">
        <v>712</v>
      </c>
      <c r="L1" s="9" t="s">
        <v>49</v>
      </c>
      <c r="M1" s="9" t="s">
        <v>50</v>
      </c>
      <c r="N1" s="9" t="s">
        <v>51</v>
      </c>
      <c r="O1" s="42" t="s">
        <v>717</v>
      </c>
      <c r="P1" s="9" t="s">
        <v>53</v>
      </c>
      <c r="Q1" s="42" t="s">
        <v>713</v>
      </c>
      <c r="R1" s="9" t="s">
        <v>54</v>
      </c>
      <c r="S1" s="9" t="s">
        <v>56</v>
      </c>
      <c r="T1" s="9" t="s">
        <v>57</v>
      </c>
      <c r="U1" s="42" t="s">
        <v>718</v>
      </c>
      <c r="V1" s="9" t="s">
        <v>58</v>
      </c>
      <c r="W1" s="42" t="s">
        <v>719</v>
      </c>
      <c r="X1" s="42" t="s">
        <v>720</v>
      </c>
      <c r="Y1" s="42" t="s">
        <v>721</v>
      </c>
      <c r="Z1" s="42" t="s">
        <v>59</v>
      </c>
    </row>
    <row r="2" spans="1:26" ht="15">
      <c r="A2" s="12" t="s">
        <v>675</v>
      </c>
      <c r="B2" s="14">
        <v>43727</v>
      </c>
      <c r="C2" s="45">
        <v>1</v>
      </c>
      <c r="D2" s="12">
        <v>2</v>
      </c>
      <c r="E2" s="12" t="s">
        <v>95</v>
      </c>
      <c r="F2" s="20">
        <v>9.6000000000000002E-2</v>
      </c>
      <c r="G2" s="39">
        <v>22.28</v>
      </c>
      <c r="H2" s="20">
        <v>0.17499999999999999</v>
      </c>
      <c r="I2" s="20">
        <v>0</v>
      </c>
      <c r="J2" s="20">
        <v>9.6000000000000002E-2</v>
      </c>
      <c r="K2" s="13">
        <f>G2+I2+J2</f>
        <v>22.376000000000001</v>
      </c>
      <c r="L2" s="12">
        <v>0</v>
      </c>
      <c r="M2" s="9">
        <v>74.434920000000005</v>
      </c>
      <c r="N2" s="9">
        <v>15.082520000000001</v>
      </c>
      <c r="O2" s="9">
        <f>N2*5.5845</f>
        <v>84.228332940000001</v>
      </c>
      <c r="P2" s="9">
        <v>3.058E-3</v>
      </c>
      <c r="Q2" s="9">
        <f>1000*P2</f>
        <v>3.0579999999999998</v>
      </c>
      <c r="R2" s="9">
        <v>11.05926</v>
      </c>
      <c r="S2" s="9">
        <v>2.402936</v>
      </c>
      <c r="T2" s="9">
        <v>3.0814490000000001</v>
      </c>
      <c r="U2" s="9">
        <f>T2*30.974</f>
        <v>95.444801326000004</v>
      </c>
      <c r="V2" s="9">
        <v>1.6005609999999999</v>
      </c>
      <c r="W2" s="9">
        <f>V2*32.065</f>
        <v>51.32198846499999</v>
      </c>
      <c r="X2" s="9">
        <f>O2/U2</f>
        <v>0.88248214433713179</v>
      </c>
      <c r="Y2" s="9">
        <f>(O2-V2)/U2</f>
        <v>0.86571265057986424</v>
      </c>
      <c r="Z2" s="9">
        <v>0</v>
      </c>
    </row>
    <row r="3" spans="1:26" ht="15">
      <c r="A3" s="12" t="s">
        <v>675</v>
      </c>
      <c r="B3" s="14">
        <v>43727</v>
      </c>
      <c r="C3" s="45">
        <v>2</v>
      </c>
      <c r="D3" s="12">
        <v>14</v>
      </c>
      <c r="E3" s="12" t="s">
        <v>95</v>
      </c>
      <c r="F3" s="20">
        <v>7.6999999999999999E-2</v>
      </c>
      <c r="G3" s="20">
        <v>30.11</v>
      </c>
      <c r="H3" s="20">
        <v>8.1000000000000003E-2</v>
      </c>
      <c r="I3" s="20">
        <v>0</v>
      </c>
      <c r="J3" s="20">
        <v>7.6999999999999999E-2</v>
      </c>
      <c r="K3" s="13">
        <f>G3+I3+J3</f>
        <v>30.187000000000001</v>
      </c>
      <c r="L3" s="12">
        <v>0</v>
      </c>
      <c r="M3" s="9">
        <v>77.019329999999997</v>
      </c>
      <c r="N3" s="9">
        <v>11.22832</v>
      </c>
      <c r="O3" s="9">
        <f t="shared" ref="O3:O25" si="0">N3*5.5845</f>
        <v>62.70455304</v>
      </c>
      <c r="P3" s="9">
        <v>0</v>
      </c>
      <c r="Q3" s="9">
        <f>1000*P3</f>
        <v>0</v>
      </c>
      <c r="R3" s="9">
        <v>11.190110000000001</v>
      </c>
      <c r="S3" s="9">
        <v>2.105448</v>
      </c>
      <c r="T3" s="9">
        <v>1.775396</v>
      </c>
      <c r="U3" s="9">
        <f t="shared" ref="U3:U25" si="1">T3*30.974</f>
        <v>54.991115704000002</v>
      </c>
      <c r="V3" s="9">
        <v>3.5232230000000002</v>
      </c>
      <c r="W3" s="9">
        <f t="shared" ref="W3:W25" si="2">V3*32.065</f>
        <v>112.97214549499999</v>
      </c>
      <c r="X3" s="9">
        <f t="shared" ref="X3:X25" si="3">O3/U3</f>
        <v>1.1402669728964769</v>
      </c>
      <c r="Y3" s="9">
        <f t="shared" ref="Y3:Y25" si="4">(O3-V3)/U3</f>
        <v>1.0761980236690343</v>
      </c>
      <c r="Z3" s="9">
        <v>0</v>
      </c>
    </row>
    <row r="4" spans="1:26" ht="15">
      <c r="A4" s="12" t="s">
        <v>675</v>
      </c>
      <c r="B4" s="14">
        <v>43727</v>
      </c>
      <c r="C4" s="45">
        <v>3</v>
      </c>
      <c r="D4" s="12">
        <v>16</v>
      </c>
      <c r="E4" s="12" t="s">
        <v>95</v>
      </c>
      <c r="F4" s="20">
        <v>4.4999999999999998E-2</v>
      </c>
      <c r="G4" s="20">
        <v>22.207999999999998</v>
      </c>
      <c r="H4" s="20">
        <v>6.2E-2</v>
      </c>
      <c r="I4" s="20">
        <v>0</v>
      </c>
      <c r="J4" s="20">
        <v>4.4999999999999998E-2</v>
      </c>
      <c r="K4" s="13">
        <f>G4+I4+J4</f>
        <v>22.253</v>
      </c>
      <c r="L4" s="12">
        <v>0</v>
      </c>
      <c r="M4" s="9">
        <v>81.39443</v>
      </c>
      <c r="N4" s="9">
        <v>18.573239999999998</v>
      </c>
      <c r="O4" s="9">
        <f t="shared" si="0"/>
        <v>103.72225877999999</v>
      </c>
      <c r="P4" s="9">
        <v>1.4999999999999999E-4</v>
      </c>
      <c r="Q4" s="9">
        <f>1000*P4</f>
        <v>0.15</v>
      </c>
      <c r="R4" s="9">
        <v>11.88151</v>
      </c>
      <c r="S4" s="9">
        <v>2.1530279999999999</v>
      </c>
      <c r="T4" s="9">
        <v>1.856317</v>
      </c>
      <c r="U4" s="9">
        <f t="shared" si="1"/>
        <v>57.497562758000001</v>
      </c>
      <c r="V4" s="9">
        <v>3.7639269999999998</v>
      </c>
      <c r="W4" s="9">
        <f t="shared" si="2"/>
        <v>120.69031925499999</v>
      </c>
      <c r="X4" s="9">
        <f t="shared" si="3"/>
        <v>1.8039418334400348</v>
      </c>
      <c r="Y4" s="9">
        <f t="shared" si="4"/>
        <v>1.7384794586983108</v>
      </c>
      <c r="Z4" s="9">
        <v>0</v>
      </c>
    </row>
    <row r="5" spans="1:26" ht="15">
      <c r="A5" s="12" t="s">
        <v>675</v>
      </c>
      <c r="B5" s="14">
        <v>43727</v>
      </c>
      <c r="C5" s="45">
        <v>4</v>
      </c>
      <c r="D5" s="12">
        <v>20</v>
      </c>
      <c r="E5" s="12" t="s">
        <v>95</v>
      </c>
      <c r="F5" s="20">
        <v>0.11</v>
      </c>
      <c r="G5" s="20">
        <v>10.284000000000001</v>
      </c>
      <c r="H5" s="20">
        <v>5.7000000000000002E-2</v>
      </c>
      <c r="I5" s="20">
        <v>0</v>
      </c>
      <c r="J5" s="20">
        <v>0.11</v>
      </c>
      <c r="K5" s="13">
        <f>G5+I5+J5</f>
        <v>10.394</v>
      </c>
      <c r="L5" s="12">
        <v>0</v>
      </c>
      <c r="M5" s="9">
        <v>95.965519999999998</v>
      </c>
      <c r="N5" s="9">
        <v>1.0452920000000001</v>
      </c>
      <c r="O5" s="9">
        <f t="shared" si="0"/>
        <v>5.8374331740000009</v>
      </c>
      <c r="P5" s="9">
        <v>5.8100000000000003E-4</v>
      </c>
      <c r="Q5" s="9">
        <f>1000*P5</f>
        <v>0.58100000000000007</v>
      </c>
      <c r="R5" s="9">
        <v>10.254239999999999</v>
      </c>
      <c r="S5" s="9">
        <v>0.66309200000000001</v>
      </c>
      <c r="T5" s="9">
        <v>0.103255</v>
      </c>
      <c r="U5" s="9">
        <f t="shared" si="1"/>
        <v>3.19822037</v>
      </c>
      <c r="V5" s="9">
        <v>39.112349999999999</v>
      </c>
      <c r="W5" s="9">
        <f t="shared" si="2"/>
        <v>1254.1375027499998</v>
      </c>
      <c r="X5" s="9">
        <f t="shared" si="3"/>
        <v>1.825212930527361</v>
      </c>
      <c r="Y5" s="9">
        <f t="shared" si="4"/>
        <v>-10.404197640076939</v>
      </c>
      <c r="Z5" s="9">
        <v>0</v>
      </c>
    </row>
    <row r="6" spans="1:26" ht="15">
      <c r="A6" s="12" t="s">
        <v>675</v>
      </c>
      <c r="B6" s="14">
        <v>43727</v>
      </c>
      <c r="C6" s="45">
        <v>1</v>
      </c>
      <c r="D6" s="12">
        <v>1</v>
      </c>
      <c r="E6" s="12" t="s">
        <v>90</v>
      </c>
      <c r="F6" s="20">
        <v>0.01</v>
      </c>
      <c r="G6" s="39">
        <v>26.68</v>
      </c>
      <c r="H6" s="20">
        <v>0.14699999999999999</v>
      </c>
      <c r="I6" s="20">
        <v>0</v>
      </c>
      <c r="J6" s="20">
        <v>0.01</v>
      </c>
      <c r="K6" s="13">
        <f>G6+I6+J6</f>
        <v>26.69</v>
      </c>
      <c r="L6" s="12">
        <v>0</v>
      </c>
      <c r="M6" s="9">
        <v>84.799310000000006</v>
      </c>
      <c r="N6" s="9">
        <v>14.390219999999999</v>
      </c>
      <c r="O6" s="9">
        <f t="shared" si="0"/>
        <v>80.362183590000001</v>
      </c>
      <c r="P6" s="9">
        <v>5.04E-4</v>
      </c>
      <c r="Q6" s="9">
        <f>1000*P6</f>
        <v>0.504</v>
      </c>
      <c r="R6" s="9">
        <v>12.031029999999999</v>
      </c>
      <c r="S6" s="9">
        <v>1.8986780000000001</v>
      </c>
      <c r="T6" s="9">
        <v>1.743865</v>
      </c>
      <c r="U6" s="9">
        <f t="shared" si="1"/>
        <v>54.014474509999999</v>
      </c>
      <c r="V6" s="9">
        <v>8.3015299999999996</v>
      </c>
      <c r="W6" s="9">
        <f t="shared" si="2"/>
        <v>266.18855944999996</v>
      </c>
      <c r="X6" s="9">
        <f t="shared" si="3"/>
        <v>1.4877897881820938</v>
      </c>
      <c r="Y6" s="9">
        <f t="shared" si="4"/>
        <v>1.3340989474341551</v>
      </c>
      <c r="Z6" s="9">
        <v>0</v>
      </c>
    </row>
    <row r="7" spans="1:26" ht="15">
      <c r="A7" s="12" t="s">
        <v>675</v>
      </c>
      <c r="B7" s="14">
        <v>43727</v>
      </c>
      <c r="C7" s="45">
        <v>2</v>
      </c>
      <c r="D7" s="12">
        <v>7</v>
      </c>
      <c r="E7" s="12" t="s">
        <v>90</v>
      </c>
      <c r="F7" s="20">
        <v>7.0999999999999994E-2</v>
      </c>
      <c r="G7" s="20">
        <v>12.930999999999999</v>
      </c>
      <c r="H7" s="20">
        <v>0</v>
      </c>
      <c r="I7" s="20">
        <v>0</v>
      </c>
      <c r="J7" s="20">
        <v>7.0999999999999994E-2</v>
      </c>
      <c r="K7" s="13">
        <f>G7+I7+J7</f>
        <v>13.001999999999999</v>
      </c>
      <c r="L7" s="12">
        <v>0</v>
      </c>
      <c r="M7" s="9">
        <v>156.2791</v>
      </c>
      <c r="N7" s="9">
        <v>11.687469999999999</v>
      </c>
      <c r="O7" s="9">
        <f t="shared" si="0"/>
        <v>65.268676214999999</v>
      </c>
      <c r="P7" s="9">
        <v>0</v>
      </c>
      <c r="Q7" s="9">
        <f>1000*P7</f>
        <v>0</v>
      </c>
      <c r="R7" s="9">
        <v>15.87618</v>
      </c>
      <c r="S7" s="9">
        <v>1.4957849999999999</v>
      </c>
      <c r="T7" s="9">
        <v>1.179219</v>
      </c>
      <c r="U7" s="9">
        <f t="shared" si="1"/>
        <v>36.525129306000004</v>
      </c>
      <c r="V7" s="9">
        <v>136.68600000000001</v>
      </c>
      <c r="W7" s="9">
        <f t="shared" si="2"/>
        <v>4382.8365899999999</v>
      </c>
      <c r="X7" s="9">
        <f t="shared" si="3"/>
        <v>1.786952639323806</v>
      </c>
      <c r="Y7" s="9">
        <f t="shared" si="4"/>
        <v>-1.9552928392581554</v>
      </c>
      <c r="Z7" s="9">
        <v>0</v>
      </c>
    </row>
    <row r="8" spans="1:26" ht="15">
      <c r="A8" s="12" t="s">
        <v>675</v>
      </c>
      <c r="B8" s="14">
        <v>43727</v>
      </c>
      <c r="C8" s="45">
        <v>3</v>
      </c>
      <c r="D8" s="12">
        <v>11</v>
      </c>
      <c r="E8" s="12" t="s">
        <v>90</v>
      </c>
      <c r="F8" s="20">
        <v>4.1000000000000002E-2</v>
      </c>
      <c r="G8" s="20">
        <v>19.446999999999999</v>
      </c>
      <c r="H8" s="20">
        <v>0.14699999999999999</v>
      </c>
      <c r="I8" s="20">
        <v>0</v>
      </c>
      <c r="J8" s="20">
        <v>4.1000000000000002E-2</v>
      </c>
      <c r="K8" s="13">
        <f>G8+I8+J8</f>
        <v>19.488</v>
      </c>
      <c r="L8" s="12">
        <v>0</v>
      </c>
      <c r="M8" s="9">
        <v>68.620549999999994</v>
      </c>
      <c r="N8" s="9">
        <v>13.02718</v>
      </c>
      <c r="O8" s="9">
        <f t="shared" si="0"/>
        <v>72.750286709999997</v>
      </c>
      <c r="P8" s="9">
        <v>3.6200000000000002E-4</v>
      </c>
      <c r="Q8" s="9">
        <f>1000*P8</f>
        <v>0.36200000000000004</v>
      </c>
      <c r="R8" s="9">
        <v>10.140230000000001</v>
      </c>
      <c r="S8" s="9">
        <v>1.637141</v>
      </c>
      <c r="T8" s="9">
        <v>1.958045</v>
      </c>
      <c r="U8" s="9">
        <f t="shared" si="1"/>
        <v>60.648485829999998</v>
      </c>
      <c r="V8" s="9">
        <v>9.4687169999999998</v>
      </c>
      <c r="W8" s="9">
        <f t="shared" si="2"/>
        <v>303.61441060499999</v>
      </c>
      <c r="X8" s="9">
        <f t="shared" si="3"/>
        <v>1.1995400332651636</v>
      </c>
      <c r="Y8" s="9">
        <f t="shared" si="4"/>
        <v>1.0434154924721557</v>
      </c>
      <c r="Z8" s="9">
        <v>0</v>
      </c>
    </row>
    <row r="9" spans="1:26" ht="15">
      <c r="A9" s="12" t="s">
        <v>675</v>
      </c>
      <c r="B9" s="14">
        <v>43727</v>
      </c>
      <c r="C9" s="45">
        <v>4</v>
      </c>
      <c r="D9" s="12">
        <v>17</v>
      </c>
      <c r="E9" s="12" t="s">
        <v>90</v>
      </c>
      <c r="F9" s="20">
        <v>4.4999999999999998E-2</v>
      </c>
      <c r="G9" s="20">
        <v>34.064999999999998</v>
      </c>
      <c r="H9" s="20">
        <v>0.107</v>
      </c>
      <c r="I9" s="20">
        <v>0</v>
      </c>
      <c r="J9" s="20">
        <v>4.4999999999999998E-2</v>
      </c>
      <c r="K9" s="13">
        <f>G9+I9+J9</f>
        <v>34.11</v>
      </c>
      <c r="L9" s="12">
        <v>0</v>
      </c>
      <c r="M9" s="9">
        <v>78.482420000000005</v>
      </c>
      <c r="N9" s="9">
        <v>19.93946</v>
      </c>
      <c r="O9" s="9">
        <f t="shared" si="0"/>
        <v>111.35191437</v>
      </c>
      <c r="P9" s="9">
        <v>0</v>
      </c>
      <c r="Q9" s="9">
        <f>1000*P9</f>
        <v>0</v>
      </c>
      <c r="R9" s="9">
        <v>11.129009999999999</v>
      </c>
      <c r="S9" s="9">
        <v>2.1362869999999998</v>
      </c>
      <c r="T9" s="9">
        <v>2.7530839999999999</v>
      </c>
      <c r="U9" s="9">
        <f t="shared" si="1"/>
        <v>85.274023815999996</v>
      </c>
      <c r="V9" s="9">
        <v>5.514138</v>
      </c>
      <c r="W9" s="9">
        <f t="shared" si="2"/>
        <v>176.81083496999997</v>
      </c>
      <c r="X9" s="9">
        <f t="shared" si="3"/>
        <v>1.305812830062641</v>
      </c>
      <c r="Y9" s="9">
        <f t="shared" si="4"/>
        <v>1.2411490819100015</v>
      </c>
      <c r="Z9" s="9">
        <v>0</v>
      </c>
    </row>
    <row r="10" spans="1:26" ht="15">
      <c r="A10" s="12" t="s">
        <v>675</v>
      </c>
      <c r="B10" s="14">
        <v>43727</v>
      </c>
      <c r="C10" s="45">
        <v>1</v>
      </c>
      <c r="D10" s="12">
        <v>5</v>
      </c>
      <c r="E10" s="12" t="s">
        <v>105</v>
      </c>
      <c r="F10" s="20">
        <v>5.3999999999999999E-2</v>
      </c>
      <c r="G10" s="20">
        <v>17.172999999999998</v>
      </c>
      <c r="H10" s="20">
        <v>5.0000000000000001E-3</v>
      </c>
      <c r="I10" s="20">
        <v>0</v>
      </c>
      <c r="J10" s="20">
        <v>5.3999999999999999E-2</v>
      </c>
      <c r="K10" s="13">
        <f>G10+I10+J10</f>
        <v>17.226999999999997</v>
      </c>
      <c r="L10" s="12">
        <v>0</v>
      </c>
      <c r="M10" s="9">
        <v>113.2073</v>
      </c>
      <c r="N10" s="9">
        <v>24.079750000000001</v>
      </c>
      <c r="O10" s="9">
        <f t="shared" si="0"/>
        <v>134.47336387500002</v>
      </c>
      <c r="P10" s="9">
        <v>0</v>
      </c>
      <c r="Q10" s="9">
        <f>1000*P10</f>
        <v>0</v>
      </c>
      <c r="R10" s="9">
        <v>15.75339</v>
      </c>
      <c r="S10" s="9">
        <v>1.6188560000000001</v>
      </c>
      <c r="T10" s="9">
        <v>0.67423999999999995</v>
      </c>
      <c r="U10" s="9">
        <f t="shared" si="1"/>
        <v>20.883909759999998</v>
      </c>
      <c r="V10" s="9">
        <v>1.631229</v>
      </c>
      <c r="W10" s="9">
        <f t="shared" si="2"/>
        <v>52.305357884999999</v>
      </c>
      <c r="X10" s="9">
        <f t="shared" si="3"/>
        <v>6.439089491401826</v>
      </c>
      <c r="Y10" s="9">
        <f t="shared" si="4"/>
        <v>6.3609801230533591</v>
      </c>
      <c r="Z10" s="9">
        <v>0.303537</v>
      </c>
    </row>
    <row r="11" spans="1:26" ht="15">
      <c r="A11" s="12" t="s">
        <v>675</v>
      </c>
      <c r="B11" s="14">
        <v>43727</v>
      </c>
      <c r="C11" s="45">
        <v>2</v>
      </c>
      <c r="D11" s="12">
        <v>8</v>
      </c>
      <c r="E11" s="12" t="s">
        <v>105</v>
      </c>
      <c r="F11" s="20">
        <v>4.3999999999999997E-2</v>
      </c>
      <c r="G11" s="20">
        <v>12.403</v>
      </c>
      <c r="H11" s="20">
        <v>3.0000000000000001E-3</v>
      </c>
      <c r="I11" s="20">
        <v>0</v>
      </c>
      <c r="J11" s="20">
        <v>4.3999999999999997E-2</v>
      </c>
      <c r="K11" s="13">
        <f>G11+I11+J11</f>
        <v>12.447000000000001</v>
      </c>
      <c r="L11" s="12">
        <v>0</v>
      </c>
      <c r="M11" s="9">
        <v>99.357470000000006</v>
      </c>
      <c r="N11" s="9">
        <v>23.765260000000001</v>
      </c>
      <c r="O11" s="9">
        <f t="shared" si="0"/>
        <v>132.71709447000001</v>
      </c>
      <c r="P11" s="9">
        <v>1.7880000000000001E-3</v>
      </c>
      <c r="Q11" s="9">
        <f>1000*P11</f>
        <v>1.788</v>
      </c>
      <c r="R11" s="9">
        <v>13.1571</v>
      </c>
      <c r="S11" s="9">
        <v>1.3500509999999999</v>
      </c>
      <c r="T11" s="9">
        <v>0.95801000000000003</v>
      </c>
      <c r="U11" s="9">
        <f t="shared" si="1"/>
        <v>29.673401740000003</v>
      </c>
      <c r="V11" s="9">
        <v>1.7528649999999999</v>
      </c>
      <c r="W11" s="9">
        <f t="shared" si="2"/>
        <v>56.205616224999993</v>
      </c>
      <c r="X11" s="9">
        <f t="shared" si="3"/>
        <v>4.4725945354319192</v>
      </c>
      <c r="Y11" s="9">
        <f t="shared" si="4"/>
        <v>4.4135226091540121</v>
      </c>
      <c r="Z11" s="9">
        <v>0.51839199999999996</v>
      </c>
    </row>
    <row r="12" spans="1:26" ht="15">
      <c r="A12" s="12" t="s">
        <v>675</v>
      </c>
      <c r="B12" s="14">
        <v>43727</v>
      </c>
      <c r="C12" s="45">
        <v>3</v>
      </c>
      <c r="D12" s="12">
        <v>10</v>
      </c>
      <c r="E12" s="12" t="s">
        <v>105</v>
      </c>
      <c r="F12" s="20">
        <v>5.2999999999999999E-2</v>
      </c>
      <c r="G12" s="20">
        <v>7.4509999999999996</v>
      </c>
      <c r="H12" s="20">
        <v>2.9000000000000001E-2</v>
      </c>
      <c r="I12" s="20">
        <v>0</v>
      </c>
      <c r="J12" s="20">
        <v>5.2999999999999999E-2</v>
      </c>
      <c r="K12" s="13">
        <f>G12+I12+J12</f>
        <v>7.5039999999999996</v>
      </c>
      <c r="L12" s="12">
        <v>0</v>
      </c>
      <c r="M12" s="9">
        <v>86.107209999999995</v>
      </c>
      <c r="N12" s="9">
        <v>15.947229999999999</v>
      </c>
      <c r="O12" s="9">
        <f t="shared" si="0"/>
        <v>89.057305935000002</v>
      </c>
      <c r="P12" s="9">
        <v>0</v>
      </c>
      <c r="Q12" s="9">
        <f>1000*P12</f>
        <v>0</v>
      </c>
      <c r="R12" s="9">
        <v>11.22307</v>
      </c>
      <c r="S12" s="9">
        <v>1.1665410000000001</v>
      </c>
      <c r="T12" s="9">
        <v>0.93372299999999997</v>
      </c>
      <c r="U12" s="9">
        <f t="shared" si="1"/>
        <v>28.921136202</v>
      </c>
      <c r="V12" s="9">
        <v>7.4250059999999998</v>
      </c>
      <c r="W12" s="9">
        <f t="shared" si="2"/>
        <v>238.08281738999997</v>
      </c>
      <c r="X12" s="9">
        <f t="shared" si="3"/>
        <v>3.0793156020212433</v>
      </c>
      <c r="Y12" s="9">
        <f t="shared" si="4"/>
        <v>2.8225827424219538</v>
      </c>
      <c r="Z12" s="9">
        <v>0</v>
      </c>
    </row>
    <row r="13" spans="1:26" ht="15">
      <c r="A13" s="12" t="s">
        <v>675</v>
      </c>
      <c r="B13" s="14">
        <v>43727</v>
      </c>
      <c r="C13" s="45">
        <v>4</v>
      </c>
      <c r="D13" s="12">
        <v>15</v>
      </c>
      <c r="E13" s="12" t="s">
        <v>105</v>
      </c>
      <c r="F13" s="20">
        <v>5.0999999999999997E-2</v>
      </c>
      <c r="G13" s="20">
        <v>36.33</v>
      </c>
      <c r="H13" s="20">
        <v>8.4000000000000005E-2</v>
      </c>
      <c r="I13" s="20">
        <v>0</v>
      </c>
      <c r="J13" s="20">
        <v>5.0999999999999997E-2</v>
      </c>
      <c r="K13" s="13">
        <f>G13+I13+J13</f>
        <v>36.381</v>
      </c>
      <c r="L13" s="12">
        <v>0</v>
      </c>
      <c r="M13" s="9">
        <v>118.95350000000001</v>
      </c>
      <c r="N13" s="9">
        <v>32.696339999999999</v>
      </c>
      <c r="O13" s="9">
        <f t="shared" si="0"/>
        <v>182.59271072999999</v>
      </c>
      <c r="P13" s="9">
        <v>0</v>
      </c>
      <c r="Q13" s="9">
        <f>1000*P13</f>
        <v>0</v>
      </c>
      <c r="R13" s="9">
        <v>15.42376</v>
      </c>
      <c r="S13" s="9">
        <v>1.8927290000000001</v>
      </c>
      <c r="T13" s="9">
        <v>0.707013</v>
      </c>
      <c r="U13" s="9">
        <f t="shared" si="1"/>
        <v>21.899020662000002</v>
      </c>
      <c r="V13" s="9">
        <v>0.90758099999999997</v>
      </c>
      <c r="W13" s="9">
        <f t="shared" si="2"/>
        <v>29.101584764999998</v>
      </c>
      <c r="X13" s="9">
        <f t="shared" si="3"/>
        <v>8.3379395612353431</v>
      </c>
      <c r="Y13" s="9">
        <f t="shared" si="4"/>
        <v>8.2964956531260245</v>
      </c>
      <c r="Z13" s="9">
        <v>3.4210989999999999</v>
      </c>
    </row>
    <row r="14" spans="1:26" ht="15">
      <c r="A14" s="12" t="s">
        <v>675</v>
      </c>
      <c r="B14" s="14">
        <v>43727</v>
      </c>
      <c r="C14" s="45">
        <v>1</v>
      </c>
      <c r="D14" s="12" t="s">
        <v>64</v>
      </c>
      <c r="E14" s="12" t="s">
        <v>65</v>
      </c>
      <c r="F14" s="20">
        <v>5.8000000000000003E-2</v>
      </c>
      <c r="G14" s="20">
        <v>7.8470000000000004</v>
      </c>
      <c r="H14" s="20">
        <v>3.4000000000000002E-2</v>
      </c>
      <c r="I14" s="20">
        <v>0</v>
      </c>
      <c r="J14" s="20">
        <v>5.8000000000000003E-2</v>
      </c>
      <c r="K14" s="13">
        <f>G14+I14+J14</f>
        <v>7.9050000000000002</v>
      </c>
      <c r="L14" s="12">
        <v>0</v>
      </c>
      <c r="M14" s="9">
        <v>69.339200000000005</v>
      </c>
      <c r="N14" s="9">
        <v>16.942599999999999</v>
      </c>
      <c r="O14" s="9">
        <f t="shared" si="0"/>
        <v>94.615949700000002</v>
      </c>
      <c r="P14" s="9">
        <v>8.1099999999999998E-4</v>
      </c>
      <c r="Q14" s="9">
        <f>1000*P14</f>
        <v>0.81099999999999994</v>
      </c>
      <c r="R14" s="9">
        <v>10.211080000000001</v>
      </c>
      <c r="S14" s="9">
        <v>1.74031</v>
      </c>
      <c r="T14" s="9">
        <v>2.951724</v>
      </c>
      <c r="U14" s="9">
        <f t="shared" si="1"/>
        <v>91.426699176</v>
      </c>
      <c r="V14" s="9">
        <v>1.2022820000000001</v>
      </c>
      <c r="W14" s="9">
        <f t="shared" si="2"/>
        <v>38.55117233</v>
      </c>
      <c r="X14" s="9">
        <f t="shared" si="3"/>
        <v>1.0348831419349458</v>
      </c>
      <c r="Y14" s="9">
        <f t="shared" si="4"/>
        <v>1.0217329132726864</v>
      </c>
      <c r="Z14" s="9">
        <v>0</v>
      </c>
    </row>
    <row r="15" spans="1:26" ht="15">
      <c r="A15" s="12" t="s">
        <v>675</v>
      </c>
      <c r="B15" s="14">
        <v>43727</v>
      </c>
      <c r="C15" s="45">
        <v>2</v>
      </c>
      <c r="D15" s="12" t="s">
        <v>559</v>
      </c>
      <c r="E15" s="12" t="s">
        <v>65</v>
      </c>
      <c r="F15" s="20">
        <v>0.20599999999999999</v>
      </c>
      <c r="G15" s="20">
        <v>13.429</v>
      </c>
      <c r="H15" s="20">
        <v>4.9000000000000002E-2</v>
      </c>
      <c r="I15" s="20">
        <v>0</v>
      </c>
      <c r="J15" s="20">
        <v>0.20599999999999999</v>
      </c>
      <c r="K15" s="13">
        <f>G15+I15+J15</f>
        <v>13.635</v>
      </c>
      <c r="L15" s="12">
        <v>0</v>
      </c>
      <c r="M15" s="9">
        <v>89.010090000000005</v>
      </c>
      <c r="N15" s="9">
        <v>18.567139999999998</v>
      </c>
      <c r="O15" s="9">
        <f t="shared" si="0"/>
        <v>103.68819332999999</v>
      </c>
      <c r="P15" s="9">
        <v>0</v>
      </c>
      <c r="Q15" s="9">
        <f>1000*P15</f>
        <v>0</v>
      </c>
      <c r="R15" s="9">
        <v>14.928610000000001</v>
      </c>
      <c r="S15" s="9">
        <v>3.9350139999999998</v>
      </c>
      <c r="T15" s="9">
        <v>2.6185230000000002</v>
      </c>
      <c r="U15" s="9">
        <f t="shared" si="1"/>
        <v>81.106131402000003</v>
      </c>
      <c r="V15" s="9">
        <v>0.90787300000000004</v>
      </c>
      <c r="W15" s="9">
        <f t="shared" si="2"/>
        <v>29.110947745000001</v>
      </c>
      <c r="X15" s="9">
        <f t="shared" si="3"/>
        <v>1.2784260762737247</v>
      </c>
      <c r="Y15" s="9">
        <f t="shared" si="4"/>
        <v>1.2672324342603958</v>
      </c>
      <c r="Z15" s="9">
        <v>2.5249079999999999</v>
      </c>
    </row>
    <row r="16" spans="1:26" ht="15">
      <c r="A16" s="12" t="s">
        <v>675</v>
      </c>
      <c r="B16" s="14">
        <v>43727</v>
      </c>
      <c r="C16" s="45">
        <v>3</v>
      </c>
      <c r="D16" s="12" t="s">
        <v>567</v>
      </c>
      <c r="E16" s="12" t="s">
        <v>65</v>
      </c>
      <c r="F16" s="20">
        <v>0.05</v>
      </c>
      <c r="G16" s="20">
        <v>14.699</v>
      </c>
      <c r="H16" s="20">
        <v>0.11899999999999999</v>
      </c>
      <c r="I16" s="20">
        <v>0</v>
      </c>
      <c r="J16" s="20">
        <v>0.05</v>
      </c>
      <c r="K16" s="13">
        <f>G16+I16+J16</f>
        <v>14.749000000000001</v>
      </c>
      <c r="L16" s="12">
        <v>0</v>
      </c>
      <c r="M16" s="9">
        <v>84.531589999999994</v>
      </c>
      <c r="N16" s="9">
        <v>11.50774</v>
      </c>
      <c r="O16" s="9">
        <f t="shared" si="0"/>
        <v>64.264974030000005</v>
      </c>
      <c r="P16" s="9">
        <v>0</v>
      </c>
      <c r="Q16" s="9">
        <f>1000*P16</f>
        <v>0</v>
      </c>
      <c r="R16" s="9">
        <v>13.19073</v>
      </c>
      <c r="S16" s="9">
        <v>3.1015830000000002</v>
      </c>
      <c r="T16" s="9">
        <v>1.33477</v>
      </c>
      <c r="U16" s="9">
        <f t="shared" si="1"/>
        <v>41.343165980000002</v>
      </c>
      <c r="V16" s="9">
        <v>1.5541</v>
      </c>
      <c r="W16" s="9">
        <f t="shared" si="2"/>
        <v>49.832216499999994</v>
      </c>
      <c r="X16" s="9">
        <f t="shared" si="3"/>
        <v>1.5544279811828769</v>
      </c>
      <c r="Y16" s="9">
        <f t="shared" si="4"/>
        <v>1.5168377298520572</v>
      </c>
      <c r="Z16" s="9">
        <v>8.3635000000000001E-2</v>
      </c>
    </row>
    <row r="17" spans="1:26" ht="15">
      <c r="A17" s="12" t="s">
        <v>675</v>
      </c>
      <c r="B17" s="14">
        <v>43727</v>
      </c>
      <c r="C17" s="45">
        <v>4</v>
      </c>
      <c r="D17" s="12" t="s">
        <v>575</v>
      </c>
      <c r="E17" s="12" t="s">
        <v>65</v>
      </c>
      <c r="F17" s="20">
        <v>0.84599999999999997</v>
      </c>
      <c r="G17" s="20">
        <v>9.9120000000000008</v>
      </c>
      <c r="H17" s="20">
        <v>0.03</v>
      </c>
      <c r="I17" s="20">
        <v>8.7999999999999995E-2</v>
      </c>
      <c r="J17" s="20">
        <v>0.75800000000000001</v>
      </c>
      <c r="K17" s="13">
        <f>G17+I17+J17</f>
        <v>10.757999999999999</v>
      </c>
      <c r="L17" s="12">
        <v>0</v>
      </c>
      <c r="M17" s="9">
        <v>68.229910000000004</v>
      </c>
      <c r="N17" s="9">
        <v>12.849830000000001</v>
      </c>
      <c r="O17" s="9">
        <f t="shared" si="0"/>
        <v>71.759875635</v>
      </c>
      <c r="P17" s="9">
        <v>0</v>
      </c>
      <c r="Q17" s="9">
        <f>1000*P17</f>
        <v>0</v>
      </c>
      <c r="R17" s="9">
        <v>10.628159999999999</v>
      </c>
      <c r="S17" s="9">
        <v>2.062055</v>
      </c>
      <c r="T17" s="9">
        <v>2.0624199999999999</v>
      </c>
      <c r="U17" s="9">
        <f t="shared" si="1"/>
        <v>63.881397079999999</v>
      </c>
      <c r="V17" s="9">
        <v>4.9594009999999997</v>
      </c>
      <c r="W17" s="9">
        <f t="shared" si="2"/>
        <v>159.02319306499999</v>
      </c>
      <c r="X17" s="9">
        <f t="shared" si="3"/>
        <v>1.1233297785446617</v>
      </c>
      <c r="Y17" s="9">
        <f t="shared" si="4"/>
        <v>1.0456952679250953</v>
      </c>
      <c r="Z17" s="9">
        <v>0.79308900000000004</v>
      </c>
    </row>
    <row r="18" spans="1:26" ht="15">
      <c r="A18" s="12" t="s">
        <v>675</v>
      </c>
      <c r="B18" s="14">
        <v>43727</v>
      </c>
      <c r="C18" s="45">
        <v>1</v>
      </c>
      <c r="D18" s="12">
        <v>3</v>
      </c>
      <c r="E18" s="12" t="s">
        <v>100</v>
      </c>
      <c r="F18" s="20">
        <v>0.13500000000000001</v>
      </c>
      <c r="G18" s="39">
        <v>26.080000000000002</v>
      </c>
      <c r="H18" s="20">
        <v>0.17799999999999999</v>
      </c>
      <c r="I18" s="20">
        <v>0</v>
      </c>
      <c r="J18" s="20">
        <v>0.13500000000000001</v>
      </c>
      <c r="K18" s="13">
        <f>G18+I18+J18</f>
        <v>26.215000000000003</v>
      </c>
      <c r="L18" s="12">
        <v>0</v>
      </c>
      <c r="M18" s="9">
        <v>83.503630000000001</v>
      </c>
      <c r="N18" s="9">
        <v>18.703890000000001</v>
      </c>
      <c r="O18" s="9">
        <f t="shared" si="0"/>
        <v>104.45187370500001</v>
      </c>
      <c r="P18" s="9">
        <v>1.188E-3</v>
      </c>
      <c r="Q18" s="9">
        <f>1000*P18</f>
        <v>1.1879999999999999</v>
      </c>
      <c r="R18" s="9">
        <v>11.642250000000001</v>
      </c>
      <c r="S18" s="9">
        <v>3.522313</v>
      </c>
      <c r="T18" s="9">
        <v>2.0434239999999999</v>
      </c>
      <c r="U18" s="9">
        <f t="shared" si="1"/>
        <v>63.293014975999995</v>
      </c>
      <c r="V18" s="9">
        <v>6.7922700000000003</v>
      </c>
      <c r="W18" s="9">
        <f t="shared" si="2"/>
        <v>217.79413754999999</v>
      </c>
      <c r="X18" s="9">
        <f t="shared" si="3"/>
        <v>1.6502906954994481</v>
      </c>
      <c r="Y18" s="9">
        <f t="shared" si="4"/>
        <v>1.5429760099440901</v>
      </c>
      <c r="Z18" s="9">
        <v>0</v>
      </c>
    </row>
    <row r="19" spans="1:26" ht="15">
      <c r="A19" s="12" t="s">
        <v>675</v>
      </c>
      <c r="B19" s="14">
        <v>43727</v>
      </c>
      <c r="C19" s="45">
        <v>2</v>
      </c>
      <c r="D19" s="12">
        <v>4</v>
      </c>
      <c r="E19" s="12" t="s">
        <v>100</v>
      </c>
      <c r="F19" s="20">
        <v>5.7000000000000002E-2</v>
      </c>
      <c r="G19" s="20">
        <v>21.747</v>
      </c>
      <c r="H19" s="20">
        <v>7.8E-2</v>
      </c>
      <c r="I19" s="20">
        <v>0</v>
      </c>
      <c r="J19" s="20">
        <v>5.7000000000000002E-2</v>
      </c>
      <c r="K19" s="13">
        <f>G19+I19+J19</f>
        <v>21.803999999999998</v>
      </c>
      <c r="L19" s="12">
        <v>0</v>
      </c>
      <c r="M19" s="9">
        <v>91.02413</v>
      </c>
      <c r="N19" s="9">
        <v>21.43487</v>
      </c>
      <c r="O19" s="9">
        <f t="shared" si="0"/>
        <v>119.70303151500001</v>
      </c>
      <c r="P19" s="9">
        <v>0</v>
      </c>
      <c r="Q19" s="9">
        <f>1000*P19</f>
        <v>0</v>
      </c>
      <c r="R19" s="9">
        <v>12.64278</v>
      </c>
      <c r="S19" s="9">
        <v>3.331801</v>
      </c>
      <c r="T19" s="9">
        <v>2.4642840000000001</v>
      </c>
      <c r="U19" s="9">
        <f t="shared" si="1"/>
        <v>76.328732616000011</v>
      </c>
      <c r="V19" s="9">
        <v>1.299204</v>
      </c>
      <c r="W19" s="9">
        <f t="shared" si="2"/>
        <v>41.658976259999996</v>
      </c>
      <c r="X19" s="9">
        <f t="shared" si="3"/>
        <v>1.5682565059374232</v>
      </c>
      <c r="Y19" s="9">
        <f t="shared" si="4"/>
        <v>1.5512353403098458</v>
      </c>
      <c r="Z19" s="9">
        <v>0</v>
      </c>
    </row>
    <row r="20" spans="1:26" ht="15">
      <c r="A20" s="12" t="s">
        <v>675</v>
      </c>
      <c r="B20" s="14">
        <v>43727</v>
      </c>
      <c r="C20" s="45">
        <v>3</v>
      </c>
      <c r="D20" s="12">
        <v>12</v>
      </c>
      <c r="E20" s="12" t="s">
        <v>100</v>
      </c>
      <c r="F20" s="20">
        <v>4.5999999999999999E-2</v>
      </c>
      <c r="G20" s="20">
        <v>37.924999999999997</v>
      </c>
      <c r="H20" s="20">
        <v>6.5000000000000002E-2</v>
      </c>
      <c r="I20" s="20">
        <v>0</v>
      </c>
      <c r="J20" s="20">
        <v>4.5999999999999999E-2</v>
      </c>
      <c r="K20" s="13">
        <f>G20+I20+J20</f>
        <v>37.970999999999997</v>
      </c>
      <c r="L20" s="12">
        <v>0</v>
      </c>
      <c r="M20" s="9">
        <v>81.782989999999998</v>
      </c>
      <c r="N20" s="9">
        <v>15.136430000000001</v>
      </c>
      <c r="O20" s="9">
        <f t="shared" si="0"/>
        <v>84.529393335000009</v>
      </c>
      <c r="P20" s="9">
        <v>0</v>
      </c>
      <c r="Q20" s="9">
        <f>1000*P20</f>
        <v>0</v>
      </c>
      <c r="R20" s="9">
        <v>11.739990000000001</v>
      </c>
      <c r="S20" s="9">
        <v>1.7058199999999999</v>
      </c>
      <c r="T20" s="9">
        <v>1.728726</v>
      </c>
      <c r="U20" s="9">
        <f t="shared" si="1"/>
        <v>53.545559124</v>
      </c>
      <c r="V20" s="9">
        <v>16.92285</v>
      </c>
      <c r="W20" s="9">
        <f t="shared" si="2"/>
        <v>542.63118524999993</v>
      </c>
      <c r="X20" s="9">
        <f t="shared" si="3"/>
        <v>1.578644330508308</v>
      </c>
      <c r="Y20" s="9">
        <f t="shared" si="4"/>
        <v>1.2625985131360342</v>
      </c>
      <c r="Z20" s="9">
        <v>0</v>
      </c>
    </row>
    <row r="21" spans="1:26" ht="15">
      <c r="A21" s="12" t="s">
        <v>675</v>
      </c>
      <c r="B21" s="14">
        <v>43727</v>
      </c>
      <c r="C21" s="45">
        <v>4</v>
      </c>
      <c r="D21" s="12">
        <v>18</v>
      </c>
      <c r="E21" s="12" t="s">
        <v>100</v>
      </c>
      <c r="F21" s="20">
        <v>6.4000000000000001E-2</v>
      </c>
      <c r="G21" s="20">
        <v>13.941000000000001</v>
      </c>
      <c r="H21" s="20">
        <v>1.4E-2</v>
      </c>
      <c r="I21" s="20">
        <v>0</v>
      </c>
      <c r="J21" s="20">
        <v>6.4000000000000001E-2</v>
      </c>
      <c r="K21" s="13">
        <f>G21+I21+J21</f>
        <v>14.005000000000001</v>
      </c>
      <c r="L21" s="12">
        <v>0</v>
      </c>
      <c r="M21" s="9">
        <v>85.366159999999994</v>
      </c>
      <c r="N21" s="9">
        <v>12.69781</v>
      </c>
      <c r="O21" s="9">
        <f t="shared" si="0"/>
        <v>70.910919945000003</v>
      </c>
      <c r="P21" s="9">
        <v>0</v>
      </c>
      <c r="Q21" s="9">
        <f>1000*P21</f>
        <v>0</v>
      </c>
      <c r="R21" s="9">
        <v>11.80865</v>
      </c>
      <c r="S21" s="9">
        <v>1.9472389999999999</v>
      </c>
      <c r="T21" s="9">
        <v>1.7030240000000001</v>
      </c>
      <c r="U21" s="9">
        <f t="shared" si="1"/>
        <v>52.749465376000003</v>
      </c>
      <c r="V21" s="9">
        <v>9.9407530000000008</v>
      </c>
      <c r="W21" s="9">
        <f t="shared" si="2"/>
        <v>318.75024494500002</v>
      </c>
      <c r="X21" s="9">
        <f t="shared" si="3"/>
        <v>1.3442964670740172</v>
      </c>
      <c r="Y21" s="9">
        <f t="shared" si="4"/>
        <v>1.1558442632622445</v>
      </c>
      <c r="Z21" s="9">
        <v>0</v>
      </c>
    </row>
    <row r="22" spans="1:26" ht="15">
      <c r="A22" s="12" t="s">
        <v>675</v>
      </c>
      <c r="B22" s="14">
        <v>43727</v>
      </c>
      <c r="C22" s="45">
        <v>1</v>
      </c>
      <c r="D22" s="12">
        <v>6</v>
      </c>
      <c r="E22" s="12" t="s">
        <v>109</v>
      </c>
      <c r="F22" s="20">
        <v>6.0999999999999999E-2</v>
      </c>
      <c r="G22" s="20">
        <v>25.013999999999999</v>
      </c>
      <c r="H22" s="20">
        <v>0.24399999999999999</v>
      </c>
      <c r="I22" s="20">
        <v>0</v>
      </c>
      <c r="J22" s="20">
        <v>6.0999999999999999E-2</v>
      </c>
      <c r="K22" s="13">
        <f>G22+I22+J22</f>
        <v>25.074999999999999</v>
      </c>
      <c r="L22" s="12">
        <v>0</v>
      </c>
      <c r="M22" s="9">
        <v>79.597020000000001</v>
      </c>
      <c r="N22" s="9">
        <v>15.03201</v>
      </c>
      <c r="O22" s="9">
        <f t="shared" si="0"/>
        <v>83.946259845</v>
      </c>
      <c r="P22" s="9">
        <v>0</v>
      </c>
      <c r="Q22" s="9">
        <f>1000*P22</f>
        <v>0</v>
      </c>
      <c r="R22" s="9">
        <v>10.88842</v>
      </c>
      <c r="S22" s="9">
        <v>1.9499249999999999</v>
      </c>
      <c r="T22" s="9">
        <v>2.8420320000000001</v>
      </c>
      <c r="U22" s="9">
        <f t="shared" si="1"/>
        <v>88.029099168000002</v>
      </c>
      <c r="V22" s="9">
        <v>5.4418119999999996</v>
      </c>
      <c r="W22" s="9">
        <f t="shared" si="2"/>
        <v>174.49170177999997</v>
      </c>
      <c r="X22" s="9">
        <f t="shared" si="3"/>
        <v>0.95361943537320459</v>
      </c>
      <c r="Y22" s="9">
        <f t="shared" si="4"/>
        <v>0.89180110425959735</v>
      </c>
      <c r="Z22" s="9">
        <v>0</v>
      </c>
    </row>
    <row r="23" spans="1:26" ht="15">
      <c r="A23" s="12" t="s">
        <v>675</v>
      </c>
      <c r="B23" s="14">
        <v>43727</v>
      </c>
      <c r="C23" s="45">
        <v>2</v>
      </c>
      <c r="D23" s="12">
        <v>9</v>
      </c>
      <c r="E23" s="12" t="s">
        <v>109</v>
      </c>
      <c r="F23" s="20">
        <v>6.9000000000000006E-2</v>
      </c>
      <c r="G23" s="20">
        <v>19.190000000000001</v>
      </c>
      <c r="H23" s="20">
        <v>2.7E-2</v>
      </c>
      <c r="I23" s="20">
        <v>0</v>
      </c>
      <c r="J23" s="20">
        <v>6.9000000000000006E-2</v>
      </c>
      <c r="K23" s="13">
        <f>G23+I23+J23</f>
        <v>19.259</v>
      </c>
      <c r="L23" s="12">
        <v>0</v>
      </c>
      <c r="M23" s="9">
        <v>82.330160000000006</v>
      </c>
      <c r="N23" s="9">
        <v>14.68981</v>
      </c>
      <c r="O23" s="9">
        <f t="shared" si="0"/>
        <v>82.035243945000005</v>
      </c>
      <c r="P23" s="9">
        <v>1.0300000000000001E-3</v>
      </c>
      <c r="Q23" s="9">
        <f>1000*P23</f>
        <v>1.03</v>
      </c>
      <c r="R23" s="9">
        <v>11.289529999999999</v>
      </c>
      <c r="S23" s="9">
        <v>1.996451</v>
      </c>
      <c r="T23" s="9">
        <v>0.650231</v>
      </c>
      <c r="U23" s="9">
        <f t="shared" si="1"/>
        <v>20.140254993999999</v>
      </c>
      <c r="V23" s="9">
        <v>2.899705</v>
      </c>
      <c r="W23" s="9">
        <f t="shared" si="2"/>
        <v>92.979040824999998</v>
      </c>
      <c r="X23" s="9">
        <f t="shared" si="3"/>
        <v>4.0731978800387179</v>
      </c>
      <c r="Y23" s="9">
        <f t="shared" si="4"/>
        <v>3.9292222947810416</v>
      </c>
      <c r="Z23" s="9">
        <v>0</v>
      </c>
    </row>
    <row r="24" spans="1:26" ht="15">
      <c r="A24" s="12" t="s">
        <v>675</v>
      </c>
      <c r="B24" s="14">
        <v>43727</v>
      </c>
      <c r="C24" s="45">
        <v>3</v>
      </c>
      <c r="D24" s="12">
        <v>13</v>
      </c>
      <c r="E24" s="12" t="s">
        <v>109</v>
      </c>
      <c r="F24" s="20">
        <v>4.5999999999999999E-2</v>
      </c>
      <c r="G24" s="20">
        <v>18.594999999999999</v>
      </c>
      <c r="H24" s="20">
        <v>7.2999999999999995E-2</v>
      </c>
      <c r="I24" s="20">
        <v>0</v>
      </c>
      <c r="J24" s="20">
        <v>4.5999999999999999E-2</v>
      </c>
      <c r="K24" s="13">
        <f>G24+I24+J24</f>
        <v>18.640999999999998</v>
      </c>
      <c r="L24" s="12">
        <v>0</v>
      </c>
      <c r="M24" s="9">
        <v>77.281589999999994</v>
      </c>
      <c r="N24" s="9">
        <v>10.153829999999999</v>
      </c>
      <c r="O24" s="9">
        <f t="shared" si="0"/>
        <v>56.704063634999997</v>
      </c>
      <c r="P24" s="9">
        <v>0</v>
      </c>
      <c r="Q24" s="9">
        <f>1000*P24</f>
        <v>0</v>
      </c>
      <c r="R24" s="9">
        <v>10.82071</v>
      </c>
      <c r="S24" s="9">
        <v>1.5635110000000001</v>
      </c>
      <c r="T24" s="9">
        <v>1.3061430000000001</v>
      </c>
      <c r="U24" s="9">
        <f t="shared" si="1"/>
        <v>40.456473282000005</v>
      </c>
      <c r="V24" s="9">
        <v>22.459820000000001</v>
      </c>
      <c r="W24" s="9">
        <f t="shared" si="2"/>
        <v>720.17412830000001</v>
      </c>
      <c r="X24" s="9">
        <f t="shared" si="3"/>
        <v>1.4016066907203428</v>
      </c>
      <c r="Y24" s="9">
        <f t="shared" si="4"/>
        <v>0.84644658461211031</v>
      </c>
      <c r="Z24" s="9">
        <v>0</v>
      </c>
    </row>
    <row r="25" spans="1:26" ht="15">
      <c r="A25" s="12" t="s">
        <v>675</v>
      </c>
      <c r="B25" s="14">
        <v>43727</v>
      </c>
      <c r="C25" s="45">
        <v>4</v>
      </c>
      <c r="D25" s="12">
        <v>19</v>
      </c>
      <c r="E25" s="12" t="s">
        <v>109</v>
      </c>
      <c r="F25" s="20">
        <v>5.7000000000000002E-2</v>
      </c>
      <c r="G25" s="20">
        <v>24.824999999999999</v>
      </c>
      <c r="H25" s="20">
        <v>0.13700000000000001</v>
      </c>
      <c r="I25" s="20">
        <v>0</v>
      </c>
      <c r="J25" s="20">
        <v>5.7000000000000002E-2</v>
      </c>
      <c r="K25" s="13">
        <f>G25+I25+J25</f>
        <v>24.881999999999998</v>
      </c>
      <c r="L25" s="12">
        <v>0</v>
      </c>
      <c r="M25" s="9">
        <v>90.592640000000003</v>
      </c>
      <c r="N25" s="9">
        <v>11.693580000000001</v>
      </c>
      <c r="O25" s="9">
        <f t="shared" si="0"/>
        <v>65.302797510000005</v>
      </c>
      <c r="P25" s="9">
        <v>5.04E-4</v>
      </c>
      <c r="Q25" s="9">
        <f>1000*P25</f>
        <v>0.504</v>
      </c>
      <c r="R25" s="9">
        <v>12.61561</v>
      </c>
      <c r="S25" s="9">
        <v>1.8585050000000001</v>
      </c>
      <c r="T25" s="9">
        <v>1.0583880000000001</v>
      </c>
      <c r="U25" s="9">
        <f t="shared" si="1"/>
        <v>32.782509912000002</v>
      </c>
      <c r="V25" s="9">
        <v>17.002669999999998</v>
      </c>
      <c r="W25" s="9">
        <f t="shared" si="2"/>
        <v>545.19061354999997</v>
      </c>
      <c r="X25" s="9">
        <f t="shared" si="3"/>
        <v>1.9920011519952592</v>
      </c>
      <c r="Y25" s="9">
        <f t="shared" si="4"/>
        <v>1.473350504267515</v>
      </c>
      <c r="Z25" s="9">
        <v>0</v>
      </c>
    </row>
  </sheetData>
  <autoFilter ref="A1:BM25">
    <sortState ref="A2:BH25">
      <sortCondition ref="E1:E25"/>
    </sortState>
  </autoFilter>
  <conditionalFormatting sqref="H2:H25">
    <cfRule type="cellIs" dxfId="0" priority="1" operator="greaterThan">
      <formula>2.4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Metadata</vt:lpstr>
      <vt:lpstr>Data for timeseries NA</vt:lpstr>
      <vt:lpstr>Pivot</vt:lpstr>
      <vt:lpstr>Data timeseries pivot</vt:lpstr>
      <vt:lpstr>Sheet5</vt:lpstr>
      <vt:lpstr>Poriewater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Senerpont Domis, Lisette</dc:creator>
  <cp:lastModifiedBy>Senerpont Domis, Lisette</cp:lastModifiedBy>
  <dcterms:created xsi:type="dcterms:W3CDTF">2019-10-14T15:15:08Z</dcterms:created>
  <dcterms:modified xsi:type="dcterms:W3CDTF">2019-10-22T19:39:41Z</dcterms:modified>
</cp:coreProperties>
</file>