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Niranjan\Desktop\Data Analysis Preparation\Projects\Coffee Sales Excel Project\"/>
    </mc:Choice>
  </mc:AlternateContent>
  <xr:revisionPtr revIDLastSave="0" documentId="13_ncr:1_{29B31D5F-DB07-4580-B8B5-A4864415B247}" xr6:coauthVersionLast="47" xr6:coauthVersionMax="47" xr10:uidLastSave="{00000000-0000-0000-0000-000000000000}"/>
  <bookViews>
    <workbookView xWindow="-108" yWindow="-108" windowWidth="23256" windowHeight="12456" tabRatio="663" xr2:uid="{00000000-000D-0000-FFFF-FFFF00000000}"/>
  </bookViews>
  <sheets>
    <sheet name="Dashboard" sheetId="19" r:id="rId1"/>
    <sheet name="orders" sheetId="17" r:id="rId2"/>
    <sheet name="customers" sheetId="13" r:id="rId3"/>
    <sheet name="products" sheetId="2" r:id="rId4"/>
    <sheet name="Loyalty Cards by Country" sheetId="23" r:id="rId5"/>
    <sheet name="Sales by Coffee Type" sheetId="22" r:id="rId6"/>
    <sheet name="Total Sales" sheetId="18" r:id="rId7"/>
    <sheet name="Sales by Country" sheetId="20" r:id="rId8"/>
    <sheet name="Top 5 Customers" sheetId="21" r:id="rId9"/>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N882" i="17" l="1"/>
  <c r="N974" i="17"/>
  <c r="M7" i="17"/>
  <c r="M34" i="17"/>
  <c r="M67" i="17"/>
  <c r="M99" i="17"/>
  <c r="M134" i="17"/>
  <c r="M162" i="17"/>
  <c r="M189" i="17"/>
  <c r="M219" i="17"/>
  <c r="M247" i="17"/>
  <c r="M274" i="17"/>
  <c r="M304" i="17"/>
  <c r="M328" i="17"/>
  <c r="M351" i="17"/>
  <c r="M377" i="17"/>
  <c r="M401" i="17"/>
  <c r="M424" i="17"/>
  <c r="M450" i="17"/>
  <c r="M470" i="17"/>
  <c r="M486" i="17"/>
  <c r="M502" i="17"/>
  <c r="M518" i="17"/>
  <c r="M534" i="17"/>
  <c r="M550" i="17"/>
  <c r="M566" i="17"/>
  <c r="M582" i="17"/>
  <c r="M598" i="17"/>
  <c r="M614" i="17"/>
  <c r="M630" i="17"/>
  <c r="M646" i="17"/>
  <c r="M662" i="17"/>
  <c r="M678" i="17"/>
  <c r="M694" i="17"/>
  <c r="M710" i="17"/>
  <c r="M726" i="17"/>
  <c r="M742" i="17"/>
  <c r="M758" i="17"/>
  <c r="M774" i="17"/>
  <c r="M790" i="17"/>
  <c r="M806" i="17"/>
  <c r="M822" i="17"/>
  <c r="M838" i="17"/>
  <c r="M854" i="17"/>
  <c r="M870" i="17"/>
  <c r="M886" i="17"/>
  <c r="M902" i="17"/>
  <c r="M918" i="17"/>
  <c r="M934" i="17"/>
  <c r="M950" i="17"/>
  <c r="M966" i="17"/>
  <c r="M982" i="17"/>
  <c r="M998"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P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906" i="17"/>
  <c r="P914" i="17"/>
  <c r="P922" i="17"/>
  <c r="P930" i="17"/>
  <c r="P938" i="17"/>
  <c r="P946" i="17"/>
  <c r="P954" i="17"/>
  <c r="P962" i="17"/>
  <c r="P970" i="17"/>
  <c r="P978" i="17"/>
  <c r="P986" i="17"/>
  <c r="P994"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79" i="17"/>
  <c r="P987" i="17"/>
  <c r="P995"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956" i="17"/>
  <c r="P964" i="17"/>
  <c r="P972" i="17"/>
  <c r="P980" i="17"/>
  <c r="P988" i="17"/>
  <c r="P996"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58" i="17"/>
  <c r="P966" i="17"/>
  <c r="P974" i="17"/>
  <c r="P982" i="17"/>
  <c r="P990" i="17"/>
  <c r="P998"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P9" i="17"/>
  <c r="P65" i="17"/>
  <c r="P17" i="17"/>
  <c r="P89" i="17"/>
  <c r="P153" i="17"/>
  <c r="P217" i="17"/>
  <c r="P281" i="17"/>
  <c r="P345" i="17"/>
  <c r="P409" i="17"/>
  <c r="P473" i="17"/>
  <c r="P537" i="17"/>
  <c r="P601" i="17"/>
  <c r="P665" i="17"/>
  <c r="P729" i="17"/>
  <c r="P793" i="17"/>
  <c r="P857" i="17"/>
  <c r="P921" i="17"/>
  <c r="P985" i="17"/>
  <c r="P25" i="17"/>
  <c r="P97" i="17"/>
  <c r="P161" i="17"/>
  <c r="P225" i="17"/>
  <c r="P289" i="17"/>
  <c r="P353" i="17"/>
  <c r="P417" i="17"/>
  <c r="P481" i="17"/>
  <c r="P545" i="17"/>
  <c r="P609" i="17"/>
  <c r="P673" i="17"/>
  <c r="P737" i="17"/>
  <c r="P801" i="17"/>
  <c r="P865" i="17"/>
  <c r="P929" i="17"/>
  <c r="P993" i="17"/>
  <c r="P33" i="17"/>
  <c r="P105" i="17"/>
  <c r="P169" i="17"/>
  <c r="P233" i="17"/>
  <c r="P297" i="17"/>
  <c r="P361" i="17"/>
  <c r="P425" i="17"/>
  <c r="P489" i="17"/>
  <c r="P553" i="17"/>
  <c r="P617" i="17"/>
  <c r="P681" i="17"/>
  <c r="P745" i="17"/>
  <c r="P809" i="17"/>
  <c r="P873" i="17"/>
  <c r="P937" i="17"/>
  <c r="P1001" i="17"/>
  <c r="P41" i="17"/>
  <c r="P113" i="17"/>
  <c r="P177" i="17"/>
  <c r="P241" i="17"/>
  <c r="P305" i="17"/>
  <c r="P369" i="17"/>
  <c r="P433" i="17"/>
  <c r="P497" i="17"/>
  <c r="P561" i="17"/>
  <c r="P625" i="17"/>
  <c r="P689" i="17"/>
  <c r="P753" i="17"/>
  <c r="P817" i="17"/>
  <c r="P881" i="17"/>
  <c r="P945" i="17"/>
  <c r="P49" i="17"/>
  <c r="P121" i="17"/>
  <c r="P185" i="17"/>
  <c r="P249" i="17"/>
  <c r="P313" i="17"/>
  <c r="P377" i="17"/>
  <c r="P441" i="17"/>
  <c r="P505" i="17"/>
  <c r="P569" i="17"/>
  <c r="P633" i="17"/>
  <c r="P697" i="17"/>
  <c r="P761" i="17"/>
  <c r="P825" i="17"/>
  <c r="P889" i="17"/>
  <c r="P953" i="17"/>
  <c r="P57" i="17"/>
  <c r="P129" i="17"/>
  <c r="P193" i="17"/>
  <c r="P257" i="17"/>
  <c r="P321" i="17"/>
  <c r="P385" i="17"/>
  <c r="P449" i="17"/>
  <c r="P513" i="17"/>
  <c r="P577" i="17"/>
  <c r="P641" i="17"/>
  <c r="P705" i="17"/>
  <c r="P769" i="17"/>
  <c r="P833" i="17"/>
  <c r="P897" i="17"/>
  <c r="P961" i="17"/>
  <c r="P73" i="17"/>
  <c r="P137" i="17"/>
  <c r="P201" i="17"/>
  <c r="P265" i="17"/>
  <c r="P329" i="17"/>
  <c r="P393" i="17"/>
  <c r="P457" i="17"/>
  <c r="P521" i="17"/>
  <c r="P585" i="17"/>
  <c r="P649" i="17"/>
  <c r="P713" i="17"/>
  <c r="P777" i="17"/>
  <c r="P841" i="17"/>
  <c r="P905" i="17"/>
  <c r="P969" i="17"/>
  <c r="P81" i="17"/>
  <c r="P145" i="17"/>
  <c r="P209" i="17"/>
  <c r="P273" i="17"/>
  <c r="P337" i="17"/>
  <c r="P401" i="17"/>
  <c r="P465" i="17"/>
  <c r="P529" i="17"/>
  <c r="P593" i="17"/>
  <c r="P657" i="17"/>
  <c r="P721" i="17"/>
  <c r="P785" i="17"/>
  <c r="P849" i="17"/>
  <c r="P913" i="17"/>
  <c r="P977"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43" i="17"/>
  <c r="G651" i="17"/>
  <c r="G659" i="17"/>
  <c r="G667" i="17"/>
  <c r="G675" i="17"/>
  <c r="G683" i="17"/>
  <c r="G691" i="17"/>
  <c r="G699" i="17"/>
  <c r="G707" i="17"/>
  <c r="G715" i="17"/>
  <c r="G723" i="17"/>
  <c r="G731" i="17"/>
  <c r="G739" i="17"/>
  <c r="G747" i="17"/>
  <c r="G755" i="17"/>
  <c r="G763" i="17"/>
  <c r="G771" i="17"/>
  <c r="G779" i="17"/>
  <c r="G787" i="17"/>
  <c r="G795" i="17"/>
  <c r="G803" i="17"/>
  <c r="G811" i="17"/>
  <c r="G819" i="17"/>
  <c r="G827" i="17"/>
  <c r="G835" i="17"/>
  <c r="G843" i="17"/>
  <c r="G851" i="17"/>
  <c r="G859" i="17"/>
  <c r="G867" i="17"/>
  <c r="G875" i="17"/>
  <c r="G883" i="17"/>
  <c r="G891" i="17"/>
  <c r="G899" i="17"/>
  <c r="G907" i="17"/>
  <c r="G915" i="17"/>
  <c r="G923" i="17"/>
  <c r="G931" i="17"/>
  <c r="G939" i="17"/>
  <c r="G947" i="17"/>
  <c r="G955" i="17"/>
  <c r="G963" i="17"/>
  <c r="G971" i="17"/>
  <c r="G979" i="17"/>
  <c r="G987" i="17"/>
  <c r="G995" i="17"/>
  <c r="G532" i="17"/>
  <c r="G556"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40" i="17"/>
  <c r="G548"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6" i="17"/>
  <c r="G22" i="17"/>
  <c r="G38" i="17"/>
  <c r="G54" i="17"/>
  <c r="G70" i="17"/>
  <c r="G86" i="17"/>
  <c r="G102" i="17"/>
  <c r="G118" i="17"/>
  <c r="G134" i="17"/>
  <c r="G150" i="17"/>
  <c r="G166" i="17"/>
  <c r="G182" i="17"/>
  <c r="G198" i="17"/>
  <c r="G214" i="17"/>
  <c r="G230" i="17"/>
  <c r="G246" i="17"/>
  <c r="G262" i="17"/>
  <c r="G278" i="17"/>
  <c r="G294" i="17"/>
  <c r="G310" i="17"/>
  <c r="G326" i="17"/>
  <c r="G342" i="17"/>
  <c r="G358" i="17"/>
  <c r="G374" i="17"/>
  <c r="G390" i="17"/>
  <c r="G406" i="17"/>
  <c r="G422" i="17"/>
  <c r="G434" i="17"/>
  <c r="G448" i="17"/>
  <c r="G462" i="17"/>
  <c r="G473" i="17"/>
  <c r="G487" i="17"/>
  <c r="G498" i="17"/>
  <c r="G512" i="17"/>
  <c r="G526" i="17"/>
  <c r="G537" i="17"/>
  <c r="G551" i="17"/>
  <c r="G562" i="17"/>
  <c r="G574" i="17"/>
  <c r="G584" i="17"/>
  <c r="G594" i="17"/>
  <c r="G606" i="17"/>
  <c r="G616" i="17"/>
  <c r="G626" i="17"/>
  <c r="G638" i="17"/>
  <c r="G648" i="17"/>
  <c r="G658" i="17"/>
  <c r="G670" i="17"/>
  <c r="G680" i="17"/>
  <c r="G690" i="17"/>
  <c r="G700" i="17"/>
  <c r="G709" i="17"/>
  <c r="G718" i="17"/>
  <c r="G727" i="17"/>
  <c r="G736" i="17"/>
  <c r="G745" i="17"/>
  <c r="G754" i="17"/>
  <c r="G764" i="17"/>
  <c r="G773" i="17"/>
  <c r="G782" i="17"/>
  <c r="G791" i="17"/>
  <c r="G800" i="17"/>
  <c r="G809" i="17"/>
  <c r="G818" i="17"/>
  <c r="G828" i="17"/>
  <c r="G837" i="17"/>
  <c r="G846" i="17"/>
  <c r="G855" i="17"/>
  <c r="G864" i="17"/>
  <c r="G873" i="17"/>
  <c r="G882" i="17"/>
  <c r="G892" i="17"/>
  <c r="G901" i="17"/>
  <c r="G910" i="17"/>
  <c r="G919" i="17"/>
  <c r="G928" i="17"/>
  <c r="G937" i="17"/>
  <c r="G7" i="17"/>
  <c r="G23" i="17"/>
  <c r="G39" i="17"/>
  <c r="G55" i="17"/>
  <c r="G71" i="17"/>
  <c r="G87" i="17"/>
  <c r="G103" i="17"/>
  <c r="G119" i="17"/>
  <c r="G135" i="17"/>
  <c r="G151" i="17"/>
  <c r="G167" i="17"/>
  <c r="G183" i="17"/>
  <c r="G199" i="17"/>
  <c r="G215" i="17"/>
  <c r="G231" i="17"/>
  <c r="G247" i="17"/>
  <c r="G263" i="17"/>
  <c r="G279" i="17"/>
  <c r="G295" i="17"/>
  <c r="G311" i="17"/>
  <c r="G327" i="17"/>
  <c r="G343" i="17"/>
  <c r="G359" i="17"/>
  <c r="G375" i="17"/>
  <c r="G391" i="17"/>
  <c r="G407" i="17"/>
  <c r="G423" i="17"/>
  <c r="G438" i="17"/>
  <c r="G449" i="17"/>
  <c r="G463" i="17"/>
  <c r="G474" i="17"/>
  <c r="G488" i="17"/>
  <c r="G502" i="17"/>
  <c r="G513" i="17"/>
  <c r="G527" i="17"/>
  <c r="G538" i="17"/>
  <c r="G552" i="17"/>
  <c r="G564" i="17"/>
  <c r="G575" i="17"/>
  <c r="G585" i="17"/>
  <c r="G596" i="17"/>
  <c r="G607" i="17"/>
  <c r="G617" i="17"/>
  <c r="G628" i="17"/>
  <c r="G639" i="17"/>
  <c r="G649" i="17"/>
  <c r="G660" i="17"/>
  <c r="G671" i="17"/>
  <c r="G681" i="17"/>
  <c r="G692" i="17"/>
  <c r="G701" i="17"/>
  <c r="G710" i="17"/>
  <c r="G719" i="17"/>
  <c r="G728" i="17"/>
  <c r="G737" i="17"/>
  <c r="G746" i="17"/>
  <c r="G756" i="17"/>
  <c r="G765" i="17"/>
  <c r="G774" i="17"/>
  <c r="G783" i="17"/>
  <c r="G792" i="17"/>
  <c r="G801" i="17"/>
  <c r="G810" i="17"/>
  <c r="G820" i="17"/>
  <c r="G829" i="17"/>
  <c r="G838" i="17"/>
  <c r="G847" i="17"/>
  <c r="G856" i="17"/>
  <c r="G865" i="17"/>
  <c r="G874" i="17"/>
  <c r="G884" i="17"/>
  <c r="G893" i="17"/>
  <c r="G902" i="17"/>
  <c r="G911" i="17"/>
  <c r="G920" i="17"/>
  <c r="G929" i="17"/>
  <c r="G938" i="17"/>
  <c r="G9" i="17"/>
  <c r="G25" i="17"/>
  <c r="G41" i="17"/>
  <c r="G57" i="17"/>
  <c r="G73" i="17"/>
  <c r="G89" i="17"/>
  <c r="G105" i="17"/>
  <c r="G121" i="17"/>
  <c r="G137" i="17"/>
  <c r="G153" i="17"/>
  <c r="G169" i="17"/>
  <c r="G185" i="17"/>
  <c r="G201" i="17"/>
  <c r="G217" i="17"/>
  <c r="G233" i="17"/>
  <c r="G249" i="17"/>
  <c r="G265" i="17"/>
  <c r="G281" i="17"/>
  <c r="G297" i="17"/>
  <c r="G313" i="17"/>
  <c r="G329" i="17"/>
  <c r="G345" i="17"/>
  <c r="G361" i="17"/>
  <c r="G377" i="17"/>
  <c r="G393" i="17"/>
  <c r="G409" i="17"/>
  <c r="G425" i="17"/>
  <c r="G439" i="17"/>
  <c r="G450" i="17"/>
  <c r="G464" i="17"/>
  <c r="G478" i="17"/>
  <c r="G489" i="17"/>
  <c r="G503" i="17"/>
  <c r="G514" i="17"/>
  <c r="G528" i="17"/>
  <c r="G542" i="17"/>
  <c r="G553" i="17"/>
  <c r="G566" i="17"/>
  <c r="G576" i="17"/>
  <c r="G586" i="17"/>
  <c r="G598" i="17"/>
  <c r="G608" i="17"/>
  <c r="G618" i="17"/>
  <c r="G630" i="17"/>
  <c r="G640" i="17"/>
  <c r="G650" i="17"/>
  <c r="G662" i="17"/>
  <c r="G672" i="17"/>
  <c r="G682" i="17"/>
  <c r="G693" i="17"/>
  <c r="G702" i="17"/>
  <c r="G711" i="17"/>
  <c r="G720" i="17"/>
  <c r="G729" i="17"/>
  <c r="G738" i="17"/>
  <c r="G748" i="17"/>
  <c r="G757" i="17"/>
  <c r="G766" i="17"/>
  <c r="G775" i="17"/>
  <c r="G784" i="17"/>
  <c r="G793" i="17"/>
  <c r="G802" i="17"/>
  <c r="G812" i="17"/>
  <c r="G821" i="17"/>
  <c r="G830" i="17"/>
  <c r="G839" i="17"/>
  <c r="G848" i="17"/>
  <c r="G857" i="17"/>
  <c r="G866" i="17"/>
  <c r="G876" i="17"/>
  <c r="G885" i="17"/>
  <c r="G894" i="17"/>
  <c r="G903" i="17"/>
  <c r="G912" i="17"/>
  <c r="G921" i="17"/>
  <c r="G930" i="17"/>
  <c r="G940" i="17"/>
  <c r="G949" i="17"/>
  <c r="G958" i="17"/>
  <c r="G967" i="17"/>
  <c r="G976" i="17"/>
  <c r="G985" i="17"/>
  <c r="G994" i="17"/>
  <c r="G15" i="17"/>
  <c r="G31" i="17"/>
  <c r="G47" i="17"/>
  <c r="G63" i="17"/>
  <c r="G79" i="17"/>
  <c r="G95" i="17"/>
  <c r="G111" i="17"/>
  <c r="G127" i="17"/>
  <c r="G143" i="17"/>
  <c r="G159" i="17"/>
  <c r="G175" i="17"/>
  <c r="G191" i="17"/>
  <c r="G207" i="17"/>
  <c r="G223" i="17"/>
  <c r="G239" i="17"/>
  <c r="G255" i="17"/>
  <c r="G271" i="17"/>
  <c r="G287" i="17"/>
  <c r="G303" i="17"/>
  <c r="G319" i="17"/>
  <c r="G335" i="17"/>
  <c r="G351" i="17"/>
  <c r="G367" i="17"/>
  <c r="G383" i="17"/>
  <c r="G399" i="17"/>
  <c r="G415" i="17"/>
  <c r="G431" i="17"/>
  <c r="G442" i="17"/>
  <c r="G456" i="17"/>
  <c r="G470" i="17"/>
  <c r="G481" i="17"/>
  <c r="G495" i="17"/>
  <c r="G506" i="17"/>
  <c r="G520" i="17"/>
  <c r="G534" i="17"/>
  <c r="G545" i="17"/>
  <c r="G559" i="17"/>
  <c r="G569" i="17"/>
  <c r="G580" i="17"/>
  <c r="G591" i="17"/>
  <c r="G601" i="17"/>
  <c r="G612" i="17"/>
  <c r="G623" i="17"/>
  <c r="G633" i="17"/>
  <c r="G644" i="17"/>
  <c r="G655" i="17"/>
  <c r="G665" i="17"/>
  <c r="G676" i="17"/>
  <c r="G687" i="17"/>
  <c r="G696" i="17"/>
  <c r="G705" i="17"/>
  <c r="G714" i="17"/>
  <c r="G724" i="17"/>
  <c r="G733" i="17"/>
  <c r="G742" i="17"/>
  <c r="G751" i="17"/>
  <c r="G760" i="17"/>
  <c r="G769" i="17"/>
  <c r="G778" i="17"/>
  <c r="G788" i="17"/>
  <c r="G797" i="17"/>
  <c r="G806" i="17"/>
  <c r="G815" i="17"/>
  <c r="G824" i="17"/>
  <c r="G833" i="17"/>
  <c r="G842" i="17"/>
  <c r="G852" i="17"/>
  <c r="G861" i="17"/>
  <c r="G870" i="17"/>
  <c r="G879" i="17"/>
  <c r="G888" i="17"/>
  <c r="G897" i="17"/>
  <c r="G906" i="17"/>
  <c r="G916" i="17"/>
  <c r="G925" i="17"/>
  <c r="G934" i="17"/>
  <c r="G943" i="17"/>
  <c r="G952" i="17"/>
  <c r="G961" i="17"/>
  <c r="G970" i="17"/>
  <c r="G980" i="17"/>
  <c r="G989" i="17"/>
  <c r="G998" i="17"/>
  <c r="G17" i="17"/>
  <c r="G33" i="17"/>
  <c r="G49" i="17"/>
  <c r="G65" i="17"/>
  <c r="G81" i="17"/>
  <c r="G97" i="17"/>
  <c r="G113" i="17"/>
  <c r="G129" i="17"/>
  <c r="G145" i="17"/>
  <c r="G161" i="17"/>
  <c r="G177" i="17"/>
  <c r="G193" i="17"/>
  <c r="G209" i="17"/>
  <c r="G225" i="17"/>
  <c r="G241" i="17"/>
  <c r="G257" i="17"/>
  <c r="G273" i="17"/>
  <c r="G289" i="17"/>
  <c r="G305" i="17"/>
  <c r="G321" i="17"/>
  <c r="G337" i="17"/>
  <c r="G353" i="17"/>
  <c r="G369" i="17"/>
  <c r="G385" i="17"/>
  <c r="G401" i="17"/>
  <c r="G417" i="17"/>
  <c r="G432" i="17"/>
  <c r="G446" i="17"/>
  <c r="G457" i="17"/>
  <c r="G471" i="17"/>
  <c r="G482" i="17"/>
  <c r="G496" i="17"/>
  <c r="G510" i="17"/>
  <c r="G521" i="17"/>
  <c r="G535" i="17"/>
  <c r="G546" i="17"/>
  <c r="G560" i="17"/>
  <c r="G570" i="17"/>
  <c r="G582" i="17"/>
  <c r="G592" i="17"/>
  <c r="G602" i="17"/>
  <c r="G614" i="17"/>
  <c r="G624" i="17"/>
  <c r="G634" i="17"/>
  <c r="G10" i="17"/>
  <c r="G50" i="17"/>
  <c r="G94" i="17"/>
  <c r="G138" i="17"/>
  <c r="G178" i="17"/>
  <c r="G222" i="17"/>
  <c r="G266" i="17"/>
  <c r="G306" i="17"/>
  <c r="G350" i="17"/>
  <c r="G394" i="17"/>
  <c r="G433" i="17"/>
  <c r="G466" i="17"/>
  <c r="G504" i="17"/>
  <c r="G536" i="17"/>
  <c r="G568" i="17"/>
  <c r="G599" i="17"/>
  <c r="G625" i="17"/>
  <c r="G652" i="17"/>
  <c r="G673" i="17"/>
  <c r="G694" i="17"/>
  <c r="G712" i="17"/>
  <c r="G730" i="17"/>
  <c r="G749" i="17"/>
  <c r="G767" i="17"/>
  <c r="G785" i="17"/>
  <c r="G804" i="17"/>
  <c r="G822" i="17"/>
  <c r="G840" i="17"/>
  <c r="G858" i="17"/>
  <c r="G877" i="17"/>
  <c r="G895" i="17"/>
  <c r="G913" i="17"/>
  <c r="G932" i="17"/>
  <c r="G946" i="17"/>
  <c r="G959" i="17"/>
  <c r="G972" i="17"/>
  <c r="G983" i="17"/>
  <c r="G996" i="17"/>
  <c r="G641" i="17"/>
  <c r="G758" i="17"/>
  <c r="G831" i="17"/>
  <c r="G886" i="17"/>
  <c r="G965" i="17"/>
  <c r="G298" i="17"/>
  <c r="G561" i="17"/>
  <c r="G725" i="17"/>
  <c r="G816" i="17"/>
  <c r="G926" i="17"/>
  <c r="G992" i="17"/>
  <c r="G218" i="17"/>
  <c r="G430" i="17"/>
  <c r="G593" i="17"/>
  <c r="G708" i="17"/>
  <c r="G799" i="17"/>
  <c r="G890" i="17"/>
  <c r="G969" i="17"/>
  <c r="G14" i="17"/>
  <c r="G58" i="17"/>
  <c r="G98" i="17"/>
  <c r="G142" i="17"/>
  <c r="G186" i="17"/>
  <c r="G226" i="17"/>
  <c r="G270" i="17"/>
  <c r="G314" i="17"/>
  <c r="G354" i="17"/>
  <c r="G398" i="17"/>
  <c r="G440" i="17"/>
  <c r="G472" i="17"/>
  <c r="G505" i="17"/>
  <c r="G543" i="17"/>
  <c r="G572" i="17"/>
  <c r="G600" i="17"/>
  <c r="G631" i="17"/>
  <c r="G654" i="17"/>
  <c r="G674" i="17"/>
  <c r="G695" i="17"/>
  <c r="G713" i="17"/>
  <c r="G732" i="17"/>
  <c r="G750" i="17"/>
  <c r="G768" i="17"/>
  <c r="G786" i="17"/>
  <c r="G805" i="17"/>
  <c r="G823" i="17"/>
  <c r="G841" i="17"/>
  <c r="G860" i="17"/>
  <c r="G878" i="17"/>
  <c r="G896" i="17"/>
  <c r="G914" i="17"/>
  <c r="G933" i="17"/>
  <c r="G948" i="17"/>
  <c r="G960" i="17"/>
  <c r="G973" i="17"/>
  <c r="G984" i="17"/>
  <c r="G997" i="17"/>
  <c r="G951" i="17"/>
  <c r="G1000" i="17"/>
  <c r="G114" i="17"/>
  <c r="G242" i="17"/>
  <c r="G414" i="17"/>
  <c r="G519" i="17"/>
  <c r="G610" i="17"/>
  <c r="G684" i="17"/>
  <c r="G776" i="17"/>
  <c r="G868" i="17"/>
  <c r="G941" i="17"/>
  <c r="G990" i="17"/>
  <c r="G458" i="17"/>
  <c r="G590" i="17"/>
  <c r="G706" i="17"/>
  <c r="G798" i="17"/>
  <c r="G889" i="17"/>
  <c r="G981" i="17"/>
  <c r="G174" i="17"/>
  <c r="G346" i="17"/>
  <c r="G530" i="17"/>
  <c r="G668" i="17"/>
  <c r="G762" i="17"/>
  <c r="G854" i="17"/>
  <c r="G945" i="17"/>
  <c r="G18" i="17"/>
  <c r="G62" i="17"/>
  <c r="G106" i="17"/>
  <c r="G146" i="17"/>
  <c r="G190" i="17"/>
  <c r="G234" i="17"/>
  <c r="G274" i="17"/>
  <c r="G318" i="17"/>
  <c r="G362" i="17"/>
  <c r="G402" i="17"/>
  <c r="G441" i="17"/>
  <c r="G479" i="17"/>
  <c r="G511" i="17"/>
  <c r="G544" i="17"/>
  <c r="G577" i="17"/>
  <c r="G604" i="17"/>
  <c r="G632" i="17"/>
  <c r="G656" i="17"/>
  <c r="G678" i="17"/>
  <c r="G697" i="17"/>
  <c r="G716" i="17"/>
  <c r="G734" i="17"/>
  <c r="G752" i="17"/>
  <c r="G770" i="17"/>
  <c r="G789" i="17"/>
  <c r="G807" i="17"/>
  <c r="G825" i="17"/>
  <c r="G844" i="17"/>
  <c r="G862" i="17"/>
  <c r="G880" i="17"/>
  <c r="G898" i="17"/>
  <c r="G917" i="17"/>
  <c r="G935" i="17"/>
  <c r="G950" i="17"/>
  <c r="G962" i="17"/>
  <c r="G974" i="17"/>
  <c r="G986" i="17"/>
  <c r="G999" i="17"/>
  <c r="G753" i="17"/>
  <c r="G772" i="17"/>
  <c r="G790" i="17"/>
  <c r="G826" i="17"/>
  <c r="G845" i="17"/>
  <c r="G881" i="17"/>
  <c r="G918" i="17"/>
  <c r="G936" i="17"/>
  <c r="G975" i="17"/>
  <c r="G988" i="17"/>
  <c r="G74" i="17"/>
  <c r="G202" i="17"/>
  <c r="G286" i="17"/>
  <c r="G370" i="17"/>
  <c r="G454" i="17"/>
  <c r="G554" i="17"/>
  <c r="G663" i="17"/>
  <c r="G703" i="17"/>
  <c r="G740" i="17"/>
  <c r="G794" i="17"/>
  <c r="G849" i="17"/>
  <c r="G904" i="17"/>
  <c r="G953" i="17"/>
  <c r="G1001" i="17"/>
  <c r="G382" i="17"/>
  <c r="G529" i="17"/>
  <c r="G620" i="17"/>
  <c r="G688" i="17"/>
  <c r="G780" i="17"/>
  <c r="G853" i="17"/>
  <c r="G908" i="17"/>
  <c r="G968" i="17"/>
  <c r="G46" i="17"/>
  <c r="G258" i="17"/>
  <c r="G465" i="17"/>
  <c r="G567" i="17"/>
  <c r="G647" i="17"/>
  <c r="G726" i="17"/>
  <c r="G817" i="17"/>
  <c r="G872" i="17"/>
  <c r="G927" i="17"/>
  <c r="G993" i="17"/>
  <c r="G26" i="17"/>
  <c r="G66" i="17"/>
  <c r="G110" i="17"/>
  <c r="G154" i="17"/>
  <c r="G194" i="17"/>
  <c r="G238" i="17"/>
  <c r="G282" i="17"/>
  <c r="G322" i="17"/>
  <c r="G366" i="17"/>
  <c r="G410" i="17"/>
  <c r="G447" i="17"/>
  <c r="G480" i="17"/>
  <c r="G518" i="17"/>
  <c r="G550" i="17"/>
  <c r="G578" i="17"/>
  <c r="G609" i="17"/>
  <c r="G636" i="17"/>
  <c r="G657" i="17"/>
  <c r="G679" i="17"/>
  <c r="G698" i="17"/>
  <c r="G717" i="17"/>
  <c r="G735" i="17"/>
  <c r="G808" i="17"/>
  <c r="G863" i="17"/>
  <c r="G900" i="17"/>
  <c r="G964" i="17"/>
  <c r="G30" i="17"/>
  <c r="G158" i="17"/>
  <c r="G330" i="17"/>
  <c r="G486" i="17"/>
  <c r="G583" i="17"/>
  <c r="G721" i="17"/>
  <c r="G813" i="17"/>
  <c r="G922" i="17"/>
  <c r="G977" i="17"/>
  <c r="G426" i="17"/>
  <c r="G646" i="17"/>
  <c r="G761" i="17"/>
  <c r="G871" i="17"/>
  <c r="G956" i="17"/>
  <c r="G130" i="17"/>
  <c r="G386" i="17"/>
  <c r="G622" i="17"/>
  <c r="G744" i="17"/>
  <c r="G836" i="17"/>
  <c r="G957" i="17"/>
  <c r="G34" i="17"/>
  <c r="G78" i="17"/>
  <c r="G122" i="17"/>
  <c r="G162" i="17"/>
  <c r="G206" i="17"/>
  <c r="G250" i="17"/>
  <c r="G290" i="17"/>
  <c r="G334" i="17"/>
  <c r="G378" i="17"/>
  <c r="G418" i="17"/>
  <c r="G455" i="17"/>
  <c r="G490" i="17"/>
  <c r="G522" i="17"/>
  <c r="G558" i="17"/>
  <c r="G588" i="17"/>
  <c r="G615" i="17"/>
  <c r="G642" i="17"/>
  <c r="G664" i="17"/>
  <c r="G686" i="17"/>
  <c r="G704" i="17"/>
  <c r="G722" i="17"/>
  <c r="G741" i="17"/>
  <c r="G759" i="17"/>
  <c r="G777" i="17"/>
  <c r="G796" i="17"/>
  <c r="G814" i="17"/>
  <c r="G832" i="17"/>
  <c r="G850" i="17"/>
  <c r="G869" i="17"/>
  <c r="G887" i="17"/>
  <c r="G905" i="17"/>
  <c r="G924" i="17"/>
  <c r="G942" i="17"/>
  <c r="G954" i="17"/>
  <c r="G966" i="17"/>
  <c r="G978" i="17"/>
  <c r="G991" i="17"/>
  <c r="G42" i="17"/>
  <c r="G82" i="17"/>
  <c r="G126" i="17"/>
  <c r="G170" i="17"/>
  <c r="G210" i="17"/>
  <c r="G254" i="17"/>
  <c r="G338" i="17"/>
  <c r="G494" i="17"/>
  <c r="G666" i="17"/>
  <c r="G743" i="17"/>
  <c r="G834" i="17"/>
  <c r="G944" i="17"/>
  <c r="G90" i="17"/>
  <c r="G302" i="17"/>
  <c r="G497" i="17"/>
  <c r="G689" i="17"/>
  <c r="G781" i="17"/>
  <c r="G909" i="17"/>
  <c r="G982" i="17"/>
  <c r="G2"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83" i="17"/>
  <c r="H891" i="17"/>
  <c r="H899" i="17"/>
  <c r="H907"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965" i="17"/>
  <c r="H973" i="17"/>
  <c r="H981"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31" i="17"/>
  <c r="H839" i="17"/>
  <c r="H847" i="17"/>
  <c r="H855" i="17"/>
  <c r="H863" i="17"/>
  <c r="H871" i="17"/>
  <c r="H879" i="17"/>
  <c r="H887" i="17"/>
  <c r="H895" i="17"/>
  <c r="H903" i="17"/>
  <c r="H911" i="17"/>
  <c r="H919" i="17"/>
  <c r="H927" i="17"/>
  <c r="H935" i="17"/>
  <c r="H943" i="17"/>
  <c r="H951" i="17"/>
  <c r="H959" i="17"/>
  <c r="H967" i="17"/>
  <c r="H975" i="17"/>
  <c r="H983" i="17"/>
  <c r="H991" i="17"/>
  <c r="H999" i="17"/>
  <c r="H624" i="17"/>
  <c r="H632"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10" i="17"/>
  <c r="H18" i="17"/>
  <c r="H26" i="17"/>
  <c r="H34" i="17"/>
  <c r="H42" i="17"/>
  <c r="H50" i="17"/>
  <c r="H58" i="17"/>
  <c r="H66" i="17"/>
  <c r="H74" i="17"/>
  <c r="H82" i="17"/>
  <c r="H90" i="17"/>
  <c r="H98" i="17"/>
  <c r="H106" i="17"/>
  <c r="H114" i="17"/>
  <c r="H122" i="17"/>
  <c r="H130" i="17"/>
  <c r="H138" i="17"/>
  <c r="H146" i="17"/>
  <c r="H154" i="17"/>
  <c r="H162" i="17"/>
  <c r="H170" i="17"/>
  <c r="H178" i="17"/>
  <c r="H186" i="17"/>
  <c r="H194" i="17"/>
  <c r="H202" i="17"/>
  <c r="H210" i="17"/>
  <c r="H218" i="17"/>
  <c r="H226" i="17"/>
  <c r="H234" i="17"/>
  <c r="H242" i="17"/>
  <c r="H250" i="17"/>
  <c r="H258" i="17"/>
  <c r="H266" i="17"/>
  <c r="H274" i="17"/>
  <c r="H282" i="17"/>
  <c r="H290" i="17"/>
  <c r="H298" i="17"/>
  <c r="H306" i="17"/>
  <c r="H314" i="17"/>
  <c r="H322" i="17"/>
  <c r="H330" i="17"/>
  <c r="H338" i="17"/>
  <c r="H346" i="17"/>
  <c r="H354" i="17"/>
  <c r="H362" i="17"/>
  <c r="H370" i="17"/>
  <c r="H378" i="17"/>
  <c r="H386" i="17"/>
  <c r="H394" i="17"/>
  <c r="H402" i="17"/>
  <c r="H410" i="17"/>
  <c r="H418" i="17"/>
  <c r="H426" i="17"/>
  <c r="H434" i="17"/>
  <c r="H442" i="17"/>
  <c r="H450" i="17"/>
  <c r="H458" i="17"/>
  <c r="H466" i="17"/>
  <c r="H474" i="17"/>
  <c r="H482" i="17"/>
  <c r="H490" i="17"/>
  <c r="H498" i="17"/>
  <c r="H506" i="17"/>
  <c r="H514" i="17"/>
  <c r="H9" i="17"/>
  <c r="H73" i="17"/>
  <c r="H137" i="17"/>
  <c r="H201" i="17"/>
  <c r="H265" i="17"/>
  <c r="H329" i="17"/>
  <c r="H393" i="17"/>
  <c r="H510" i="17"/>
  <c r="H554" i="17"/>
  <c r="H704" i="17"/>
  <c r="H868" i="17"/>
  <c r="H17" i="17"/>
  <c r="H81" i="17"/>
  <c r="H145" i="17"/>
  <c r="H209" i="17"/>
  <c r="H273" i="17"/>
  <c r="H337" i="17"/>
  <c r="H401" i="17"/>
  <c r="H465" i="17"/>
  <c r="H513" i="17"/>
  <c r="H537" i="17"/>
  <c r="H558" i="17"/>
  <c r="H578" i="17"/>
  <c r="H601" i="17"/>
  <c r="H622" i="17"/>
  <c r="H641" i="17"/>
  <c r="H657" i="17"/>
  <c r="H673" i="17"/>
  <c r="H689" i="17"/>
  <c r="H705" i="17"/>
  <c r="H721" i="17"/>
  <c r="H737" i="17"/>
  <c r="H753" i="17"/>
  <c r="H768" i="17"/>
  <c r="H780" i="17"/>
  <c r="H793" i="17"/>
  <c r="H806" i="17"/>
  <c r="H818" i="17"/>
  <c r="H832" i="17"/>
  <c r="H844" i="17"/>
  <c r="H857" i="17"/>
  <c r="H870" i="17"/>
  <c r="H882" i="17"/>
  <c r="H896" i="17"/>
  <c r="H908" i="17"/>
  <c r="H920" i="17"/>
  <c r="H930" i="17"/>
  <c r="H940" i="17"/>
  <c r="H952" i="17"/>
  <c r="H962" i="17"/>
  <c r="H972" i="17"/>
  <c r="H984" i="17"/>
  <c r="H993" i="17"/>
  <c r="H772" i="17"/>
  <c r="H874" i="17"/>
  <c r="H923" i="17"/>
  <c r="H955" i="17"/>
  <c r="H987" i="17"/>
  <c r="H618" i="17"/>
  <c r="H766" i="17"/>
  <c r="H830" i="17"/>
  <c r="H929" i="17"/>
  <c r="H992" i="17"/>
  <c r="H25" i="17"/>
  <c r="H89" i="17"/>
  <c r="H153" i="17"/>
  <c r="H217" i="17"/>
  <c r="H281" i="17"/>
  <c r="H345" i="17"/>
  <c r="H409" i="17"/>
  <c r="H473" i="17"/>
  <c r="H518" i="17"/>
  <c r="H538" i="17"/>
  <c r="H561" i="17"/>
  <c r="H582" i="17"/>
  <c r="H602" i="17"/>
  <c r="H625" i="17"/>
  <c r="H642" i="17"/>
  <c r="H658" i="17"/>
  <c r="H674" i="17"/>
  <c r="H690" i="17"/>
  <c r="H706" i="17"/>
  <c r="H722" i="17"/>
  <c r="H738" i="17"/>
  <c r="H754" i="17"/>
  <c r="H769" i="17"/>
  <c r="H782" i="17"/>
  <c r="H794" i="17"/>
  <c r="H808" i="17"/>
  <c r="H820" i="17"/>
  <c r="H833" i="17"/>
  <c r="H846" i="17"/>
  <c r="H858" i="17"/>
  <c r="H872" i="17"/>
  <c r="H884" i="17"/>
  <c r="H897" i="17"/>
  <c r="H910" i="17"/>
  <c r="H921" i="17"/>
  <c r="H931" i="17"/>
  <c r="H942" i="17"/>
  <c r="H953" i="17"/>
  <c r="H963" i="17"/>
  <c r="H974" i="17"/>
  <c r="H985" i="17"/>
  <c r="H994" i="17"/>
  <c r="H169" i="17"/>
  <c r="H297" i="17"/>
  <c r="H425" i="17"/>
  <c r="H522" i="17"/>
  <c r="H586" i="17"/>
  <c r="H630" i="17"/>
  <c r="H664" i="17"/>
  <c r="H728" i="17"/>
  <c r="H760" i="17"/>
  <c r="H798" i="17"/>
  <c r="H824" i="17"/>
  <c r="H862" i="17"/>
  <c r="H888" i="17"/>
  <c r="H934" i="17"/>
  <c r="H977" i="17"/>
  <c r="H577" i="17"/>
  <c r="H688" i="17"/>
  <c r="H792" i="17"/>
  <c r="H842" i="17"/>
  <c r="H894" i="17"/>
  <c r="H950" i="17"/>
  <c r="H33" i="17"/>
  <c r="H97" i="17"/>
  <c r="H161" i="17"/>
  <c r="H225" i="17"/>
  <c r="H289" i="17"/>
  <c r="H353" i="17"/>
  <c r="H417" i="17"/>
  <c r="H481" i="17"/>
  <c r="H521" i="17"/>
  <c r="H542" i="17"/>
  <c r="H562" i="17"/>
  <c r="H585" i="17"/>
  <c r="H606" i="17"/>
  <c r="H626" i="17"/>
  <c r="H646" i="17"/>
  <c r="H662" i="17"/>
  <c r="H678" i="17"/>
  <c r="H694" i="17"/>
  <c r="H710" i="17"/>
  <c r="H726" i="17"/>
  <c r="H742" i="17"/>
  <c r="H758" i="17"/>
  <c r="H770" i="17"/>
  <c r="H784" i="17"/>
  <c r="H796" i="17"/>
  <c r="H809" i="17"/>
  <c r="H822" i="17"/>
  <c r="H834" i="17"/>
  <c r="H848" i="17"/>
  <c r="H860" i="17"/>
  <c r="H873" i="17"/>
  <c r="H886" i="17"/>
  <c r="H898" i="17"/>
  <c r="H912" i="17"/>
  <c r="H922" i="17"/>
  <c r="H932" i="17"/>
  <c r="H944" i="17"/>
  <c r="H954" i="17"/>
  <c r="H964" i="17"/>
  <c r="H976" i="17"/>
  <c r="H986" i="17"/>
  <c r="H995" i="17"/>
  <c r="H105" i="17"/>
  <c r="H361" i="17"/>
  <c r="H489" i="17"/>
  <c r="H566" i="17"/>
  <c r="H609" i="17"/>
  <c r="H648" i="17"/>
  <c r="H680" i="17"/>
  <c r="H712" i="17"/>
  <c r="H744" i="17"/>
  <c r="H785" i="17"/>
  <c r="H836" i="17"/>
  <c r="H849" i="17"/>
  <c r="H900" i="17"/>
  <c r="H945" i="17"/>
  <c r="H966" i="17"/>
  <c r="H598" i="17"/>
  <c r="H672" i="17"/>
  <c r="H778" i="17"/>
  <c r="H856" i="17"/>
  <c r="H881" i="17"/>
  <c r="H961" i="17"/>
  <c r="H1001" i="17"/>
  <c r="H41" i="17"/>
  <c r="H233" i="17"/>
  <c r="H545" i="17"/>
  <c r="H696" i="17"/>
  <c r="H810" i="17"/>
  <c r="H913" i="17"/>
  <c r="H996" i="17"/>
  <c r="H736" i="17"/>
  <c r="H939" i="17"/>
  <c r="H49" i="17"/>
  <c r="H113" i="17"/>
  <c r="H177" i="17"/>
  <c r="H241" i="17"/>
  <c r="H305" i="17"/>
  <c r="H369" i="17"/>
  <c r="H433" i="17"/>
  <c r="H497" i="17"/>
  <c r="H526" i="17"/>
  <c r="H546" i="17"/>
  <c r="H569" i="17"/>
  <c r="H590" i="17"/>
  <c r="H610" i="17"/>
  <c r="H633" i="17"/>
  <c r="H649" i="17"/>
  <c r="H665" i="17"/>
  <c r="H681" i="17"/>
  <c r="H697" i="17"/>
  <c r="H713" i="17"/>
  <c r="H729" i="17"/>
  <c r="H745" i="17"/>
  <c r="H761" i="17"/>
  <c r="H774" i="17"/>
  <c r="H786" i="17"/>
  <c r="H800" i="17"/>
  <c r="H812" i="17"/>
  <c r="H825" i="17"/>
  <c r="H838" i="17"/>
  <c r="H850" i="17"/>
  <c r="H864" i="17"/>
  <c r="H876" i="17"/>
  <c r="H889" i="17"/>
  <c r="H902" i="17"/>
  <c r="H914" i="17"/>
  <c r="H924" i="17"/>
  <c r="H936" i="17"/>
  <c r="H946" i="17"/>
  <c r="H956" i="17"/>
  <c r="H968" i="17"/>
  <c r="H978" i="17"/>
  <c r="H988" i="17"/>
  <c r="H997" i="17"/>
  <c r="H938" i="17"/>
  <c r="H960" i="17"/>
  <c r="H980" i="17"/>
  <c r="H1000" i="17"/>
  <c r="H534" i="17"/>
  <c r="H656" i="17"/>
  <c r="H752" i="17"/>
  <c r="H817" i="17"/>
  <c r="H918" i="17"/>
  <c r="H982" i="17"/>
  <c r="H57" i="17"/>
  <c r="H121" i="17"/>
  <c r="H185" i="17"/>
  <c r="H249" i="17"/>
  <c r="H313" i="17"/>
  <c r="H377" i="17"/>
  <c r="H441" i="17"/>
  <c r="H502" i="17"/>
  <c r="H529" i="17"/>
  <c r="H550" i="17"/>
  <c r="H570" i="17"/>
  <c r="H593" i="17"/>
  <c r="H614" i="17"/>
  <c r="H634" i="17"/>
  <c r="H650" i="17"/>
  <c r="H666" i="17"/>
  <c r="H682" i="17"/>
  <c r="H698" i="17"/>
  <c r="H714" i="17"/>
  <c r="H730" i="17"/>
  <c r="H746" i="17"/>
  <c r="H762" i="17"/>
  <c r="H776" i="17"/>
  <c r="H788" i="17"/>
  <c r="H801" i="17"/>
  <c r="H814" i="17"/>
  <c r="H826" i="17"/>
  <c r="H840" i="17"/>
  <c r="H852" i="17"/>
  <c r="H865" i="17"/>
  <c r="H878" i="17"/>
  <c r="H890" i="17"/>
  <c r="H904" i="17"/>
  <c r="H915" i="17"/>
  <c r="H926" i="17"/>
  <c r="H937" i="17"/>
  <c r="H947" i="17"/>
  <c r="H958" i="17"/>
  <c r="H969" i="17"/>
  <c r="H979" i="17"/>
  <c r="H989" i="17"/>
  <c r="H998" i="17"/>
  <c r="H65" i="17"/>
  <c r="H129" i="17"/>
  <c r="H193" i="17"/>
  <c r="H257" i="17"/>
  <c r="H321" i="17"/>
  <c r="H385" i="17"/>
  <c r="H449" i="17"/>
  <c r="H505" i="17"/>
  <c r="H530" i="17"/>
  <c r="H553" i="17"/>
  <c r="H574" i="17"/>
  <c r="H594" i="17"/>
  <c r="H617" i="17"/>
  <c r="H638" i="17"/>
  <c r="H654" i="17"/>
  <c r="H670" i="17"/>
  <c r="H686" i="17"/>
  <c r="H702" i="17"/>
  <c r="H718" i="17"/>
  <c r="H734" i="17"/>
  <c r="H750" i="17"/>
  <c r="H764" i="17"/>
  <c r="H777" i="17"/>
  <c r="H790" i="17"/>
  <c r="H802" i="17"/>
  <c r="H816" i="17"/>
  <c r="H828" i="17"/>
  <c r="H841" i="17"/>
  <c r="H854" i="17"/>
  <c r="H866" i="17"/>
  <c r="H880" i="17"/>
  <c r="H892" i="17"/>
  <c r="H905" i="17"/>
  <c r="H916" i="17"/>
  <c r="H928" i="17"/>
  <c r="H948" i="17"/>
  <c r="H970" i="17"/>
  <c r="H990" i="17"/>
  <c r="H457" i="17"/>
  <c r="H640" i="17"/>
  <c r="H720" i="17"/>
  <c r="H804" i="17"/>
  <c r="H906" i="17"/>
  <c r="H971" i="17"/>
  <c r="H2"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5" i="17"/>
  <c r="F13" i="17"/>
  <c r="F21" i="17"/>
  <c r="F29" i="17"/>
  <c r="F37"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 i="17"/>
  <c r="F15" i="17"/>
  <c r="F23" i="17"/>
  <c r="F31" i="17"/>
  <c r="F39" i="17"/>
  <c r="F47" i="17"/>
  <c r="F55" i="17"/>
  <c r="F63" i="17"/>
  <c r="F71" i="17"/>
  <c r="F79" i="17"/>
  <c r="F87" i="17"/>
  <c r="F95" i="17"/>
  <c r="F103" i="17"/>
  <c r="F111" i="17"/>
  <c r="F119" i="17"/>
  <c r="F127" i="17"/>
  <c r="F135" i="17"/>
  <c r="F143" i="17"/>
  <c r="F151" i="17"/>
  <c r="F159" i="17"/>
  <c r="F167" i="17"/>
  <c r="F175" i="17"/>
  <c r="F183"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4" i="17"/>
  <c r="F272" i="17"/>
  <c r="F280" i="17"/>
  <c r="F288" i="17"/>
  <c r="F296" i="17"/>
  <c r="F304" i="17"/>
  <c r="F312" i="17"/>
  <c r="F320" i="17"/>
  <c r="F328" i="17"/>
  <c r="F336" i="17"/>
  <c r="F344" i="17"/>
  <c r="F352" i="17"/>
  <c r="F360" i="17"/>
  <c r="F368" i="17"/>
  <c r="F376" i="17"/>
  <c r="F384" i="17"/>
  <c r="F392" i="17"/>
  <c r="F400" i="17"/>
  <c r="F408" i="17"/>
  <c r="F416" i="17"/>
  <c r="F424" i="17"/>
  <c r="F432" i="17"/>
  <c r="F440" i="17"/>
  <c r="F448" i="17"/>
  <c r="F456" i="17"/>
  <c r="F464" i="17"/>
  <c r="F472" i="17"/>
  <c r="F480" i="17"/>
  <c r="F488" i="17"/>
  <c r="F496" i="17"/>
  <c r="F504" i="17"/>
  <c r="F512" i="17"/>
  <c r="F520" i="17"/>
  <c r="F528" i="17"/>
  <c r="F536" i="17"/>
  <c r="F544" i="17"/>
  <c r="F552" i="17"/>
  <c r="F560" i="17"/>
  <c r="F568" i="17"/>
  <c r="F576" i="17"/>
  <c r="F584" i="17"/>
  <c r="F592" i="17"/>
  <c r="F600" i="17"/>
  <c r="F608" i="17"/>
  <c r="F616" i="17"/>
  <c r="F624" i="17"/>
  <c r="F632" i="17"/>
  <c r="F640" i="17"/>
  <c r="F648" i="17"/>
  <c r="F656" i="17"/>
  <c r="F664" i="17"/>
  <c r="F672" i="17"/>
  <c r="F680" i="17"/>
  <c r="F688" i="17"/>
  <c r="F696" i="17"/>
  <c r="F704" i="17"/>
  <c r="F712" i="17"/>
  <c r="F720" i="17"/>
  <c r="F728" i="17"/>
  <c r="F736" i="17"/>
  <c r="F744" i="17"/>
  <c r="F752" i="17"/>
  <c r="F760" i="17"/>
  <c r="F768" i="17"/>
  <c r="F776" i="17"/>
  <c r="F784" i="17"/>
  <c r="F792" i="17"/>
  <c r="F800" i="17"/>
  <c r="F808" i="17"/>
  <c r="F816" i="17"/>
  <c r="F824" i="17"/>
  <c r="F832" i="17"/>
  <c r="F840" i="17"/>
  <c r="F848" i="17"/>
  <c r="F856" i="17"/>
  <c r="F864" i="17"/>
  <c r="F872" i="17"/>
  <c r="F880" i="17"/>
  <c r="F888" i="17"/>
  <c r="F896" i="17"/>
  <c r="F904" i="17"/>
  <c r="F912" i="17"/>
  <c r="F920" i="17"/>
  <c r="F928" i="17"/>
  <c r="F936" i="17"/>
  <c r="F944" i="17"/>
  <c r="F952" i="17"/>
  <c r="F960" i="17"/>
  <c r="F968" i="17"/>
  <c r="F976" i="17"/>
  <c r="F984" i="17"/>
  <c r="F992" i="17"/>
  <c r="F1000" i="17"/>
  <c r="F33" i="17"/>
  <c r="F49" i="17"/>
  <c r="F9" i="17"/>
  <c r="F17" i="17"/>
  <c r="F25" i="17"/>
  <c r="F41" i="17"/>
  <c r="F57" i="17"/>
  <c r="F10" i="17"/>
  <c r="F18" i="17"/>
  <c r="F26" i="17"/>
  <c r="F34" i="17"/>
  <c r="F42" i="17"/>
  <c r="F50" i="17"/>
  <c r="F58" i="17"/>
  <c r="F66" i="17"/>
  <c r="F74" i="17"/>
  <c r="F82" i="17"/>
  <c r="F90" i="17"/>
  <c r="F98" i="17"/>
  <c r="F106" i="17"/>
  <c r="F114" i="17"/>
  <c r="F122" i="17"/>
  <c r="F130" i="17"/>
  <c r="F138" i="17"/>
  <c r="F146" i="17"/>
  <c r="F154" i="17"/>
  <c r="F162" i="17"/>
  <c r="F170" i="17"/>
  <c r="F178" i="17"/>
  <c r="F186" i="17"/>
  <c r="F194" i="17"/>
  <c r="F202" i="17"/>
  <c r="F210" i="17"/>
  <c r="F218" i="17"/>
  <c r="F226" i="17"/>
  <c r="F234" i="17"/>
  <c r="F242" i="17"/>
  <c r="F250" i="17"/>
  <c r="F258" i="17"/>
  <c r="F266" i="17"/>
  <c r="F274" i="17"/>
  <c r="F282" i="17"/>
  <c r="F290" i="17"/>
  <c r="F298" i="17"/>
  <c r="F306" i="17"/>
  <c r="F314" i="17"/>
  <c r="F322" i="17"/>
  <c r="F330" i="17"/>
  <c r="F338" i="17"/>
  <c r="F346" i="17"/>
  <c r="F354" i="17"/>
  <c r="F362" i="17"/>
  <c r="F370" i="17"/>
  <c r="F378" i="17"/>
  <c r="F386" i="17"/>
  <c r="F394" i="17"/>
  <c r="F402" i="17"/>
  <c r="F410" i="17"/>
  <c r="F418" i="17"/>
  <c r="F426" i="17"/>
  <c r="F434" i="17"/>
  <c r="F442" i="17"/>
  <c r="F450" i="17"/>
  <c r="F458" i="17"/>
  <c r="F466" i="17"/>
  <c r="F474" i="17"/>
  <c r="F482" i="17"/>
  <c r="F490" i="17"/>
  <c r="F498" i="17"/>
  <c r="F506" i="17"/>
  <c r="F514" i="17"/>
  <c r="F522" i="17"/>
  <c r="F530" i="17"/>
  <c r="F538" i="17"/>
  <c r="F546" i="17"/>
  <c r="F554" i="17"/>
  <c r="F562" i="17"/>
  <c r="F570" i="17"/>
  <c r="F578" i="17"/>
  <c r="F586" i="17"/>
  <c r="F594" i="17"/>
  <c r="F602" i="17"/>
  <c r="F610" i="17"/>
  <c r="F618" i="17"/>
  <c r="F626" i="17"/>
  <c r="F634" i="17"/>
  <c r="F642" i="17"/>
  <c r="F650" i="17"/>
  <c r="F658" i="17"/>
  <c r="F666" i="17"/>
  <c r="F674" i="17"/>
  <c r="F682" i="17"/>
  <c r="F690" i="17"/>
  <c r="F698" i="17"/>
  <c r="F706" i="17"/>
  <c r="F714" i="17"/>
  <c r="F722" i="17"/>
  <c r="F730" i="17"/>
  <c r="F738" i="17"/>
  <c r="F746" i="17"/>
  <c r="F754" i="17"/>
  <c r="F762" i="17"/>
  <c r="F11" i="17"/>
  <c r="F59" i="17"/>
  <c r="F81" i="17"/>
  <c r="F101" i="17"/>
  <c r="F123" i="17"/>
  <c r="F145" i="17"/>
  <c r="F165" i="17"/>
  <c r="F187" i="17"/>
  <c r="F201" i="17"/>
  <c r="F213" i="17"/>
  <c r="F227" i="17"/>
  <c r="F239" i="17"/>
  <c r="F252" i="17"/>
  <c r="F265" i="17"/>
  <c r="F277" i="17"/>
  <c r="F291" i="17"/>
  <c r="F303" i="17"/>
  <c r="F316" i="17"/>
  <c r="F329" i="17"/>
  <c r="F341" i="17"/>
  <c r="F355" i="17"/>
  <c r="F367" i="17"/>
  <c r="F380" i="17"/>
  <c r="F393" i="17"/>
  <c r="F405" i="17"/>
  <c r="F419" i="17"/>
  <c r="F431" i="17"/>
  <c r="F444" i="17"/>
  <c r="F457" i="17"/>
  <c r="F469" i="17"/>
  <c r="F483" i="17"/>
  <c r="F495" i="17"/>
  <c r="F508" i="17"/>
  <c r="F521" i="17"/>
  <c r="F533" i="17"/>
  <c r="F547" i="17"/>
  <c r="F559" i="17"/>
  <c r="F572" i="17"/>
  <c r="F585" i="17"/>
  <c r="F597" i="17"/>
  <c r="F611" i="17"/>
  <c r="F623" i="17"/>
  <c r="F636" i="17"/>
  <c r="F649" i="17"/>
  <c r="F661" i="17"/>
  <c r="F675" i="17"/>
  <c r="F687" i="17"/>
  <c r="F700" i="17"/>
  <c r="F713" i="17"/>
  <c r="F725" i="17"/>
  <c r="F739" i="17"/>
  <c r="F751" i="17"/>
  <c r="F764" i="17"/>
  <c r="F773" i="17"/>
  <c r="F782" i="17"/>
  <c r="F791" i="17"/>
  <c r="F801" i="17"/>
  <c r="F810" i="17"/>
  <c r="F819" i="17"/>
  <c r="F828" i="17"/>
  <c r="F837" i="17"/>
  <c r="F846" i="17"/>
  <c r="F855" i="17"/>
  <c r="F865" i="17"/>
  <c r="F874" i="17"/>
  <c r="F883" i="17"/>
  <c r="F892" i="17"/>
  <c r="F901" i="17"/>
  <c r="F910" i="17"/>
  <c r="F919" i="17"/>
  <c r="F929" i="17"/>
  <c r="F938" i="17"/>
  <c r="F947" i="17"/>
  <c r="F956" i="17"/>
  <c r="F965" i="17"/>
  <c r="F974" i="17"/>
  <c r="F983" i="17"/>
  <c r="F993" i="17"/>
  <c r="F939" i="17"/>
  <c r="F966" i="17"/>
  <c r="F985" i="17"/>
  <c r="F977" i="17"/>
  <c r="F19" i="17"/>
  <c r="F61" i="17"/>
  <c r="F83" i="17"/>
  <c r="F105" i="17"/>
  <c r="F125" i="17"/>
  <c r="F147" i="17"/>
  <c r="F169" i="17"/>
  <c r="F189" i="17"/>
  <c r="F203" i="17"/>
  <c r="F215" i="17"/>
  <c r="F228" i="17"/>
  <c r="F241" i="17"/>
  <c r="F253" i="17"/>
  <c r="F267" i="17"/>
  <c r="F279" i="17"/>
  <c r="F292" i="17"/>
  <c r="F305" i="17"/>
  <c r="F317" i="17"/>
  <c r="F331" i="17"/>
  <c r="F343" i="17"/>
  <c r="F356" i="17"/>
  <c r="F369" i="17"/>
  <c r="F381" i="17"/>
  <c r="F395" i="17"/>
  <c r="F407" i="17"/>
  <c r="F420" i="17"/>
  <c r="F433" i="17"/>
  <c r="F445" i="17"/>
  <c r="F459" i="17"/>
  <c r="F471" i="17"/>
  <c r="F484" i="17"/>
  <c r="F497" i="17"/>
  <c r="F509" i="17"/>
  <c r="F523" i="17"/>
  <c r="F535" i="17"/>
  <c r="F548" i="17"/>
  <c r="F561" i="17"/>
  <c r="F573" i="17"/>
  <c r="F587" i="17"/>
  <c r="F599" i="17"/>
  <c r="F612" i="17"/>
  <c r="F625" i="17"/>
  <c r="F637" i="17"/>
  <c r="F651" i="17"/>
  <c r="F663" i="17"/>
  <c r="F676" i="17"/>
  <c r="F689" i="17"/>
  <c r="F701" i="17"/>
  <c r="F715" i="17"/>
  <c r="F727" i="17"/>
  <c r="F740" i="17"/>
  <c r="F753" i="17"/>
  <c r="F765" i="17"/>
  <c r="F774" i="17"/>
  <c r="F783" i="17"/>
  <c r="F793" i="17"/>
  <c r="F802" i="17"/>
  <c r="F811" i="17"/>
  <c r="F820" i="17"/>
  <c r="F829" i="17"/>
  <c r="F838" i="17"/>
  <c r="F847" i="17"/>
  <c r="F857" i="17"/>
  <c r="F866" i="17"/>
  <c r="F875" i="17"/>
  <c r="F884" i="17"/>
  <c r="F893" i="17"/>
  <c r="F902" i="17"/>
  <c r="F911" i="17"/>
  <c r="F921" i="17"/>
  <c r="F930" i="17"/>
  <c r="F948" i="17"/>
  <c r="F957" i="17"/>
  <c r="F975" i="17"/>
  <c r="F994" i="17"/>
  <c r="F986" i="17"/>
  <c r="F27" i="17"/>
  <c r="F65" i="17"/>
  <c r="F85" i="17"/>
  <c r="F107" i="17"/>
  <c r="F129" i="17"/>
  <c r="F149" i="17"/>
  <c r="F171" i="17"/>
  <c r="F191" i="17"/>
  <c r="F204" i="17"/>
  <c r="F217" i="17"/>
  <c r="F229" i="17"/>
  <c r="F243" i="17"/>
  <c r="F255" i="17"/>
  <c r="F268" i="17"/>
  <c r="F281" i="17"/>
  <c r="F293" i="17"/>
  <c r="F307" i="17"/>
  <c r="F319" i="17"/>
  <c r="F332" i="17"/>
  <c r="F345" i="17"/>
  <c r="F357" i="17"/>
  <c r="F371" i="17"/>
  <c r="F383" i="17"/>
  <c r="F396" i="17"/>
  <c r="F409" i="17"/>
  <c r="F421" i="17"/>
  <c r="F435" i="17"/>
  <c r="F447" i="17"/>
  <c r="F460" i="17"/>
  <c r="F473" i="17"/>
  <c r="F485" i="17"/>
  <c r="F499" i="17"/>
  <c r="F511" i="17"/>
  <c r="F524" i="17"/>
  <c r="F537" i="17"/>
  <c r="F549" i="17"/>
  <c r="F563" i="17"/>
  <c r="F575" i="17"/>
  <c r="F588" i="17"/>
  <c r="F601" i="17"/>
  <c r="F613" i="17"/>
  <c r="F627" i="17"/>
  <c r="F639" i="17"/>
  <c r="F652" i="17"/>
  <c r="F665" i="17"/>
  <c r="F677" i="17"/>
  <c r="F691" i="17"/>
  <c r="F703" i="17"/>
  <c r="F716" i="17"/>
  <c r="F729" i="17"/>
  <c r="F741" i="17"/>
  <c r="F755" i="17"/>
  <c r="F766" i="17"/>
  <c r="F775" i="17"/>
  <c r="F785" i="17"/>
  <c r="F794" i="17"/>
  <c r="F803" i="17"/>
  <c r="F812" i="17"/>
  <c r="F821" i="17"/>
  <c r="F830" i="17"/>
  <c r="F839" i="17"/>
  <c r="F849" i="17"/>
  <c r="F858" i="17"/>
  <c r="F867" i="17"/>
  <c r="F876" i="17"/>
  <c r="F885" i="17"/>
  <c r="F894" i="17"/>
  <c r="F903" i="17"/>
  <c r="F913" i="17"/>
  <c r="F922" i="17"/>
  <c r="F931" i="17"/>
  <c r="F940" i="17"/>
  <c r="F949" i="17"/>
  <c r="F958" i="17"/>
  <c r="F35" i="17"/>
  <c r="F67" i="17"/>
  <c r="F89" i="17"/>
  <c r="F109" i="17"/>
  <c r="F131" i="17"/>
  <c r="F153" i="17"/>
  <c r="F173" i="17"/>
  <c r="F193" i="17"/>
  <c r="F205" i="17"/>
  <c r="F219" i="17"/>
  <c r="F231" i="17"/>
  <c r="F244" i="17"/>
  <c r="F257" i="17"/>
  <c r="F269" i="17"/>
  <c r="F283" i="17"/>
  <c r="F295" i="17"/>
  <c r="F308" i="17"/>
  <c r="F321" i="17"/>
  <c r="F333" i="17"/>
  <c r="F347" i="17"/>
  <c r="F359" i="17"/>
  <c r="F372" i="17"/>
  <c r="F385" i="17"/>
  <c r="F397" i="17"/>
  <c r="F411" i="17"/>
  <c r="F423" i="17"/>
  <c r="F436" i="17"/>
  <c r="F449" i="17"/>
  <c r="F461" i="17"/>
  <c r="F475" i="17"/>
  <c r="F487" i="17"/>
  <c r="F500" i="17"/>
  <c r="F513" i="17"/>
  <c r="F525" i="17"/>
  <c r="F539" i="17"/>
  <c r="F551" i="17"/>
  <c r="F564" i="17"/>
  <c r="F577" i="17"/>
  <c r="F589" i="17"/>
  <c r="F603" i="17"/>
  <c r="F615" i="17"/>
  <c r="F628" i="17"/>
  <c r="F641" i="17"/>
  <c r="F653" i="17"/>
  <c r="F667" i="17"/>
  <c r="F679" i="17"/>
  <c r="F692" i="17"/>
  <c r="F705" i="17"/>
  <c r="F717" i="17"/>
  <c r="F731" i="17"/>
  <c r="F743" i="17"/>
  <c r="F756" i="17"/>
  <c r="F767" i="17"/>
  <c r="F777" i="17"/>
  <c r="F786" i="17"/>
  <c r="F795" i="17"/>
  <c r="F804" i="17"/>
  <c r="F813" i="17"/>
  <c r="F822" i="17"/>
  <c r="F831" i="17"/>
  <c r="F841" i="17"/>
  <c r="F850" i="17"/>
  <c r="F859" i="17"/>
  <c r="F868" i="17"/>
  <c r="F877" i="17"/>
  <c r="F886" i="17"/>
  <c r="F895" i="17"/>
  <c r="F905" i="17"/>
  <c r="F914" i="17"/>
  <c r="F923" i="17"/>
  <c r="F932" i="17"/>
  <c r="F941" i="17"/>
  <c r="F950" i="17"/>
  <c r="F959" i="17"/>
  <c r="F969" i="17"/>
  <c r="F978" i="17"/>
  <c r="F987" i="17"/>
  <c r="F996" i="17"/>
  <c r="F361" i="17"/>
  <c r="F425" i="17"/>
  <c r="F451" i="17"/>
  <c r="F476" i="17"/>
  <c r="F501" i="17"/>
  <c r="F527" i="17"/>
  <c r="F553" i="17"/>
  <c r="F579" i="17"/>
  <c r="F604" i="17"/>
  <c r="F643" i="17"/>
  <c r="F668" i="17"/>
  <c r="F693" i="17"/>
  <c r="F719" i="17"/>
  <c r="F745" i="17"/>
  <c r="F769" i="17"/>
  <c r="F787" i="17"/>
  <c r="F805" i="17"/>
  <c r="F833" i="17"/>
  <c r="F851" i="17"/>
  <c r="F869" i="17"/>
  <c r="F887" i="17"/>
  <c r="F906" i="17"/>
  <c r="F924" i="17"/>
  <c r="F942" i="17"/>
  <c r="F961" i="17"/>
  <c r="F979" i="17"/>
  <c r="F997" i="17"/>
  <c r="F644" i="17"/>
  <c r="F708" i="17"/>
  <c r="F759" i="17"/>
  <c r="F797" i="17"/>
  <c r="F825" i="17"/>
  <c r="F861" i="17"/>
  <c r="F889" i="17"/>
  <c r="F934" i="17"/>
  <c r="F962" i="17"/>
  <c r="F998" i="17"/>
  <c r="F935" i="17"/>
  <c r="F963" i="17"/>
  <c r="F999" i="17"/>
  <c r="F763" i="17"/>
  <c r="F827" i="17"/>
  <c r="F863" i="17"/>
  <c r="F900" i="17"/>
  <c r="F937" i="17"/>
  <c r="F964" i="17"/>
  <c r="F967" i="17"/>
  <c r="F43" i="17"/>
  <c r="F69" i="17"/>
  <c r="F91" i="17"/>
  <c r="F113" i="17"/>
  <c r="F133" i="17"/>
  <c r="F155" i="17"/>
  <c r="F177" i="17"/>
  <c r="F195" i="17"/>
  <c r="F207" i="17"/>
  <c r="F220" i="17"/>
  <c r="F233" i="17"/>
  <c r="F245" i="17"/>
  <c r="F259" i="17"/>
  <c r="F271" i="17"/>
  <c r="F284" i="17"/>
  <c r="F297" i="17"/>
  <c r="F309" i="17"/>
  <c r="F323" i="17"/>
  <c r="F335" i="17"/>
  <c r="F348" i="17"/>
  <c r="F373" i="17"/>
  <c r="F387" i="17"/>
  <c r="F399" i="17"/>
  <c r="F412" i="17"/>
  <c r="F437" i="17"/>
  <c r="F463" i="17"/>
  <c r="F489" i="17"/>
  <c r="F515" i="17"/>
  <c r="F540" i="17"/>
  <c r="F565" i="17"/>
  <c r="F591" i="17"/>
  <c r="F617" i="17"/>
  <c r="F629" i="17"/>
  <c r="F655" i="17"/>
  <c r="F681" i="17"/>
  <c r="F707" i="17"/>
  <c r="F732" i="17"/>
  <c r="F757" i="17"/>
  <c r="F778" i="17"/>
  <c r="F796" i="17"/>
  <c r="F814" i="17"/>
  <c r="F823" i="17"/>
  <c r="F842" i="17"/>
  <c r="F860" i="17"/>
  <c r="F878" i="17"/>
  <c r="F897" i="17"/>
  <c r="F915" i="17"/>
  <c r="F933" i="17"/>
  <c r="F951" i="17"/>
  <c r="F970" i="17"/>
  <c r="F988" i="17"/>
  <c r="F619" i="17"/>
  <c r="F669" i="17"/>
  <c r="F721" i="17"/>
  <c r="F747" i="17"/>
  <c r="F779" i="17"/>
  <c r="F815" i="17"/>
  <c r="F843" i="17"/>
  <c r="F870" i="17"/>
  <c r="F898" i="17"/>
  <c r="F916" i="17"/>
  <c r="F953" i="17"/>
  <c r="F980" i="17"/>
  <c r="F917" i="17"/>
  <c r="F945" i="17"/>
  <c r="F981" i="17"/>
  <c r="F724" i="17"/>
  <c r="F799" i="17"/>
  <c r="F836" i="17"/>
  <c r="F45" i="17"/>
  <c r="F73" i="17"/>
  <c r="F93" i="17"/>
  <c r="F115" i="17"/>
  <c r="F137" i="17"/>
  <c r="F157" i="17"/>
  <c r="F179" i="17"/>
  <c r="F196" i="17"/>
  <c r="F209" i="17"/>
  <c r="F221" i="17"/>
  <c r="F235" i="17"/>
  <c r="F247" i="17"/>
  <c r="F260" i="17"/>
  <c r="F273" i="17"/>
  <c r="F285" i="17"/>
  <c r="F299" i="17"/>
  <c r="F311" i="17"/>
  <c r="F324" i="17"/>
  <c r="F337" i="17"/>
  <c r="F349" i="17"/>
  <c r="F363" i="17"/>
  <c r="F375" i="17"/>
  <c r="F388" i="17"/>
  <c r="F401" i="17"/>
  <c r="F413" i="17"/>
  <c r="F427" i="17"/>
  <c r="F439" i="17"/>
  <c r="F452" i="17"/>
  <c r="F465" i="17"/>
  <c r="F477" i="17"/>
  <c r="F491" i="17"/>
  <c r="F503" i="17"/>
  <c r="F516" i="17"/>
  <c r="F529" i="17"/>
  <c r="F541" i="17"/>
  <c r="F555" i="17"/>
  <c r="F567" i="17"/>
  <c r="F580" i="17"/>
  <c r="F593" i="17"/>
  <c r="F605" i="17"/>
  <c r="F631" i="17"/>
  <c r="F657" i="17"/>
  <c r="F683" i="17"/>
  <c r="F695" i="17"/>
  <c r="F733" i="17"/>
  <c r="F770" i="17"/>
  <c r="F788" i="17"/>
  <c r="F806" i="17"/>
  <c r="F834" i="17"/>
  <c r="F852" i="17"/>
  <c r="F879" i="17"/>
  <c r="F907" i="17"/>
  <c r="F925" i="17"/>
  <c r="F943" i="17"/>
  <c r="F971" i="17"/>
  <c r="F989" i="17"/>
  <c r="F926" i="17"/>
  <c r="F954" i="17"/>
  <c r="F990" i="17"/>
  <c r="F737" i="17"/>
  <c r="F790" i="17"/>
  <c r="F818" i="17"/>
  <c r="F845" i="17"/>
  <c r="F873" i="17"/>
  <c r="F909" i="17"/>
  <c r="F927" i="17"/>
  <c r="F946" i="17"/>
  <c r="F973" i="17"/>
  <c r="F1001" i="17"/>
  <c r="F995" i="17"/>
  <c r="F51" i="17"/>
  <c r="F75" i="17"/>
  <c r="F97" i="17"/>
  <c r="F117" i="17"/>
  <c r="F139" i="17"/>
  <c r="F161" i="17"/>
  <c r="F181" i="17"/>
  <c r="F197" i="17"/>
  <c r="F211" i="17"/>
  <c r="F223" i="17"/>
  <c r="F236" i="17"/>
  <c r="F249" i="17"/>
  <c r="F261" i="17"/>
  <c r="F275" i="17"/>
  <c r="F287" i="17"/>
  <c r="F300" i="17"/>
  <c r="F313" i="17"/>
  <c r="F325" i="17"/>
  <c r="F339" i="17"/>
  <c r="F351" i="17"/>
  <c r="F364" i="17"/>
  <c r="F377" i="17"/>
  <c r="F389" i="17"/>
  <c r="F403" i="17"/>
  <c r="F415" i="17"/>
  <c r="F428" i="17"/>
  <c r="F441" i="17"/>
  <c r="F453" i="17"/>
  <c r="F467" i="17"/>
  <c r="F479" i="17"/>
  <c r="F492" i="17"/>
  <c r="F505" i="17"/>
  <c r="F517" i="17"/>
  <c r="F531" i="17"/>
  <c r="F543" i="17"/>
  <c r="F556" i="17"/>
  <c r="F569" i="17"/>
  <c r="F581" i="17"/>
  <c r="F595" i="17"/>
  <c r="F607" i="17"/>
  <c r="F620" i="17"/>
  <c r="F633" i="17"/>
  <c r="F645" i="17"/>
  <c r="F659" i="17"/>
  <c r="F671" i="17"/>
  <c r="F684" i="17"/>
  <c r="F697" i="17"/>
  <c r="F709" i="17"/>
  <c r="F723" i="17"/>
  <c r="F735" i="17"/>
  <c r="F748" i="17"/>
  <c r="F761" i="17"/>
  <c r="F771" i="17"/>
  <c r="F780" i="17"/>
  <c r="F789" i="17"/>
  <c r="F798" i="17"/>
  <c r="F807" i="17"/>
  <c r="F817" i="17"/>
  <c r="F826" i="17"/>
  <c r="F835" i="17"/>
  <c r="F844" i="17"/>
  <c r="F853" i="17"/>
  <c r="F862" i="17"/>
  <c r="F871" i="17"/>
  <c r="F881" i="17"/>
  <c r="F890" i="17"/>
  <c r="F899" i="17"/>
  <c r="F908" i="17"/>
  <c r="F972" i="17"/>
  <c r="F772" i="17"/>
  <c r="F891" i="17"/>
  <c r="F982" i="17"/>
  <c r="F53" i="17"/>
  <c r="F77" i="17"/>
  <c r="F99" i="17"/>
  <c r="F121" i="17"/>
  <c r="F141" i="17"/>
  <c r="F163" i="17"/>
  <c r="F185" i="17"/>
  <c r="F199" i="17"/>
  <c r="F212" i="17"/>
  <c r="F225" i="17"/>
  <c r="F237" i="17"/>
  <c r="F251" i="17"/>
  <c r="F263" i="17"/>
  <c r="F276" i="17"/>
  <c r="F289" i="17"/>
  <c r="F301" i="17"/>
  <c r="F315" i="17"/>
  <c r="F327" i="17"/>
  <c r="F340" i="17"/>
  <c r="F353" i="17"/>
  <c r="F365" i="17"/>
  <c r="F379" i="17"/>
  <c r="F391" i="17"/>
  <c r="F404" i="17"/>
  <c r="F417" i="17"/>
  <c r="F429" i="17"/>
  <c r="F443" i="17"/>
  <c r="F455" i="17"/>
  <c r="F468" i="17"/>
  <c r="F481" i="17"/>
  <c r="F493" i="17"/>
  <c r="F507" i="17"/>
  <c r="F519" i="17"/>
  <c r="F532" i="17"/>
  <c r="F545" i="17"/>
  <c r="F557" i="17"/>
  <c r="F571" i="17"/>
  <c r="F583" i="17"/>
  <c r="F596" i="17"/>
  <c r="F609" i="17"/>
  <c r="F621" i="17"/>
  <c r="F635" i="17"/>
  <c r="F647" i="17"/>
  <c r="F660" i="17"/>
  <c r="F673" i="17"/>
  <c r="F685" i="17"/>
  <c r="F699" i="17"/>
  <c r="F711" i="17"/>
  <c r="F749" i="17"/>
  <c r="F781" i="17"/>
  <c r="F809" i="17"/>
  <c r="F854" i="17"/>
  <c r="F882" i="17"/>
  <c r="F918" i="17"/>
  <c r="F955" i="17"/>
  <c r="F991" i="17"/>
  <c r="F3" i="17"/>
  <c r="F2" i="17"/>
</calcChain>
</file>

<file path=xl/sharedStrings.xml><?xml version="1.0" encoding="utf-8"?>
<sst xmlns="http://schemas.openxmlformats.org/spreadsheetml/2006/main" count="11149" uniqueCount="6224">
  <si>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</si>
  <si>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</si>
  <si>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</si>
  <si>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</si>
  <si>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</si>
  <si>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</si>
  <si>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</si>
  <si>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</si>
  <si>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</si>
  <si>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</si>
  <si>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</si>
  <si>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</si>
  <si>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</si>
  <si>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</si>
  <si>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</si>
  <si>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</si>
  <si>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</si>
  <si>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</si>
  <si>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</si>
  <si>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</si>
  <si>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</si>
  <si>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</si>
  <si>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</si>
  <si>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</si>
  <si>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</si>
  <si>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</si>
  <si>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</si>
  <si>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</si>
  <si>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</si>
  <si>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</si>
  <si>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</si>
  <si>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</si>
  <si>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</si>
  <si>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</si>
  <si>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</si>
  <si>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</si>
  <si>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</si>
  <si>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</si>
  <si>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</si>
  <si>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</si>
  <si>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</si>
  <si>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</si>
  <si>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</si>
  <si>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</si>
  <si>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</si>
  <si>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</si>
  <si>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</si>
  <si>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</si>
  <si>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</si>
  <si>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</si>
  <si>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</si>
  <si>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</si>
  <si>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</si>
  <si>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</si>
  <si>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</si>
  <si>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</si>
  <si>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</si>
  <si>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</si>
  <si>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</si>
  <si>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</si>
  <si>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</si>
  <si>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</si>
  <si>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</si>
  <si>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</si>
  <si>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</si>
  <si>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</si>
  <si>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</si>
  <si>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</si>
  <si>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</si>
  <si>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</si>
  <si>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</si>
  <si>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</si>
  <si>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</si>
  <si>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</si>
  <si>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</si>
  <si>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</si>
  <si>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</si>
  <si>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</si>
  <si>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</si>
  <si>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</si>
  <si>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</si>
  <si>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</si>
  <si>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</si>
  <si>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</si>
  <si>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</si>
  <si>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</si>
  <si>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</si>
  <si>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</si>
  <si>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</si>
  <si>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</si>
  <si>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</si>
  <si>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</si>
  <si>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</si>
  <si>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</si>
  <si>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</si>
  <si>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</si>
  <si>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</si>
  <si>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</si>
  <si>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</si>
  <si>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</si>
  <si>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</si>
  <si>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</si>
  <si>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</si>
  <si>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</si>
  <si>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</si>
  <si>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</si>
  <si>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</si>
  <si>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</si>
  <si>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</si>
  <si>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</si>
  <si>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</si>
  <si>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</si>
  <si>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</si>
  <si>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</si>
  <si>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</si>
  <si>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</si>
  <si>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</si>
  <si>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</si>
  <si>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</si>
  <si>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</si>
  <si>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</si>
  <si>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</si>
  <si>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</si>
  <si>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</si>
  <si>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</si>
  <si>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</si>
  <si>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</si>
  <si>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</si>
  <si>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</si>
  <si>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</si>
  <si>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</si>
  <si>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</si>
  <si>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</si>
  <si>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</si>
  <si>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</si>
  <si>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</si>
  <si>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</si>
  <si>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</si>
  <si>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</si>
  <si>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</si>
  <si>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</si>
  <si>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</si>
  <si>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</si>
  <si>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</si>
  <si>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</si>
  <si>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</si>
  <si>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</si>
  <si>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</si>
  <si>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</si>
  <si>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</si>
  <si>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</si>
  <si>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</si>
  <si>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</si>
  <si>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</si>
  <si>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</si>
  <si>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</si>
  <si>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</si>
  <si>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</si>
  <si>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</si>
  <si>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</si>
  <si>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</si>
  <si>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</si>
  <si>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</si>
  <si>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</si>
  <si>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</si>
  <si>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</si>
  <si>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</si>
  <si>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</si>
  <si>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</si>
  <si>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</si>
  <si>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</si>
  <si>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</si>
  <si>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</si>
  <si>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</si>
  <si>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</si>
  <si>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</si>
  <si>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</si>
  <si>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</si>
  <si>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</si>
  <si>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</si>
  <si>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</si>
  <si>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</si>
  <si>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</si>
  <si>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</si>
  <si>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</si>
  <si>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</si>
  <si>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</si>
  <si>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</si>
  <si>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</si>
  <si>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</si>
  <si>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</si>
  <si>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</si>
  <si>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</si>
  <si>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</si>
  <si>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</si>
  <si>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</si>
  <si>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</si>
  <si>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</si>
  <si>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</si>
  <si>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</si>
  <si>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</si>
  <si>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</si>
  <si>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</si>
  <si>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</si>
  <si>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</si>
  <si>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</si>
  <si>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</si>
  <si>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</si>
  <si>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</si>
  <si>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</si>
  <si>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</si>
  <si>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</si>
  <si>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</si>
  <si>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</si>
  <si>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</si>
  <si>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</si>
  <si>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</si>
  <si>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</si>
  <si>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</si>
  <si>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</si>
  <si>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</si>
  <si>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</si>
  <si>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</si>
  <si>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</si>
  <si>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</si>
  <si>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</si>
  <si>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</si>
  <si>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</si>
  <si>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</si>
  <si>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</si>
  <si>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</si>
  <si>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</si>
  <si>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</si>
  <si>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</si>
  <si>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</si>
  <si>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</si>
  <si>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</si>
  <si>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</si>
  <si>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</si>
  <si>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</si>
  <si>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</si>
  <si>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</si>
  <si>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</si>
  <si>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</si>
  <si>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</si>
  <si>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</si>
  <si>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</si>
  <si>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</si>
  <si>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</si>
  <si>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</si>
  <si>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</si>
  <si>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</si>
  <si>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</si>
  <si>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</si>
  <si>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</si>
  <si>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</si>
  <si>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</si>
  <si>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</si>
  <si>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</si>
  <si>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</si>
  <si>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</si>
  <si>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</si>
  <si>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</si>
  <si>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</si>
  <si>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</si>
  <si>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</si>
  <si>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</si>
  <si>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</si>
  <si>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</si>
  <si>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</si>
  <si>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</si>
  <si>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</si>
  <si>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</si>
  <si>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</si>
  <si>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</si>
  <si>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</si>
  <si>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</si>
  <si>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</si>
  <si>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</si>
  <si>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</si>
  <si>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</si>
  <si>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</si>
  <si>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</si>
  <si>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</si>
  <si>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</si>
  <si>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</si>
  <si>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</si>
  <si>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</si>
  <si>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</si>
  <si>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</si>
  <si>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</si>
  <si>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</si>
  <si>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</si>
  <si>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</si>
  <si>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</si>
  <si>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</si>
  <si>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</si>
  <si>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</si>
  <si>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</si>
  <si>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</si>
  <si>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</si>
  <si>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</si>
  <si>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</si>
  <si>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</si>
  <si>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</si>
  <si>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</si>
  <si>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</si>
  <si>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</si>
  <si>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</si>
  <si>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</si>
  <si>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</si>
  <si>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</si>
  <si>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</si>
  <si>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</si>
  <si>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</si>
  <si>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</si>
  <si>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</si>
  <si>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</si>
  <si>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</si>
  <si>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</si>
  <si>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</si>
  <si>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</si>
  <si>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</si>
  <si>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</si>
  <si>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</si>
  <si>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</si>
  <si>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</si>
  <si>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</si>
  <si>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</si>
  <si>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</si>
  <si>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</si>
  <si>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</si>
  <si>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</si>
  <si>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</si>
  <si>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</si>
  <si>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</si>
  <si>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</si>
  <si>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</si>
  <si>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</si>
  <si>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</si>
  <si>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</si>
  <si>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</si>
  <si>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</si>
  <si>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</si>
  <si>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</si>
  <si>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</si>
  <si>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</si>
  <si>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</si>
  <si>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</si>
  <si>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</si>
  <si>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</si>
  <si>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</si>
  <si>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</si>
  <si>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</si>
  <si>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</si>
  <si>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</si>
  <si>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</si>
  <si>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</si>
  <si>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</si>
  <si>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</si>
  <si>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</si>
  <si>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</si>
  <si>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</si>
  <si>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</si>
  <si>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</si>
  <si>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</si>
  <si>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</si>
  <si>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</si>
  <si>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</si>
  <si>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</si>
  <si>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</si>
  <si>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</si>
  <si>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</si>
  <si>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</si>
  <si>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</si>
  <si>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</si>
  <si>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</si>
  <si>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</si>
  <si>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</si>
  <si>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</si>
  <si>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</si>
  <si>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</si>
  <si>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</si>
  <si>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</si>
  <si>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</si>
  <si>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</si>
  <si>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</si>
  <si>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</si>
  <si>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</si>
  <si>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</si>
  <si>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</si>
  <si>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</si>
  <si>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</si>
  <si>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</si>
  <si>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</si>
  <si>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</si>
  <si>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</si>
  <si>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</si>
  <si>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</si>
  <si>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</si>
  <si>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</si>
  <si>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</si>
  <si>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</si>
  <si>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</si>
  <si>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</si>
  <si>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</si>
  <si>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</si>
  <si>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</si>
  <si>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</si>
  <si>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</si>
  <si>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</si>
  <si>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</si>
  <si>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</si>
  <si>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</si>
  <si>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</si>
  <si>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</si>
  <si>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</si>
  <si>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</si>
  <si>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</si>
  <si>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</si>
  <si>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</si>
  <si>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</si>
  <si>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</si>
  <si>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</si>
  <si>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</si>
  <si>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</si>
  <si>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</si>
  <si>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</si>
  <si>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</si>
  <si>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</si>
  <si>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</si>
  <si>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</si>
  <si>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</si>
  <si>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</si>
  <si>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</si>
  <si>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</si>
  <si>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</si>
  <si>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</si>
  <si>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</si>
  <si>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</si>
  <si>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</si>
  <si>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</si>
  <si>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</si>
  <si>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</si>
  <si>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</si>
  <si>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</si>
  <si>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</si>
  <si>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</si>
  <si>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</si>
  <si>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</si>
  <si>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</si>
  <si>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</si>
  <si>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</si>
  <si>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</si>
  <si>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</si>
  <si>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</si>
  <si>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</si>
  <si>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</si>
  <si>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</si>
  <si>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</si>
  <si>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</si>
  <si>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</si>
  <si>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</si>
  <si>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</si>
  <si>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</si>
  <si>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</si>
  <si>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</si>
  <si>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</si>
  <si>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</si>
  <si>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</si>
  <si>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</si>
  <si>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</si>
  <si>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</si>
  <si>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</si>
  <si>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</si>
  <si>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</si>
  <si>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</si>
  <si>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</si>
  <si>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</si>
  <si>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</si>
  <si>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</si>
  <si>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</si>
  <si>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</si>
  <si>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</si>
  <si>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</si>
  <si>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</si>
  <si>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</si>
  <si>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</si>
  <si>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</si>
  <si>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</si>
  <si>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</si>
  <si>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</si>
  <si>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</si>
  <si>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</si>
  <si>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</si>
  <si>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</si>
  <si>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</si>
  <si>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</si>
  <si>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</si>
  <si>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</si>
  <si>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</si>
  <si>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</si>
  <si>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</si>
  <si>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</si>
  <si>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</si>
  <si>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</si>
  <si>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</si>
  <si>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</si>
  <si>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</si>
  <si>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</si>
  <si>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</si>
  <si>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</si>
  <si>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</si>
  <si>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</si>
  <si>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</si>
  <si>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</si>
  <si>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</si>
  <si>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</si>
  <si>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</si>
  <si>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</si>
  <si>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</si>
  <si>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</si>
  <si>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</si>
  <si>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</si>
  <si>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</si>
  <si>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</si>
  <si>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</si>
  <si>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</si>
  <si>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</si>
  <si>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</si>
  <si>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</si>
  <si>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</si>
  <si>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</si>
  <si>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</si>
  <si>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</si>
  <si>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</si>
  <si>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</si>
  <si>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</si>
  <si>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</si>
  <si>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</si>
  <si>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</si>
  <si>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</si>
  <si>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</si>
  <si>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</si>
  <si>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</si>
  <si>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</si>
  <si>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</si>
  <si>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</si>
  <si>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</si>
  <si>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</si>
  <si>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</si>
  <si>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</si>
  <si>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</si>
  <si>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</si>
  <si>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</si>
  <si>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</si>
  <si>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</si>
  <si>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</si>
  <si>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</si>
  <si>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</si>
  <si>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</si>
  <si>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</si>
  <si>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</si>
  <si>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</si>
  <si>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</si>
  <si>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</si>
  <si>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</si>
  <si>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</si>
  <si>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</si>
  <si>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</si>
  <si>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</si>
  <si>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</si>
  <si>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</si>
  <si>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</si>
  <si>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</si>
  <si>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</si>
  <si>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</si>
  <si>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</si>
  <si>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</si>
  <si>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</si>
  <si>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</si>
  <si>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</si>
  <si>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</si>
  <si>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</si>
  <si>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</si>
  <si>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</si>
  <si>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</si>
  <si>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</si>
  <si>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</si>
  <si>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</si>
  <si>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</si>
  <si>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</si>
  <si>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</si>
  <si>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</si>
  <si>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</si>
  <si>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</si>
  <si>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</si>
  <si>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</si>
  <si>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</si>
  <si>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</si>
  <si>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</si>
  <si>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</si>
  <si>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</si>
  <si>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</si>
  <si>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</si>
  <si>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</si>
  <si>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</si>
  <si>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</si>
  <si>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</si>
  <si>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</si>
  <si>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</si>
  <si>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</si>
  <si>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</si>
  <si>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</si>
  <si>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</si>
  <si>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</si>
  <si>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</si>
  <si>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</si>
  <si>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</si>
  <si>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</si>
  <si>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</si>
  <si>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</si>
  <si>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</si>
  <si>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</si>
  <si>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</si>
  <si>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</si>
  <si>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</si>
  <si>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</si>
  <si>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</si>
  <si>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</si>
  <si>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</si>
  <si>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</si>
  <si>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</si>
  <si>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</si>
  <si>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</si>
  <si>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</si>
  <si>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</si>
  <si>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</si>
  <si>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</si>
  <si>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</si>
  <si>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</si>
  <si>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</si>
  <si>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</si>
  <si>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</si>
  <si>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</si>
  <si>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</si>
  <si>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</si>
  <si>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</si>
  <si>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</si>
  <si>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</si>
  <si>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</si>
  <si>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</si>
  <si>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</si>
  <si>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</si>
  <si>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</si>
  <si>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</si>
  <si>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</si>
  <si>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</si>
  <si>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</si>
  <si>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</si>
  <si>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</si>
  <si>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</si>
  <si>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</si>
  <si>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</si>
  <si>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</si>
  <si>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</si>
  <si>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</si>
  <si>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</si>
  <si>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</si>
  <si>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</si>
  <si>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</si>
  <si>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</si>
  <si>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</si>
  <si>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</si>
  <si>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</si>
  <si>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</si>
  <si>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</si>
  <si>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</si>
  <si>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</si>
  <si>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</si>
  <si>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</si>
  <si>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</si>
  <si>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</si>
  <si>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</si>
  <si>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</si>
  <si>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</si>
  <si>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</si>
  <si>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</si>
  <si>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</si>
  <si>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</si>
  <si>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</si>
  <si>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</si>
  <si>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</si>
  <si>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</si>
  <si>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</si>
  <si>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</si>
  <si>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</si>
  <si>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</si>
  <si>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</si>
  <si>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</si>
  <si>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</si>
  <si>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</si>
  <si>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</si>
  <si>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</si>
  <si>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</si>
  <si>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</si>
  <si>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</si>
  <si>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</si>
  <si>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</si>
  <si>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</si>
  <si>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</si>
  <si>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</si>
  <si>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</si>
  <si>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</si>
  <si>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</si>
  <si>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</si>
  <si>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</si>
  <si>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</si>
  <si>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</si>
  <si>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</si>
  <si>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</si>
  <si>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</si>
  <si>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</si>
  <si>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</si>
  <si>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</si>
  <si>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</si>
  <si>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</si>
  <si>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</si>
  <si>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</si>
  <si>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</si>
  <si>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</si>
  <si>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</si>
  <si>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</si>
  <si>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</si>
  <si>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</si>
  <si>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</si>
  <si>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</si>
  <si>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</si>
  <si>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</si>
  <si>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</si>
  <si>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</si>
  <si>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</si>
  <si>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</si>
  <si>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</si>
  <si>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</si>
  <si>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</si>
  <si>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</si>
  <si>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</si>
  <si>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</si>
  <si>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</si>
  <si>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</si>
  <si>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</si>
  <si>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</si>
  <si>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</si>
  <si>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</si>
  <si>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</si>
  <si>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</si>
  <si>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</si>
  <si>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</si>
  <si>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</si>
  <si>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</si>
  <si>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</si>
  <si>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</si>
  <si>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</si>
  <si>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</si>
  <si>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</si>
  <si>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</si>
  <si>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</si>
  <si>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</si>
  <si>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</si>
  <si>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</si>
  <si>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</si>
  <si>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</si>
  <si>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</si>
  <si>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</si>
  <si>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</si>
  <si>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</si>
  <si>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</si>
  <si>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</si>
  <si>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</si>
  <si>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</si>
  <si>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</si>
  <si>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</si>
  <si>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</si>
  <si>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</si>
  <si>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</si>
  <si>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</si>
  <si>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</si>
  <si>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</si>
  <si>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</si>
  <si>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</si>
  <si>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</si>
  <si>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</si>
  <si>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</si>
  <si>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</si>
  <si>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</si>
  <si>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</si>
  <si>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</si>
  <si>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</si>
  <si>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</si>
  <si>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</si>
  <si>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</si>
  <si>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</si>
  <si>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</si>
  <si>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</si>
  <si>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</si>
  <si>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</si>
  <si>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</si>
  <si>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</si>
  <si>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</si>
  <si>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</si>
  <si>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</si>
  <si>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</si>
  <si>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</si>
  <si>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</si>
  <si>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</si>
  <si>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</si>
  <si>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</si>
  <si>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</si>
  <si>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</si>
  <si>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</si>
  <si>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</si>
  <si>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</si>
  <si>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</si>
  <si>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</si>
  <si>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</si>
  <si>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</si>
  <si>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</si>
  <si>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</si>
  <si>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</si>
  <si>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</si>
  <si>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</si>
  <si>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</si>
  <si>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</si>
  <si>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</si>
  <si>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</si>
  <si>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</si>
  <si>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</si>
  <si>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</si>
  <si>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</si>
  <si>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</si>
  <si>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</si>
  <si>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</si>
  <si>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</si>
  <si>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</si>
  <si>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</si>
  <si>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</si>
  <si>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</si>
  <si>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</si>
  <si>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</si>
  <si>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</si>
  <si>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</si>
  <si>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</si>
  <si>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</si>
  <si>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</si>
  <si>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</si>
  <si>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</si>
  <si>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</si>
  <si>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</si>
  <si>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</si>
  <si>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</si>
  <si>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</si>
  <si>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</si>
  <si>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</si>
  <si>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</si>
  <si>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</si>
  <si>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</si>
  <si>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</si>
  <si>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</si>
  <si>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</si>
  <si>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</si>
  <si>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</si>
  <si>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</si>
  <si>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</si>
  <si>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</si>
  <si>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</si>
  <si>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</si>
  <si>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</si>
  <si>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</si>
  <si>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</si>
  <si>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</si>
  <si>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</si>
  <si>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</si>
  <si>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</si>
  <si>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</si>
  <si>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</si>
  <si>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</si>
  <si>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</si>
  <si>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</si>
  <si>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</si>
  <si>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</si>
  <si>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</si>
  <si>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</si>
  <si>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</si>
  <si>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</si>
  <si>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</si>
  <si>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</si>
  <si>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</si>
  <si>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</si>
  <si>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</si>
  <si>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</si>
  <si>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</si>
  <si>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</si>
  <si>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</si>
  <si>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</si>
  <si>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</si>
  <si>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</si>
  <si>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</si>
  <si>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</si>
  <si>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</si>
  <si>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</si>
  <si>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</si>
  <si>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</si>
  <si>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</si>
  <si>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</si>
  <si>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</si>
  <si>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</si>
  <si>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</si>
  <si>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</si>
  <si>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</si>
  <si>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</si>
  <si>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</si>
  <si>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</si>
  <si>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</si>
  <si>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</si>
  <si>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</si>
  <si>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</si>
  <si>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</si>
  <si>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</si>
  <si>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</si>
  <si>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</si>
  <si>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</si>
  <si>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</si>
  <si>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</si>
  <si>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</si>
  <si>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</si>
  <si>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</si>
  <si>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</si>
  <si>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</si>
  <si>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</si>
  <si>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</si>
  <si>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</si>
  <si>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</si>
  <si>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</si>
  <si>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</si>
  <si>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</si>
  <si>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</si>
  <si>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</si>
  <si>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</si>
  <si>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</si>
  <si>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</si>
  <si>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</si>
  <si>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</si>
  <si>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</si>
  <si>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</si>
  <si>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</si>
  <si>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</si>
  <si>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</si>
  <si>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</si>
  <si>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</si>
  <si>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</si>
  <si>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</si>
  <si>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</si>
  <si>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</si>
  <si>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</si>
  <si>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</si>
  <si>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</si>
  <si>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</si>
  <si>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</si>
  <si>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</si>
  <si>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</si>
  <si>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</si>
  <si>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</si>
  <si>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</si>
  <si>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</si>
  <si>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</si>
  <si>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</si>
  <si>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</si>
  <si>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</si>
  <si>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</si>
  <si>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</si>
  <si>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</si>
  <si>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</si>
  <si>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</si>
  <si>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</si>
  <si>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</si>
  <si>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</si>
  <si>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</si>
  <si>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</si>
  <si>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</si>
  <si>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</si>
  <si>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</si>
  <si>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</si>
  <si>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</si>
  <si>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</si>
  <si>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</si>
  <si>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</si>
  <si>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</si>
  <si>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</si>
  <si>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</si>
  <si>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</si>
  <si>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</si>
  <si>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</si>
  <si>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</si>
  <si>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</si>
  <si>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</si>
  <si>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</si>
  <si>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</si>
  <si>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</si>
  <si>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</si>
  <si>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</si>
  <si>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</si>
  <si>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</si>
  <si>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</si>
  <si>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</si>
  <si>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</si>
  <si>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</si>
  <si>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</si>
  <si>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</si>
  <si>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</si>
  <si>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</si>
  <si>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</si>
  <si>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</si>
  <si>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</si>
  <si>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</si>
  <si>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</si>
  <si>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</si>
  <si>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</si>
  <si>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</si>
  <si>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</si>
  <si>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</si>
  <si>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</si>
  <si>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</si>
  <si>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</si>
  <si>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</si>
  <si>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</si>
  <si>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</si>
  <si>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</si>
  <si>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</si>
  <si>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</si>
  <si>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</si>
  <si>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</si>
  <si>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</si>
  <si>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</si>
  <si>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</si>
  <si>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</si>
  <si>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</si>
  <si>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</si>
  <si>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</si>
  <si>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</si>
  <si>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</si>
  <si>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</si>
  <si>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</si>
  <si>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</si>
  <si>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</si>
  <si>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</si>
  <si>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</si>
  <si>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</si>
  <si>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</si>
  <si>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</si>
  <si>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</si>
  <si>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</si>
  <si>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</si>
  <si>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</si>
  <si>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</si>
  <si>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</si>
  <si>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</si>
  <si>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</si>
  <si>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</si>
  <si>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</si>
  <si>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</si>
  <si>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</si>
  <si>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</si>
  <si>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</si>
  <si>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</si>
  <si>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</si>
  <si>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</si>
  <si>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</si>
  <si>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</si>
  <si>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</si>
  <si>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</si>
  <si>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</si>
  <si>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</si>
  <si>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</si>
  <si>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</si>
  <si>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</si>
  <si>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</si>
  <si>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</si>
  <si>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</si>
  <si>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</si>
  <si>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</si>
  <si>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</si>
  <si>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</si>
  <si>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</si>
  <si>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</si>
  <si>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</si>
  <si>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</si>
  <si>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</si>
  <si>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</si>
  <si>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</si>
  <si>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</si>
  <si>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</si>
  <si>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</si>
  <si>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</si>
  <si>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</si>
  <si>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</si>
  <si>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</si>
  <si>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</si>
  <si>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</si>
  <si>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</si>
  <si>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</si>
  <si>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</si>
  <si>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</si>
  <si>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</si>
  <si>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</si>
  <si>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</si>
  <si>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</si>
  <si>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</si>
  <si>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</si>
  <si>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</si>
  <si>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</si>
  <si>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</si>
  <si>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</si>
  <si>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</si>
  <si>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</si>
  <si>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</si>
  <si>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</si>
  <si>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</si>
  <si>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</si>
  <si>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</si>
  <si>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</si>
  <si>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</si>
  <si>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</si>
  <si>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</si>
  <si>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</si>
  <si>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</si>
  <si>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</si>
  <si>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</si>
  <si>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</si>
  <si>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</si>
  <si>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</si>
  <si>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</si>
  <si>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</si>
  <si>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</si>
  <si>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</si>
  <si>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</si>
  <si>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</si>
  <si>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</si>
  <si>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</si>
  <si>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</si>
  <si>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</si>
  <si>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</si>
  <si>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</si>
  <si>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</si>
  <si>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</si>
  <si>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</si>
  <si>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</si>
  <si>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</si>
  <si>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</si>
  <si>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</si>
  <si>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</si>
  <si>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</si>
  <si>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</si>
  <si>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</si>
  <si>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</si>
  <si>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</si>
  <si>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</si>
  <si>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</si>
  <si>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</si>
  <si>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</si>
  <si>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</si>
  <si>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</si>
  <si>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</si>
  <si>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</si>
  <si>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</si>
  <si>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</si>
  <si>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</si>
  <si>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</si>
  <si>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</si>
  <si>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</si>
  <si>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</si>
  <si>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</si>
  <si>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</si>
  <si>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</si>
  <si>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</si>
  <si>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</si>
  <si>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</si>
  <si>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</si>
  <si>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</si>
  <si>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</si>
  <si>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</si>
  <si>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</si>
  <si>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</si>
  <si>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</si>
  <si>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</si>
  <si>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</si>
  <si>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</si>
  <si>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</si>
  <si>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</si>
  <si>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</si>
  <si>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</si>
  <si>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</si>
  <si>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</si>
  <si>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</si>
  <si>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</si>
  <si>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</si>
  <si>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</si>
  <si>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</si>
  <si>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</si>
  <si>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</si>
  <si>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</si>
  <si>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</si>
  <si>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</si>
  <si>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</si>
  <si>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</si>
  <si>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</si>
  <si>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</si>
  <si>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</si>
  <si>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</si>
  <si>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</si>
  <si>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</si>
  <si>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</si>
  <si>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</si>
  <si>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</si>
  <si>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</si>
  <si>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</si>
  <si>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</si>
  <si>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</si>
  <si>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</si>
  <si>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</si>
  <si>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</si>
  <si>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</si>
  <si>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</si>
  <si>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</si>
  <si>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</si>
  <si>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</si>
  <si>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</si>
  <si>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</si>
  <si>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</si>
  <si>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</si>
  <si>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</si>
  <si>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</si>
  <si>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</si>
  <si>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</si>
  <si>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</si>
  <si>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</si>
  <si>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</si>
  <si>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</si>
  <si>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</si>
  <si>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</si>
  <si>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</si>
  <si>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</si>
  <si>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</si>
  <si>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</si>
  <si>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</si>
  <si>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</si>
  <si>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</si>
  <si>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</si>
  <si>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</si>
  <si>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</si>
  <si>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</si>
  <si>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</si>
  <si>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</si>
  <si>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</si>
  <si>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</si>
  <si>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</si>
  <si>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</si>
  <si>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</si>
  <si>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</si>
  <si>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</si>
  <si>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</si>
  <si>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</si>
  <si>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</si>
  <si>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</si>
  <si>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</si>
  <si>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</si>
  <si>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</si>
  <si>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</si>
  <si>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</si>
  <si>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</si>
  <si>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</si>
  <si>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</si>
  <si>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</si>
  <si>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</si>
  <si>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</si>
  <si>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</si>
  <si>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</si>
  <si>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</si>
  <si>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</si>
  <si>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</si>
  <si>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</si>
  <si>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</si>
  <si>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</si>
  <si>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</si>
  <si>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</si>
  <si>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</si>
  <si>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</si>
  <si>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</si>
  <si>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</si>
  <si>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</si>
  <si>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</si>
  <si>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</si>
  <si>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</si>
  <si>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</si>
  <si>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</si>
  <si>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</si>
  <si>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</si>
  <si>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</si>
  <si>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</si>
  <si>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</si>
  <si>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</si>
  <si>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</si>
  <si>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</si>
  <si>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</si>
  <si>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</si>
  <si>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</si>
  <si>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</si>
  <si>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</si>
  <si>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</si>
  <si>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</si>
  <si>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</si>
  <si>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</si>
  <si>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</si>
  <si>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</si>
  <si>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</si>
  <si>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</si>
  <si>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</si>
  <si>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</si>
  <si>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</si>
  <si>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</si>
  <si>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</si>
  <si>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</si>
  <si>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</si>
  <si>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</si>
  <si>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</si>
  <si>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</si>
  <si>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</si>
  <si>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</si>
  <si>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</si>
  <si>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</si>
  <si>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</si>
  <si>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</si>
  <si>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</si>
  <si>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</si>
  <si>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</si>
  <si>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</si>
  <si>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</si>
  <si>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</si>
  <si>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</si>
  <si>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</si>
  <si>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</si>
  <si>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</si>
  <si>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</si>
  <si>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</si>
  <si>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</si>
  <si>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</si>
  <si>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</si>
  <si>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</si>
  <si>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</si>
  <si>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</si>
  <si>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</si>
  <si>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</si>
  <si>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</si>
  <si>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</si>
  <si>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</si>
  <si>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</si>
  <si>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</si>
  <si>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</si>
  <si>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</si>
  <si>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</si>
  <si>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</si>
  <si>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</si>
  <si>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</si>
  <si>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</si>
  <si>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</si>
  <si>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</si>
  <si>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</si>
  <si>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</si>
  <si>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</si>
  <si>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</si>
  <si>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</si>
  <si>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</si>
  <si>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</si>
  <si>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</si>
  <si>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</si>
  <si>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</si>
  <si>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</si>
  <si>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</si>
  <si>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</si>
  <si>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</si>
  <si>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</si>
  <si>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</si>
  <si>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</si>
  <si>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</si>
  <si>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</si>
  <si>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</si>
  <si>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</si>
  <si>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</si>
  <si>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</si>
  <si>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</si>
  <si>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</si>
  <si>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</si>
  <si>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</si>
  <si>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</si>
  <si>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</si>
  <si>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</si>
  <si>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</si>
  <si>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</si>
  <si>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</si>
  <si>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</si>
  <si>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</si>
  <si>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</si>
  <si>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</si>
  <si>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</si>
  <si>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</si>
  <si>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</si>
  <si>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</si>
  <si>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</si>
  <si>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</si>
  <si>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</si>
  <si>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</si>
  <si>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</si>
  <si>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</si>
  <si>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</si>
  <si>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</si>
  <si>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</si>
  <si>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</si>
  <si>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</si>
  <si>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</si>
  <si>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</si>
  <si>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</si>
  <si>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</si>
  <si>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</si>
  <si>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</si>
  <si>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</si>
  <si>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</si>
  <si>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</si>
  <si>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</si>
  <si>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</si>
  <si>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</si>
  <si>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</si>
  <si>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</si>
  <si>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</si>
  <si>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</si>
  <si>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</si>
  <si>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</si>
  <si>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</si>
  <si>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</si>
  <si>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</si>
  <si>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</si>
  <si>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</si>
  <si>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</si>
  <si>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</si>
  <si>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</si>
  <si>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</si>
  <si>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</si>
  <si>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</si>
  <si>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</si>
  <si>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</si>
  <si>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</si>
  <si>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</si>
  <si>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</si>
  <si>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</si>
  <si>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</si>
  <si>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</si>
  <si>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</si>
  <si>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</si>
  <si>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</si>
  <si>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</si>
  <si>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</si>
  <si>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</si>
  <si>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</si>
  <si>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</si>
  <si>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</si>
  <si>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</si>
  <si>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</si>
  <si>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</si>
  <si>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</si>
  <si>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</si>
  <si>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</si>
  <si>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</si>
  <si>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</si>
  <si>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</si>
  <si>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</si>
  <si>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</si>
  <si>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</si>
  <si>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</si>
  <si>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</si>
  <si>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</si>
  <si>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</si>
  <si>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</si>
  <si>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</si>
  <si>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</si>
  <si>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</si>
  <si>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</si>
  <si>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</si>
  <si>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</si>
  <si>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</si>
  <si>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</si>
  <si>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</si>
  <si>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</si>
  <si>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</si>
  <si>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</si>
  <si>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</si>
  <si>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</si>
  <si>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</si>
  <si>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</si>
  <si>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</si>
  <si>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</si>
  <si>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</si>
  <si>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</si>
  <si>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</si>
  <si>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</si>
  <si>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</si>
  <si>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</si>
  <si>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</si>
  <si>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</si>
  <si>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</si>
  <si>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</si>
  <si>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</si>
  <si>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</si>
  <si>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</si>
  <si>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</si>
  <si>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</si>
  <si>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</si>
  <si>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</si>
  <si>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</si>
  <si>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</si>
  <si>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</si>
  <si>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</si>
  <si>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</si>
  <si>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</si>
  <si>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</si>
  <si>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</si>
  <si>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</si>
  <si>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</si>
  <si>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</si>
  <si>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</si>
  <si>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</si>
  <si>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</si>
  <si>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</si>
  <si>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</si>
  <si>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</si>
  <si>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</si>
  <si>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</si>
  <si>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</si>
  <si>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</si>
  <si>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</si>
  <si>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</si>
  <si>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</si>
  <si>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</si>
  <si>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</si>
  <si>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</si>
  <si>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</si>
  <si>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</si>
  <si>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</si>
  <si>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</si>
  <si>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</si>
  <si>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</si>
  <si>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</si>
  <si>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</si>
  <si>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</si>
  <si>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</si>
  <si>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</si>
  <si>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</si>
  <si>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</si>
  <si>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</si>
  <si>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</si>
  <si>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</si>
  <si>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</si>
  <si>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</si>
  <si>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</si>
  <si>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</si>
  <si>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</si>
  <si>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</si>
  <si>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</si>
  <si>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</si>
  <si>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</si>
  <si>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</si>
  <si>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</si>
  <si>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</si>
  <si>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</si>
  <si>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</si>
  <si>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</si>
  <si>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</si>
  <si>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</si>
  <si>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</si>
  <si>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</si>
  <si>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</si>
  <si>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</si>
  <si>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</si>
  <si>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</si>
  <si>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</si>
  <si>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</si>
  <si>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</si>
  <si>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</si>
  <si>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</si>
  <si>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</si>
  <si>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</si>
  <si>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</si>
  <si>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</si>
  <si>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</si>
  <si>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</si>
  <si>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</si>
  <si>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</si>
  <si>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</si>
  <si>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</si>
  <si>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</si>
  <si>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</si>
  <si>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</si>
  <si>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</si>
  <si>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</si>
  <si>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</si>
  <si>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</si>
  <si>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</si>
  <si>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</si>
  <si>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</si>
  <si>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</si>
  <si>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</si>
  <si>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</si>
  <si>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</si>
  <si>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</si>
  <si>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</si>
  <si>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</si>
  <si>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</si>
  <si>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</si>
  <si>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</si>
  <si>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</si>
  <si>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</si>
  <si>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</si>
  <si>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</si>
  <si>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</si>
  <si>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</si>
  <si>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</si>
  <si>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</si>
  <si>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</si>
  <si>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</si>
  <si>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</si>
  <si>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</si>
  <si>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</si>
  <si>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</si>
  <si>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</si>
  <si>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</si>
  <si>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</si>
  <si>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</si>
  <si>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</si>
  <si>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</si>
  <si>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</si>
  <si>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</si>
  <si>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</si>
  <si>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</si>
  <si>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</si>
  <si>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</si>
  <si>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</si>
  <si>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</si>
  <si>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</si>
  <si>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</si>
  <si>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</si>
  <si>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</si>
  <si>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</si>
  <si>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</si>
  <si>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</si>
  <si>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</si>
  <si>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</si>
  <si>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</si>
  <si>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</si>
  <si>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</si>
  <si>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</si>
  <si>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</si>
  <si>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</si>
  <si>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</si>
  <si>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</si>
  <si>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</si>
  <si>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</si>
  <si>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</si>
  <si>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</si>
  <si>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</si>
  <si>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</si>
  <si>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</si>
  <si>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</si>
  <si>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</si>
  <si>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</si>
  <si>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</si>
  <si>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</si>
  <si>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</si>
  <si>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</si>
  <si>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</si>
  <si>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</si>
  <si>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</si>
  <si>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</si>
  <si>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</si>
  <si>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</si>
  <si>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</si>
  <si>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</si>
  <si>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</si>
  <si>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</si>
  <si>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</si>
  <si>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</si>
  <si>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</si>
  <si>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</si>
  <si>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</si>
  <si>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</si>
  <si>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</si>
  <si>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</si>
  <si>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</si>
  <si>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</si>
  <si>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</si>
  <si>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</si>
  <si>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</si>
  <si>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</si>
  <si>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</si>
  <si>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</si>
  <si>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</si>
  <si>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</si>
  <si>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</si>
  <si>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</si>
  <si>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</si>
  <si>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</si>
  <si>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</si>
  <si>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</si>
  <si>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</si>
  <si>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</si>
  <si>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</si>
  <si>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</si>
  <si>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</si>
  <si>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</si>
  <si>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</si>
  <si>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</si>
  <si>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</si>
  <si>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</si>
  <si>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</si>
  <si>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</si>
  <si>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</si>
  <si>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</si>
  <si>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</si>
  <si>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</si>
  <si>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</si>
  <si>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</si>
  <si>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</si>
  <si>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</si>
  <si>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</si>
  <si>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</si>
  <si>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</si>
  <si>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</si>
  <si>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</si>
  <si>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</si>
  <si>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</si>
  <si>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</si>
  <si>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</si>
  <si>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</si>
  <si>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</si>
  <si>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</si>
  <si>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</si>
  <si>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</si>
  <si>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</si>
  <si>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</si>
  <si>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</si>
  <si>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</si>
  <si>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</si>
  <si>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</si>
  <si>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</si>
  <si>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</si>
  <si>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</si>
  <si>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</si>
  <si>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</si>
  <si>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</si>
  <si>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</si>
  <si>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</si>
  <si>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</si>
  <si>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</si>
  <si>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</si>
  <si>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</si>
  <si>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</si>
  <si>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</si>
  <si>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</si>
  <si>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</si>
  <si>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</si>
  <si>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</si>
  <si>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</si>
  <si>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</si>
  <si>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</si>
  <si>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</si>
  <si>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</si>
  <si>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</si>
  <si>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</si>
  <si>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</si>
  <si>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</si>
  <si>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</si>
  <si>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</si>
  <si>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</si>
  <si>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</si>
  <si>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</si>
  <si>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</si>
  <si>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</si>
  <si>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</si>
  <si>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</si>
  <si>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</si>
  <si>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</si>
  <si>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</si>
  <si>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</si>
  <si>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</si>
  <si>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</si>
  <si>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</si>
  <si>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</si>
  <si>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</si>
  <si>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</si>
  <si>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</si>
  <si>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</si>
  <si>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</si>
  <si>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</si>
  <si>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</si>
  <si>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</si>
  <si>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</si>
  <si>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</si>
  <si>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</si>
  <si>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</si>
  <si>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</si>
  <si>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</si>
  <si>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</si>
  <si>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</si>
  <si>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</si>
  <si>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</si>
  <si>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</si>
  <si>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</si>
  <si>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</si>
  <si>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</si>
  <si>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</si>
  <si>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</si>
  <si>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</si>
  <si>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</si>
  <si>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</si>
  <si>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</si>
  <si>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</si>
  <si>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</si>
  <si>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</si>
  <si>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</si>
  <si>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</si>
  <si>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</si>
  <si>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</si>
  <si>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</si>
  <si>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</si>
  <si>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</si>
  <si>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</si>
  <si>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</si>
  <si>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</si>
  <si>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</si>
  <si>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</si>
  <si>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</si>
  <si>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</si>
  <si>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</si>
  <si>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</si>
  <si>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</si>
  <si>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</si>
  <si>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</si>
  <si>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</si>
  <si>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</si>
  <si>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</si>
  <si>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</si>
  <si>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</si>
  <si>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</si>
  <si>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</si>
  <si>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</si>
  <si>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</si>
  <si>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</si>
  <si>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</si>
  <si>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</si>
  <si>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</si>
  <si>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</si>
  <si>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</si>
  <si>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</si>
  <si>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</si>
  <si>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</si>
  <si>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</si>
  <si>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</si>
  <si>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</si>
  <si>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</si>
  <si>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</si>
  <si>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</si>
  <si>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</si>
  <si>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</si>
  <si>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</si>
  <si>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</si>
  <si>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</si>
  <si>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</si>
  <si>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</si>
  <si>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</si>
  <si>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</si>
  <si>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</si>
  <si>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</si>
  <si>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</si>
  <si>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</si>
  <si>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</si>
  <si>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</si>
  <si>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</si>
  <si>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</si>
  <si>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</si>
  <si>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</si>
  <si>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</si>
  <si>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</si>
  <si>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</si>
  <si>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</si>
  <si>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</si>
  <si>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</si>
  <si>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</si>
  <si>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</si>
  <si>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</si>
  <si>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</si>
  <si>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</si>
  <si>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</si>
  <si>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</si>
  <si>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</si>
  <si>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</si>
  <si>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</si>
  <si>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</si>
  <si>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</si>
  <si>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</si>
  <si>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</si>
  <si>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</si>
  <si>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</si>
  <si>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</si>
  <si>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</si>
  <si>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</si>
  <si>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</si>
  <si>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</si>
  <si>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</si>
  <si>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</si>
  <si>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</si>
  <si>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</si>
  <si>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</si>
  <si>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</si>
  <si>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</si>
  <si>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</si>
  <si>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</si>
  <si>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</si>
  <si>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</si>
  <si>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</si>
  <si>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</si>
  <si>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</si>
  <si>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</si>
  <si>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</si>
  <si>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</si>
  <si>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</si>
  <si>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</si>
  <si>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</si>
  <si>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</si>
  <si>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</si>
  <si>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</si>
  <si>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</si>
  <si>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</si>
  <si>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</si>
  <si>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</si>
  <si>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</si>
  <si>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</si>
  <si>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</si>
  <si>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</si>
  <si>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</si>
  <si>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</si>
  <si>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</si>
  <si>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</si>
  <si>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</si>
  <si>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</si>
  <si>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</si>
  <si>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</si>
  <si>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</si>
  <si>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</si>
  <si>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</si>
  <si>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</si>
  <si>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</si>
  <si>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</si>
  <si>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</si>
  <si>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</si>
  <si>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</si>
  <si>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</si>
  <si>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</si>
  <si>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</si>
  <si>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</si>
  <si>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</si>
  <si>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</si>
  <si>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</si>
  <si>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</si>
  <si>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</si>
  <si>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</si>
  <si>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</si>
  <si>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</si>
  <si>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</si>
  <si>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</si>
  <si>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</si>
  <si>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</si>
  <si>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</si>
  <si>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</si>
  <si>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</si>
  <si>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</si>
  <si>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</si>
  <si>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</si>
  <si>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</si>
  <si>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</si>
  <si>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</si>
  <si>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</si>
  <si>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</si>
  <si>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</si>
  <si>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</si>
  <si>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</si>
  <si>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</si>
  <si>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</si>
  <si>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</si>
  <si>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</si>
  <si>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</si>
  <si>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</si>
  <si>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</si>
  <si>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</si>
  <si>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</si>
  <si>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</si>
  <si>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</si>
  <si>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</si>
  <si>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</si>
  <si>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</si>
  <si>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</si>
  <si>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</si>
  <si>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</si>
  <si>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</si>
  <si>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</si>
  <si>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</si>
  <si>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</si>
  <si>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</si>
  <si>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</si>
  <si>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</si>
  <si>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</si>
  <si>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</si>
  <si>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</si>
  <si>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</si>
  <si>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</si>
  <si>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</si>
  <si>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</si>
  <si>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</si>
  <si>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</si>
  <si>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</si>
  <si>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</si>
  <si>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</si>
  <si>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</si>
  <si>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</si>
  <si>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</si>
  <si>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</si>
  <si>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</si>
  <si>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</si>
  <si>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</si>
  <si>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</si>
  <si>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</si>
  <si>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</si>
  <si>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</si>
  <si>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</si>
  <si>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</si>
  <si>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</si>
  <si>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</si>
  <si>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</si>
  <si>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</si>
  <si>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</si>
  <si>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</si>
  <si>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</si>
  <si>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</si>
  <si>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</si>
  <si>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</si>
  <si>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</si>
  <si>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</si>
  <si>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</si>
  <si>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</si>
  <si>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</si>
  <si>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</si>
  <si>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</si>
  <si>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</si>
  <si>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</si>
  <si>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</si>
  <si>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</si>
  <si>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</si>
  <si>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</si>
  <si>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</si>
  <si>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</si>
  <si>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</si>
  <si>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</si>
  <si>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</si>
  <si>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</si>
  <si>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</si>
  <si>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</si>
  <si>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</si>
  <si>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</si>
  <si>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</si>
  <si>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</si>
  <si>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</si>
  <si>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</si>
  <si>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</si>
  <si>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</si>
  <si>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</si>
  <si>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</si>
  <si>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</si>
  <si>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</si>
  <si>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</si>
  <si>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</si>
  <si>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</si>
  <si>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</si>
  <si>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</si>
  <si>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</si>
  <si>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</si>
  <si>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</si>
  <si>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</si>
  <si>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</si>
  <si>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</si>
  <si>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</si>
  <si>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</si>
  <si>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</si>
  <si>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</si>
  <si>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</si>
  <si>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</si>
  <si>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</si>
  <si>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</si>
  <si>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</si>
  <si>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</si>
  <si>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</si>
  <si>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</si>
  <si>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</si>
  <si>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</si>
  <si>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</si>
  <si>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</si>
  <si>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</si>
  <si>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</si>
  <si>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</si>
  <si>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</si>
  <si>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</si>
  <si>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</si>
  <si>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</si>
  <si>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</si>
  <si>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</si>
  <si>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</si>
  <si>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</si>
  <si>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</si>
  <si>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</si>
  <si>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</si>
  <si>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</si>
  <si>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</si>
  <si>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</si>
  <si>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</si>
  <si>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</si>
  <si>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</si>
  <si>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</si>
  <si>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</si>
  <si>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</si>
  <si>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</si>
  <si>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</si>
  <si>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</si>
  <si>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</si>
  <si>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</si>
  <si>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</si>
  <si>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</si>
  <si>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</si>
  <si>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</si>
  <si>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</si>
  <si>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</si>
  <si>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</si>
  <si>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</si>
  <si>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</si>
  <si>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</si>
  <si>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</si>
  <si>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</si>
  <si>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</si>
  <si>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</si>
  <si>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</si>
  <si>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</si>
  <si>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</si>
  <si>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</si>
  <si>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</si>
  <si>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</si>
  <si>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</si>
  <si>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</si>
  <si>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</si>
  <si>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</si>
  <si>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</si>
  <si>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</si>
  <si>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</si>
  <si>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</si>
  <si>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</si>
  <si>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</si>
  <si>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</si>
  <si>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</si>
  <si>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</si>
  <si>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</si>
  <si>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</si>
  <si>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</si>
  <si>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</si>
  <si>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</si>
  <si>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</si>
  <si>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</si>
  <si>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</si>
  <si>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</si>
  <si>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</si>
  <si>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</si>
  <si>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</si>
  <si>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</si>
  <si>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</si>
  <si>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</si>
  <si>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</si>
  <si>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</si>
  <si>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</si>
  <si>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</si>
  <si>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</si>
  <si>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</si>
  <si>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</si>
  <si>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</si>
  <si>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</si>
  <si>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</si>
  <si>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</si>
  <si>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</si>
  <si>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</si>
  <si>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</si>
  <si>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</si>
  <si>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</si>
  <si>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</si>
  <si>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</si>
  <si>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</si>
  <si>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</si>
  <si>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</si>
  <si>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</si>
  <si>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</si>
  <si>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</si>
  <si>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</si>
  <si>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</si>
  <si>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</si>
  <si>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</si>
  <si>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</si>
  <si>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</si>
  <si>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</si>
  <si>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</si>
  <si>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</si>
  <si>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</si>
  <si>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</si>
  <si>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</si>
  <si>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</si>
  <si>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</si>
  <si>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</si>
  <si>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</si>
  <si>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</si>
  <si>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</si>
  <si>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</si>
  <si>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</si>
  <si>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</si>
  <si>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</si>
  <si>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</si>
  <si>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</si>
  <si>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</si>
  <si>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</si>
  <si>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</si>
  <si>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</si>
  <si>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</si>
  <si>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</si>
  <si>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</si>
  <si>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</si>
  <si>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</si>
  <si>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</si>
  <si>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</si>
  <si>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</si>
  <si>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</si>
  <si>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</si>
  <si>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</si>
  <si>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</si>
  <si>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</si>
  <si>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</si>
  <si>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</si>
  <si>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</si>
  <si>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</si>
  <si>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</si>
  <si>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</si>
  <si>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</si>
  <si>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</si>
  <si>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</si>
  <si>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</si>
  <si>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</si>
  <si>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</si>
  <si>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</si>
  <si>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</si>
  <si>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</si>
  <si>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</si>
  <si>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</si>
  <si>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</si>
  <si>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</si>
  <si>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</si>
  <si>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</si>
  <si>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</si>
  <si>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</si>
  <si>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</si>
  <si>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</si>
  <si>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</si>
  <si>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</si>
  <si>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</si>
  <si>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</si>
  <si>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</si>
  <si>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</si>
  <si>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</si>
  <si>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</si>
  <si>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</si>
  <si>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</si>
  <si>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</si>
  <si>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</si>
  <si>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</si>
  <si>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</si>
  <si>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</si>
  <si>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</si>
  <si>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</si>
  <si>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</si>
  <si>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</si>
  <si>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</si>
  <si>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</si>
  <si>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</si>
  <si>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</si>
  <si>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</si>
  <si>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</si>
  <si>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</si>
  <si>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</si>
  <si>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</si>
  <si>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</si>
  <si>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</si>
  <si>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</si>
  <si>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</si>
  <si>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</si>
  <si>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</si>
  <si>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</si>
  <si>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</si>
  <si>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</si>
  <si>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</si>
  <si>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</si>
  <si>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</si>
  <si>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</si>
  <si>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</si>
  <si>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</si>
  <si>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</si>
  <si>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</si>
  <si>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</si>
  <si>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</si>
  <si>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</si>
  <si>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</si>
  <si>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</si>
  <si>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</si>
  <si>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</si>
  <si>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</si>
  <si>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</si>
  <si>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</si>
  <si>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</si>
  <si>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</si>
  <si>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</si>
  <si>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</si>
  <si>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</si>
  <si>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</si>
  <si>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</si>
  <si>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</si>
  <si>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</si>
  <si>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</si>
  <si>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</si>
  <si>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</si>
  <si>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</si>
  <si>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</si>
  <si>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</si>
  <si>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</si>
  <si>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</si>
  <si>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</si>
  <si>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</si>
  <si>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</si>
  <si>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</si>
  <si>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</si>
  <si>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</si>
  <si>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</si>
  <si>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</si>
  <si>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</si>
  <si>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</si>
  <si>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</si>
  <si>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</si>
  <si>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</si>
  <si>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</si>
  <si>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</si>
  <si>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</si>
  <si>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</si>
  <si>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</si>
  <si>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</si>
  <si>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</si>
  <si>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</si>
  <si>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</si>
  <si>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</si>
  <si>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</si>
  <si>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</si>
  <si>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</si>
  <si>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</si>
  <si>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</si>
  <si>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</si>
  <si>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</si>
  <si>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</si>
  <si>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</si>
  <si>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</si>
  <si>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</si>
  <si>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</si>
  <si>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</si>
  <si>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</si>
  <si>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</si>
  <si>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</si>
  <si>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</si>
  <si>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</si>
  <si>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</si>
  <si>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</si>
  <si>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</si>
  <si>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</si>
  <si>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</si>
  <si>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</si>
  <si>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</si>
  <si>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</si>
  <si>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</si>
  <si>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</si>
  <si>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</si>
  <si>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</si>
  <si>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</si>
  <si>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</si>
  <si>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</si>
  <si>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</si>
  <si>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</si>
  <si>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</si>
  <si>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</si>
  <si>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</si>
  <si>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</si>
  <si>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</si>
  <si>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</si>
  <si>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</si>
  <si>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</si>
  <si>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</si>
  <si>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</si>
  <si>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</si>
  <si>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</si>
  <si>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</si>
  <si>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</si>
  <si>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</si>
  <si>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</si>
  <si>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</si>
  <si>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</si>
  <si>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</si>
  <si>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</si>
  <si>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</si>
  <si>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</si>
  <si>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</si>
  <si>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</si>
  <si>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</si>
  <si>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</si>
  <si>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</si>
  <si>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</si>
  <si>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</si>
  <si>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</si>
  <si>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</si>
  <si>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</si>
  <si>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</si>
  <si>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</si>
  <si>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</si>
  <si>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</si>
  <si>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</si>
  <si>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</si>
  <si>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</si>
  <si>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</si>
  <si>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</si>
  <si>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</si>
  <si>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</si>
  <si>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</si>
  <si>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</si>
  <si>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</si>
  <si>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</si>
  <si>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</si>
  <si>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</si>
  <si>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</si>
  <si>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</si>
  <si>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</si>
  <si>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</si>
  <si>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</si>
  <si>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</si>
  <si>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</si>
  <si>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</si>
  <si>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</si>
  <si>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</si>
  <si>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</si>
  <si>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</si>
  <si>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</si>
  <si>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</si>
  <si>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</si>
  <si>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</si>
  <si>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</si>
  <si>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</si>
  <si>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</si>
  <si>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</si>
  <si>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</si>
  <si>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</si>
  <si>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</si>
  <si>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</si>
  <si>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</si>
  <si>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</si>
  <si>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</si>
  <si>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</si>
  <si>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</si>
  <si>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</si>
  <si>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</si>
  <si>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</si>
  <si>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</si>
  <si>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</si>
  <si>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</si>
  <si>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</si>
  <si>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</si>
  <si>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</si>
  <si>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</si>
  <si>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</si>
  <si>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</si>
  <si>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</si>
  <si>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</si>
  <si>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</si>
  <si>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</si>
  <si>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</si>
  <si>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</si>
  <si>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</si>
  <si>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</si>
  <si>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</si>
  <si>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</si>
  <si>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</si>
  <si>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</si>
  <si>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</si>
  <si>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</si>
  <si>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</si>
  <si>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</si>
  <si>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</si>
  <si>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</si>
  <si>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</si>
  <si>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</si>
  <si>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</si>
  <si>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</si>
  <si>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</si>
  <si>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</si>
  <si>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</si>
  <si>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</si>
  <si>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</si>
  <si>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</si>
  <si>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</si>
  <si>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</si>
  <si>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</si>
  <si>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</si>
  <si>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</si>
  <si>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</si>
  <si>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</si>
  <si>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</si>
  <si>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</si>
  <si>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</si>
  <si>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</si>
  <si>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</si>
  <si>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</si>
  <si>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</si>
  <si>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</si>
  <si>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</si>
  <si>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</si>
  <si>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</si>
  <si>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</si>
  <si>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</si>
  <si>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</si>
  <si>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</si>
  <si>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</si>
  <si>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</si>
  <si>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</si>
  <si>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</si>
  <si>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</si>
  <si>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</si>
  <si>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</si>
  <si>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</si>
  <si>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</si>
  <si>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</si>
  <si>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</si>
  <si>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</si>
  <si>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</si>
  <si>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</si>
  <si>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</si>
  <si>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</si>
  <si>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</si>
  <si>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</si>
  <si>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</si>
  <si>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</si>
  <si>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</si>
  <si>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</si>
  <si>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</si>
  <si>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</si>
  <si>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</si>
  <si>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</si>
  <si>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</si>
  <si>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</si>
  <si>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</si>
  <si>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</si>
  <si>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</si>
  <si>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</si>
  <si>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</si>
  <si>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</si>
  <si>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</si>
  <si>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</si>
  <si>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</si>
  <si>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</si>
  <si>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</si>
  <si>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</si>
  <si>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</si>
  <si>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</si>
  <si>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</si>
  <si>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</si>
  <si>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</si>
  <si>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</si>
  <si>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</si>
  <si>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</si>
  <si>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</si>
  <si>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</si>
  <si>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</si>
  <si>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</si>
  <si>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</si>
  <si>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</si>
  <si>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</si>
  <si>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</si>
  <si>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</si>
  <si>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</si>
  <si>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</si>
  <si>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</si>
  <si>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</si>
  <si>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</si>
  <si>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</si>
  <si>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</si>
  <si>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</si>
  <si>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</si>
  <si>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</si>
  <si>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</si>
  <si>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</si>
  <si>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</si>
  <si>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</si>
  <si>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</si>
  <si>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</si>
  <si>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</si>
  <si>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</si>
  <si>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</si>
  <si>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</si>
  <si>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</si>
  <si>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</si>
  <si>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</si>
  <si>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</si>
  <si>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</si>
  <si>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</si>
  <si>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</si>
  <si>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</si>
  <si>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</si>
  <si>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</si>
  <si>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</si>
  <si>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</si>
  <si>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</si>
  <si>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</si>
  <si>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</si>
  <si>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</si>
  <si>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</si>
  <si>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</si>
  <si>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</si>
  <si>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</si>
  <si>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</si>
  <si>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</si>
  <si>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</si>
  <si>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</si>
  <si>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</si>
  <si>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</si>
  <si>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</si>
  <si>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</si>
  <si>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</si>
  <si>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</si>
  <si>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</si>
  <si>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</si>
  <si>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</si>
  <si>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</si>
  <si>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</si>
  <si>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</si>
  <si>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</si>
  <si>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</si>
  <si>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</si>
  <si>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</si>
  <si>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</si>
  <si>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</si>
  <si>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</si>
  <si>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</si>
  <si>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</si>
  <si>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</si>
  <si>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</si>
  <si>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</si>
  <si>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</si>
  <si>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</si>
  <si>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</si>
  <si>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</si>
  <si>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</si>
  <si>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</si>
  <si>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</si>
  <si>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</si>
  <si>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</si>
  <si>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</si>
  <si>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</si>
  <si>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</si>
  <si>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</si>
  <si>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</si>
  <si>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</si>
  <si>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</si>
  <si>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</si>
  <si>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</si>
  <si>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</si>
  <si>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</si>
  <si>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</si>
  <si>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</si>
  <si>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</si>
  <si>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</si>
  <si>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</si>
  <si>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</si>
  <si>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</si>
  <si>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</si>
  <si>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</si>
  <si>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</si>
  <si>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</si>
  <si>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</si>
  <si>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</si>
  <si>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</si>
  <si>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</si>
  <si>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</si>
  <si>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</si>
  <si>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</si>
  <si>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</si>
  <si>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</si>
  <si>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</si>
  <si>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</si>
  <si>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</si>
  <si>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</si>
  <si>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</si>
  <si>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</si>
  <si>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</si>
  <si>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</si>
  <si>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</si>
  <si>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</si>
  <si>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</si>
  <si>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</si>
  <si>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</si>
  <si>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</si>
  <si>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</si>
  <si>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</si>
  <si>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</si>
  <si>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</si>
  <si>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</si>
  <si>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</si>
  <si>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</si>
  <si>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</si>
  <si>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</si>
  <si>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</si>
  <si>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</si>
  <si>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</si>
  <si>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</si>
  <si>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</si>
  <si>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</si>
  <si>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</si>
  <si>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</si>
  <si>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</si>
  <si>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</si>
  <si>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</si>
  <si>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</si>
  <si>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</si>
  <si>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</si>
  <si>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</si>
  <si>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</si>
  <si>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</si>
  <si>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</si>
  <si>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</si>
  <si>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</si>
  <si>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</si>
  <si>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</si>
  <si>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</si>
  <si>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</si>
  <si>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</si>
  <si>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</si>
  <si>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</si>
  <si>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</si>
  <si>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</si>
  <si>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</si>
  <si>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</si>
  <si>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</si>
  <si>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</si>
  <si>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</si>
  <si>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</si>
  <si>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</si>
  <si>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</si>
  <si>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</si>
  <si>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</si>
  <si>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</si>
  <si>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</si>
  <si>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</si>
  <si>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</si>
  <si>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</si>
  <si>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</si>
  <si>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</si>
  <si>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</si>
  <si>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</si>
  <si>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</si>
  <si>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</si>
  <si>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</si>
  <si>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</si>
  <si>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</si>
  <si>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</si>
  <si>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</si>
  <si>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</si>
  <si>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</si>
  <si>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</si>
  <si>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</si>
  <si>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</si>
  <si>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</si>
  <si>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</si>
  <si>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</si>
  <si>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</si>
  <si>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</si>
  <si>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</si>
  <si>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</si>
  <si>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</si>
  <si>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</si>
  <si>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</si>
  <si>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</si>
  <si>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</si>
  <si>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</si>
  <si>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</si>
  <si>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</si>
  <si>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</si>
  <si>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</si>
  <si>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</si>
  <si>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</si>
  <si>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</si>
  <si>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</si>
  <si>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</si>
  <si>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</si>
  <si>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</si>
  <si>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</si>
  <si>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</si>
  <si>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</si>
  <si>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</si>
  <si>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</si>
  <si>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</si>
  <si>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</si>
  <si>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</si>
  <si>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</si>
  <si>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</si>
  <si>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</si>
  <si>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</si>
  <si>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</si>
  <si>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</si>
  <si>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</si>
  <si>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</si>
  <si>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</si>
  <si>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</si>
  <si>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</si>
  <si>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</si>
  <si>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</si>
  <si>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</si>
  <si>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</si>
  <si>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</si>
  <si>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</si>
  <si>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</si>
  <si>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</si>
  <si>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</si>
  <si>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</si>
  <si>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</si>
  <si>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</si>
  <si>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</si>
  <si>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</si>
  <si>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</si>
  <si>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</si>
  <si>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</si>
  <si>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</si>
  <si>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</si>
  <si>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</si>
  <si>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</si>
  <si>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</si>
  <si>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</si>
  <si>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</si>
  <si>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</si>
  <si>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</si>
  <si>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</si>
  <si>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</si>
  <si>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</si>
  <si>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</si>
  <si>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</si>
  <si>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</si>
  <si>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</si>
  <si>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</si>
  <si>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</si>
  <si>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</si>
  <si>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</si>
  <si>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</si>
  <si>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</si>
  <si>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</si>
  <si>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</si>
  <si>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</si>
  <si>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</si>
  <si>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</si>
  <si>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</si>
  <si>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</si>
  <si>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</si>
  <si>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</si>
  <si>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</si>
  <si>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</si>
  <si>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</si>
  <si>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</si>
  <si>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</si>
  <si>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</si>
  <si>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</si>
  <si>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</si>
  <si>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</si>
  <si>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</si>
  <si>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</si>
  <si>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</si>
  <si>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</si>
  <si>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</si>
  <si>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</si>
  <si>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</si>
  <si>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</si>
  <si>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</si>
  <si>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</si>
  <si>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</si>
  <si>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</si>
  <si>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</si>
  <si>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</si>
  <si>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</si>
  <si>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</si>
  <si>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</si>
  <si>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</si>
  <si>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</si>
  <si>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</si>
  <si>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</si>
  <si>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</si>
  <si>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</si>
  <si>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</si>
  <si>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</si>
  <si>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</si>
  <si>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</si>
  <si>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</si>
  <si>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</si>
  <si>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</si>
  <si>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</si>
  <si>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</si>
  <si>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</si>
  <si>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</si>
  <si>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</si>
  <si>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</si>
  <si>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</si>
  <si>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</si>
  <si>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</si>
  <si>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</si>
  <si>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</si>
  <si>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</si>
  <si>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</si>
  <si>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</si>
  <si>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</si>
  <si>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</si>
  <si>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</si>
  <si>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</si>
  <si>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</si>
  <si>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</si>
  <si>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</si>
  <si>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</si>
  <si>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</si>
  <si>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</si>
  <si>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</si>
  <si>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</si>
  <si>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</si>
  <si>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</si>
  <si>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</si>
  <si>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</si>
  <si>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</si>
  <si>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</si>
  <si>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</si>
  <si>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</si>
  <si>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</si>
  <si>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</si>
  <si>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</si>
  <si>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</si>
  <si>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</si>
  <si>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</si>
  <si>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</si>
  <si>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</si>
  <si>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</si>
  <si>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</si>
  <si>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</si>
  <si>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</si>
  <si>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</si>
  <si>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</si>
  <si>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</si>
  <si>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</si>
  <si>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</si>
  <si>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</si>
  <si>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</si>
  <si>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</si>
  <si>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</si>
  <si>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</si>
  <si>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</si>
  <si>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</si>
  <si>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</si>
  <si>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</si>
  <si>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</si>
  <si>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</si>
  <si>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</si>
  <si>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</si>
  <si>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</si>
  <si>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</si>
  <si>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</si>
  <si>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</si>
  <si>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</si>
  <si>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</si>
  <si>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</si>
  <si>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</si>
  <si>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</si>
  <si>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</si>
  <si>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</si>
  <si>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</si>
  <si>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</si>
  <si>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</si>
  <si>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</si>
  <si>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</si>
  <si>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</si>
  <si>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</si>
  <si>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</si>
  <si>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</si>
  <si>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</si>
  <si>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</si>
  <si>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</si>
  <si>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</si>
  <si>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</si>
  <si>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</si>
  <si>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</si>
  <si>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</si>
  <si>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</si>
  <si>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</si>
  <si>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</si>
  <si>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</si>
  <si>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</si>
  <si>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</si>
  <si>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</si>
  <si>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</si>
  <si>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</si>
  <si>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</si>
  <si>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</si>
  <si>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</si>
  <si>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</si>
  <si>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</si>
  <si>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</si>
  <si>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</si>
  <si>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</si>
  <si>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</si>
  <si>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</si>
  <si>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</si>
  <si>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</si>
  <si>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</si>
  <si>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</si>
  <si>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</si>
  <si>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</si>
  <si>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</si>
  <si>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</si>
  <si>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</si>
  <si>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</si>
  <si>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</si>
  <si>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</si>
  <si>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</si>
  <si>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</si>
  <si>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</si>
  <si>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</si>
  <si>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</si>
  <si>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</si>
  <si>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</si>
  <si>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</si>
  <si>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</si>
  <si>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</si>
  <si>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</si>
  <si>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</si>
  <si>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</si>
  <si>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</si>
  <si>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</si>
  <si>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</si>
  <si>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</si>
  <si>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</si>
  <si>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</si>
  <si>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</si>
  <si>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</si>
  <si>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</si>
  <si>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</si>
  <si>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</si>
  <si>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</si>
  <si>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</si>
  <si>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</si>
  <si>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</si>
  <si>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</si>
  <si>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</si>
  <si>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</si>
  <si>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</si>
  <si>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</si>
  <si>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</si>
  <si>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</si>
  <si>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</si>
  <si>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</si>
  <si>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</si>
  <si>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</si>
  <si>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</si>
  <si>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</si>
  <si>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</si>
  <si>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</si>
  <si>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</si>
  <si>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</si>
  <si>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</si>
  <si>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</si>
  <si>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</si>
  <si>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</si>
  <si>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</si>
  <si>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</si>
  <si>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</si>
  <si>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</si>
  <si>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</si>
  <si>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</si>
  <si>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</si>
  <si>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</si>
  <si>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</si>
  <si>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</si>
  <si>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</si>
  <si>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</si>
  <si>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</si>
  <si>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</si>
  <si>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</si>
  <si>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</si>
  <si>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</si>
  <si>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</si>
  <si>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</si>
  <si>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</si>
  <si>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</si>
  <si>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</si>
  <si>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</si>
  <si>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</si>
  <si>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</si>
  <si>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</si>
  <si>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</si>
  <si>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</si>
  <si>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</si>
  <si>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</si>
  <si>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</si>
  <si>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</si>
  <si>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</si>
  <si>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</si>
  <si>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</si>
  <si>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</si>
  <si>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</si>
  <si>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</si>
  <si>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</si>
  <si>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</si>
  <si>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</si>
  <si>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</si>
  <si>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</si>
  <si>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</si>
  <si>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</si>
  <si>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</si>
  <si>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</si>
  <si>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</si>
  <si>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</si>
  <si>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</si>
  <si>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</si>
  <si>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</si>
  <si>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</si>
  <si>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</si>
  <si>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</si>
  <si>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</si>
  <si>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</si>
  <si>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</si>
  <si>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</si>
  <si>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</si>
  <si>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</si>
  <si>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</si>
  <si>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</si>
  <si>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</si>
  <si>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</si>
  <si>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</si>
  <si>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</si>
  <si>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</si>
  <si>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</si>
  <si>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</si>
  <si>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</si>
  <si>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</si>
  <si>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</si>
  <si>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</si>
  <si>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</si>
  <si>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</si>
  <si>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</si>
  <si>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</si>
  <si>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</si>
  <si>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</si>
  <si>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</si>
  <si>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</si>
  <si>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</si>
  <si>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</si>
  <si>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</si>
  <si>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</si>
  <si>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</si>
  <si>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</si>
  <si>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</si>
  <si>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</si>
  <si>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</si>
  <si>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</si>
  <si>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</si>
  <si>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</si>
  <si>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</si>
  <si>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</si>
  <si>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</si>
  <si>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</si>
  <si>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</si>
  <si>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</si>
  <si>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</si>
  <si>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</si>
  <si>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</si>
  <si>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</si>
  <si>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</si>
  <si>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</si>
  <si>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</si>
  <si>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</si>
  <si>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</si>
  <si>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</si>
  <si>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</si>
  <si>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</si>
  <si>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</si>
  <si>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</si>
  <si>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</si>
  <si>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</si>
  <si>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</si>
  <si>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</si>
  <si>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</si>
  <si>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</si>
  <si>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</si>
  <si>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</si>
  <si>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</si>
  <si>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</si>
  <si>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</si>
  <si>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</si>
  <si>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</si>
  <si>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</si>
  <si>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</si>
  <si>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</si>
  <si>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</si>
  <si>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</si>
  <si>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</si>
  <si>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</si>
  <si>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</si>
  <si>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</si>
  <si>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</si>
  <si>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</si>
  <si>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</si>
  <si>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</si>
  <si>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</si>
  <si>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</si>
  <si>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</si>
  <si>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</si>
  <si>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</si>
  <si>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</si>
  <si>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</si>
  <si>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</si>
  <si>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</si>
  <si>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</si>
  <si>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</si>
  <si>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</si>
  <si>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</si>
  <si>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</si>
  <si>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</si>
  <si>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</si>
  <si>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</si>
  <si>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</si>
  <si>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</si>
  <si>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</si>
  <si>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</si>
  <si>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</si>
  <si>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</si>
  <si>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</si>
  <si>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</si>
  <si>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</si>
  <si>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</si>
  <si>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</si>
  <si>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</si>
  <si>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</si>
  <si>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</si>
  <si>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</si>
  <si>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</si>
  <si>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</si>
  <si>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</si>
  <si>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</si>
  <si>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</si>
  <si>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</si>
  <si>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</si>
  <si>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</si>
  <si>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</si>
  <si>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</si>
  <si>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</si>
  <si>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</si>
  <si>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</si>
  <si>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</si>
  <si>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</si>
  <si>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</si>
  <si>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</si>
  <si>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</si>
  <si>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</si>
  <si>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</si>
  <si>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</si>
  <si>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</si>
  <si>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</si>
  <si>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</si>
  <si>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</si>
  <si>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</si>
  <si>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</si>
  <si>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</si>
  <si>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</si>
  <si>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</si>
  <si>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</si>
  <si>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</si>
  <si>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</si>
  <si>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</si>
  <si>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</si>
  <si>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</si>
  <si>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</si>
  <si>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</si>
  <si>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</si>
  <si>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</si>
  <si>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</si>
  <si>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</si>
  <si>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</si>
  <si>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</si>
  <si>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</si>
  <si>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</si>
  <si>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</si>
  <si>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</si>
  <si>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</si>
  <si>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</si>
  <si>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</si>
  <si>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</si>
  <si>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</si>
  <si>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</si>
  <si>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</si>
  <si>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</si>
  <si>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</si>
  <si>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</si>
  <si>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</si>
  <si>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</si>
  <si>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</si>
  <si>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</si>
  <si>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</si>
  <si>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</si>
  <si>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</si>
  <si>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</si>
  <si>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</si>
  <si>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</si>
  <si>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</si>
  <si>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</si>
  <si>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</si>
  <si>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</si>
  <si>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</si>
  <si>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</si>
  <si>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</si>
  <si>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</si>
  <si>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</si>
  <si>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</si>
  <si>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</si>
  <si>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</si>
  <si>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</si>
  <si>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</si>
  <si>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</si>
  <si>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</si>
  <si>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</si>
  <si>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</si>
  <si>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</si>
  <si>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</si>
  <si>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</si>
  <si>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</si>
  <si>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</si>
  <si>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</si>
  <si>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</si>
  <si>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</si>
  <si>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</si>
  <si>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</si>
  <si>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</si>
  <si>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</si>
  <si>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</si>
  <si>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</si>
  <si>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</si>
  <si>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</si>
  <si>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</si>
  <si>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</si>
  <si>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</si>
  <si>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</si>
  <si>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</si>
  <si>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</si>
  <si>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</si>
  <si>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</si>
  <si>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</si>
  <si>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</si>
  <si>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</si>
  <si>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</si>
  <si>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</si>
  <si>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</si>
  <si>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</si>
  <si>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</si>
  <si>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</si>
  <si>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</si>
  <si>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</si>
  <si>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</si>
  <si>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</si>
  <si>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</si>
  <si>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</si>
  <si>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</si>
  <si>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</si>
  <si>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</si>
  <si>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</si>
  <si>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</si>
  <si>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</si>
  <si>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</si>
  <si>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</si>
  <si>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</si>
  <si>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</si>
  <si>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</si>
  <si>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</si>
  <si>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</si>
  <si>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</si>
  <si>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</si>
  <si>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</si>
  <si>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</si>
  <si>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</si>
  <si>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</si>
  <si>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</si>
  <si>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</si>
  <si>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</si>
  <si>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</si>
  <si>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</si>
  <si>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</si>
  <si>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</si>
  <si>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</si>
  <si>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</si>
  <si>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</si>
  <si>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</si>
  <si>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</si>
  <si>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</si>
  <si>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</si>
  <si>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</si>
  <si>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</si>
  <si>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</si>
  <si>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</si>
  <si>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</si>
  <si>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</si>
  <si>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</si>
  <si>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</si>
  <si>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</si>
  <si>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</si>
  <si>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</si>
  <si>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</si>
  <si>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</si>
  <si>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</si>
  <si>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</si>
  <si>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</si>
  <si>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</si>
  <si>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</si>
  <si>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</si>
  <si>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</si>
  <si>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</si>
  <si>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</si>
  <si>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</si>
  <si>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</si>
  <si>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</si>
  <si>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</si>
  <si>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</si>
  <si>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</si>
  <si>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</si>
  <si>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</si>
  <si>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</si>
  <si>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</si>
  <si>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</si>
  <si>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</si>
  <si>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</si>
  <si>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</si>
  <si>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</si>
  <si>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</si>
  <si>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</si>
  <si>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</si>
  <si>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</si>
  <si>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</si>
  <si>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</si>
  <si>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</si>
  <si>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</si>
  <si>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</si>
  <si>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</si>
  <si>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</si>
  <si>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</si>
  <si>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</si>
  <si>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</si>
  <si>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</si>
  <si>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</si>
  <si>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</si>
  <si>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</si>
  <si>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</si>
  <si>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</si>
  <si>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</si>
  <si>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</si>
  <si>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</si>
  <si>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</si>
  <si>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</si>
  <si>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</si>
  <si>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</si>
  <si>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</si>
  <si>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</si>
  <si>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</si>
  <si>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</si>
  <si>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</si>
  <si>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</si>
  <si>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</si>
  <si>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</si>
  <si>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</si>
  <si>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</si>
  <si>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</si>
  <si>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</si>
  <si>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</si>
  <si>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</si>
  <si>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</si>
  <si>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</si>
  <si>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</si>
  <si>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</si>
  <si>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</si>
  <si>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</si>
  <si>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</si>
  <si>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</si>
  <si>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</si>
  <si>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</si>
  <si>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</si>
  <si>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</si>
  <si>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</si>
  <si>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</si>
  <si>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</si>
  <si>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</si>
  <si>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</si>
  <si>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</si>
  <si>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</si>
  <si>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</si>
  <si>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</si>
  <si>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</si>
  <si>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</si>
  <si>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</si>
  <si>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</si>
  <si>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</si>
  <si>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</si>
  <si>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</si>
  <si>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</si>
  <si>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</si>
  <si>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</si>
  <si>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</si>
  <si>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</si>
  <si>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</si>
  <si>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</si>
  <si>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</si>
  <si>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</si>
  <si>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</si>
  <si>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</si>
  <si>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</si>
  <si>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</si>
  <si>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</si>
  <si>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</si>
  <si>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</si>
  <si>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</si>
  <si>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</si>
  <si>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</si>
  <si>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</si>
  <si>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</si>
  <si>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</si>
  <si>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</si>
  <si>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</si>
  <si>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</si>
  <si>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</si>
  <si>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</si>
  <si>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</si>
  <si>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</si>
  <si>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</si>
  <si>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</si>
  <si>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</si>
  <si>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</si>
  <si>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</si>
  <si>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</si>
  <si>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</si>
  <si>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</si>
  <si>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</si>
  <si>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</si>
  <si>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</si>
  <si>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</si>
  <si>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</si>
  <si>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</si>
  <si>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</si>
  <si>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</si>
  <si>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</si>
  <si>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</si>
  <si>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</si>
  <si>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</si>
  <si>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</si>
  <si>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</si>
  <si>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</si>
  <si>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</si>
  <si>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</si>
  <si>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</si>
  <si>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</si>
  <si>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</si>
  <si>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</si>
  <si>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</si>
  <si>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</si>
  <si>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</si>
  <si>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</si>
  <si>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</si>
  <si>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</si>
  <si>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</si>
  <si>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</si>
  <si>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</si>
  <si>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</si>
  <si>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</si>
  <si>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</si>
  <si>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</si>
  <si>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</si>
  <si>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</si>
  <si>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</si>
  <si>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</si>
  <si>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</si>
  <si>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</si>
  <si>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</si>
  <si>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</si>
  <si>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</si>
  <si>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</si>
  <si>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</si>
  <si>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</si>
  <si>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</si>
  <si>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</si>
  <si>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</si>
  <si>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</si>
  <si>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</si>
  <si>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</si>
  <si>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</si>
  <si>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</si>
  <si>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</si>
  <si>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</si>
  <si>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</si>
  <si>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</si>
  <si>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</si>
  <si>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</si>
  <si>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</si>
  <si>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</si>
  <si>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</si>
  <si>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</si>
  <si>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</si>
  <si>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</si>
  <si>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</si>
  <si>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</si>
  <si>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</si>
  <si>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</si>
  <si>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</si>
  <si>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</si>
  <si>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</si>
  <si>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</si>
  <si>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</si>
  <si>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</si>
  <si>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</si>
  <si>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</si>
  <si>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</si>
  <si>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</si>
  <si>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</si>
  <si>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</si>
  <si>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</si>
  <si>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</si>
  <si>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</si>
  <si>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</si>
  <si>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</si>
  <si>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</si>
  <si>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</si>
  <si>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</si>
  <si>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</si>
  <si>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</si>
  <si>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</si>
  <si>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</si>
  <si>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</si>
  <si>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</si>
  <si>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</si>
  <si>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</si>
  <si>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</si>
  <si>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</si>
  <si>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</si>
  <si>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</si>
  <si>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</si>
  <si>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</si>
  <si>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</si>
  <si>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</si>
  <si>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</si>
  <si>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</si>
  <si>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</si>
  <si>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</si>
  <si>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</si>
  <si>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</si>
  <si>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</si>
  <si>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</si>
  <si>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</si>
  <si>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</si>
  <si>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</si>
  <si>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</si>
  <si>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</si>
  <si>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</si>
  <si>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</si>
  <si>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</si>
  <si>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</si>
  <si>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</si>
  <si>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</si>
  <si>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</si>
  <si>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</si>
  <si>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</si>
  <si>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</si>
  <si>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</si>
  <si>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</si>
  <si>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</si>
  <si>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</si>
  <si>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</si>
  <si>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</si>
  <si>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</si>
  <si>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</si>
  <si>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</si>
  <si>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</si>
  <si>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</si>
  <si>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</si>
  <si>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</si>
  <si>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</si>
  <si>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</si>
  <si>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</si>
  <si>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</si>
  <si>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</si>
  <si>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</si>
  <si>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</si>
  <si>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</si>
  <si>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</si>
  <si>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</si>
  <si>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</si>
  <si>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</si>
  <si>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</si>
  <si>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</si>
  <si>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</si>
  <si>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</si>
  <si>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</si>
  <si>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</si>
  <si>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</si>
  <si>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</si>
  <si>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</si>
  <si>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</si>
  <si>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</si>
  <si>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</si>
  <si>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</si>
  <si>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</si>
  <si>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</si>
  <si>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</si>
  <si>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</si>
  <si>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</si>
  <si>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</si>
  <si>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</si>
  <si>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</si>
  <si>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</si>
  <si>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</si>
  <si>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</si>
  <si>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</si>
  <si>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</si>
  <si>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</si>
  <si>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</si>
  <si>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</si>
  <si>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</si>
  <si>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</si>
  <si>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</si>
  <si>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</si>
  <si>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</si>
  <si>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</si>
  <si>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</si>
  <si>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</si>
  <si>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</si>
  <si>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</si>
  <si>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</si>
  <si>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</si>
  <si>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</si>
  <si>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</si>
  <si>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</si>
  <si>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</si>
  <si>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</si>
  <si>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</si>
  <si>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</si>
  <si>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</si>
  <si>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</si>
  <si>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</si>
  <si>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</si>
  <si>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</si>
  <si>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</si>
  <si>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</si>
  <si>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</si>
  <si>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</si>
  <si>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</si>
  <si>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</si>
  <si>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</si>
  <si>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</si>
  <si>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</si>
  <si>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</si>
  <si>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</si>
  <si>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</si>
  <si>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</si>
  <si>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</si>
  <si>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</si>
  <si>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</si>
  <si>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</si>
  <si>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</si>
  <si>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</si>
  <si>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</si>
  <si>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</si>
  <si>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</si>
  <si>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</si>
  <si>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</si>
  <si>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</si>
  <si>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</si>
  <si>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</si>
  <si>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</si>
  <si>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</si>
  <si>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</si>
  <si>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</si>
  <si>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</si>
  <si>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</si>
  <si>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</si>
  <si>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</si>
  <si>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</si>
  <si>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</si>
  <si>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</si>
  <si>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</si>
  <si>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</si>
  <si>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</si>
  <si>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</si>
  <si>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</si>
  <si>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</si>
  <si>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</si>
  <si>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</si>
  <si>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</si>
  <si>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</si>
  <si>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</si>
  <si>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</si>
  <si>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</si>
  <si>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</si>
  <si>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</si>
  <si>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</si>
  <si>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</si>
  <si>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</si>
  <si>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</si>
  <si>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</si>
  <si>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</si>
  <si>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</si>
  <si>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</si>
  <si>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</si>
  <si>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</si>
  <si>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</si>
  <si>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</si>
  <si>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</si>
  <si>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</si>
  <si>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</si>
  <si>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</si>
  <si>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</si>
  <si>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</si>
  <si>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</si>
  <si>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</si>
  <si>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</si>
  <si>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</si>
  <si>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</si>
  <si>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</si>
  <si>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</si>
  <si>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</si>
  <si>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</si>
  <si>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</si>
  <si>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</si>
  <si>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</si>
  <si>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</si>
  <si>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</si>
  <si>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</si>
  <si>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</si>
  <si>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</si>
  <si>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</si>
  <si>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</si>
  <si>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</si>
  <si>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</si>
  <si>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</si>
  <si>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</si>
  <si>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</si>
  <si>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</si>
  <si>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</si>
  <si>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</si>
  <si>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</si>
  <si>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</si>
  <si>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</si>
  <si>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</si>
  <si>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</si>
  <si>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</si>
  <si>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</si>
  <si>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</si>
  <si>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</si>
  <si>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</si>
  <si>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</si>
  <si>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</si>
  <si>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</si>
  <si>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</si>
  <si>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</si>
  <si>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</si>
  <si>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</si>
  <si>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</si>
  <si>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</si>
  <si>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</si>
  <si>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</si>
  <si>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</si>
  <si>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</si>
  <si>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</si>
  <si>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</si>
  <si>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</si>
  <si>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</si>
  <si>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</si>
  <si>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</si>
  <si>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</si>
  <si>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</si>
  <si>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</si>
  <si>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</si>
  <si>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</si>
  <si>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</si>
  <si>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</si>
  <si>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</si>
  <si>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</si>
  <si>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</si>
  <si>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</si>
  <si>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</si>
  <si>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</si>
  <si>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</si>
  <si>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</si>
  <si>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</si>
  <si>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</si>
  <si>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</si>
  <si>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</si>
  <si>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</si>
  <si>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</si>
  <si>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</si>
  <si>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</si>
  <si>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</si>
  <si>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</si>
  <si>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</si>
  <si>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</si>
  <si>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</si>
  <si>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</si>
  <si>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</si>
  <si>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</si>
  <si>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</si>
  <si>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</si>
  <si>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</si>
  <si>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</si>
  <si>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</si>
  <si>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</si>
  <si>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</si>
  <si>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</si>
  <si>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</si>
  <si>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</si>
  <si>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</si>
  <si>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</si>
  <si>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</si>
  <si>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</si>
  <si>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</si>
  <si>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</si>
  <si>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</si>
  <si>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</si>
  <si>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</si>
  <si>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</si>
  <si>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</si>
  <si>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</si>
  <si>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</si>
  <si>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</si>
  <si>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</si>
  <si>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</si>
  <si>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</si>
  <si>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</si>
  <si>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</si>
  <si>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</si>
  <si>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</si>
  <si>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</si>
  <si>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</si>
  <si>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</si>
  <si>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</si>
  <si>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</si>
  <si>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</si>
  <si>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</si>
  <si>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</si>
  <si>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</si>
  <si>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</si>
  <si>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</si>
  <si>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</si>
  <si>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</si>
  <si>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</si>
  <si>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</si>
  <si>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</si>
  <si>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</si>
  <si>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</si>
  <si>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</si>
  <si>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</si>
  <si>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</si>
  <si>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</si>
  <si>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</si>
  <si>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</si>
  <si>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</si>
  <si>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</si>
  <si>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</si>
  <si>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</si>
  <si>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</si>
  <si>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</si>
  <si>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</si>
  <si>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</si>
  <si>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</si>
  <si>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</si>
  <si>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</si>
  <si>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</si>
  <si>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</si>
  <si>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</si>
  <si>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</si>
  <si>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</si>
  <si>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</si>
  <si>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</si>
  <si>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</si>
  <si>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</si>
  <si>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</si>
  <si>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</si>
  <si>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</si>
  <si>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</si>
  <si>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</si>
  <si>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</si>
  <si>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</si>
  <si>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</si>
  <si>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</si>
  <si>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</si>
  <si>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</si>
  <si>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</si>
  <si>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</si>
  <si>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</si>
  <si>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</si>
  <si>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</si>
  <si>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</si>
  <si>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</si>
  <si>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</si>
  <si>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</si>
  <si>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</si>
  <si>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</si>
  <si>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</si>
  <si>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</si>
  <si>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</si>
  <si>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</si>
  <si>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</si>
  <si>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</si>
  <si>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</si>
  <si>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</si>
  <si>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</si>
  <si>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</si>
  <si>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</si>
  <si>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</si>
  <si>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</si>
  <si>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</si>
  <si>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</si>
  <si>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</si>
  <si>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</si>
  <si>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</si>
  <si>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</si>
  <si>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</si>
  <si>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</si>
  <si>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</si>
  <si>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</si>
  <si>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</si>
  <si>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</si>
  <si>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</si>
  <si>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</si>
  <si>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</si>
  <si>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</si>
  <si>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</si>
  <si>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</si>
  <si>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</si>
  <si>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</si>
  <si>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</si>
  <si>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</si>
  <si>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</si>
  <si>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</si>
  <si>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</si>
  <si>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</si>
  <si>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</si>
  <si>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</si>
  <si>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</si>
  <si>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</si>
  <si>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</si>
  <si>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</si>
  <si>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</si>
  <si>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</si>
  <si>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</si>
  <si>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</si>
  <si>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</si>
  <si>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</si>
  <si>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</si>
  <si>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</si>
  <si>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</si>
  <si>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</si>
  <si>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</si>
  <si>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</si>
  <si>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</si>
  <si>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</si>
  <si>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</si>
  <si>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</si>
  <si>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</si>
  <si>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</si>
  <si>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</si>
  <si>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</si>
  <si>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</si>
  <si>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</si>
  <si>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</si>
  <si>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</si>
  <si>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</si>
  <si>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</si>
  <si>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</si>
  <si>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</si>
  <si>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</si>
  <si>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</si>
  <si>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</si>
  <si>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</si>
  <si>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</si>
  <si>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</si>
  <si>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</si>
  <si>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</si>
  <si>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</si>
  <si>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</si>
  <si>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</si>
  <si>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</si>
  <si>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</si>
  <si>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</si>
  <si>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</si>
  <si>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</si>
  <si>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</si>
  <si>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</si>
  <si>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</si>
  <si>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</si>
  <si>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</si>
  <si>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</si>
  <si>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</si>
  <si>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</si>
  <si>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</si>
  <si>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</si>
  <si>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</si>
  <si>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</si>
  <si>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</si>
  <si>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</si>
  <si>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</si>
  <si>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</si>
  <si>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</si>
  <si>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</si>
  <si>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</si>
  <si>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</si>
  <si>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</si>
  <si>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</si>
  <si>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</si>
  <si>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</si>
  <si>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</si>
  <si>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</si>
  <si>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</si>
  <si>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</si>
  <si>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</si>
  <si>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</si>
  <si>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</si>
  <si>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</si>
  <si>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</si>
  <si>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</si>
  <si>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</si>
  <si>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</si>
  <si>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</si>
  <si>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</si>
  <si>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</si>
  <si>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</si>
  <si>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</si>
  <si>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</si>
  <si>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</si>
  <si>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</si>
  <si>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</si>
  <si>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</si>
  <si>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</si>
  <si>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</si>
  <si>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</si>
  <si>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</si>
  <si>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</si>
  <si>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</si>
  <si>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</si>
  <si>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</si>
  <si>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</si>
  <si>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</si>
  <si>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</si>
  <si>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</si>
  <si>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</si>
  <si>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</si>
  <si>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</si>
  <si>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</si>
  <si>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</si>
  <si>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</si>
  <si>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</si>
  <si>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</si>
  <si>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</si>
  <si>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</si>
  <si>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</si>
  <si>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</si>
  <si>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</si>
  <si>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</si>
  <si>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</si>
  <si>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</si>
  <si>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</si>
  <si>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</si>
  <si>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</si>
  <si>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</si>
  <si>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</si>
  <si>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</si>
  <si>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</si>
  <si>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</si>
  <si>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</si>
  <si>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</si>
  <si>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</si>
  <si>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</si>
  <si>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</si>
  <si>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</si>
  <si>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</si>
  <si>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</si>
  <si>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</si>
  <si>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</si>
  <si>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</si>
  <si>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</si>
  <si>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</si>
  <si>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</si>
  <si>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</si>
  <si>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</si>
  <si>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</si>
  <si>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</si>
  <si>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</si>
  <si>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</si>
  <si>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</si>
  <si>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</si>
  <si>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</si>
  <si>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</si>
  <si>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</si>
  <si>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</si>
  <si>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</si>
  <si>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</si>
  <si>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</si>
  <si>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</si>
  <si>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</si>
  <si>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</si>
  <si>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</si>
  <si>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</si>
  <si>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</si>
  <si>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</si>
  <si>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</si>
  <si>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</si>
  <si>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</si>
  <si>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</si>
  <si>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</si>
  <si>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</si>
  <si>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</si>
  <si>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</si>
  <si>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</si>
  <si>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</si>
  <si>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</si>
  <si>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</si>
  <si>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</si>
  <si>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</si>
  <si>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</si>
  <si>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</si>
  <si>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</si>
  <si>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</si>
  <si>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</si>
  <si>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</si>
  <si>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</si>
  <si>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</si>
  <si>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</si>
  <si>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</si>
  <si>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</si>
  <si>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</si>
  <si>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</si>
  <si>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</si>
  <si>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</si>
  <si>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</si>
  <si>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</si>
  <si>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</si>
  <si>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</si>
  <si>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</si>
  <si>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</si>
  <si>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</si>
  <si>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</si>
  <si>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</si>
  <si>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</si>
  <si>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</si>
  <si>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</si>
  <si>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</si>
  <si>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</si>
  <si>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</si>
  <si>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</si>
  <si>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</si>
  <si>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</si>
  <si>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</si>
  <si>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</si>
  <si>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</si>
  <si>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</si>
  <si>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</si>
  <si>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</si>
  <si>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</si>
  <si>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</si>
  <si>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</si>
  <si>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</si>
  <si>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</si>
  <si>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</si>
  <si>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</si>
  <si>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</si>
  <si>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</si>
  <si>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</si>
  <si>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</si>
  <si>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</si>
  <si>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</si>
  <si>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</si>
  <si>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</si>
  <si>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</si>
  <si>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</si>
  <si>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</si>
  <si>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</si>
  <si>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</si>
  <si>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</si>
  <si>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</si>
  <si>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</si>
  <si>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</si>
  <si>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</si>
  <si>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</si>
  <si>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</si>
  <si>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</si>
  <si>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</si>
  <si>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</si>
  <si>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</si>
  <si>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</si>
  <si>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</si>
  <si>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</si>
  <si>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</si>
  <si>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</si>
  <si>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</si>
  <si>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</si>
  <si>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</si>
  <si>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</si>
  <si>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</si>
  <si>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</si>
  <si>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</si>
  <si>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</si>
  <si>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</si>
  <si>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</si>
  <si>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</si>
  <si>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</si>
  <si>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</si>
  <si>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</si>
  <si>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</si>
  <si>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</si>
  <si>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</si>
  <si>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</si>
  <si>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</si>
  <si>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</si>
  <si>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</si>
  <si>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</si>
  <si>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</si>
  <si>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</si>
  <si>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</si>
  <si>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</si>
  <si>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</si>
  <si>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</si>
  <si>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</si>
  <si>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</si>
  <si>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</si>
  <si>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</si>
  <si>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</si>
  <si>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</si>
  <si>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</si>
  <si>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</si>
  <si>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</si>
  <si>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</si>
  <si>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</si>
  <si>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</si>
  <si>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</si>
  <si>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</si>
  <si>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</si>
  <si>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</si>
  <si>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</si>
  <si>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</si>
  <si>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</si>
  <si>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</si>
  <si>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</si>
  <si>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</si>
  <si>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</si>
  <si>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</si>
  <si>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</si>
  <si>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</si>
  <si>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</si>
  <si>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</si>
  <si>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</si>
  <si>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</si>
  <si>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</si>
  <si>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</si>
  <si>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</si>
  <si>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</si>
  <si>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</si>
  <si>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</si>
  <si>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</si>
  <si>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</si>
  <si>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</si>
  <si>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</si>
  <si>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</si>
  <si>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</si>
  <si>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</si>
  <si>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</si>
  <si>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</si>
  <si>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</si>
  <si>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</si>
  <si>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</si>
  <si>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</si>
  <si>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</si>
  <si>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</si>
  <si>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</si>
  <si>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</si>
  <si>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</si>
  <si>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</si>
  <si>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</si>
  <si>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</si>
  <si>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</si>
  <si>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</si>
  <si>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</si>
  <si>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</si>
  <si>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</si>
  <si>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</si>
  <si>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</si>
  <si>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</si>
  <si>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</si>
  <si>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</si>
  <si>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</si>
  <si>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</si>
  <si>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</si>
  <si>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</si>
  <si>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</si>
  <si>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</si>
  <si>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</si>
  <si>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</si>
  <si>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</si>
  <si>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</si>
  <si>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</si>
  <si>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</si>
  <si>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</si>
  <si>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</si>
  <si>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</si>
  <si>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</si>
  <si>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</si>
  <si>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</si>
  <si>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</si>
  <si>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</si>
  <si>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</si>
  <si>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</si>
  <si>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</si>
  <si>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</si>
  <si>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</si>
  <si>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</si>
  <si>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</si>
  <si>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</si>
  <si>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</si>
  <si>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</si>
  <si>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</si>
  <si>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</si>
  <si>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</si>
  <si>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</si>
  <si>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</si>
  <si>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</si>
  <si>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</si>
  <si>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</si>
  <si>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</si>
  <si>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</si>
  <si>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</si>
  <si>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</si>
  <si>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</si>
  <si>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</si>
  <si>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</si>
  <si>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</si>
  <si>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</si>
  <si>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</si>
  <si>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</si>
  <si>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</si>
  <si>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</si>
  <si>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</si>
  <si>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</si>
  <si>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</si>
  <si>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</si>
  <si>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</si>
  <si>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</si>
  <si>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</si>
  <si>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</si>
  <si>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</si>
  <si>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</si>
  <si>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</si>
  <si>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</si>
  <si>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</si>
  <si>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</si>
  <si>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</si>
  <si>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</si>
  <si>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</si>
  <si>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</si>
  <si>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</si>
  <si>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</si>
  <si>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</si>
  <si>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</si>
  <si>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</si>
  <si>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</si>
  <si>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</si>
  <si>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</si>
  <si>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</si>
  <si>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</si>
  <si>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</si>
  <si>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</si>
  <si>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</si>
  <si>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</si>
  <si>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</si>
  <si>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</si>
  <si>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</si>
  <si>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</si>
  <si>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</si>
  <si>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</si>
  <si>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</si>
  <si>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</si>
  <si>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</si>
  <si>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</si>
  <si>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</si>
  <si>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</si>
  <si>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</si>
  <si>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</si>
  <si>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</si>
  <si>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</si>
  <si>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</si>
  <si>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</si>
  <si>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</si>
  <si>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</si>
  <si>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</si>
  <si>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</si>
  <si>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</si>
  <si>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</si>
  <si>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</si>
  <si>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</si>
  <si>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</si>
  <si>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</si>
  <si>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</si>
  <si>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</si>
  <si>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</si>
  <si>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</si>
  <si>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</si>
  <si>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</si>
  <si>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</si>
  <si>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</si>
  <si>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</si>
  <si>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</si>
  <si>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</si>
  <si>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</si>
  <si>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</si>
  <si>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</si>
  <si>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</si>
  <si>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</si>
  <si>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</si>
  <si>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</si>
  <si>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</si>
  <si>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</si>
  <si>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</si>
  <si>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</si>
  <si>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</si>
  <si>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</si>
  <si>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</si>
  <si>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</si>
  <si>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</si>
  <si>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</si>
  <si>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</si>
  <si>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</si>
  <si>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</si>
  <si>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</si>
  <si>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</si>
  <si>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</si>
  <si>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</si>
  <si>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</si>
  <si>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</si>
  <si>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</si>
  <si>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</si>
  <si>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</si>
  <si>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</si>
  <si>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</si>
  <si>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</si>
  <si>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</si>
  <si>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</si>
  <si>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</si>
  <si>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</si>
  <si>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</si>
  <si>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</si>
  <si>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</si>
  <si>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</si>
  <si>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</si>
  <si>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</si>
  <si>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</si>
  <si>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</si>
  <si>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</si>
  <si>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</si>
  <si>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</si>
  <si>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</si>
  <si>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</si>
  <si>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</si>
  <si>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</si>
  <si>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</si>
  <si>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</si>
  <si>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</si>
  <si>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</si>
  <si>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</si>
  <si>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</si>
  <si>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</si>
  <si>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</si>
  <si>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</si>
  <si>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</si>
  <si>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</si>
  <si>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</si>
  <si>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</si>
  <si>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</si>
  <si>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</si>
  <si>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</si>
  <si>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</si>
  <si>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</si>
  <si>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</si>
  <si>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</si>
  <si>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</si>
  <si>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</si>
  <si>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</si>
  <si>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</si>
  <si>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</si>
  <si>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</si>
  <si>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</si>
  <si>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</si>
  <si>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</si>
  <si>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</si>
  <si>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</si>
  <si>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</si>
  <si>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</si>
  <si>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</si>
  <si>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</si>
  <si>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</si>
  <si>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</si>
  <si>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</si>
  <si>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</si>
  <si>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</si>
  <si>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</si>
  <si>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</si>
  <si>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</si>
  <si>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</si>
  <si>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</si>
  <si>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</si>
  <si>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</si>
  <si>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</si>
  <si>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</si>
  <si>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</si>
  <si>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</si>
  <si>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</si>
  <si>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</si>
  <si>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</si>
  <si>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</si>
  <si>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</si>
  <si>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</si>
  <si>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</si>
  <si>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</si>
  <si>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</si>
  <si>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</si>
  <si>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</si>
  <si>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</si>
  <si>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</si>
  <si>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</si>
  <si>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</si>
  <si>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</si>
  <si>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</si>
  <si>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</si>
  <si>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</si>
  <si>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</si>
  <si>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</si>
  <si>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</si>
  <si>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</si>
  <si>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</si>
  <si>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</si>
  <si>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</si>
  <si>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</si>
  <si>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</si>
  <si>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</si>
  <si>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</si>
  <si>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</si>
  <si>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</si>
  <si>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</si>
  <si>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</si>
  <si>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</si>
  <si>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</si>
  <si>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</si>
  <si>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</si>
  <si>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</si>
  <si>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</si>
  <si>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</si>
  <si>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</si>
  <si>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</si>
  <si>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</si>
  <si>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</si>
  <si>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</si>
  <si>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</si>
  <si>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</si>
  <si>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</si>
  <si>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</si>
  <si>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</si>
  <si>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</si>
  <si>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</si>
  <si>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</si>
  <si>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</si>
  <si>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</si>
  <si>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</si>
  <si>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</si>
  <si>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</si>
  <si>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</si>
  <si>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</si>
  <si>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</si>
  <si>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</si>
  <si>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</si>
  <si>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</si>
  <si>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</si>
  <si>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</si>
  <si>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</si>
  <si>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</si>
  <si>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</si>
  <si>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</si>
  <si>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</si>
  <si>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</si>
  <si>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</si>
  <si>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</si>
  <si>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</si>
  <si>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</si>
  <si>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</si>
  <si>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</si>
  <si>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</si>
  <si>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</si>
  <si>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</si>
  <si>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</si>
  <si>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</si>
  <si>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</si>
  <si>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</si>
  <si>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</si>
  <si>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</si>
  <si>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</si>
  <si>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</si>
  <si>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</si>
  <si>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</si>
  <si>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</si>
  <si>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</si>
  <si>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</si>
  <si>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</si>
  <si>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</si>
  <si>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</si>
  <si>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</si>
  <si>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</si>
  <si>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</si>
  <si>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</si>
  <si>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</si>
  <si>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</si>
  <si>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</si>
  <si>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</si>
  <si>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</si>
  <si>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</si>
  <si>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</si>
  <si>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</si>
  <si>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</si>
  <si>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</si>
  <si>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</si>
  <si>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</si>
  <si>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</si>
  <si>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</si>
  <si>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</si>
  <si>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</si>
  <si>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</si>
  <si>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</si>
  <si>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</si>
  <si>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</si>
  <si>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</si>
  <si>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</si>
  <si>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</si>
  <si>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</si>
  <si>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</si>
  <si>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</si>
  <si>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</si>
  <si>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</si>
  <si>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</si>
  <si>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</si>
  <si>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</si>
  <si>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</si>
  <si>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</si>
  <si>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</si>
  <si>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</si>
  <si>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</si>
  <si>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</si>
  <si>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</si>
  <si>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</si>
  <si>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</si>
  <si>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</si>
  <si>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</si>
  <si>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</si>
  <si>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</si>
  <si>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</si>
  <si>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</si>
  <si>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</si>
  <si>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</si>
  <si>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</si>
  <si>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</si>
  <si>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</si>
  <si>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</si>
  <si>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</si>
  <si>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</si>
  <si>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</si>
  <si>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</si>
  <si>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</si>
  <si>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</si>
  <si>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</si>
  <si>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</si>
  <si>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</si>
  <si>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</si>
  <si>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</si>
  <si>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</si>
  <si>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</si>
  <si>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</si>
  <si>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</si>
  <si>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</si>
  <si>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</si>
  <si>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</si>
  <si>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</si>
  <si>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</si>
  <si>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</si>
  <si>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</si>
  <si>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</si>
  <si>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</si>
  <si>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</si>
  <si>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</si>
  <si>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</si>
  <si>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</si>
  <si>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</si>
  <si>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</si>
  <si>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</si>
  <si>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</si>
  <si>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</si>
  <si>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</si>
  <si>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</si>
  <si>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</si>
  <si>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</si>
  <si>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</si>
  <si>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</si>
  <si>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</si>
  <si>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</si>
  <si>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</si>
  <si>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</si>
  <si>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</si>
  <si>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</si>
  <si>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</si>
  <si>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</si>
  <si>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</si>
  <si>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</si>
  <si>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</si>
  <si>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</si>
  <si>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</si>
  <si>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</si>
  <si>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</si>
  <si>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</si>
  <si>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</si>
  <si>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</si>
  <si>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</si>
  <si>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</si>
  <si>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</si>
  <si>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</si>
  <si>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</si>
  <si>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</si>
  <si>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</si>
  <si>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</si>
  <si>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</si>
  <si>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</si>
  <si>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</si>
  <si>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</si>
  <si>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</si>
  <si>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</si>
  <si>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</si>
  <si>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</si>
  <si>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</si>
  <si>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</si>
  <si>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</si>
  <si>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</si>
  <si>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</si>
  <si>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</si>
  <si>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</si>
  <si>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</si>
  <si>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</si>
  <si>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</si>
  <si>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</si>
  <si>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</si>
  <si>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</si>
  <si>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</si>
  <si>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</si>
  <si>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</si>
  <si>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</si>
  <si>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</si>
  <si>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</si>
  <si>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</si>
  <si>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</si>
  <si>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</si>
  <si>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</si>
  <si>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</si>
  <si>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</si>
  <si>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</si>
  <si>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</si>
  <si>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</si>
  <si>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</si>
  <si>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</si>
  <si>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</si>
  <si>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</si>
  <si>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</si>
  <si>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</si>
  <si>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</si>
  <si>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</si>
  <si>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</si>
  <si>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</si>
  <si>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</si>
  <si>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</si>
  <si>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</si>
  <si>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</si>
  <si>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</si>
  <si>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</si>
  <si>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</si>
  <si>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</si>
  <si>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</si>
  <si>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</si>
  <si>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</si>
  <si>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</si>
  <si>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</si>
  <si>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</si>
  <si>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</si>
  <si>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</si>
  <si>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</si>
  <si>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</si>
  <si>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</si>
  <si>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</si>
  <si>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</si>
  <si>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</si>
  <si>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</si>
  <si>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</si>
  <si>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</si>
  <si>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</si>
  <si>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</si>
  <si>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</si>
  <si>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</si>
  <si>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</si>
  <si>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</si>
  <si>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</si>
  <si>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</si>
  <si>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</si>
  <si>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</si>
  <si>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</si>
  <si>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</si>
  <si>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</si>
  <si>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</si>
  <si>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</si>
  <si>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</si>
  <si>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</si>
  <si>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</si>
  <si>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</si>
  <si>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</si>
  <si>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</si>
  <si>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</si>
  <si>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</si>
  <si>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</si>
  <si>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</si>
  <si>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</si>
  <si>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</si>
  <si>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</si>
  <si>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</si>
  <si>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</si>
  <si>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</si>
  <si>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</si>
  <si>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</si>
  <si>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</si>
  <si>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</si>
  <si>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</si>
  <si>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</si>
  <si>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</si>
  <si>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</si>
  <si>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</si>
  <si>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</si>
  <si>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</si>
  <si>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</si>
  <si>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</si>
  <si>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</si>
  <si>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</si>
  <si>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</si>
  <si>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</si>
  <si>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</si>
  <si>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</si>
  <si>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</si>
  <si>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</si>
  <si>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</si>
  <si>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</si>
  <si>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</si>
  <si>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</si>
  <si>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</si>
  <si>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</si>
  <si>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</si>
  <si>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</si>
  <si>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</si>
  <si>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</si>
  <si>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</si>
  <si>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</si>
  <si>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</si>
  <si>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</si>
  <si>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</si>
  <si>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</si>
  <si>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</si>
  <si>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</si>
  <si>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</si>
  <si>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</si>
  <si>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</si>
  <si>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</si>
  <si>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</si>
  <si>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</si>
  <si>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</si>
  <si>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</si>
  <si>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</si>
  <si>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</si>
  <si>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</si>
  <si>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</si>
  <si>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</si>
  <si>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</si>
  <si>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</si>
  <si>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</si>
  <si>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</si>
  <si>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</si>
  <si>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</si>
  <si>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</si>
  <si>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</si>
  <si>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</si>
  <si>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</si>
  <si>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</si>
  <si>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</si>
  <si>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</si>
  <si>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</si>
  <si>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</si>
  <si>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</si>
  <si>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</si>
  <si>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</si>
  <si>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</si>
  <si>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</si>
  <si>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</si>
  <si>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</si>
  <si>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</si>
  <si>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</si>
  <si>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</si>
  <si>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</si>
  <si>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</si>
  <si>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</si>
  <si>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</si>
  <si>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</si>
  <si>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</si>
  <si>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</si>
  <si>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</si>
  <si>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</si>
  <si>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</si>
  <si>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</si>
  <si>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</si>
  <si>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</si>
  <si>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</si>
  <si>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</si>
  <si>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</si>
  <si>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</si>
  <si>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</si>
  <si>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</si>
  <si>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</si>
  <si>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</si>
  <si>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</si>
  <si>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</si>
  <si>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</si>
  <si>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</si>
  <si>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</si>
  <si>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</si>
  <si>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</si>
  <si>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</si>
  <si>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</si>
  <si>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</si>
  <si>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</si>
  <si>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</si>
  <si>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</si>
  <si>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</si>
  <si>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</si>
  <si>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</si>
  <si>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</si>
  <si>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</si>
  <si>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</si>
  <si>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</si>
  <si>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</si>
  <si>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</si>
  <si>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</si>
  <si>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</si>
  <si>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</si>
  <si>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</si>
  <si>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</si>
  <si>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</si>
  <si>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</si>
  <si>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</si>
  <si>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</si>
  <si>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</si>
  <si>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</si>
  <si>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</si>
  <si>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</si>
  <si>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</si>
  <si>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</si>
  <si>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</si>
  <si>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</si>
  <si>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</si>
  <si>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</si>
  <si>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</si>
  <si>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</si>
  <si>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</si>
  <si>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</si>
  <si>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</si>
  <si>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</si>
  <si>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</si>
  <si>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</si>
  <si>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</si>
  <si>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</si>
  <si>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</si>
  <si>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</si>
  <si>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</si>
  <si>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</si>
  <si>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</si>
  <si>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</si>
  <si>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</si>
  <si>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</si>
  <si>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</si>
  <si>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</si>
  <si>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</si>
  <si>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</si>
  <si>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</si>
  <si>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</si>
  <si>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</si>
  <si>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</si>
  <si>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</si>
  <si>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</si>
  <si>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</si>
  <si>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</si>
  <si>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</si>
  <si>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</si>
  <si>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</si>
  <si>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</si>
  <si>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</si>
  <si>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</si>
  <si>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</si>
  <si>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</si>
  <si>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</si>
  <si>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</si>
  <si>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</si>
  <si>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</si>
  <si>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</si>
  <si>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</si>
  <si>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</si>
  <si>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</si>
  <si>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</si>
  <si>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</si>
  <si>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</si>
  <si>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</si>
  <si>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</si>
  <si>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</si>
  <si>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</si>
  <si>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</si>
  <si>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</si>
  <si>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</si>
  <si>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</si>
  <si>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</si>
  <si>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</si>
  <si>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</si>
  <si>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</si>
  <si>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</si>
  <si>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</si>
  <si>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</si>
  <si>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</si>
  <si>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</si>
  <si>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</si>
  <si>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</si>
  <si>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</si>
  <si>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</si>
  <si>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</si>
  <si>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</si>
  <si>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</si>
  <si>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</si>
  <si>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</si>
  <si>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</si>
  <si>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</si>
  <si>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</si>
  <si>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</si>
  <si>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</si>
  <si>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</si>
  <si>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</si>
  <si>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</si>
  <si>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</si>
  <si>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</si>
  <si>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</si>
  <si>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</si>
  <si>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</si>
  <si>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</si>
  <si>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</si>
  <si>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</si>
  <si>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</si>
  <si>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</si>
  <si>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</si>
  <si>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</si>
  <si>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</si>
  <si>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</si>
  <si>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</si>
  <si>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</si>
  <si>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</si>
  <si>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</si>
  <si>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</si>
  <si>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</si>
  <si>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</si>
  <si>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</si>
  <si>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</si>
  <si>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</si>
  <si>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</si>
  <si>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</si>
  <si>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</si>
  <si>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</si>
  <si>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</si>
  <si>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</si>
  <si>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</si>
  <si>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</si>
  <si>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</si>
  <si>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</si>
  <si>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</si>
  <si>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</si>
  <si>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</si>
  <si>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</si>
  <si>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</si>
  <si>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</si>
  <si>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</si>
  <si>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</si>
  <si>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</si>
  <si>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</si>
  <si>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</si>
  <si>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</si>
  <si>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</si>
  <si>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</si>
  <si>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</si>
  <si>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</si>
  <si>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</si>
  <si>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</si>
  <si>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</si>
  <si>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</si>
  <si>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</si>
  <si>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</si>
  <si>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</si>
  <si>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</si>
  <si>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</si>
  <si>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</si>
  <si>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</si>
  <si>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</si>
  <si>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</si>
  <si>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</si>
  <si>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</si>
  <si>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</si>
  <si>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</si>
  <si>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</si>
  <si>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</si>
  <si>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</si>
  <si>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</si>
  <si>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</si>
  <si>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</si>
  <si>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</si>
  <si>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</si>
  <si>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</si>
  <si>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</si>
  <si>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</si>
  <si>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</si>
  <si>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</si>
  <si>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</si>
  <si>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</si>
  <si>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</si>
  <si>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</si>
  <si>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</si>
  <si>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</si>
  <si>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</si>
  <si>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</si>
  <si>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</si>
  <si>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</si>
  <si>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</si>
  <si>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</si>
  <si>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</si>
  <si>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</si>
  <si>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</si>
  <si>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</si>
  <si>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</si>
  <si>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</si>
  <si>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</si>
  <si>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</si>
  <si>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</si>
  <si>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</si>
  <si>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</si>
  <si>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</si>
  <si>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</si>
  <si>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</si>
  <si>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</si>
  <si>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</si>
  <si>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</si>
  <si>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</si>
  <si>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</si>
  <si>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</si>
  <si>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</si>
  <si>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</si>
  <si>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</si>
  <si>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</si>
  <si>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</si>
  <si>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</si>
  <si>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</si>
  <si>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</si>
  <si>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</si>
  <si>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</si>
  <si>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</si>
  <si>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</si>
  <si>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</si>
  <si>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</si>
  <si>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</si>
  <si>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</si>
  <si>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</si>
  <si>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</si>
  <si>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</si>
  <si>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</si>
  <si>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</si>
  <si>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</si>
  <si>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</si>
  <si>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</si>
  <si>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</si>
  <si>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</si>
  <si>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</si>
  <si>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</si>
  <si>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</si>
  <si>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</si>
  <si>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</si>
  <si>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</si>
  <si>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</si>
  <si>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</si>
  <si>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</si>
  <si>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</si>
  <si>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</si>
  <si>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</si>
  <si>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</si>
  <si>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</si>
  <si>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</si>
  <si>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</si>
  <si>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</si>
  <si>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</si>
  <si>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</si>
  <si>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</si>
  <si>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</si>
  <si>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</si>
  <si>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</si>
  <si>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</si>
  <si>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</si>
  <si>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</si>
  <si>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</si>
  <si>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</si>
  <si>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</si>
  <si>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</si>
  <si>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</si>
  <si>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</si>
  <si>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</si>
  <si>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</si>
  <si>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</si>
  <si>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</si>
  <si>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</si>
  <si>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</si>
  <si>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</si>
  <si>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</si>
  <si>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</si>
  <si>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</si>
  <si>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</si>
  <si>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</si>
  <si>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</si>
  <si>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</si>
  <si>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</si>
  <si>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</si>
  <si>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</si>
  <si>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</si>
  <si>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</si>
  <si>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</si>
  <si>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</si>
  <si>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</si>
  <si>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</si>
  <si>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</si>
  <si>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</si>
  <si>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</si>
  <si>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</si>
  <si>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</si>
  <si>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</si>
  <si>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</si>
  <si>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</si>
  <si>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</si>
  <si>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</si>
  <si>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</si>
  <si>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</si>
  <si>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</si>
  <si>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</si>
  <si>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</si>
  <si>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</si>
  <si>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</si>
  <si>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</si>
  <si>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</si>
  <si>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</si>
  <si>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</si>
  <si>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</si>
  <si>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</si>
  <si>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</si>
  <si>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</si>
  <si>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</si>
  <si>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</si>
  <si>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</si>
  <si>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</si>
  <si>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</si>
  <si>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</si>
  <si>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</si>
  <si>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</si>
  <si>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</si>
  <si>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</si>
  <si>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</si>
  <si>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</si>
  <si>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</si>
  <si>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</si>
  <si>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</si>
  <si>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</si>
  <si>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</si>
  <si>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</si>
  <si>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</si>
  <si>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</si>
  <si>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</si>
  <si>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</si>
  <si>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</si>
  <si>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</si>
  <si>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</si>
  <si>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</si>
  <si>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</si>
  <si>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</si>
  <si>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</si>
  <si>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</si>
  <si>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</si>
  <si>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</si>
  <si>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</si>
  <si>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</si>
  <si>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</si>
  <si>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</si>
  <si>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</si>
  <si>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</si>
  <si>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</si>
  <si>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</si>
  <si>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</si>
  <si>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</si>
  <si>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</si>
  <si>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</si>
  <si>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</si>
  <si>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</si>
  <si>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</si>
  <si>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</si>
  <si>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</si>
  <si>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</si>
  <si>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</si>
  <si>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</si>
  <si>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</si>
  <si>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</si>
  <si>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</si>
  <si>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</si>
  <si>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</si>
  <si>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</si>
  <si>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</si>
  <si>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</si>
  <si>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</si>
  <si>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</si>
  <si>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</si>
  <si>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</si>
  <si>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</si>
  <si>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</si>
  <si>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</si>
  <si>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</si>
  <si>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</si>
  <si>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</si>
  <si>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</si>
  <si>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</si>
  <si>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</si>
  <si>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</si>
  <si>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</si>
  <si>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</si>
  <si>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</si>
  <si>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</si>
  <si>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</si>
  <si>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</si>
  <si>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</si>
  <si>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</si>
  <si>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</si>
  <si>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</si>
  <si>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</si>
  <si>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</si>
  <si>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</si>
  <si>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</si>
  <si>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</si>
  <si>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</si>
  <si>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</si>
  <si>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</si>
  <si>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</si>
  <si>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</si>
  <si>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</si>
  <si>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</si>
  <si>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</si>
  <si>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</si>
  <si>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</si>
  <si>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</si>
  <si>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</si>
  <si>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</si>
  <si>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</si>
  <si>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</si>
  <si>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</si>
  <si>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</si>
  <si>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</si>
  <si>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</si>
  <si>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</si>
  <si>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</si>
  <si>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</si>
  <si>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</si>
  <si>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</si>
  <si>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</si>
  <si>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</si>
  <si>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</si>
  <si>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</si>
  <si>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</si>
  <si>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</si>
  <si>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</si>
  <si>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</si>
  <si>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</si>
  <si>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</si>
  <si>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</si>
  <si>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</si>
  <si>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</si>
  <si>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</si>
  <si>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</si>
  <si>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</si>
  <si>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</si>
  <si>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</si>
  <si>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</si>
  <si>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</si>
  <si>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</si>
  <si>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</si>
  <si>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</si>
  <si>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</si>
  <si>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</si>
  <si>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</si>
  <si>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</si>
  <si>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</si>
  <si>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</si>
  <si>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</si>
  <si>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</si>
  <si>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</si>
  <si>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</si>
  <si>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</si>
  <si>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</si>
  <si>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</si>
  <si>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</si>
  <si>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</si>
  <si>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</si>
  <si>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</si>
  <si>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</si>
  <si>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</si>
  <si>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</si>
  <si>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</si>
  <si>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</si>
  <si>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</si>
  <si>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</si>
  <si>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</si>
  <si>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</si>
  <si>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</si>
  <si>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</si>
  <si>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</si>
  <si>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</si>
  <si>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</si>
  <si>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</si>
  <si>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</si>
  <si>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</si>
  <si>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</si>
  <si>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</si>
  <si>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</si>
  <si>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</si>
  <si>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</si>
  <si>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</si>
  <si>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</si>
  <si>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</si>
  <si>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</si>
  <si>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</si>
  <si>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</si>
  <si>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</si>
  <si>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</si>
  <si>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</si>
  <si>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</si>
  <si>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</si>
  <si>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</si>
  <si>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</si>
  <si>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</si>
  <si>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</si>
  <si>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</si>
  <si>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</si>
  <si>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</si>
  <si>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</si>
  <si>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</si>
  <si>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</si>
  <si>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</si>
  <si>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</si>
  <si>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</si>
  <si>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</si>
  <si>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</si>
  <si>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</si>
  <si>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</si>
  <si>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</si>
  <si>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</si>
  <si>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</si>
  <si>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</si>
  <si>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</si>
  <si>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</si>
  <si>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</si>
  <si>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</si>
  <si>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</si>
  <si>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</si>
  <si>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</si>
  <si>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</si>
  <si>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</si>
  <si>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</si>
  <si>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</si>
  <si>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</si>
  <si>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</si>
  <si>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</si>
  <si>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</si>
  <si>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</si>
  <si>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</si>
  <si>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</si>
  <si>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</si>
  <si>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</si>
  <si>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</si>
  <si>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</si>
  <si>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</si>
  <si>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</si>
  <si>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</si>
  <si>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</si>
  <si>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</si>
  <si>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</si>
  <si>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</si>
  <si>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</si>
  <si>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</si>
  <si>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</si>
  <si>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</si>
  <si>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</si>
  <si>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</si>
  <si>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</si>
  <si>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</si>
  <si>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</si>
  <si>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</si>
  <si>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</si>
  <si>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</si>
  <si>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</si>
  <si>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</si>
  <si>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</si>
  <si>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</si>
  <si>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</si>
  <si>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</si>
  <si>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</si>
  <si>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</si>
  <si>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</si>
  <si>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</si>
  <si>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</si>
  <si>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</si>
  <si>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</si>
  <si>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</si>
  <si>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</si>
  <si>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</si>
  <si>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</si>
  <si>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</si>
  <si>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</si>
  <si>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</si>
  <si>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</si>
  <si>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</si>
  <si>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</si>
  <si>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</si>
  <si>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</si>
  <si>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</si>
  <si>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</si>
  <si>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</si>
  <si>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</si>
  <si>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</si>
  <si>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</si>
  <si>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</si>
  <si>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</si>
  <si>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</si>
  <si>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</si>
  <si>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</si>
  <si>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</si>
  <si>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</si>
  <si>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</si>
  <si>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</si>
  <si>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</si>
  <si>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</si>
  <si>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</si>
  <si>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</si>
  <si>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</si>
  <si>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</si>
  <si>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</si>
  <si>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</si>
  <si>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</si>
  <si>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</si>
  <si>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</si>
  <si>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</si>
  <si>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</si>
  <si>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</si>
  <si>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</si>
  <si>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</si>
  <si>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</si>
  <si>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</si>
  <si>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</si>
  <si>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</si>
  <si>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</si>
  <si>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</si>
  <si>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</si>
  <si>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</si>
  <si>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</si>
  <si>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</si>
  <si>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</si>
  <si>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</si>
  <si>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</si>
  <si>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</si>
  <si>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</si>
  <si>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</si>
  <si>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</si>
  <si>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</si>
  <si>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</si>
  <si>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</si>
  <si>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</si>
  <si>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</si>
  <si>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</si>
  <si>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</si>
  <si>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</si>
  <si>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</si>
  <si>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</si>
  <si>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</si>
  <si>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</si>
  <si>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</si>
  <si>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</si>
  <si>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</si>
  <si>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</si>
  <si>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</si>
  <si>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</si>
  <si>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</si>
  <si>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</si>
  <si>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</si>
  <si>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</si>
  <si>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</si>
  <si>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</si>
  <si>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</si>
  <si>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</si>
  <si>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</si>
  <si>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</si>
  <si>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</si>
  <si>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</si>
  <si>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</si>
  <si>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</si>
  <si>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</si>
  <si>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</si>
  <si>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</si>
  <si>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</si>
  <si>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</si>
  <si>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</si>
  <si>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</si>
  <si>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</si>
  <si>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</si>
  <si>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</si>
  <si>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</si>
  <si>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</si>
  <si>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</si>
  <si>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</si>
  <si>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</si>
  <si>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</si>
  <si>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</si>
  <si>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</si>
  <si>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</si>
  <si>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</si>
  <si>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</si>
  <si>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</si>
  <si>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</si>
  <si>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</si>
  <si>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</si>
  <si>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</si>
  <si>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</si>
  <si>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</si>
  <si>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</si>
  <si>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</si>
  <si>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</si>
  <si>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</si>
  <si>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</si>
  <si>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</si>
  <si>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</si>
  <si>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</si>
  <si>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</si>
  <si>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</si>
  <si>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</si>
  <si>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</si>
  <si>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</si>
  <si>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</si>
  <si>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</si>
  <si>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</si>
  <si>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</si>
  <si>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</si>
  <si>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</si>
  <si>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</si>
  <si>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</si>
  <si>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</si>
  <si>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</si>
  <si>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</si>
  <si>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</si>
  <si>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</si>
  <si>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</si>
  <si>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</si>
  <si>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</si>
  <si>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</si>
  <si>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</si>
  <si>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</si>
  <si>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</si>
  <si>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</si>
  <si>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</si>
  <si>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</si>
  <si>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</si>
  <si>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</si>
  <si>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</si>
  <si>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</si>
  <si>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</si>
  <si>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</si>
  <si>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</si>
  <si>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</si>
  <si>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</si>
  <si>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</si>
  <si>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</si>
  <si>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</si>
  <si>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</si>
  <si>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</si>
  <si>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</si>
  <si>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</si>
  <si>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</si>
  <si>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</si>
  <si>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</si>
  <si>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</si>
  <si>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</si>
  <si>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</si>
  <si>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</si>
  <si>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</si>
  <si>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</si>
  <si>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</si>
  <si>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</si>
  <si>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</si>
  <si>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</si>
  <si>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</si>
  <si>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</si>
  <si>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</si>
  <si>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</si>
  <si>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</si>
  <si>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</si>
  <si>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</si>
  <si>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</si>
  <si>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</si>
  <si>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</si>
  <si>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</si>
  <si>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</si>
  <si>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</si>
  <si>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</si>
  <si>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</si>
  <si>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</si>
  <si>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</si>
  <si>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</si>
  <si>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</si>
  <si>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</si>
  <si>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</si>
  <si>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</si>
  <si>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</si>
  <si>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</si>
  <si>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</si>
  <si>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</si>
  <si>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</si>
  <si>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</si>
  <si>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</si>
  <si>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</si>
  <si>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</si>
  <si>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</si>
  <si>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</si>
  <si>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</si>
  <si>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</si>
  <si>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</si>
  <si>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</si>
  <si>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</si>
  <si>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</si>
  <si>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</si>
  <si>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</si>
  <si>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</si>
  <si>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</si>
  <si>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</si>
  <si>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</si>
  <si>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</si>
  <si>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</si>
  <si>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</si>
  <si>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</si>
  <si>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</si>
  <si>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</si>
  <si>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</si>
  <si>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</si>
  <si>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</si>
  <si>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</si>
  <si>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</si>
  <si>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</si>
  <si>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</si>
  <si>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</si>
  <si>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</si>
  <si>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</si>
  <si>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</si>
  <si>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</si>
  <si>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</si>
  <si>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</si>
  <si>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</si>
  <si>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</si>
  <si>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</si>
  <si>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</si>
  <si>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</si>
  <si>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</si>
  <si>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</si>
  <si>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</si>
  <si>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</si>
  <si>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</si>
  <si>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</si>
  <si>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</si>
  <si>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</si>
  <si>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</si>
  <si>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</si>
  <si>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</si>
  <si>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</si>
  <si>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</si>
  <si>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</si>
  <si>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</si>
  <si>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</si>
  <si>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</si>
  <si>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</si>
  <si>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</si>
  <si>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</si>
  <si>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</si>
  <si>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</si>
  <si>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</si>
  <si>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</si>
  <si>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</si>
  <si>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</si>
  <si>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</si>
  <si>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</si>
  <si>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</si>
  <si>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</si>
  <si>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</si>
  <si>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</si>
  <si>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</si>
  <si>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</si>
  <si>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</si>
  <si>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</si>
  <si>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</si>
  <si>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</si>
  <si>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</si>
  <si>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</si>
  <si>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</si>
  <si>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</si>
  <si>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</si>
  <si>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</si>
  <si>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</si>
  <si>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</si>
  <si>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</si>
  <si>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</si>
  <si>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</si>
  <si>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</si>
  <si>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</si>
  <si>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</si>
  <si>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</si>
  <si>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</si>
  <si>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</si>
  <si>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</si>
  <si>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</si>
  <si>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</si>
  <si>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</si>
  <si>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</si>
  <si>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</si>
  <si>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</si>
  <si>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</si>
  <si>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</si>
  <si>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</si>
  <si>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</si>
  <si>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</si>
  <si>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</si>
  <si>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</si>
  <si>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</si>
  <si>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</si>
  <si>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</si>
  <si>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</si>
  <si>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</si>
  <si>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</si>
  <si>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</si>
  <si>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</si>
  <si>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</si>
  <si>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</si>
  <si>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</si>
  <si>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</si>
  <si>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</si>
  <si>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</si>
  <si>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</si>
  <si>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</si>
  <si>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</si>
  <si>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</si>
  <si>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</si>
  <si>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</si>
  <si>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</si>
  <si>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</si>
  <si>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</si>
  <si>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</si>
  <si>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</si>
  <si>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</si>
  <si>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</si>
  <si>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</si>
  <si>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</si>
  <si>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</si>
  <si>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</si>
  <si>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</si>
  <si>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</si>
  <si>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</si>
  <si>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</si>
  <si>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</si>
  <si>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</si>
  <si>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</si>
  <si>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</si>
  <si>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</si>
  <si>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</si>
  <si>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</si>
  <si>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</si>
  <si>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</si>
  <si>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</si>
  <si>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</si>
  <si>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</si>
  <si>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</si>
  <si>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</si>
  <si>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</si>
  <si>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</si>
  <si>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</si>
  <si>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</si>
  <si>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</si>
  <si>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</si>
  <si>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</si>
  <si>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</si>
  <si>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</si>
  <si>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</si>
  <si>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</si>
  <si>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</si>
  <si>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</si>
  <si>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</si>
  <si>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</si>
  <si>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</si>
  <si>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</si>
  <si>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</si>
  <si>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</si>
  <si>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</si>
  <si>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</si>
  <si>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</si>
  <si>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</si>
  <si>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</si>
  <si>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</si>
  <si>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</si>
  <si>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</si>
  <si>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</si>
  <si>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</si>
  <si>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</si>
  <si>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</si>
  <si>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</si>
  <si>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</si>
  <si>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</si>
  <si>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</si>
  <si>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</si>
  <si>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</si>
  <si>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</si>
  <si>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</si>
  <si>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</si>
  <si>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</si>
  <si>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</si>
  <si>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</si>
  <si>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</si>
  <si>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</si>
  <si>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</si>
  <si>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</si>
  <si>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</si>
  <si>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</si>
  <si>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</si>
  <si>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</si>
  <si>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</si>
  <si>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</si>
  <si>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</si>
  <si>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</si>
  <si>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</si>
  <si>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</si>
  <si>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</si>
  <si>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</si>
  <si>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</si>
  <si>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</si>
  <si>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</si>
  <si>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</si>
  <si>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</si>
  <si>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</si>
  <si>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</si>
  <si>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</si>
  <si>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</si>
  <si>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</si>
  <si>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</si>
  <si>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</si>
  <si>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</si>
  <si>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</si>
  <si>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</si>
  <si>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</si>
  <si>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</si>
  <si>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</si>
  <si>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</si>
  <si>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</si>
  <si>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</si>
  <si>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</si>
  <si>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</si>
  <si>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</si>
  <si>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</si>
  <si>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</si>
  <si>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</si>
  <si>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</si>
  <si>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</si>
  <si>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</si>
  <si>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</si>
  <si>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</si>
  <si>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</si>
  <si>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</si>
  <si>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</si>
  <si>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</si>
  <si>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</si>
  <si>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</si>
  <si>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</si>
  <si>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</si>
  <si>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</si>
  <si>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</si>
  <si>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</si>
  <si>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</si>
  <si>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</si>
  <si>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</si>
  <si>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</si>
  <si>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</si>
  <si>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</si>
  <si>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</si>
  <si>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</si>
  <si>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</si>
  <si>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</si>
  <si>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</si>
  <si>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</si>
  <si>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</si>
  <si>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</si>
  <si>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</si>
  <si>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</si>
  <si>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</si>
  <si>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</si>
  <si>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</si>
  <si>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</si>
  <si>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</si>
  <si>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</si>
  <si>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</si>
  <si>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</si>
  <si>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</si>
  <si>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</si>
  <si>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</si>
  <si>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</si>
  <si>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</si>
  <si>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</si>
  <si>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</si>
  <si>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</si>
  <si>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</si>
  <si>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</si>
  <si>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</si>
  <si>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</si>
  <si>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</si>
  <si>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</si>
  <si>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</si>
  <si>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</si>
  <si>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</si>
  <si>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</si>
  <si>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</si>
  <si>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</si>
  <si>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</si>
  <si>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</si>
  <si>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</si>
  <si>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</si>
  <si>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</si>
  <si>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</si>
  <si>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</si>
  <si>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</si>
  <si>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</si>
  <si>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</si>
  <si>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</si>
  <si>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</si>
  <si>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</si>
  <si>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</si>
  <si>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</si>
  <si>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</si>
  <si>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</si>
  <si>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</si>
  <si>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</si>
  <si>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</si>
  <si>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</si>
  <si>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</si>
  <si>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</si>
  <si>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Liberica</t>
  </si>
  <si>
    <t>Robusta</t>
  </si>
  <si>
    <t>Count of 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</si>
</sst>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409]#,##0.00"/>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0" fillId="0" borderId="0" xfId="0" applyAlignment="1">
      <alignment horizontal="left" indent="1"/>
    </xf>
  </cellXfs>
  <cellStyles count="1">
    <cellStyle name="Normal" xfId="0" builtinId="0"/>
  </cellStyles>
  <dxfs count="23">
    <dxf>
      <numFmt numFmtId="169" formatCode="[$$-409]#,##0"/>
    </dxf>
    <dxf>
      <numFmt numFmtId="169" formatCode="[$$-409]#,##0"/>
    </dxf>
    <dxf>
      <numFmt numFmtId="169" formatCode="[$$-409]#,##0"/>
    </dxf>
    <dxf>
      <numFmt numFmtId="169" formatCode="[$$-409]#,##0"/>
    </dxf>
    <dxf>
      <numFmt numFmtId="169" formatCode="[$$-409]#,##0"/>
    </dxf>
    <dxf>
      <numFmt numFmtId="0" formatCode="General"/>
    </dxf>
    <dxf>
      <numFmt numFmtId="168" formatCode="_-[$$-409]* #,##0.00_ ;_-[$$-409]* \-#,##0.00\ ;_-[$$-409]* &quot;-&quot;??_ ;_-@_ "/>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val="0"/>
        <i val="0"/>
        <sz val="9"/>
        <color theme="0"/>
        <name val="Calibri"/>
        <family val="2"/>
        <scheme val="minor"/>
      </font>
      <fill>
        <patternFill>
          <bgColor rgb="FF3C1464"/>
        </patternFill>
      </fill>
    </dxf>
    <dxf>
      <font>
        <b/>
        <i val="0"/>
        <sz val="12"/>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3" defaultTableStyle="TableStyleMedium2" defaultPivotStyle="PivotStyleMedium9">
    <tableStyle name="Purple  Style" pivot="0" table="0" count="8" xr9:uid="{B2CDBD3C-BC6A-4A2C-9F3A-26888F217233}">
      <tableStyleElement type="wholeTable" dxfId="22"/>
      <tableStyleElement type="headerRow" dxfId="21"/>
    </tableStyle>
    <tableStyle name="Purple Slicer" pivot="0" table="0" count="6" xr9:uid="{60EB4934-80BE-40D0-B8C9-5D3DB541DF87}">
      <tableStyleElement type="wholeTable" dxfId="20"/>
      <tableStyleElement type="headerRow" dxfId="19"/>
    </tableStyle>
    <tableStyle name="Purple Timeline Style" pivot="0" table="0" count="8" xr9:uid="{FAAE7F94-2209-4FE4-97FE-954592E9F561}">
      <tableStyleElement type="wholeTable" dxfId="18"/>
      <tableStyleElement type="headerRow" dxfId="17"/>
    </tableStyle>
  </tableStyles>
  <colors>
    <mruColors>
      <color rgb="FF588838"/>
      <color rgb="FF3C1464"/>
      <color rgb="FFE0CBF5"/>
      <color rgb="FF191DD1"/>
      <color rgb="FF0AB25A"/>
      <color rgb="FFD51523"/>
      <color rgb="FFDBC3F3"/>
      <color rgb="FF2C441C"/>
      <color rgb="FFB482E6"/>
      <color rgb="FFD5B9F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B482E6"/>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 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FD-49FC-8C34-50CE3D2F9891}"/>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FD-49FC-8C34-50CE3D2F9891}"/>
            </c:ext>
          </c:extLst>
        </c:ser>
        <c:ser>
          <c:idx val="2"/>
          <c:order val="2"/>
          <c:tx>
            <c:strRef>
              <c:f>'Total Sales'!$E$3:$E$4</c:f>
              <c:strCache>
                <c:ptCount val="1"/>
                <c:pt idx="0">
                  <c:v>Lib</c:v>
                </c:pt>
              </c:strCache>
            </c:strRef>
          </c:tx>
          <c:spPr>
            <a:ln w="28575" cap="rnd">
              <a:solidFill>
                <a:schemeClr val="accent3">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FD-49FC-8C34-50CE3D2F9891}"/>
            </c:ext>
          </c:extLst>
        </c:ser>
        <c:ser>
          <c:idx val="3"/>
          <c:order val="3"/>
          <c:tx>
            <c:strRef>
              <c:f>'Total Sales'!$F$3:$F$4</c:f>
              <c:strCache>
                <c:ptCount val="1"/>
                <c:pt idx="0">
                  <c:v>Rob</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FD-49FC-8C34-50CE3D2F9891}"/>
            </c:ext>
          </c:extLst>
        </c:ser>
        <c:dLbls>
          <c:showLegendKey val="0"/>
          <c:showVal val="0"/>
          <c:showCatName val="0"/>
          <c:showSerName val="0"/>
          <c:showPercent val="0"/>
          <c:showBubbleSize val="0"/>
        </c:dLbls>
        <c:smooth val="0"/>
        <c:axId val="762777680"/>
        <c:axId val="762779480"/>
      </c:lineChart>
      <c:catAx>
        <c:axId val="76277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2779480"/>
        <c:crosses val="autoZero"/>
        <c:auto val="1"/>
        <c:lblAlgn val="ctr"/>
        <c:lblOffset val="100"/>
        <c:noMultiLvlLbl val="0"/>
      </c:catAx>
      <c:valAx>
        <c:axId val="7627794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2777680"/>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 5 Customers!Top5Customers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FA5-4E27-BC94-2B5852EF0628}"/>
            </c:ext>
          </c:extLst>
        </c:ser>
        <c:dLbls>
          <c:showLegendKey val="0"/>
          <c:showVal val="0"/>
          <c:showCatName val="0"/>
          <c:showSerName val="0"/>
          <c:showPercent val="0"/>
          <c:showBubbleSize val="0"/>
        </c:dLbls>
        <c:gapWidth val="182"/>
        <c:axId val="780636600"/>
        <c:axId val="780633720"/>
      </c:barChart>
      <c:catAx>
        <c:axId val="780636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0633720"/>
        <c:crosses val="autoZero"/>
        <c:auto val="1"/>
        <c:lblAlgn val="ctr"/>
        <c:lblOffset val="100"/>
        <c:noMultiLvlLbl val="0"/>
      </c:catAx>
      <c:valAx>
        <c:axId val="78063372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36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[Coffee_Orders_Project.xlsx]Sales by Country!SalesByCountry</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a:t>
            </a:r>
            <a:r>
              <a:rPr lang="en-US" baseline="0">
                <a:solidFill>
                  <a:srgbClr val="3C1464"/>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C441C"/>
          </a:solidFill>
          <a:ln w="25400">
            <a:solidFill>
              <a:schemeClr val="bg1"/>
            </a:solidFill>
          </a:ln>
          <a:effectLst/>
        </c:spPr>
      </c:pivotFmt>
      <c:pivotFmt>
        <c:idx val="2"/>
        <c:spPr>
          <a:solidFill>
            <a:srgbClr val="588838"/>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rgbClr val="588838"/>
          </a:solidFill>
          <a:ln w="25400">
            <a:solidFill>
              <a:schemeClr val="bg1"/>
            </a:solidFill>
          </a:ln>
          <a:effectLst/>
        </c:spPr>
      </c:pivotFmt>
      <c:pivotFmt>
        <c:idx val="7"/>
        <c:spPr>
          <a:solidFill>
            <a:srgbClr val="2C441C"/>
          </a:solidFill>
          <a:ln w="25400">
            <a:solidFill>
              <a:schemeClr val="bg1"/>
            </a:solidFill>
          </a:ln>
          <a:effectLst/>
        </c:spPr>
      </c:pivotFmt>
      <c:pivotFmt>
        <c:idx val="8"/>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rgbClr val="588838"/>
          </a:solidFill>
          <a:ln w="25400">
            <a:solidFill>
              <a:schemeClr val="bg1"/>
            </a:solidFill>
          </a:ln>
          <a:effectLst/>
        </c:spPr>
      </c:pivotFmt>
      <c:pivotFmt>
        <c:idx val="11"/>
        <c:spPr>
          <a:solidFill>
            <a:srgbClr val="2C441C"/>
          </a:solidFill>
          <a:ln w="25400">
            <a:solidFill>
              <a:schemeClr val="bg1"/>
            </a:solidFill>
          </a:ln>
          <a:effectLst/>
        </c:spPr>
      </c:pivotFmt>
    </c:pivotFmts>
    <c:plotArea>
      <c:layout/>
      <c:pieChart>
        <c:varyColors val="1"/>
        <c:ser>
          <c:idx val="0"/>
          <c:order val="0"/>
          <c:tx>
            <c:strRef>
              <c:f>'Sales by Country'!$B$3</c:f>
              <c:strCache>
                <c:ptCount val="1"/>
                <c:pt idx="0">
                  <c:v>Total</c:v>
                </c:pt>
              </c:strCache>
            </c:strRef>
          </c:tx>
          <c:spPr>
            <a:solidFill>
              <a:srgbClr val="3C1464"/>
            </a:solidFill>
          </c:spPr>
          <c:dPt>
            <c:idx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2191-4F34-BD8D-6035A9061BED}"/>
              </c:ext>
            </c:extLst>
          </c:dPt>
          <c:dPt>
            <c:idx val="1"/>
            <c:bubble3D val="0"/>
            <c:spPr>
              <a:solidFill>
                <a:srgbClr val="588838"/>
              </a:solidFill>
              <a:ln w="25400">
                <a:solidFill>
                  <a:schemeClr val="bg1"/>
                </a:solidFill>
              </a:ln>
              <a:effectLst/>
            </c:spPr>
            <c:extLst>
              <c:ext xmlns:c16="http://schemas.microsoft.com/office/drawing/2014/chart" uri="{C3380CC4-5D6E-409C-BE32-E72D297353CC}">
                <c16:uniqueId val="{00000003-2191-4F34-BD8D-6035A9061BED}"/>
              </c:ext>
            </c:extLst>
          </c:dPt>
          <c:dPt>
            <c:idx val="2"/>
            <c:bubble3D val="0"/>
            <c:spPr>
              <a:solidFill>
                <a:srgbClr val="2C441C"/>
              </a:solidFill>
              <a:ln w="25400">
                <a:solidFill>
                  <a:schemeClr val="bg1"/>
                </a:solidFill>
              </a:ln>
              <a:effectLst/>
            </c:spPr>
            <c:extLst>
              <c:ext xmlns:c16="http://schemas.microsoft.com/office/drawing/2014/chart" uri="{C3380CC4-5D6E-409C-BE32-E72D297353CC}">
                <c16:uniqueId val="{00000005-2191-4F34-BD8D-6035A9061B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191-4F34-BD8D-6035A9061BED}"/>
            </c:ext>
          </c:extLst>
        </c:ser>
        <c:dLbls>
          <c:showLegendKey val="0"/>
          <c:showVal val="0"/>
          <c:showCatName val="0"/>
          <c:showSerName val="0"/>
          <c:showPercent val="0"/>
          <c:showBubbleSize val="0"/>
          <c:showLeaderLines val="1"/>
        </c:dLbls>
        <c:firstSliceAng val="0"/>
      </c:pieChart>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 5 Customers!Top5Customers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0DD-43E5-895C-A0CBB942A1C7}"/>
            </c:ext>
          </c:extLst>
        </c:ser>
        <c:dLbls>
          <c:showLegendKey val="0"/>
          <c:showVal val="0"/>
          <c:showCatName val="0"/>
          <c:showSerName val="0"/>
          <c:showPercent val="0"/>
          <c:showBubbleSize val="0"/>
        </c:dLbls>
        <c:gapWidth val="182"/>
        <c:axId val="780636600"/>
        <c:axId val="780633720"/>
      </c:barChart>
      <c:catAx>
        <c:axId val="780636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0633720"/>
        <c:crosses val="autoZero"/>
        <c:auto val="1"/>
        <c:lblAlgn val="ctr"/>
        <c:lblOffset val="100"/>
        <c:noMultiLvlLbl val="0"/>
      </c:catAx>
      <c:valAx>
        <c:axId val="78063372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36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[Coffee_Orders_Project.xlsx]Sales by Coffee Type!SalesBy CoffeeType</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8883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Coffee Type'!$B$3</c:f>
              <c:strCache>
                <c:ptCount val="1"/>
                <c:pt idx="0">
                  <c:v>Total</c:v>
                </c:pt>
              </c:strCache>
            </c:strRef>
          </c:tx>
          <c:spPr>
            <a:solidFill>
              <a:srgbClr val="58883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Coffee Type'!$A$4:$A$8</c:f>
              <c:strCache>
                <c:ptCount val="4"/>
                <c:pt idx="0">
                  <c:v>Arabica</c:v>
                </c:pt>
                <c:pt idx="1">
                  <c:v>Excelsa</c:v>
                </c:pt>
                <c:pt idx="2">
                  <c:v>Liberica</c:v>
                </c:pt>
                <c:pt idx="3">
                  <c:v>Robusta</c:v>
                </c:pt>
              </c:strCache>
            </c:strRef>
          </c:cat>
          <c:val>
            <c:numRef>
              <c:f>'Sales by Coffee Type'!$B$4:$B$8</c:f>
              <c:numCache>
                <c:formatCode>General</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DD7F-4992-AA8A-F1975076A631}"/>
            </c:ext>
          </c:extLst>
        </c:ser>
        <c:dLbls>
          <c:dLblPos val="outEnd"/>
          <c:showLegendKey val="0"/>
          <c:showVal val="1"/>
          <c:showCatName val="0"/>
          <c:showSerName val="0"/>
          <c:showPercent val="0"/>
          <c:showBubbleSize val="0"/>
        </c:dLbls>
        <c:gapWidth val="219"/>
        <c:overlap val="-27"/>
        <c:axId val="571153528"/>
        <c:axId val="571151368"/>
      </c:barChart>
      <c:catAx>
        <c:axId val="57115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151368"/>
        <c:crosses val="autoZero"/>
        <c:auto val="1"/>
        <c:lblAlgn val="ctr"/>
        <c:lblOffset val="100"/>
        <c:noMultiLvlLbl val="0"/>
      </c:catAx>
      <c:valAx>
        <c:axId val="5711513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solidFill>
                      <a:srgbClr val="3C1464"/>
                    </a:solidFill>
                  </a:rPr>
                  <a:t>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115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[Coffee_Orders_Project.xlsx]Loyalty Cards by Country!LoyaltyCards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Loyalty Cards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88838"/>
          </a:solidFill>
          <a:ln>
            <a:noFill/>
          </a:ln>
          <a:effectLst/>
        </c:spPr>
      </c:pivotFmt>
      <c:pivotFmt>
        <c:idx val="2"/>
        <c:spPr>
          <a:solidFill>
            <a:srgbClr val="588838"/>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88838"/>
          </a:solidFill>
          <a:ln>
            <a:noFill/>
          </a:ln>
          <a:effectLst/>
        </c:spPr>
      </c:pivotFmt>
      <c:pivotFmt>
        <c:idx val="9"/>
        <c:spPr>
          <a:solidFill>
            <a:srgbClr val="588838"/>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4">
              <a:lumMod val="75000"/>
            </a:schemeClr>
          </a:solidFill>
          <a:ln>
            <a:noFill/>
          </a:ln>
          <a:effectLst/>
        </c:spPr>
      </c:pivotFmt>
      <c:pivotFmt>
        <c:idx val="13"/>
        <c:spPr>
          <a:solidFill>
            <a:schemeClr val="accent4">
              <a:lumMod val="7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588838"/>
          </a:solidFill>
          <a:ln>
            <a:noFill/>
          </a:ln>
          <a:effectLst/>
        </c:spPr>
      </c:pivotFmt>
      <c:pivotFmt>
        <c:idx val="16"/>
        <c:spPr>
          <a:solidFill>
            <a:srgbClr val="588838"/>
          </a:solidFill>
          <a:ln>
            <a:noFill/>
          </a:ln>
          <a:effectLst/>
        </c:spPr>
      </c:pivotFmt>
      <c:pivotFmt>
        <c:idx val="17"/>
        <c:spPr>
          <a:solidFill>
            <a:schemeClr val="accent2">
              <a:lumMod val="75000"/>
            </a:schemeClr>
          </a:solidFill>
          <a:ln>
            <a:noFill/>
          </a:ln>
          <a:effectLst/>
        </c:spPr>
      </c:pivotFmt>
      <c:pivotFmt>
        <c:idx val="18"/>
        <c:spPr>
          <a:solidFill>
            <a:schemeClr val="accent2">
              <a:lumMod val="75000"/>
            </a:schemeClr>
          </a:solidFill>
          <a:ln>
            <a:noFill/>
          </a:ln>
          <a:effectLst/>
        </c:spPr>
      </c:pivotFmt>
      <c:pivotFmt>
        <c:idx val="19"/>
        <c:spPr>
          <a:solidFill>
            <a:schemeClr val="accent4">
              <a:lumMod val="75000"/>
            </a:schemeClr>
          </a:solidFill>
          <a:ln>
            <a:noFill/>
          </a:ln>
          <a:effectLst/>
        </c:spPr>
      </c:pivotFmt>
      <c:pivotFmt>
        <c:idx val="20"/>
        <c:spPr>
          <a:solidFill>
            <a:schemeClr val="accent4">
              <a:lumMod val="75000"/>
            </a:schemeClr>
          </a:solidFill>
          <a:ln>
            <a:noFill/>
          </a:ln>
          <a:effectLst/>
        </c:spPr>
      </c:pivotFmt>
    </c:pivotFmts>
    <c:plotArea>
      <c:layout/>
      <c:barChart>
        <c:barDir val="col"/>
        <c:grouping val="clustered"/>
        <c:varyColors val="0"/>
        <c:ser>
          <c:idx val="0"/>
          <c:order val="0"/>
          <c:tx>
            <c:strRef>
              <c:f>'Loyalty Cards by Country'!$B$3</c:f>
              <c:strCache>
                <c:ptCount val="1"/>
                <c:pt idx="0">
                  <c:v>Total</c:v>
                </c:pt>
              </c:strCache>
            </c:strRef>
          </c:tx>
          <c:spPr>
            <a:solidFill>
              <a:schemeClr val="accent1"/>
            </a:solidFill>
            <a:ln>
              <a:noFill/>
            </a:ln>
            <a:effectLst/>
          </c:spPr>
          <c:invertIfNegative val="0"/>
          <c:dPt>
            <c:idx val="0"/>
            <c:invertIfNegative val="0"/>
            <c:bubble3D val="0"/>
            <c:spPr>
              <a:solidFill>
                <a:srgbClr val="588838"/>
              </a:solidFill>
              <a:ln>
                <a:noFill/>
              </a:ln>
              <a:effectLst/>
            </c:spPr>
            <c:extLst>
              <c:ext xmlns:c16="http://schemas.microsoft.com/office/drawing/2014/chart" uri="{C3380CC4-5D6E-409C-BE32-E72D297353CC}">
                <c16:uniqueId val="{00000001-643F-4510-885D-39CC6664EB66}"/>
              </c:ext>
            </c:extLst>
          </c:dPt>
          <c:dPt>
            <c:idx val="1"/>
            <c:invertIfNegative val="0"/>
            <c:bubble3D val="0"/>
            <c:spPr>
              <a:solidFill>
                <a:srgbClr val="588838"/>
              </a:solidFill>
              <a:ln>
                <a:noFill/>
              </a:ln>
              <a:effectLst/>
            </c:spPr>
            <c:extLst>
              <c:ext xmlns:c16="http://schemas.microsoft.com/office/drawing/2014/chart" uri="{C3380CC4-5D6E-409C-BE32-E72D297353CC}">
                <c16:uniqueId val="{00000003-643F-4510-885D-39CC6664EB66}"/>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643F-4510-885D-39CC6664EB66}"/>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643F-4510-885D-39CC6664EB66}"/>
              </c:ext>
            </c:extLst>
          </c:dPt>
          <c:dPt>
            <c:idx val="4"/>
            <c:invertIfNegative val="0"/>
            <c:bubble3D val="0"/>
            <c:spPr>
              <a:solidFill>
                <a:schemeClr val="accent4">
                  <a:lumMod val="75000"/>
                </a:schemeClr>
              </a:solidFill>
              <a:ln>
                <a:noFill/>
              </a:ln>
              <a:effectLst/>
            </c:spPr>
            <c:extLst>
              <c:ext xmlns:c16="http://schemas.microsoft.com/office/drawing/2014/chart" uri="{C3380CC4-5D6E-409C-BE32-E72D297353CC}">
                <c16:uniqueId val="{00000009-643F-4510-885D-39CC6664EB66}"/>
              </c:ext>
            </c:extLst>
          </c:dPt>
          <c:dPt>
            <c:idx val="5"/>
            <c:invertIfNegative val="0"/>
            <c:bubble3D val="0"/>
            <c:spPr>
              <a:solidFill>
                <a:schemeClr val="accent4">
                  <a:lumMod val="75000"/>
                </a:schemeClr>
              </a:solidFill>
              <a:ln>
                <a:noFill/>
              </a:ln>
              <a:effectLst/>
            </c:spPr>
            <c:extLst>
              <c:ext xmlns:c16="http://schemas.microsoft.com/office/drawing/2014/chart" uri="{C3380CC4-5D6E-409C-BE32-E72D297353CC}">
                <c16:uniqueId val="{0000000B-643F-4510-885D-39CC6664EB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'Loyalty Cards by Country'!$A$4:$A$13</c:f>
              <c:multiLvlStrCache>
                <c:ptCount val="6"/>
                <c:lvl>
                  <c:pt idx="0">
                    <c:v>No</c:v>
                  </c:pt>
                  <c:pt idx="1">
                    <c:v>Yes</c:v>
                  </c:pt>
                  <c:pt idx="2">
                    <c:v>No</c:v>
                  </c:pt>
                  <c:pt idx="3">
                    <c:v>Yes</c:v>
                  </c:pt>
                  <c:pt idx="4">
                    <c:v>No</c:v>
                  </c:pt>
                  <c:pt idx="5">
                    <c:v>Yes</c:v>
                  </c:pt>
                </c:lvl>
                <c:lvl>
                  <c:pt idx="0">
                    <c:v>Ireland</c:v>
                  </c:pt>
                  <c:pt idx="2">
                    <c:v>United Kingdom</c:v>
                  </c:pt>
                  <c:pt idx="4">
                    <c:v>United States</c:v>
                  </c:pt>
                </c:lvl>
              </c:multiLvlStrCache>
            </c:multiLvlStrRef>
          </c:cat>
          <c:val>
            <c:numRef>
              <c:f>'Loyalty Cards by Country'!$B$4:$B$13</c:f>
              <c:numCache>
                <c:formatCode>General</c:formatCode>
                <c:ptCount val="6"/>
                <c:pt idx="0">
                  <c:v>72</c:v>
                </c:pt>
                <c:pt idx="1">
                  <c:v>81</c:v>
                </c:pt>
                <c:pt idx="2">
                  <c:v>46</c:v>
                </c:pt>
                <c:pt idx="3">
                  <c:v>27</c:v>
                </c:pt>
                <c:pt idx="4">
                  <c:v>403</c:v>
                </c:pt>
                <c:pt idx="5">
                  <c:v>371</c:v>
                </c:pt>
              </c:numCache>
            </c:numRef>
          </c:val>
          <c:extLst>
            <c:ext xmlns:c16="http://schemas.microsoft.com/office/drawing/2014/chart" uri="{C3380CC4-5D6E-409C-BE32-E72D297353CC}">
              <c16:uniqueId val="{0000000C-643F-4510-885D-39CC6664EB66}"/>
            </c:ext>
          </c:extLst>
        </c:ser>
        <c:dLbls>
          <c:dLblPos val="outEnd"/>
          <c:showLegendKey val="0"/>
          <c:showVal val="1"/>
          <c:showCatName val="0"/>
          <c:showSerName val="0"/>
          <c:showPercent val="0"/>
          <c:showBubbleSize val="0"/>
        </c:dLbls>
        <c:gapWidth val="219"/>
        <c:overlap val="-27"/>
        <c:axId val="576495136"/>
        <c:axId val="719439336"/>
      </c:barChart>
      <c:catAx>
        <c:axId val="57649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9439336"/>
        <c:crosses val="autoZero"/>
        <c:auto val="1"/>
        <c:lblAlgn val="ctr"/>
        <c:lblOffset val="100"/>
        <c:noMultiLvlLbl val="0"/>
      </c:catAx>
      <c:valAx>
        <c:axId val="719439336"/>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649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[Coffee_Orders_Project.xlsx]Loyalty Cards by Country!LoyaltyCards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Loyalty Cards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88838"/>
          </a:solidFill>
          <a:ln>
            <a:noFill/>
          </a:ln>
          <a:effectLst/>
        </c:spPr>
      </c:pivotFmt>
      <c:pivotFmt>
        <c:idx val="2"/>
        <c:spPr>
          <a:solidFill>
            <a:srgbClr val="588838"/>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pivotFmt>
    </c:pivotFmts>
    <c:plotArea>
      <c:layout/>
      <c:barChart>
        <c:barDir val="col"/>
        <c:grouping val="clustered"/>
        <c:varyColors val="0"/>
        <c:ser>
          <c:idx val="0"/>
          <c:order val="0"/>
          <c:tx>
            <c:strRef>
              <c:f>'Loyalty Cards by Country'!$B$3</c:f>
              <c:strCache>
                <c:ptCount val="1"/>
                <c:pt idx="0">
                  <c:v>Total</c:v>
                </c:pt>
              </c:strCache>
            </c:strRef>
          </c:tx>
          <c:spPr>
            <a:solidFill>
              <a:schemeClr val="accent1"/>
            </a:solidFill>
            <a:ln>
              <a:noFill/>
            </a:ln>
            <a:effectLst/>
          </c:spPr>
          <c:invertIfNegative val="0"/>
          <c:dPt>
            <c:idx val="0"/>
            <c:invertIfNegative val="0"/>
            <c:bubble3D val="0"/>
            <c:spPr>
              <a:solidFill>
                <a:srgbClr val="588838"/>
              </a:solidFill>
              <a:ln>
                <a:noFill/>
              </a:ln>
              <a:effectLst/>
            </c:spPr>
            <c:extLst>
              <c:ext xmlns:c16="http://schemas.microsoft.com/office/drawing/2014/chart" uri="{C3380CC4-5D6E-409C-BE32-E72D297353CC}">
                <c16:uniqueId val="{00000002-7E3E-45B7-860A-07CF70A5493E}"/>
              </c:ext>
            </c:extLst>
          </c:dPt>
          <c:dPt>
            <c:idx val="1"/>
            <c:invertIfNegative val="0"/>
            <c:bubble3D val="0"/>
            <c:spPr>
              <a:solidFill>
                <a:srgbClr val="588838"/>
              </a:solidFill>
              <a:ln>
                <a:noFill/>
              </a:ln>
              <a:effectLst/>
            </c:spPr>
            <c:extLst>
              <c:ext xmlns:c16="http://schemas.microsoft.com/office/drawing/2014/chart" uri="{C3380CC4-5D6E-409C-BE32-E72D297353CC}">
                <c16:uniqueId val="{00000003-7E3E-45B7-860A-07CF70A5493E}"/>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7E3E-45B7-860A-07CF70A5493E}"/>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5-7E3E-45B7-860A-07CF70A5493E}"/>
              </c:ext>
            </c:extLst>
          </c:dPt>
          <c:dPt>
            <c:idx val="4"/>
            <c:invertIfNegative val="0"/>
            <c:bubble3D val="0"/>
            <c:spPr>
              <a:solidFill>
                <a:schemeClr val="accent4">
                  <a:lumMod val="75000"/>
                </a:schemeClr>
              </a:solidFill>
              <a:ln>
                <a:noFill/>
              </a:ln>
              <a:effectLst/>
            </c:spPr>
            <c:extLst>
              <c:ext xmlns:c16="http://schemas.microsoft.com/office/drawing/2014/chart" uri="{C3380CC4-5D6E-409C-BE32-E72D297353CC}">
                <c16:uniqueId val="{00000006-7E3E-45B7-860A-07CF70A5493E}"/>
              </c:ext>
            </c:extLst>
          </c:dPt>
          <c:dPt>
            <c:idx val="5"/>
            <c:invertIfNegative val="0"/>
            <c:bubble3D val="0"/>
            <c:spPr>
              <a:solidFill>
                <a:schemeClr val="accent4">
                  <a:lumMod val="75000"/>
                </a:schemeClr>
              </a:solidFill>
              <a:ln>
                <a:noFill/>
              </a:ln>
              <a:effectLst/>
            </c:spPr>
            <c:extLst>
              <c:ext xmlns:c16="http://schemas.microsoft.com/office/drawing/2014/chart" uri="{C3380CC4-5D6E-409C-BE32-E72D297353CC}">
                <c16:uniqueId val="{00000007-7E3E-45B7-860A-07CF70A549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'Loyalty Cards by Country'!$A$4:$A$13</c:f>
              <c:multiLvlStrCache>
                <c:ptCount val="6"/>
                <c:lvl>
                  <c:pt idx="0">
                    <c:v>No</c:v>
                  </c:pt>
                  <c:pt idx="1">
                    <c:v>Yes</c:v>
                  </c:pt>
                  <c:pt idx="2">
                    <c:v>No</c:v>
                  </c:pt>
                  <c:pt idx="3">
                    <c:v>Yes</c:v>
                  </c:pt>
                  <c:pt idx="4">
                    <c:v>No</c:v>
                  </c:pt>
                  <c:pt idx="5">
                    <c:v>Yes</c:v>
                  </c:pt>
                </c:lvl>
                <c:lvl>
                  <c:pt idx="0">
                    <c:v>Ireland</c:v>
                  </c:pt>
                  <c:pt idx="2">
                    <c:v>United Kingdom</c:v>
                  </c:pt>
                  <c:pt idx="4">
                    <c:v>United States</c:v>
                  </c:pt>
                </c:lvl>
              </c:multiLvlStrCache>
            </c:multiLvlStrRef>
          </c:cat>
          <c:val>
            <c:numRef>
              <c:f>'Loyalty Cards by Country'!$B$4:$B$13</c:f>
              <c:numCache>
                <c:formatCode>General</c:formatCode>
                <c:ptCount val="6"/>
                <c:pt idx="0">
                  <c:v>72</c:v>
                </c:pt>
                <c:pt idx="1">
                  <c:v>81</c:v>
                </c:pt>
                <c:pt idx="2">
                  <c:v>46</c:v>
                </c:pt>
                <c:pt idx="3">
                  <c:v>27</c:v>
                </c:pt>
                <c:pt idx="4">
                  <c:v>403</c:v>
                </c:pt>
                <c:pt idx="5">
                  <c:v>371</c:v>
                </c:pt>
              </c:numCache>
            </c:numRef>
          </c:val>
          <c:extLst>
            <c:ext xmlns:c16="http://schemas.microsoft.com/office/drawing/2014/chart" uri="{C3380CC4-5D6E-409C-BE32-E72D297353CC}">
              <c16:uniqueId val="{00000000-7E3E-45B7-860A-07CF70A5493E}"/>
            </c:ext>
          </c:extLst>
        </c:ser>
        <c:dLbls>
          <c:dLblPos val="outEnd"/>
          <c:showLegendKey val="0"/>
          <c:showVal val="1"/>
          <c:showCatName val="0"/>
          <c:showSerName val="0"/>
          <c:showPercent val="0"/>
          <c:showBubbleSize val="0"/>
        </c:dLbls>
        <c:gapWidth val="219"/>
        <c:overlap val="-27"/>
        <c:axId val="576495136"/>
        <c:axId val="719439336"/>
      </c:barChart>
      <c:catAx>
        <c:axId val="57649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9439336"/>
        <c:crosses val="autoZero"/>
        <c:auto val="1"/>
        <c:lblAlgn val="ctr"/>
        <c:lblOffset val="100"/>
        <c:noMultiLvlLbl val="0"/>
      </c:catAx>
      <c:valAx>
        <c:axId val="719439336"/>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649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[Coffee_Orders_Project.xlsx]Sales by Coffee Type!SalesBy CoffeeType</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Coffee Type'!$B$3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Coffee Type'!$A$4:$A$8</c:f>
              <c:strCache>
                <c:ptCount val="4"/>
                <c:pt idx="0">
                  <c:v>Arabica</c:v>
                </c:pt>
                <c:pt idx="1">
                  <c:v>Excelsa</c:v>
                </c:pt>
                <c:pt idx="2">
                  <c:v>Liberica</c:v>
                </c:pt>
                <c:pt idx="3">
                  <c:v>Robusta</c:v>
                </c:pt>
              </c:strCache>
            </c:strRef>
          </c:cat>
          <c:val>
            <c:numRef>
              <c:f>'Sales by Coffee Type'!$B$4:$B$8</c:f>
              <c:numCache>
                <c:formatCode>General</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0516-4709-BEE8-35EDF74DFB2D}"/>
            </c:ext>
          </c:extLst>
        </c:ser>
        <c:dLbls>
          <c:dLblPos val="outEnd"/>
          <c:showLegendKey val="0"/>
          <c:showVal val="1"/>
          <c:showCatName val="0"/>
          <c:showSerName val="0"/>
          <c:showPercent val="0"/>
          <c:showBubbleSize val="0"/>
        </c:dLbls>
        <c:gapWidth val="219"/>
        <c:overlap val="-27"/>
        <c:axId val="571153528"/>
        <c:axId val="571151368"/>
      </c:barChart>
      <c:catAx>
        <c:axId val="57115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151368"/>
        <c:crosses val="autoZero"/>
        <c:auto val="1"/>
        <c:lblAlgn val="ctr"/>
        <c:lblOffset val="100"/>
        <c:noMultiLvlLbl val="0"/>
      </c:catAx>
      <c:valAx>
        <c:axId val="57115136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115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3BF-4B0F-9101-1DFE4F64B86B}"/>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3BF-4B0F-9101-1DFE4F64B86B}"/>
            </c:ext>
          </c:extLst>
        </c:ser>
        <c:ser>
          <c:idx val="2"/>
          <c:order val="2"/>
          <c:tx>
            <c:strRef>
              <c:f>'Total Sales'!$E$3:$E$4</c:f>
              <c:strCache>
                <c:ptCount val="1"/>
                <c:pt idx="0">
                  <c:v>Lib</c:v>
                </c:pt>
              </c:strCache>
            </c:strRef>
          </c:tx>
          <c:spPr>
            <a:ln w="28575" cap="rnd">
              <a:solidFill>
                <a:schemeClr val="accent3">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3BF-4B0F-9101-1DFE4F64B86B}"/>
            </c:ext>
          </c:extLst>
        </c:ser>
        <c:ser>
          <c:idx val="3"/>
          <c:order val="3"/>
          <c:tx>
            <c:strRef>
              <c:f>'Total Sales'!$F$3:$F$4</c:f>
              <c:strCache>
                <c:ptCount val="1"/>
                <c:pt idx="0">
                  <c:v>Rob</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3BF-4B0F-9101-1DFE4F64B86B}"/>
            </c:ext>
          </c:extLst>
        </c:ser>
        <c:dLbls>
          <c:showLegendKey val="0"/>
          <c:showVal val="0"/>
          <c:showCatName val="0"/>
          <c:showSerName val="0"/>
          <c:showPercent val="0"/>
          <c:showBubbleSize val="0"/>
        </c:dLbls>
        <c:smooth val="0"/>
        <c:axId val="762777680"/>
        <c:axId val="762779480"/>
      </c:lineChart>
      <c:catAx>
        <c:axId val="76277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2779480"/>
        <c:crosses val="autoZero"/>
        <c:auto val="1"/>
        <c:lblAlgn val="ctr"/>
        <c:lblOffset val="100"/>
        <c:noMultiLvlLbl val="0"/>
      </c:catAx>
      <c:valAx>
        <c:axId val="7627794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2777680"/>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[Coffee_Orders_Project.xlsx]Sales by Country!SalesByCountry</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a:t>
            </a:r>
            <a:r>
              <a:rPr lang="en-US" baseline="0">
                <a:solidFill>
                  <a:srgbClr val="3C1464"/>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C441C"/>
          </a:solidFill>
          <a:ln w="25400">
            <a:solidFill>
              <a:schemeClr val="bg1"/>
            </a:solidFill>
          </a:ln>
          <a:effectLst/>
        </c:spPr>
      </c:pivotFmt>
      <c:pivotFmt>
        <c:idx val="2"/>
        <c:spPr>
          <a:solidFill>
            <a:srgbClr val="588838"/>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3C1464"/>
            </a:solidFill>
            <a:ln>
              <a:no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7-6085-47BC-A911-FA85A7061A6F}"/>
              </c:ext>
            </c:extLst>
          </c:dPt>
          <c:dPt>
            <c:idx val="1"/>
            <c:invertIfNegative val="0"/>
            <c:bubble3D val="0"/>
            <c:spPr>
              <a:solidFill>
                <a:srgbClr val="588838"/>
              </a:solidFill>
              <a:ln w="25400">
                <a:solidFill>
                  <a:schemeClr val="bg1"/>
                </a:solidFill>
              </a:ln>
              <a:effectLst/>
            </c:spPr>
            <c:extLst>
              <c:ext xmlns:c16="http://schemas.microsoft.com/office/drawing/2014/chart" uri="{C3380CC4-5D6E-409C-BE32-E72D297353CC}">
                <c16:uniqueId val="{00000006-6085-47BC-A911-FA85A7061A6F}"/>
              </c:ext>
            </c:extLst>
          </c:dPt>
          <c:dPt>
            <c:idx val="2"/>
            <c:invertIfNegative val="0"/>
            <c:bubble3D val="0"/>
            <c:spPr>
              <a:solidFill>
                <a:srgbClr val="2C441C"/>
              </a:solidFill>
              <a:ln w="25400">
                <a:solidFill>
                  <a:schemeClr val="bg1"/>
                </a:solidFill>
              </a:ln>
              <a:effectLst/>
            </c:spPr>
            <c:extLst>
              <c:ext xmlns:c16="http://schemas.microsoft.com/office/drawing/2014/chart" uri="{C3380CC4-5D6E-409C-BE32-E72D297353CC}">
                <c16:uniqueId val="{00000005-6085-47BC-A911-FA85A7061A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085-47BC-A911-FA85A7061A6F}"/>
            </c:ext>
          </c:extLst>
        </c:ser>
        <c:dLbls>
          <c:dLblPos val="outEnd"/>
          <c:showLegendKey val="0"/>
          <c:showVal val="1"/>
          <c:showCatName val="0"/>
          <c:showSerName val="0"/>
          <c:showPercent val="0"/>
          <c:showBubbleSize val="0"/>
        </c:dLbls>
        <c:gapWidth val="182"/>
        <c:axId val="780636240"/>
        <c:axId val="780633000"/>
      </c:barChart>
      <c:catAx>
        <c:axId val="78063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0633000"/>
        <c:crosses val="autoZero"/>
        <c:auto val="1"/>
        <c:lblAlgn val="ctr"/>
        <c:lblOffset val="100"/>
        <c:noMultiLvlLbl val="0"/>
      </c:catAx>
      <c:valAx>
        <c:axId val="7806330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36240"/>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297180</xdr:colOff>
      <xdr:row>9</xdr:row>
      <xdr:rowOff>15240</xdr:rowOff>
    </xdr:from>
    <xdr:to>
      <xdr:col>14</xdr:col>
      <xdr:colOff>121920</xdr:colOff>
      <xdr:row>36</xdr:row>
      <xdr:rowOff>0</xdr:rowOff>
    </xdr:to>
    <xdr:graphicFrame macro="">
      <xdr:nvGraphicFramePr>
        <xdr:cNvPr id="2" name="Chart 1">
          <a:extLst>
            <a:ext uri="{FF2B5EF4-FFF2-40B4-BE49-F238E27FC236}">
              <a16:creationId xmlns:a16="http://schemas.microsoft.com/office/drawing/2014/main" id="{EA7407C0-9622-4FFF-89AB-416513E62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289560</xdr:colOff>
      <xdr:row>1</xdr:row>
      <xdr:rowOff>7620</xdr:rowOff>
    </xdr:from>
    <xdr:to>
      <xdr:col>14</xdr:col>
      <xdr:colOff>123572</xdr:colOff>
      <xdr:row>8</xdr:row>
      <xdr:rowOff>152400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A8E310E-2AC7-415C-ACCA-6629914F05B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89560" y="220980"/>
              <a:ext cx="10233660" cy="15468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144780</xdr:colOff>
      <xdr:row>4</xdr:row>
      <xdr:rowOff>129541</xdr:rowOff>
    </xdr:from>
    <xdr:to>
      <xdr:col>21</xdr:col>
      <xdr:colOff>312420</xdr:colOff>
      <xdr:row>9</xdr:row>
      <xdr:rowOff>89941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D89143F-8E06-4AD5-8180-6F8D1608AC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07980" y="861061"/>
              <a:ext cx="2606040" cy="87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175260</xdr:colOff>
      <xdr:row>1</xdr:row>
      <xdr:rowOff>15240</xdr:rowOff>
    </xdr:from>
    <xdr:to>
      <xdr:col>21</xdr:col>
      <xdr:colOff>304800</xdr:colOff>
      <xdr:row>4</xdr:row>
      <xdr:rowOff>83820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789309B-4296-43B7-9EFF-C59723D1C80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709660" y="198120"/>
              <a:ext cx="4396740" cy="6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175260</xdr:colOff>
      <xdr:row>4</xdr:row>
      <xdr:rowOff>129540</xdr:rowOff>
    </xdr:from>
    <xdr:to>
      <xdr:col>17</xdr:col>
      <xdr:colOff>99060</xdr:colOff>
      <xdr:row>9</xdr:row>
      <xdr:rowOff>91440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84C763A-C464-494F-AC27-8C9801F2D3E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709660" y="861060"/>
              <a:ext cx="17526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190500</xdr:colOff>
      <xdr:row>9</xdr:row>
      <xdr:rowOff>167640</xdr:rowOff>
    </xdr:from>
    <xdr:to>
      <xdr:col>21</xdr:col>
      <xdr:colOff>312420</xdr:colOff>
      <xdr:row>23</xdr:row>
      <xdr:rowOff>152400</xdr:rowOff>
    </xdr:to>
    <xdr:graphicFrame macro="">
      <xdr:nvGraphicFramePr>
        <xdr:cNvPr id="7" name="Chart 6">
          <a:extLst>
            <a:ext uri="{FF2B5EF4-FFF2-40B4-BE49-F238E27FC236}">
              <a16:creationId xmlns:a16="http://schemas.microsoft.com/office/drawing/2014/main" id="{D68FD93C-1E83-475B-98E9-19485FBB7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182880</xdr:colOff>
      <xdr:row>24</xdr:row>
      <xdr:rowOff>0</xdr:rowOff>
    </xdr:from>
    <xdr:to>
      <xdr:col>21</xdr:col>
      <xdr:colOff>320040</xdr:colOff>
      <xdr:row>36</xdr:row>
      <xdr:rowOff>0</xdr:rowOff>
    </xdr:to>
    <xdr:graphicFrame macro="">
      <xdr:nvGraphicFramePr>
        <xdr:cNvPr id="8" name="Chart 7">
          <a:extLst>
            <a:ext uri="{FF2B5EF4-FFF2-40B4-BE49-F238E27FC236}">
              <a16:creationId xmlns:a16="http://schemas.microsoft.com/office/drawing/2014/main" id="{E8396445-A7BC-46E5-9909-BE4AF275A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45720</xdr:colOff>
      <xdr:row>36</xdr:row>
      <xdr:rowOff>38100</xdr:rowOff>
    </xdr:from>
    <xdr:to>
      <xdr:col>21</xdr:col>
      <xdr:colOff>327660</xdr:colOff>
      <xdr:row>53</xdr:row>
      <xdr:rowOff>7620</xdr:rowOff>
    </xdr:to>
    <xdr:graphicFrame macro="">
      <xdr:nvGraphicFramePr>
        <xdr:cNvPr id="9" name="Chart 8">
          <a:extLst>
            <a:ext uri="{FF2B5EF4-FFF2-40B4-BE49-F238E27FC236}">
              <a16:creationId xmlns:a16="http://schemas.microsoft.com/office/drawing/2014/main" id="{744AB9D8-D65A-492C-AE03-5ADCFBF26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297180</xdr:colOff>
      <xdr:row>36</xdr:row>
      <xdr:rowOff>38100</xdr:rowOff>
    </xdr:from>
    <xdr:to>
      <xdr:col>10</xdr:col>
      <xdr:colOff>586740</xdr:colOff>
      <xdr:row>53</xdr:row>
      <xdr:rowOff>0</xdr:rowOff>
    </xdr:to>
    <xdr:graphicFrame macro="">
      <xdr:nvGraphicFramePr>
        <xdr:cNvPr id="10" name="Chart 9">
          <a:extLst>
            <a:ext uri="{FF2B5EF4-FFF2-40B4-BE49-F238E27FC236}">
              <a16:creationId xmlns:a16="http://schemas.microsoft.com/office/drawing/2014/main" id="{6EC6A3F2-72FE-4E66-A69D-35745A091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236220</xdr:colOff>
      <xdr:row>9</xdr:row>
      <xdr:rowOff>49530</xdr:rowOff>
    </xdr:from>
    <xdr:to>
      <xdr:col>9</xdr:col>
      <xdr:colOff>541020</xdr:colOff>
      <xdr:row>24</xdr:row>
      <xdr:rowOff>49530</xdr:rowOff>
    </xdr:to>
    <xdr:graphicFrame macro="">
      <xdr:nvGraphicFramePr>
        <xdr:cNvPr id="2" name="Chart 1">
          <a:extLst>
            <a:ext uri="{FF2B5EF4-FFF2-40B4-BE49-F238E27FC236}">
              <a16:creationId xmlns:a16="http://schemas.microsoft.com/office/drawing/2014/main" id="{22FB3D1E-416F-67CB-04E8-346F6BAC7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232410</xdr:colOff>
      <xdr:row>9</xdr:row>
      <xdr:rowOff>49530</xdr:rowOff>
    </xdr:from>
    <xdr:to>
      <xdr:col>10</xdr:col>
      <xdr:colOff>537210</xdr:colOff>
      <xdr:row>24</xdr:row>
      <xdr:rowOff>49530</xdr:rowOff>
    </xdr:to>
    <xdr:graphicFrame macro="">
      <xdr:nvGraphicFramePr>
        <xdr:cNvPr id="3" name="Chart 2">
          <a:extLst>
            <a:ext uri="{FF2B5EF4-FFF2-40B4-BE49-F238E27FC236}">
              <a16:creationId xmlns:a16="http://schemas.microsoft.com/office/drawing/2014/main" id="{B2130B22-FF1A-FBC4-C74C-BC2A6A08A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228600</xdr:colOff>
      <xdr:row>11</xdr:row>
      <xdr:rowOff>83820</xdr:rowOff>
    </xdr:from>
    <xdr:to>
      <xdr:col>22</xdr:col>
      <xdr:colOff>556260</xdr:colOff>
      <xdr:row>33</xdr:row>
      <xdr:rowOff>121920</xdr:rowOff>
    </xdr:to>
    <xdr:graphicFrame macro="">
      <xdr:nvGraphicFramePr>
        <xdr:cNvPr id="7" name="Chart 6">
          <a:extLst>
            <a:ext uri="{FF2B5EF4-FFF2-40B4-BE49-F238E27FC236}">
              <a16:creationId xmlns:a16="http://schemas.microsoft.com/office/drawing/2014/main" id="{ACC3B936-78CC-4105-B285-FE9EAA935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228600</xdr:colOff>
      <xdr:row>1</xdr:row>
      <xdr:rowOff>175260</xdr:rowOff>
    </xdr:from>
    <xdr:to>
      <xdr:col>18</xdr:col>
      <xdr:colOff>198120</xdr:colOff>
      <xdr:row>10</xdr:row>
      <xdr:rowOff>167640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E6CEF331-E423-464C-9AA0-30908F5D1A4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204460" y="358140"/>
              <a:ext cx="6675120" cy="1638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304800</xdr:colOff>
      <xdr:row>6</xdr:row>
      <xdr:rowOff>15241</xdr:rowOff>
    </xdr:from>
    <xdr:to>
      <xdr:col>20</xdr:col>
      <xdr:colOff>350520</xdr:colOff>
      <xdr:row>10</xdr:row>
      <xdr:rowOff>158521</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5864AB20-C57C-47C0-8661-19E5AD79B1C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986260" y="1112521"/>
              <a:ext cx="1264920" cy="87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289560</xdr:colOff>
      <xdr:row>2</xdr:row>
      <xdr:rowOff>45721</xdr:rowOff>
    </xdr:from>
    <xdr:to>
      <xdr:col>22</xdr:col>
      <xdr:colOff>571500</xdr:colOff>
      <xdr:row>5</xdr:row>
      <xdr:rowOff>144780</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A899CC81-CF76-4CAF-A4E2-D28054E7FB9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971020" y="411481"/>
              <a:ext cx="272034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434340</xdr:colOff>
      <xdr:row>6</xdr:row>
      <xdr:rowOff>22860</xdr:rowOff>
    </xdr:from>
    <xdr:to>
      <xdr:col>22</xdr:col>
      <xdr:colOff>556260</xdr:colOff>
      <xdr:row>10</xdr:row>
      <xdr:rowOff>167640</xdr:rowOff>
    </xdr:to>
    <mc:AlternateContent xmlns:mc="http://schemas.openxmlformats.org/markup-compatibility/2006" xmlns:a14="http://schemas.microsoft.com/office/drawing/2010/main">
      <mc:Choice Requires="a14">
        <xdr:graphicFrame macro="">
          <xdr:nvGraphicFramePr>
            <xdr:cNvPr id="11" name="Loyalty Card 1">
              <a:extLst>
                <a:ext uri="{FF2B5EF4-FFF2-40B4-BE49-F238E27FC236}">
                  <a16:creationId xmlns:a16="http://schemas.microsoft.com/office/drawing/2014/main" id="{E0ADB742-0A47-4B42-9F27-553BB057465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335000" y="1120140"/>
              <a:ext cx="134112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6</xdr:row>
      <xdr:rowOff>160020</xdr:rowOff>
    </xdr:from>
    <xdr:to>
      <xdr:col>11</xdr:col>
      <xdr:colOff>457200</xdr:colOff>
      <xdr:row>21</xdr:row>
      <xdr:rowOff>160020</xdr:rowOff>
    </xdr:to>
    <xdr:graphicFrame macro="">
      <xdr:nvGraphicFramePr>
        <xdr:cNvPr id="2" name="Chart 1">
          <a:extLst>
            <a:ext uri="{FF2B5EF4-FFF2-40B4-BE49-F238E27FC236}">
              <a16:creationId xmlns:a16="http://schemas.microsoft.com/office/drawing/2014/main" id="{B5492723-1515-2F64-6BA5-0986DD3A0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228600</xdr:colOff>
      <xdr:row>6</xdr:row>
      <xdr:rowOff>160020</xdr:rowOff>
    </xdr:from>
    <xdr:to>
      <xdr:col>10</xdr:col>
      <xdr:colOff>533400</xdr:colOff>
      <xdr:row>21</xdr:row>
      <xdr:rowOff>160020</xdr:rowOff>
    </xdr:to>
    <xdr:graphicFrame macro="">
      <xdr:nvGraphicFramePr>
        <xdr:cNvPr id="2" name="Chart 1">
          <a:extLst>
            <a:ext uri="{FF2B5EF4-FFF2-40B4-BE49-F238E27FC236}">
              <a16:creationId xmlns:a16="http://schemas.microsoft.com/office/drawing/2014/main" id="{948AE648-8EC3-1D22-AA79-EA47C8588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anjan Hiremath" refreshedDate="45586.608380555554" createdVersion="8" refreshedVersion="8" minRefreshableVersion="3" recordCount="1000" xr:uid="{CFDDFE89-E8D2-4D27-8D43-B944B123425C}">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57765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B0D752-4462-4554-BEDA-79671CD8591E}" name="LoyaltyCard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pivotField numFmtId="167" showAll="0"/>
    <pivotField numFmtId="168" showAll="0"/>
    <pivotField showAll="0"/>
    <pivotField showAll="0"/>
    <pivotField axis="axisRow" dataField="1" showAll="0">
      <items count="3">
        <item x="1"/>
        <item x="0"/>
        <item t="default"/>
      </items>
    </pivotField>
    <pivotField showAll="0" defaultSubtotal="0"/>
    <pivotField showAll="0" defaultSubtotal="0">
      <items count="6">
        <item x="0"/>
        <item x="1"/>
        <item x="2"/>
        <item x="3"/>
        <item x="4"/>
        <item x="5"/>
      </items>
    </pivotField>
  </pivotFields>
  <rowFields count="2">
    <field x="7"/>
    <field x="15"/>
  </rowFields>
  <rowItems count="10">
    <i>
      <x/>
    </i>
    <i r="1">
      <x/>
    </i>
    <i r="1">
      <x v="1"/>
    </i>
    <i>
      <x v="1"/>
    </i>
    <i r="1">
      <x/>
    </i>
    <i r="1">
      <x v="1"/>
    </i>
    <i>
      <x v="2"/>
    </i>
    <i r="1">
      <x/>
    </i>
    <i r="1">
      <x v="1"/>
    </i>
    <i t="grand">
      <x/>
    </i>
  </rowItems>
  <colItems count="1">
    <i/>
  </colItems>
  <dataFields count="1">
    <dataField name="Count of Loyalty Card" fld="15" subtotal="count"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7" count="1" selected="0">
            <x v="0"/>
          </reference>
          <reference field="15" count="1" selected="0">
            <x v="0"/>
          </reference>
        </references>
      </pivotArea>
    </chartFormat>
    <chartFormat chart="0" format="2">
      <pivotArea type="data" outline="0" fieldPosition="0">
        <references count="3">
          <reference field="4294967294" count="1" selected="0">
            <x v="0"/>
          </reference>
          <reference field="7" count="1" selected="0">
            <x v="0"/>
          </reference>
          <reference field="15" count="1" selected="0">
            <x v="1"/>
          </reference>
        </references>
      </pivotArea>
    </chartFormat>
    <chartFormat chart="0" format="3">
      <pivotArea type="data" outline="0" fieldPosition="0">
        <references count="3">
          <reference field="4294967294" count="1" selected="0">
            <x v="0"/>
          </reference>
          <reference field="7" count="1" selected="0">
            <x v="1"/>
          </reference>
          <reference field="15" count="1" selected="0">
            <x v="0"/>
          </reference>
        </references>
      </pivotArea>
    </chartFormat>
    <chartFormat chart="0" format="4">
      <pivotArea type="data" outline="0" fieldPosition="0">
        <references count="3">
          <reference field="4294967294" count="1" selected="0">
            <x v="0"/>
          </reference>
          <reference field="7" count="1" selected="0">
            <x v="1"/>
          </reference>
          <reference field="15" count="1" selected="0">
            <x v="1"/>
          </reference>
        </references>
      </pivotArea>
    </chartFormat>
    <chartFormat chart="0" format="5">
      <pivotArea type="data" outline="0" fieldPosition="0">
        <references count="3">
          <reference field="4294967294" count="1" selected="0">
            <x v="0"/>
          </reference>
          <reference field="7" count="1" selected="0">
            <x v="2"/>
          </reference>
          <reference field="15" count="1" selected="0">
            <x v="0"/>
          </reference>
        </references>
      </pivotArea>
    </chartFormat>
    <chartFormat chart="0" format="6">
      <pivotArea type="data" outline="0" fieldPosition="0">
        <references count="3">
          <reference field="4294967294" count="1" selected="0">
            <x v="0"/>
          </reference>
          <reference field="7" count="1" selected="0">
            <x v="2"/>
          </reference>
          <reference field="15" count="1" selected="0">
            <x v="1"/>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3">
          <reference field="4294967294" count="1" selected="0">
            <x v="0"/>
          </reference>
          <reference field="7" count="1" selected="0">
            <x v="0"/>
          </reference>
          <reference field="15" count="1" selected="0">
            <x v="0"/>
          </reference>
        </references>
      </pivotArea>
    </chartFormat>
    <chartFormat chart="1" format="9">
      <pivotArea type="data" outline="0" fieldPosition="0">
        <references count="3">
          <reference field="4294967294" count="1" selected="0">
            <x v="0"/>
          </reference>
          <reference field="7" count="1" selected="0">
            <x v="0"/>
          </reference>
          <reference field="15" count="1" selected="0">
            <x v="1"/>
          </reference>
        </references>
      </pivotArea>
    </chartFormat>
    <chartFormat chart="1" format="10">
      <pivotArea type="data" outline="0" fieldPosition="0">
        <references count="3">
          <reference field="4294967294" count="1" selected="0">
            <x v="0"/>
          </reference>
          <reference field="7" count="1" selected="0">
            <x v="1"/>
          </reference>
          <reference field="15" count="1" selected="0">
            <x v="0"/>
          </reference>
        </references>
      </pivotArea>
    </chartFormat>
    <chartFormat chart="1" format="11">
      <pivotArea type="data" outline="0" fieldPosition="0">
        <references count="3">
          <reference field="4294967294" count="1" selected="0">
            <x v="0"/>
          </reference>
          <reference field="7" count="1" selected="0">
            <x v="1"/>
          </reference>
          <reference field="15" count="1" selected="0">
            <x v="1"/>
          </reference>
        </references>
      </pivotArea>
    </chartFormat>
    <chartFormat chart="1" format="12">
      <pivotArea type="data" outline="0" fieldPosition="0">
        <references count="3">
          <reference field="4294967294" count="1" selected="0">
            <x v="0"/>
          </reference>
          <reference field="7" count="1" selected="0">
            <x v="2"/>
          </reference>
          <reference field="15" count="1" selected="0">
            <x v="0"/>
          </reference>
        </references>
      </pivotArea>
    </chartFormat>
    <chartFormat chart="1" format="13">
      <pivotArea type="data" outline="0" fieldPosition="0">
        <references count="3">
          <reference field="4294967294" count="1" selected="0">
            <x v="0"/>
          </reference>
          <reference field="7" count="1" selected="0">
            <x v="2"/>
          </reference>
          <reference field="15" count="1" selected="0">
            <x v="1"/>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3">
          <reference field="4294967294" count="1" selected="0">
            <x v="0"/>
          </reference>
          <reference field="7" count="1" selected="0">
            <x v="0"/>
          </reference>
          <reference field="15" count="1" selected="0">
            <x v="0"/>
          </reference>
        </references>
      </pivotArea>
    </chartFormat>
    <chartFormat chart="2" format="16">
      <pivotArea type="data" outline="0" fieldPosition="0">
        <references count="3">
          <reference field="4294967294" count="1" selected="0">
            <x v="0"/>
          </reference>
          <reference field="7" count="1" selected="0">
            <x v="0"/>
          </reference>
          <reference field="15" count="1" selected="0">
            <x v="1"/>
          </reference>
        </references>
      </pivotArea>
    </chartFormat>
    <chartFormat chart="2" format="17">
      <pivotArea type="data" outline="0" fieldPosition="0">
        <references count="3">
          <reference field="4294967294" count="1" selected="0">
            <x v="0"/>
          </reference>
          <reference field="7" count="1" selected="0">
            <x v="1"/>
          </reference>
          <reference field="15" count="1" selected="0">
            <x v="0"/>
          </reference>
        </references>
      </pivotArea>
    </chartFormat>
    <chartFormat chart="2" format="18">
      <pivotArea type="data" outline="0" fieldPosition="0">
        <references count="3">
          <reference field="4294967294" count="1" selected="0">
            <x v="0"/>
          </reference>
          <reference field="7" count="1" selected="0">
            <x v="1"/>
          </reference>
          <reference field="15" count="1" selected="0">
            <x v="1"/>
          </reference>
        </references>
      </pivotArea>
    </chartFormat>
    <chartFormat chart="2" format="19">
      <pivotArea type="data" outline="0" fieldPosition="0">
        <references count="3">
          <reference field="4294967294" count="1" selected="0">
            <x v="0"/>
          </reference>
          <reference field="7" count="1" selected="0">
            <x v="2"/>
          </reference>
          <reference field="15" count="1" selected="0">
            <x v="0"/>
          </reference>
        </references>
      </pivotArea>
    </chartFormat>
    <chartFormat chart="2" format="20">
      <pivotArea type="data" outline="0" fieldPosition="0">
        <references count="3">
          <reference field="4294967294" count="1" selected="0">
            <x v="0"/>
          </reference>
          <reference field="7" count="1" selected="0">
            <x v="2"/>
          </reference>
          <reference field="15"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238A24-7A2E-4280-A959-E63C175BCA3B}" name="SalesBy CoffeeTyp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8" showAll="0"/>
    <pivotField axis="axisRow" showAll="0">
      <items count="5">
        <item x="2"/>
        <item x="1"/>
        <item x="3"/>
        <item x="0"/>
        <item t="default"/>
      </items>
    </pivotField>
    <pivotField showAll="0">
      <items count="4">
        <item x="2"/>
        <item x="1"/>
        <item x="0"/>
        <item t="default"/>
      </items>
    </pivotField>
    <pivotField showAll="0"/>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Sum of Sales" fld="12"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14577-0B89-4755-A40B-BC430CE41E05}"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69"/>
  </dataFields>
  <formats count="1">
    <format dxfId="4">
      <pivotArea outline="0" collapsedLevelsAreSubtotals="1" fieldPosition="0"/>
    </format>
  </formats>
  <chartFormats count="8">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 chart="6" format="16" series="1">
      <pivotArea type="data" outline="0" fieldPosition="0">
        <references count="2">
          <reference field="4294967294" count="1" selected="0">
            <x v="0"/>
          </reference>
          <reference field="8" count="1" selected="0">
            <x v="0"/>
          </reference>
        </references>
      </pivotArea>
    </chartFormat>
    <chartFormat chart="6" format="17" series="1">
      <pivotArea type="data" outline="0" fieldPosition="0">
        <references count="2">
          <reference field="4294967294" count="1" selected="0">
            <x v="0"/>
          </reference>
          <reference field="8" count="1" selected="0">
            <x v="1"/>
          </reference>
        </references>
      </pivotArea>
    </chartFormat>
    <chartFormat chart="6" format="18" series="1">
      <pivotArea type="data" outline="0" fieldPosition="0">
        <references count="2">
          <reference field="4294967294" count="1" selected="0">
            <x v="0"/>
          </reference>
          <reference field="8" count="1" selected="0">
            <x v="2"/>
          </reference>
        </references>
      </pivotArea>
    </chartFormat>
    <chartFormat chart="6" format="19"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4B489E-3BDF-4835-8943-A77A3772A745}" name="SalesByCountry"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8"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9"/>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1"/>
          </reference>
        </references>
      </pivotArea>
    </chartFormat>
    <chartFormat chart="2" format="10">
      <pivotArea type="data" outline="0" fieldPosition="0">
        <references count="2">
          <reference field="4294967294" count="1" selected="0">
            <x v="0"/>
          </reference>
          <reference field="7" count="1" selected="0">
            <x v="0"/>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E8DEED-0DF9-48B1-9382-6C755BE10CEF}" name="Top5Customer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8"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55"/>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DDF75F-DB16-4CBE-8825-7DEAC22A393E}" sourceName="Size">
  <pivotTables>
    <pivotTable tabId="18" name="TotalSales"/>
  </pivotTables>
  <data>
    <tabular pivotCacheId="19577659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B1D214F-4B32-4381-BAEA-85A4D35143F0}" sourceName="Roast Type Name">
  <pivotTables>
    <pivotTable tabId="18" name="TotalSales"/>
  </pivotTables>
  <data>
    <tabular pivotCacheId="19577659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C98B0AB-D7E4-40A9-8534-4EDC5631DE43}" sourceName="Loyalty Card">
  <pivotTables>
    <pivotTable tabId="18" name="TotalSales"/>
  </pivotTables>
  <data>
    <tabular pivotCacheId="19577659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6CEA6F-92B7-4F62-AA94-D86C56FE5D86}" cache="Slicer_Size" caption="Size" columnCount="2" style="Purple Slicer" rowHeight="234950"/>
  <slicer name="Roast Type Name" xr10:uid="{56F6A7F1-4415-4E5D-8F99-EE39189F58F4}" cache="Slicer_Roast_Type_Name" caption="Roast Type Name" columnCount="3" style="Purple Slicer" rowHeight="234950"/>
  <slicer name="Loyalty Card" xr10:uid="{01AD1120-1582-415F-AF94-4FB3FAD77F39}"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12FB1E5-DEF2-4202-BE97-CA6503D4B02F}" cache="Slicer_Size" caption="Size" columnCount="2" style="Purple Slicer" rowHeight="234950"/>
  <slicer name="Roast Type Name 1" xr10:uid="{AF037924-5B5A-4497-816B-4B416ADD762E}" cache="Slicer_Roast_Type_Name" caption="Roast Type Name" columnCount="3" style="Purple Slicer" rowHeight="234950"/>
  <slicer name="Loyalty Card 1" xr10:uid="{B9990CC3-BE22-451F-88EB-C1E98EA8DFA1}"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045E46-48CB-499E-9783-AF336D2F5F1C}" name="Table1" displayName="Table1" ref="A1:P1001" totalsRowShown="0" headerRowDxfId="16">
  <autoFilter ref="A1:P1001" xr:uid="{FC045E46-48CB-499E-9783-AF336D2F5F1C}"/>
  <tableColumns count="16">
    <tableColumn id="1" xr3:uid="{A60374AC-7C87-4106-AF44-C76E3E2EE2F9}" name="Order ID" dataDxfId="15"/>
    <tableColumn id="2" xr3:uid="{421D6921-D79B-4250-82F6-EC66CB358713}" name="Order Date" dataDxfId="14"/>
    <tableColumn id="3" xr3:uid="{1C5C2D86-56D3-48EC-8CF4-C33463B014E1}" name="Customer ID" dataDxfId="13"/>
    <tableColumn id="4" xr3:uid="{7988D0A8-C1CC-4FCC-B794-91554DA662F9}" name="Product ID"/>
    <tableColumn id="5" xr3:uid="{A05051C7-1480-4638-9ED4-FCA88673B925}" name="Quantity" dataDxfId="12"/>
    <tableColumn id="6" xr3:uid="{EE89A168-9BA7-400F-A37E-94788F2714FC}" name="Customer Name" dataDxfId="11">
      <calculatedColumnFormula>_xll.XLOOKUP(C2,customers!$A$1:$A$1001,customers!$B$1:$B$1001,,0)</calculatedColumnFormula>
    </tableColumn>
    <tableColumn id="7" xr3:uid="{9BC89D84-EC80-4015-A012-56302B347908}" name="Email" dataDxfId="10">
      <calculatedColumnFormula>IF(_xll.XLOOKUP(C2,customers!$A$1:$A$1001,customers!$C$1:$C$1001,,0)=0, "",_xll.XLOOKUP(C2,customers!$A$1:$A$1001,customers!$C$1:$C$1001,,0))</calculatedColumnFormula>
    </tableColumn>
    <tableColumn id="8" xr3:uid="{4A2D7BD4-EA07-48C4-89C6-52643B04A4B9}" name="Country" dataDxfId="9">
      <calculatedColumnFormula>_xll.XLOOKUP(C2,customers!$A$1:$A$1001,customers!$G$1:$G$1001,,0)</calculatedColumnFormula>
    </tableColumn>
    <tableColumn id="9" xr3:uid="{748C7336-D8E4-4BEF-83D0-4AAFF42DC7FC}" name="Coffee Type">
      <calculatedColumnFormula>INDEX(products!$A$1:$G$49,MATCH(orders!$D2,products!$A$1:$A$49,0),MATCH(orders!I$1,products!$A$1:$G$1,0))</calculatedColumnFormula>
    </tableColumn>
    <tableColumn id="10" xr3:uid="{F37C70BF-EA16-4D4D-AB24-8D5830D6ADBD}" name="Roast Type">
      <calculatedColumnFormula>INDEX(products!$A$1:$G$49,MATCH(orders!$D2,products!$A$1:$A$49,0),MATCH(orders!J$1,products!$A$1:$G$1,0))</calculatedColumnFormula>
    </tableColumn>
    <tableColumn id="11" xr3:uid="{1852E5CC-FF4B-4BA2-A73F-E96F58DD5C8F}" name="Size" dataDxfId="8">
      <calculatedColumnFormula>INDEX(products!$A$1:$G$49,MATCH(orders!$D2,products!$A$1:$A$49,0),MATCH(orders!K$1,products!$A$1:$G$1,0))</calculatedColumnFormula>
    </tableColumn>
    <tableColumn id="12" xr3:uid="{10C2DF02-8C10-48E7-8B4A-33E0DCC4C970}" name="Unit Price" dataDxfId="7">
      <calculatedColumnFormula>INDEX(products!$A$1:$G$49,MATCH(orders!$D2,products!$A$1:$A$49,0),MATCH(orders!L$1,products!$A$1:$G$1,0))</calculatedColumnFormula>
    </tableColumn>
    <tableColumn id="13" xr3:uid="{3C4C1CD8-0C7C-45A2-96F7-7B8FAC7A718F}" name="Sales" dataDxfId="6">
      <calculatedColumnFormula>L2*E2</calculatedColumnFormula>
    </tableColumn>
    <tableColumn id="14" xr3:uid="{1120760D-B261-4DDD-8591-8D945C5E2ADB}" name="Coffee Type Name">
      <calculatedColumnFormula>_xlfn.IFS(I2="Rob","Robusta",I2="Exc", "Excelsa", I2="Ara", "Arabica", I2="Lib", "Liberica")</calculatedColumnFormula>
    </tableColumn>
    <tableColumn id="15" xr3:uid="{9A8958E7-98BF-4F1C-8B8D-F8F59F21F3C4}" name="Roast Type Name">
      <calculatedColumnFormula>_xlfn.IFS(J2="M", "Medium", J2="L", "Light", J2="D","Dark")</calculatedColumnFormula>
    </tableColumn>
    <tableColumn id="16" xr3:uid="{A3AC5BD0-061E-41F7-8158-1DE138E4E070}" name="Loyalty Card" dataDxfId="5">
      <calculatedColumnFormula>_xll.XLOOKUP(Table1[[#This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02496F1-E3DB-4487-B0C2-F78EAF758C4E}" sourceName="Order Date">
  <pivotTables>
    <pivotTable tabId="18" name="TotalSales"/>
  </pivotTables>
  <state minimalRefreshVersion="6" lastRefreshVersion="6" pivotCacheId="19577659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E850DC6-9179-4BE6-86F4-657F4B875F20}" cache="NativeTimeline_Order_Date" caption="Order Date" level="2" selectionLevel="2" scrollPosition="2019-01-01T00:00:00" style="Purpl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F2DA857-1347-47B7-B7C4-BEE744980214}" cache="NativeTimeline_Order_Date" caption="Order Date" level="2" selectionLevel="2" scrollPosition="2019-01-01T00:00:00" style="Purpl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3D478-B921-4780-9112-0A8768B58005}">
  <dimension ref="A1"/>
  <sheetViews>
    <sheetView tabSelected="1" topLeftCell="B1" workbookViewId="0">
      <selection activeCell="W46" sqref="W4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4" x14ac:dyDescent="0.3"/>
  <cols>
    <col min="1" max="1" width="16.5546875" bestFit="1" customWidth="1"/>
    <col min="2" max="2" width="12.5546875" customWidth="1"/>
    <col min="3" max="3" width="17.44140625" bestFit="1" customWidth="1"/>
    <col min="4" max="4" width="11.33203125" customWidth="1"/>
    <col min="5" max="5" width="9.77734375" customWidth="1"/>
    <col min="6" max="6" width="17.88671875" customWidth="1"/>
    <col min="7" max="7" width="26.21875" customWidth="1"/>
    <col min="8" max="8" width="14.33203125"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_xll.XLOOKUP(C2,customers!$A$1:$A$1001,customers!$B$1:$B$1001,,0)</f>
        <v>Aloisia Allner</v>
      </c>
      <c r="G2" s="2" t="str">
        <f>IF(_xll.XLOOKUP(C2,customers!$A$1:$A$1001,customers!$C$1:$C$1001,,0)=0, "",_xll.XLOOKUP(C2,customers!$A$1:$A$1001,customers!$C$1:$C$1001,,0))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6">
        <f>L2*E2</f>
        <v>19.899999999999999</v>
      </c>
      <c r="N2" t="str">
        <f>_xlfn.IFS(I2="Rob","Robusta",I2="Exc", "Excelsa", I2="Ara", "Arabica", I2="Lib", "Liberica")</f>
        <v>Robusta</v>
      </c>
      <c r="O2" t="str">
        <f>_xlfn.IFS(J2="M", "Medium", J2="L", "Light", J2="D","Dark")</f>
        <v>Medium</v>
      </c>
      <c r="P2" t="str">
        <f>_xll.XLOOKUP(Table1[[#This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IF(_xll.XLOOKUP(C3,customers!$A$1:$A$1001,customers!$C$1:$C$1001,,0)=0, "",_xll.XLOOKUP(C3,customers!$A$1:$A$1001,customers!$C$1:$C$1001,,0))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6">
        <f t="shared" ref="M3:M66" si="0">L3*E3</f>
        <v>41.25</v>
      </c>
      <c r="N3" t="str">
        <f t="shared" ref="N3:N66" si="1">_xlfn.IFS(I3="Rob","Robusta",I3="Exc", "Excelsa", I3="Ara", "Arabica", I3="Lib", "Liberica")</f>
        <v>Excelsa</v>
      </c>
      <c r="O3" t="str">
        <f t="shared" ref="O3:O66" si="2">_xlfn.IFS(J3="M", "Medium", J3="L", "Light", J3="D","Dark")</f>
        <v>Medium</v>
      </c>
      <c r="P3" t="str">
        <f>_xll.XLOOKUP(Table1[[#This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IF(_xll.XLOOKUP(C4,customers!$A$1:$A$1001,customers!$C$1:$C$1001,,0)=0, "",_xll.XLOOKUP(C4,customers!$A$1:$A$1001,customers!$C$1:$C$1001,,0))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6">
        <f t="shared" si="0"/>
        <v>12.95</v>
      </c>
      <c r="N4" t="str">
        <f t="shared" si="1"/>
        <v>Arabica</v>
      </c>
      <c r="O4" t="str">
        <f t="shared" si="2"/>
        <v>Light</v>
      </c>
      <c r="P4" t="str">
        <f>_xll.XLOOKUP(Table1[[#This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IF(_xll.XLOOKUP(C5,customers!$A$1:$A$1001,customers!$C$1:$C$1001,,0)=0, "",_xll.XLOOKUP(C5,customers!$A$1:$A$1001,customers!$C$1:$C$1001,,0))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6">
        <f t="shared" si="0"/>
        <v>27.5</v>
      </c>
      <c r="N5" t="str">
        <f t="shared" si="1"/>
        <v>Excelsa</v>
      </c>
      <c r="O5" t="str">
        <f t="shared" si="2"/>
        <v>Medium</v>
      </c>
      <c r="P5" t="str">
        <f>_xll.XLOOKUP(Table1[[#This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IF(_xll.XLOOKUP(C6,customers!$A$1:$A$1001,customers!$C$1:$C$1001,,0)=0, "",_xll.XLOOKUP(C6,customers!$A$1:$A$1001,customers!$C$1:$C$1001,,0))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6">
        <f t="shared" si="0"/>
        <v>54.969999999999992</v>
      </c>
      <c r="N6" t="str">
        <f t="shared" si="1"/>
        <v>Robusta</v>
      </c>
      <c r="O6" t="str">
        <f t="shared" si="2"/>
        <v>Light</v>
      </c>
      <c r="P6" t="str">
        <f>_xll.XLOOKUP(Table1[[#This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IF(_xll.XLOOKUP(C7,customers!$A$1:$A$1001,customers!$C$1:$C$1001,,0)=0, "",_xll.XLOOKUP(C7,customers!$A$1:$A$1001,customers!$C$1:$C$1001,,0))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6">
        <f t="shared" si="0"/>
        <v>38.849999999999994</v>
      </c>
      <c r="N7" t="str">
        <f t="shared" si="1"/>
        <v>Liberica</v>
      </c>
      <c r="O7" t="str">
        <f t="shared" si="2"/>
        <v>Dark</v>
      </c>
      <c r="P7" t="str">
        <f>_xll.XLOOKUP(Table1[[#This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IF(_xll.XLOOKUP(C8,customers!$A$1:$A$1001,customers!$C$1:$C$1001,,0)=0, "",_xll.XLOOKUP(C8,customers!$A$1:$A$1001,customers!$C$1:$C$1001,,0))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6">
        <f t="shared" si="0"/>
        <v>21.87</v>
      </c>
      <c r="N8" t="str">
        <f t="shared" si="1"/>
        <v>Excelsa</v>
      </c>
      <c r="O8" t="str">
        <f t="shared" si="2"/>
        <v>Dark</v>
      </c>
      <c r="P8" t="str">
        <f>_xll.XLOOKUP(Table1[[#This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IF(_xll.XLOOKUP(C9,customers!$A$1:$A$1001,customers!$C$1:$C$1001,,0)=0, "",_xll.XLOOKUP(C9,customers!$A$1:$A$1001,customers!$C$1:$C$1001,,0))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6">
        <f t="shared" si="0"/>
        <v>4.7549999999999999</v>
      </c>
      <c r="N9" t="str">
        <f t="shared" si="1"/>
        <v>Liberica</v>
      </c>
      <c r="O9" t="str">
        <f t="shared" si="2"/>
        <v>Light</v>
      </c>
      <c r="P9" t="str">
        <f>_xll.XLOOKUP(Table1[[#This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IF(_xll.XLOOKUP(C10,customers!$A$1:$A$1001,customers!$C$1:$C$1001,,0)=0, "",_xll.XLOOKUP(C10,customers!$A$1:$A$1001,customers!$C$1:$C$1001,,0))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6">
        <f t="shared" si="0"/>
        <v>17.91</v>
      </c>
      <c r="N10" t="str">
        <f t="shared" si="1"/>
        <v>Robusta</v>
      </c>
      <c r="O10" t="str">
        <f t="shared" si="2"/>
        <v>Medium</v>
      </c>
      <c r="P10" t="str">
        <f>_xll.XLOOKUP(Table1[[#This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IF(_xll.XLOOKUP(C11,customers!$A$1:$A$1001,customers!$C$1:$C$1001,,0)=0, "",_xll.XLOOKUP(C11,customers!$A$1:$A$1001,customers!$C$1:$C$1001,,0))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6">
        <f t="shared" si="0"/>
        <v>5.97</v>
      </c>
      <c r="N11" t="str">
        <f t="shared" si="1"/>
        <v>Robusta</v>
      </c>
      <c r="O11" t="str">
        <f t="shared" si="2"/>
        <v>Medium</v>
      </c>
      <c r="P11" t="str">
        <f>_xll.XLOOKUP(Table1[[#This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IF(_xll.XLOOKUP(C12,customers!$A$1:$A$1001,customers!$C$1:$C$1001,,0)=0, "",_xll.XLOOKUP(C12,customers!$A$1:$A$1001,customers!$C$1:$C$1001,,0))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6">
        <f t="shared" si="0"/>
        <v>39.799999999999997</v>
      </c>
      <c r="N12" t="str">
        <f t="shared" si="1"/>
        <v>Arabica</v>
      </c>
      <c r="O12" t="str">
        <f t="shared" si="2"/>
        <v>Dark</v>
      </c>
      <c r="P12" t="str">
        <f>_xll.XLOOKUP(Table1[[#This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IF(_xll.XLOOKUP(C13,customers!$A$1:$A$1001,customers!$C$1:$C$1001,,0)=0, "",_xll.XLOOKUP(C13,customers!$A$1:$A$1001,customers!$C$1:$C$1001,,0))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6">
        <f t="shared" si="0"/>
        <v>170.77499999999998</v>
      </c>
      <c r="N13" t="str">
        <f t="shared" si="1"/>
        <v>Excelsa</v>
      </c>
      <c r="O13" t="str">
        <f t="shared" si="2"/>
        <v>Light</v>
      </c>
      <c r="P13" t="str">
        <f>_xll.XLOOKUP(Table1[[#This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IF(_xll.XLOOKUP(C14,customers!$A$1:$A$1001,customers!$C$1:$C$1001,,0)=0, "",_xll.XLOOKUP(C14,customers!$A$1:$A$1001,customers!$C$1:$C$1001,,0))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6">
        <f t="shared" si="0"/>
        <v>49.75</v>
      </c>
      <c r="N14" t="str">
        <f t="shared" si="1"/>
        <v>Robusta</v>
      </c>
      <c r="O14" t="str">
        <f t="shared" si="2"/>
        <v>Medium</v>
      </c>
      <c r="P14" t="str">
        <f>_xll.XLOOKUP(Table1[[#This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IF(_xll.XLOOKUP(C15,customers!$A$1:$A$1001,customers!$C$1:$C$1001,,0)=0, "",_xll.XLOOKUP(C15,customers!$A$1:$A$1001,customers!$C$1:$C$1001,,0))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6">
        <f t="shared" si="0"/>
        <v>41.169999999999995</v>
      </c>
      <c r="N15" t="str">
        <f t="shared" si="1"/>
        <v>Robusta</v>
      </c>
      <c r="O15" t="str">
        <f t="shared" si="2"/>
        <v>Dark</v>
      </c>
      <c r="P15" t="str">
        <f>_xll.XLOOKUP(Table1[[#This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IF(_xll.XLOOKUP(C16,customers!$A$1:$A$1001,customers!$C$1:$C$1001,,0)=0, "",_xll.XLOOKUP(C16,customers!$A$1:$A$1001,customers!$C$1:$C$1001,,0))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6">
        <f t="shared" si="0"/>
        <v>11.654999999999999</v>
      </c>
      <c r="N16" t="str">
        <f t="shared" si="1"/>
        <v>Liberica</v>
      </c>
      <c r="O16" t="str">
        <f t="shared" si="2"/>
        <v>Dark</v>
      </c>
      <c r="P16" t="str">
        <f>_xll.XLOOKUP(Table1[[#This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IF(_xll.XLOOKUP(C17,customers!$A$1:$A$1001,customers!$C$1:$C$1001,,0)=0, "",_xll.XLOOKUP(C17,customers!$A$1:$A$1001,customers!$C$1:$C$1001,,0))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6">
        <f t="shared" si="0"/>
        <v>114.42499999999998</v>
      </c>
      <c r="N17" t="str">
        <f t="shared" si="1"/>
        <v>Robusta</v>
      </c>
      <c r="O17" t="str">
        <f t="shared" si="2"/>
        <v>Medium</v>
      </c>
      <c r="P17" t="str">
        <f>_xll.XLOOKUP(Table1[[#This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IF(_xll.XLOOKUP(C18,customers!$A$1:$A$1001,customers!$C$1:$C$1001,,0)=0, "",_xll.XLOOKUP(C18,customers!$A$1:$A$1001,customers!$C$1:$C$1001,,0))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6">
        <f t="shared" si="0"/>
        <v>20.25</v>
      </c>
      <c r="N18" t="str">
        <f t="shared" si="1"/>
        <v>Arabica</v>
      </c>
      <c r="O18" t="str">
        <f t="shared" si="2"/>
        <v>Medium</v>
      </c>
      <c r="P18" t="str">
        <f>_xll.XLOOKUP(Table1[[#This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IF(_xll.XLOOKUP(C19,customers!$A$1:$A$1001,customers!$C$1:$C$1001,,0)=0, "",_xll.XLOOKUP(C19,customers!$A$1:$A$1001,customers!$C$1:$C$1001,,0))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6">
        <f t="shared" si="0"/>
        <v>77.699999999999989</v>
      </c>
      <c r="N19" t="str">
        <f t="shared" si="1"/>
        <v>Arabica</v>
      </c>
      <c r="O19" t="str">
        <f t="shared" si="2"/>
        <v>Light</v>
      </c>
      <c r="P19" t="str">
        <f>_xll.XLOOKUP(Table1[[#This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IF(_xll.XLOOKUP(C20,customers!$A$1:$A$1001,customers!$C$1:$C$1001,,0)=0, "",_xll.XLOOKUP(C20,customers!$A$1:$A$1001,customers!$C$1:$C$1001,,0))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6">
        <f t="shared" si="0"/>
        <v>82.339999999999989</v>
      </c>
      <c r="N20" t="str">
        <f t="shared" si="1"/>
        <v>Robusta</v>
      </c>
      <c r="O20" t="str">
        <f t="shared" si="2"/>
        <v>Dark</v>
      </c>
      <c r="P20" t="str">
        <f>_xll.XLOOKUP(Table1[[#This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IF(_xll.XLOOKUP(C21,customers!$A$1:$A$1001,customers!$C$1:$C$1001,,0)=0, "",_xll.XLOOKUP(C21,customers!$A$1:$A$1001,customers!$C$1:$C$1001,,0))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6">
        <f t="shared" si="0"/>
        <v>16.875</v>
      </c>
      <c r="N21" t="str">
        <f t="shared" si="1"/>
        <v>Arabica</v>
      </c>
      <c r="O21" t="str">
        <f t="shared" si="2"/>
        <v>Medium</v>
      </c>
      <c r="P21" t="str">
        <f>_xll.XLOOKUP(Table1[[#This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IF(_xll.XLOOKUP(C22,customers!$A$1:$A$1001,customers!$C$1:$C$1001,,0)=0, "",_xll.XLOOKUP(C22,customers!$A$1:$A$1001,customers!$C$1:$C$1001,,0))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6">
        <f t="shared" si="0"/>
        <v>14.58</v>
      </c>
      <c r="N22" t="str">
        <f t="shared" si="1"/>
        <v>Excelsa</v>
      </c>
      <c r="O22" t="str">
        <f t="shared" si="2"/>
        <v>Dark</v>
      </c>
      <c r="P22" t="str">
        <f>_xll.XLOOKUP(Table1[[#This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IF(_xll.XLOOKUP(C23,customers!$A$1:$A$1001,customers!$C$1:$C$1001,,0)=0, "",_xll.XLOOKUP(C23,customers!$A$1:$A$1001,customers!$C$1:$C$1001,,0))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6">
        <f t="shared" si="0"/>
        <v>17.91</v>
      </c>
      <c r="N23" t="str">
        <f t="shared" si="1"/>
        <v>Arabica</v>
      </c>
      <c r="O23" t="str">
        <f t="shared" si="2"/>
        <v>Dark</v>
      </c>
      <c r="P23" t="str">
        <f>_xll.XLOOKUP(Table1[[#This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IF(_xll.XLOOKUP(C24,customers!$A$1:$A$1001,customers!$C$1:$C$1001,,0)=0, "",_xll.XLOOKUP(C24,customers!$A$1:$A$1001,customers!$C$1:$C$1001,,0))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6">
        <f t="shared" si="0"/>
        <v>91.539999999999992</v>
      </c>
      <c r="N24" t="str">
        <f t="shared" si="1"/>
        <v>Robusta</v>
      </c>
      <c r="O24" t="str">
        <f t="shared" si="2"/>
        <v>Medium</v>
      </c>
      <c r="P24" t="str">
        <f>_xll.XLOOKUP(Table1[[#This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IF(_xll.XLOOKUP(C25,customers!$A$1:$A$1001,customers!$C$1:$C$1001,,0)=0, "",_xll.XLOOKUP(C25,customers!$A$1:$A$1001,customers!$C$1:$C$1001,,0))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6">
        <f t="shared" si="0"/>
        <v>11.94</v>
      </c>
      <c r="N25" t="str">
        <f t="shared" si="1"/>
        <v>Arabica</v>
      </c>
      <c r="O25" t="str">
        <f t="shared" si="2"/>
        <v>Dark</v>
      </c>
      <c r="P25" t="str">
        <f>_xll.XLOOKUP(Table1[[#This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IF(_xll.XLOOKUP(C26,customers!$A$1:$A$1001,customers!$C$1:$C$1001,,0)=0, "",_xll.XLOOKUP(C26,customers!$A$1:$A$1001,customers!$C$1:$C$1001,,0))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6">
        <f t="shared" si="0"/>
        <v>11.25</v>
      </c>
      <c r="N26" t="str">
        <f t="shared" si="1"/>
        <v>Arabica</v>
      </c>
      <c r="O26" t="str">
        <f t="shared" si="2"/>
        <v>Medium</v>
      </c>
      <c r="P26" t="str">
        <f>_xll.XLOOKUP(Table1[[#This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IF(_xll.XLOOKUP(C27,customers!$A$1:$A$1001,customers!$C$1:$C$1001,,0)=0, "",_xll.XLOOKUP(C27,customers!$A$1:$A$1001,customers!$C$1:$C$1001,,0))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6">
        <f t="shared" si="0"/>
        <v>12.375</v>
      </c>
      <c r="N27" t="str">
        <f t="shared" si="1"/>
        <v>Excelsa</v>
      </c>
      <c r="O27" t="str">
        <f t="shared" si="2"/>
        <v>Medium</v>
      </c>
      <c r="P27" t="str">
        <f>_xll.XLOOKUP(Table1[[#This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IF(_xll.XLOOKUP(C28,customers!$A$1:$A$1001,customers!$C$1:$C$1001,,0)=0, "",_xll.XLOOKUP(C28,customers!$A$1:$A$1001,customers!$C$1:$C$1001,,0))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6">
        <f t="shared" si="0"/>
        <v>27</v>
      </c>
      <c r="N28" t="str">
        <f t="shared" si="1"/>
        <v>Arabica</v>
      </c>
      <c r="O28" t="str">
        <f t="shared" si="2"/>
        <v>Medium</v>
      </c>
      <c r="P28" t="str">
        <f>_xll.XLOOKUP(Table1[[#This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IF(_xll.XLOOKUP(C29,customers!$A$1:$A$1001,customers!$C$1:$C$1001,,0)=0, "",_xll.XLOOKUP(C29,customers!$A$1:$A$1001,customers!$C$1:$C$1001,,0))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6">
        <f t="shared" si="0"/>
        <v>16.875</v>
      </c>
      <c r="N29" t="str">
        <f t="shared" si="1"/>
        <v>Arabica</v>
      </c>
      <c r="O29" t="str">
        <f t="shared" si="2"/>
        <v>Medium</v>
      </c>
      <c r="P29" t="str">
        <f>_xll.XLOOKUP(Table1[[#This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IF(_xll.XLOOKUP(C30,customers!$A$1:$A$1001,customers!$C$1:$C$1001,,0)=0, "",_xll.XLOOKUP(C30,customers!$A$1:$A$1001,customers!$C$1:$C$1001,,0))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6">
        <f t="shared" si="0"/>
        <v>17.91</v>
      </c>
      <c r="N30" t="str">
        <f t="shared" si="1"/>
        <v>Arabica</v>
      </c>
      <c r="O30" t="str">
        <f t="shared" si="2"/>
        <v>Dark</v>
      </c>
      <c r="P30" t="str">
        <f>_xll.XLOOKUP(Table1[[#This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IF(_xll.XLOOKUP(C31,customers!$A$1:$A$1001,customers!$C$1:$C$1001,,0)=0, "",_xll.XLOOKUP(C31,customers!$A$1:$A$1001,customers!$C$1:$C$1001,,0))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6">
        <f t="shared" si="0"/>
        <v>39.799999999999997</v>
      </c>
      <c r="N31" t="str">
        <f t="shared" si="1"/>
        <v>Arabica</v>
      </c>
      <c r="O31" t="str">
        <f t="shared" si="2"/>
        <v>Dark</v>
      </c>
      <c r="P31" t="str">
        <f>_xll.XLOOKUP(Table1[[#This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IF(_xll.XLOOKUP(C32,customers!$A$1:$A$1001,customers!$C$1:$C$1001,,0)=0, "",_xll.XLOOKUP(C32,customers!$A$1:$A$1001,customers!$C$1:$C$1001,,0))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6">
        <f t="shared" si="0"/>
        <v>21.825000000000003</v>
      </c>
      <c r="N32" t="str">
        <f t="shared" si="1"/>
        <v>Liberica</v>
      </c>
      <c r="O32" t="str">
        <f t="shared" si="2"/>
        <v>Medium</v>
      </c>
      <c r="P32" t="str">
        <f>_xll.XLOOKUP(Table1[[#This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IF(_xll.XLOOKUP(C33,customers!$A$1:$A$1001,customers!$C$1:$C$1001,,0)=0, "",_xll.XLOOKUP(C33,customers!$A$1:$A$1001,customers!$C$1:$C$1001,,0))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6">
        <f t="shared" si="0"/>
        <v>35.82</v>
      </c>
      <c r="N33" t="str">
        <f t="shared" si="1"/>
        <v>Arabica</v>
      </c>
      <c r="O33" t="str">
        <f t="shared" si="2"/>
        <v>Dark</v>
      </c>
      <c r="P33" t="str">
        <f>_xll.XLOOKUP(Table1[[#This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IF(_xll.XLOOKUP(C34,customers!$A$1:$A$1001,customers!$C$1:$C$1001,,0)=0, "",_xll.XLOOKUP(C34,customers!$A$1:$A$1001,customers!$C$1:$C$1001,,0))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6">
        <f t="shared" si="0"/>
        <v>52.38</v>
      </c>
      <c r="N34" t="str">
        <f t="shared" si="1"/>
        <v>Liberica</v>
      </c>
      <c r="O34" t="str">
        <f t="shared" si="2"/>
        <v>Medium</v>
      </c>
      <c r="P34" t="str">
        <f>_xll.XLOOKUP(Table1[[#This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IF(_xll.XLOOKUP(C35,customers!$A$1:$A$1001,customers!$C$1:$C$1001,,0)=0, "",_xll.XLOOKUP(C35,customers!$A$1:$A$1001,customers!$C$1:$C$1001,,0))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6">
        <f t="shared" si="0"/>
        <v>23.774999999999999</v>
      </c>
      <c r="N35" t="str">
        <f t="shared" si="1"/>
        <v>Liberica</v>
      </c>
      <c r="O35" t="str">
        <f t="shared" si="2"/>
        <v>Light</v>
      </c>
      <c r="P35" t="str">
        <f>_xll.XLOOKUP(Table1[[#This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IF(_xll.XLOOKUP(C36,customers!$A$1:$A$1001,customers!$C$1:$C$1001,,0)=0, "",_xll.XLOOKUP(C36,customers!$A$1:$A$1001,customers!$C$1:$C$1001,,0))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6">
        <f t="shared" si="0"/>
        <v>57.06</v>
      </c>
      <c r="N36" t="str">
        <f t="shared" si="1"/>
        <v>Liberica</v>
      </c>
      <c r="O36" t="str">
        <f t="shared" si="2"/>
        <v>Light</v>
      </c>
      <c r="P36" t="str">
        <f>_xll.XLOOKUP(Table1[[#This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IF(_xll.XLOOKUP(C37,customers!$A$1:$A$1001,customers!$C$1:$C$1001,,0)=0, "",_xll.XLOOKUP(C37,customers!$A$1:$A$1001,customers!$C$1:$C$1001,,0))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6">
        <f t="shared" si="0"/>
        <v>35.82</v>
      </c>
      <c r="N37" t="str">
        <f t="shared" si="1"/>
        <v>Arabica</v>
      </c>
      <c r="O37" t="str">
        <f t="shared" si="2"/>
        <v>Dark</v>
      </c>
      <c r="P37" t="str">
        <f>_xll.XLOOKUP(Table1[[#This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IF(_xll.XLOOKUP(C38,customers!$A$1:$A$1001,customers!$C$1:$C$1001,,0)=0, "",_xll.XLOOKUP(C38,customers!$A$1:$A$1001,customers!$C$1:$C$1001,,0))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6">
        <f t="shared" si="0"/>
        <v>8.73</v>
      </c>
      <c r="N38" t="str">
        <f t="shared" si="1"/>
        <v>Liberica</v>
      </c>
      <c r="O38" t="str">
        <f t="shared" si="2"/>
        <v>Medium</v>
      </c>
      <c r="P38" t="str">
        <f>_xll.XLOOKUP(Table1[[#This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IF(_xll.XLOOKUP(C39,customers!$A$1:$A$1001,customers!$C$1:$C$1001,,0)=0, "",_xll.XLOOKUP(C39,customers!$A$1:$A$1001,customers!$C$1:$C$1001,,0))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6">
        <f t="shared" si="0"/>
        <v>28.53</v>
      </c>
      <c r="N39" t="str">
        <f t="shared" si="1"/>
        <v>Liberica</v>
      </c>
      <c r="O39" t="str">
        <f t="shared" si="2"/>
        <v>Light</v>
      </c>
      <c r="P39" t="str">
        <f>_xll.XLOOKUP(Table1[[#This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IF(_xll.XLOOKUP(C40,customers!$A$1:$A$1001,customers!$C$1:$C$1001,,0)=0, "",_xll.XLOOKUP(C40,customers!$A$1:$A$1001,customers!$C$1:$C$1001,,0))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6">
        <f t="shared" si="0"/>
        <v>114.42499999999998</v>
      </c>
      <c r="N40" t="str">
        <f t="shared" si="1"/>
        <v>Robusta</v>
      </c>
      <c r="O40" t="str">
        <f t="shared" si="2"/>
        <v>Medium</v>
      </c>
      <c r="P40" t="str">
        <f>_xll.XLOOKUP(Table1[[#This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IF(_xll.XLOOKUP(C41,customers!$A$1:$A$1001,customers!$C$1:$C$1001,,0)=0, "",_xll.XLOOKUP(C41,customers!$A$1:$A$1001,customers!$C$1:$C$1001,,0))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6">
        <f t="shared" si="0"/>
        <v>59.699999999999996</v>
      </c>
      <c r="N41" t="str">
        <f t="shared" si="1"/>
        <v>Robusta</v>
      </c>
      <c r="O41" t="str">
        <f t="shared" si="2"/>
        <v>Medium</v>
      </c>
      <c r="P41" t="str">
        <f>_xll.XLOOKUP(Table1[[#This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IF(_xll.XLOOKUP(C42,customers!$A$1:$A$1001,customers!$C$1:$C$1001,,0)=0, "",_xll.XLOOKUP(C42,customers!$A$1:$A$1001,customers!$C$1:$C$1001,,0))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6">
        <f t="shared" si="0"/>
        <v>43.650000000000006</v>
      </c>
      <c r="N42" t="str">
        <f t="shared" si="1"/>
        <v>Liberica</v>
      </c>
      <c r="O42" t="str">
        <f t="shared" si="2"/>
        <v>Medium</v>
      </c>
      <c r="P42" t="str">
        <f>_xll.XLOOKUP(Table1[[#This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IF(_xll.XLOOKUP(C43,customers!$A$1:$A$1001,customers!$C$1:$C$1001,,0)=0, "",_xll.XLOOKUP(C43,customers!$A$1:$A$1001,customers!$C$1:$C$1001,,0))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6">
        <f t="shared" si="0"/>
        <v>7.29</v>
      </c>
      <c r="N43" t="str">
        <f t="shared" si="1"/>
        <v>Excelsa</v>
      </c>
      <c r="O43" t="str">
        <f t="shared" si="2"/>
        <v>Dark</v>
      </c>
      <c r="P43" t="str">
        <f>_xll.XLOOKUP(Table1[[#This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IF(_xll.XLOOKUP(C44,customers!$A$1:$A$1001,customers!$C$1:$C$1001,,0)=0, "",_xll.XLOOKUP(C44,customers!$A$1:$A$1001,customers!$C$1:$C$1001,,0))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6">
        <f t="shared" si="0"/>
        <v>8.0549999999999997</v>
      </c>
      <c r="N44" t="str">
        <f t="shared" si="1"/>
        <v>Robusta</v>
      </c>
      <c r="O44" t="str">
        <f t="shared" si="2"/>
        <v>Dark</v>
      </c>
      <c r="P44" t="str">
        <f>_xll.XLOOKUP(Table1[[#This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IF(_xll.XLOOKUP(C45,customers!$A$1:$A$1001,customers!$C$1:$C$1001,,0)=0, "",_xll.XLOOKUP(C45,customers!$A$1:$A$1001,customers!$C$1:$C$1001,,0))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6">
        <f t="shared" si="0"/>
        <v>72.91</v>
      </c>
      <c r="N45" t="str">
        <f t="shared" si="1"/>
        <v>Liberica</v>
      </c>
      <c r="O45" t="str">
        <f t="shared" si="2"/>
        <v>Light</v>
      </c>
      <c r="P45" t="str">
        <f>_xll.XLOOKUP(Table1[[#This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IF(_xll.XLOOKUP(C46,customers!$A$1:$A$1001,customers!$C$1:$C$1001,,0)=0, "",_xll.XLOOKUP(C46,customers!$A$1:$A$1001,customers!$C$1:$C$1001,,0))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6">
        <f t="shared" si="0"/>
        <v>16.5</v>
      </c>
      <c r="N46" t="str">
        <f t="shared" si="1"/>
        <v>Excelsa</v>
      </c>
      <c r="O46" t="str">
        <f t="shared" si="2"/>
        <v>Medium</v>
      </c>
      <c r="P46" t="str">
        <f>_xll.XLOOKUP(Table1[[#This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IF(_xll.XLOOKUP(C47,customers!$A$1:$A$1001,customers!$C$1:$C$1001,,0)=0, "",_xll.XLOOKUP(C47,customers!$A$1:$A$1001,customers!$C$1:$C$1001,,0))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6">
        <f t="shared" si="0"/>
        <v>178.70999999999998</v>
      </c>
      <c r="N47" t="str">
        <f t="shared" si="1"/>
        <v>Liberica</v>
      </c>
      <c r="O47" t="str">
        <f t="shared" si="2"/>
        <v>Dark</v>
      </c>
      <c r="P47" t="str">
        <f>_xll.XLOOKUP(Table1[[#This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IF(_xll.XLOOKUP(C48,customers!$A$1:$A$1001,customers!$C$1:$C$1001,,0)=0, "",_xll.XLOOKUP(C48,customers!$A$1:$A$1001,customers!$C$1:$C$1001,,0))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6">
        <f t="shared" si="0"/>
        <v>63.249999999999993</v>
      </c>
      <c r="N48" t="str">
        <f t="shared" si="1"/>
        <v>Excelsa</v>
      </c>
      <c r="O48" t="str">
        <f t="shared" si="2"/>
        <v>Medium</v>
      </c>
      <c r="P48" t="str">
        <f>_xll.XLOOKUP(Table1[[#This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IF(_xll.XLOOKUP(C49,customers!$A$1:$A$1001,customers!$C$1:$C$1001,,0)=0, "",_xll.XLOOKUP(C49,customers!$A$1:$A$1001,customers!$C$1:$C$1001,,0))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6">
        <f t="shared" si="0"/>
        <v>7.77</v>
      </c>
      <c r="N49" t="str">
        <f t="shared" si="1"/>
        <v>Arabica</v>
      </c>
      <c r="O49" t="str">
        <f t="shared" si="2"/>
        <v>Light</v>
      </c>
      <c r="P49" t="str">
        <f>_xll.XLOOKUP(Table1[[#This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IF(_xll.XLOOKUP(C50,customers!$A$1:$A$1001,customers!$C$1:$C$1001,,0)=0, "",_xll.XLOOKUP(C50,customers!$A$1:$A$1001,customers!$C$1:$C$1001,,0))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6">
        <f t="shared" si="0"/>
        <v>91.539999999999992</v>
      </c>
      <c r="N50" t="str">
        <f t="shared" si="1"/>
        <v>Arabica</v>
      </c>
      <c r="O50" t="str">
        <f t="shared" si="2"/>
        <v>Dark</v>
      </c>
      <c r="P50" t="str">
        <f>_xll.XLOOKUP(Table1[[#This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IF(_xll.XLOOKUP(C51,customers!$A$1:$A$1001,customers!$C$1:$C$1001,,0)=0, "",_xll.XLOOKUP(C51,customers!$A$1:$A$1001,customers!$C$1:$C$1001,,0))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6">
        <f t="shared" si="0"/>
        <v>38.849999999999994</v>
      </c>
      <c r="N51" t="str">
        <f t="shared" si="1"/>
        <v>Arabica</v>
      </c>
      <c r="O51" t="str">
        <f t="shared" si="2"/>
        <v>Light</v>
      </c>
      <c r="P51" t="str">
        <f>_xll.XLOOKUP(Table1[[#This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IF(_xll.XLOOKUP(C52,customers!$A$1:$A$1001,customers!$C$1:$C$1001,,0)=0, "",_xll.XLOOKUP(C52,customers!$A$1:$A$1001,customers!$C$1:$C$1001,,0))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6">
        <f t="shared" si="0"/>
        <v>15.54</v>
      </c>
      <c r="N52" t="str">
        <f t="shared" si="1"/>
        <v>Liberica</v>
      </c>
      <c r="O52" t="str">
        <f t="shared" si="2"/>
        <v>Dark</v>
      </c>
      <c r="P52" t="str">
        <f>_xll.XLOOKUP(Table1[[#This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IF(_xll.XLOOKUP(C53,customers!$A$1:$A$1001,customers!$C$1:$C$1001,,0)=0, "",_xll.XLOOKUP(C53,customers!$A$1:$A$1001,customers!$C$1:$C$1001,,0))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6">
        <f t="shared" si="0"/>
        <v>145.82</v>
      </c>
      <c r="N53" t="str">
        <f t="shared" si="1"/>
        <v>Liberica</v>
      </c>
      <c r="O53" t="str">
        <f t="shared" si="2"/>
        <v>Light</v>
      </c>
      <c r="P53" t="str">
        <f>_xll.XLOOKUP(Table1[[#This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IF(_xll.XLOOKUP(C54,customers!$A$1:$A$1001,customers!$C$1:$C$1001,,0)=0, "",_xll.XLOOKUP(C54,customers!$A$1:$A$1001,customers!$C$1:$C$1001,,0))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6">
        <f t="shared" si="0"/>
        <v>29.849999999999998</v>
      </c>
      <c r="N54" t="str">
        <f t="shared" si="1"/>
        <v>Robusta</v>
      </c>
      <c r="O54" t="str">
        <f t="shared" si="2"/>
        <v>Medium</v>
      </c>
      <c r="P54" t="str">
        <f>_xll.XLOOKUP(Table1[[#This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IF(_xll.XLOOKUP(C55,customers!$A$1:$A$1001,customers!$C$1:$C$1001,,0)=0, "",_xll.XLOOKUP(C55,customers!$A$1:$A$1001,customers!$C$1:$C$1001,,0))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6">
        <f t="shared" si="0"/>
        <v>72.91</v>
      </c>
      <c r="N55" t="str">
        <f t="shared" si="1"/>
        <v>Liberica</v>
      </c>
      <c r="O55" t="str">
        <f t="shared" si="2"/>
        <v>Light</v>
      </c>
      <c r="P55" t="str">
        <f>_xll.XLOOKUP(Table1[[#This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IF(_xll.XLOOKUP(C56,customers!$A$1:$A$1001,customers!$C$1:$C$1001,,0)=0, "",_xll.XLOOKUP(C56,customers!$A$1:$A$1001,customers!$C$1:$C$1001,,0))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6">
        <f t="shared" si="0"/>
        <v>72.75</v>
      </c>
      <c r="N56" t="str">
        <f t="shared" si="1"/>
        <v>Liberica</v>
      </c>
      <c r="O56" t="str">
        <f t="shared" si="2"/>
        <v>Medium</v>
      </c>
      <c r="P56" t="str">
        <f>_xll.XLOOKUP(Table1[[#This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IF(_xll.XLOOKUP(C57,customers!$A$1:$A$1001,customers!$C$1:$C$1001,,0)=0, "",_xll.XLOOKUP(C57,customers!$A$1:$A$1001,customers!$C$1:$C$1001,,0))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6">
        <f t="shared" si="0"/>
        <v>47.55</v>
      </c>
      <c r="N57" t="str">
        <f t="shared" si="1"/>
        <v>Liberica</v>
      </c>
      <c r="O57" t="str">
        <f t="shared" si="2"/>
        <v>Light</v>
      </c>
      <c r="P57" t="str">
        <f>_xll.XLOOKUP(Table1[[#This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IF(_xll.XLOOKUP(C58,customers!$A$1:$A$1001,customers!$C$1:$C$1001,,0)=0, "",_xll.XLOOKUP(C58,customers!$A$1:$A$1001,customers!$C$1:$C$1001,,0))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6">
        <f t="shared" si="0"/>
        <v>10.935</v>
      </c>
      <c r="N58" t="str">
        <f t="shared" si="1"/>
        <v>Excelsa</v>
      </c>
      <c r="O58" t="str">
        <f t="shared" si="2"/>
        <v>Dark</v>
      </c>
      <c r="P58" t="str">
        <f>_xll.XLOOKUP(Table1[[#This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IF(_xll.XLOOKUP(C59,customers!$A$1:$A$1001,customers!$C$1:$C$1001,,0)=0, "",_xll.XLOOKUP(C59,customers!$A$1:$A$1001,customers!$C$1:$C$1001,,0))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6">
        <f t="shared" si="0"/>
        <v>59.4</v>
      </c>
      <c r="N59" t="str">
        <f t="shared" si="1"/>
        <v>Excelsa</v>
      </c>
      <c r="O59" t="str">
        <f t="shared" si="2"/>
        <v>Light</v>
      </c>
      <c r="P59" t="str">
        <f>_xll.XLOOKUP(Table1[[#This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IF(_xll.XLOOKUP(C60,customers!$A$1:$A$1001,customers!$C$1:$C$1001,,0)=0, "",_xll.XLOOKUP(C60,customers!$A$1:$A$1001,customers!$C$1:$C$1001,,0))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6">
        <f t="shared" si="0"/>
        <v>89.35499999999999</v>
      </c>
      <c r="N60" t="str">
        <f t="shared" si="1"/>
        <v>Liberica</v>
      </c>
      <c r="O60" t="str">
        <f t="shared" si="2"/>
        <v>Dark</v>
      </c>
      <c r="P60" t="str">
        <f>_xll.XLOOKUP(Table1[[#This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IF(_xll.XLOOKUP(C61,customers!$A$1:$A$1001,customers!$C$1:$C$1001,,0)=0, "",_xll.XLOOKUP(C61,customers!$A$1:$A$1001,customers!$C$1:$C$1001,,0))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6">
        <f t="shared" si="0"/>
        <v>26.19</v>
      </c>
      <c r="N61" t="str">
        <f t="shared" si="1"/>
        <v>Liberica</v>
      </c>
      <c r="O61" t="str">
        <f t="shared" si="2"/>
        <v>Medium</v>
      </c>
      <c r="P61" t="str">
        <f>_xll.XLOOKUP(Table1[[#This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IF(_xll.XLOOKUP(C62,customers!$A$1:$A$1001,customers!$C$1:$C$1001,,0)=0, "",_xll.XLOOKUP(C62,customers!$A$1:$A$1001,customers!$C$1:$C$1001,,0))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6">
        <f t="shared" si="0"/>
        <v>114.42499999999998</v>
      </c>
      <c r="N62" t="str">
        <f t="shared" si="1"/>
        <v>Arabica</v>
      </c>
      <c r="O62" t="str">
        <f t="shared" si="2"/>
        <v>Dark</v>
      </c>
      <c r="P62" t="str">
        <f>_xll.XLOOKUP(Table1[[#This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IF(_xll.XLOOKUP(C63,customers!$A$1:$A$1001,customers!$C$1:$C$1001,,0)=0, "",_xll.XLOOKUP(C63,customers!$A$1:$A$1001,customers!$C$1:$C$1001,,0))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6">
        <f t="shared" si="0"/>
        <v>26.849999999999994</v>
      </c>
      <c r="N63" t="str">
        <f t="shared" si="1"/>
        <v>Robusta</v>
      </c>
      <c r="O63" t="str">
        <f t="shared" si="2"/>
        <v>Dark</v>
      </c>
      <c r="P63" t="str">
        <f>_xll.XLOOKUP(Table1[[#This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IF(_xll.XLOOKUP(C64,customers!$A$1:$A$1001,customers!$C$1:$C$1001,,0)=0, "",_xll.XLOOKUP(C64,customers!$A$1:$A$1001,customers!$C$1:$C$1001,,0))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6">
        <f t="shared" si="0"/>
        <v>23.774999999999999</v>
      </c>
      <c r="N64" t="str">
        <f t="shared" si="1"/>
        <v>Liberica</v>
      </c>
      <c r="O64" t="str">
        <f t="shared" si="2"/>
        <v>Light</v>
      </c>
      <c r="P64" t="str">
        <f>_xll.XLOOKUP(Table1[[#This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IF(_xll.XLOOKUP(C65,customers!$A$1:$A$1001,customers!$C$1:$C$1001,,0)=0, "",_xll.XLOOKUP(C65,customers!$A$1:$A$1001,customers!$C$1:$C$1001,,0))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6">
        <f t="shared" si="0"/>
        <v>6.75</v>
      </c>
      <c r="N65" t="str">
        <f t="shared" si="1"/>
        <v>Arabica</v>
      </c>
      <c r="O65" t="str">
        <f t="shared" si="2"/>
        <v>Medium</v>
      </c>
      <c r="P65" t="str">
        <f>_xll.XLOOKUP(Table1[[#This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IF(_xll.XLOOKUP(C66,customers!$A$1:$A$1001,customers!$C$1:$C$1001,,0)=0, "",_xll.XLOOKUP(C66,customers!$A$1:$A$1001,customers!$C$1:$C$1001,,0))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6">
        <f t="shared" si="0"/>
        <v>35.82</v>
      </c>
      <c r="N66" t="str">
        <f t="shared" si="1"/>
        <v>Robusta</v>
      </c>
      <c r="O66" t="str">
        <f t="shared" si="2"/>
        <v>Medium</v>
      </c>
      <c r="P66" t="str">
        <f>_xll.XLOOKUP(Table1[[#This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IF(_xll.XLOOKUP(C67,customers!$A$1:$A$1001,customers!$C$1:$C$1001,,0)=0, "",_xll.XLOOKUP(C67,customers!$A$1:$A$1001,customers!$C$1:$C$1001,,0))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6">
        <f t="shared" ref="M67:M130" si="3">L67*E67</f>
        <v>82.339999999999989</v>
      </c>
      <c r="N67" t="str">
        <f t="shared" ref="N67:N130" si="4">_xlfn.IFS(I67="Rob","Robusta",I67="Exc", "Excelsa", I67="Ara", "Arabica", I67="Lib", "Liberica")</f>
        <v>Robusta</v>
      </c>
      <c r="O67" t="str">
        <f t="shared" ref="O67:O130" si="5">_xlfn.IFS(J67="M", "Medium", J67="L", "Light", J67="D","Dark")</f>
        <v>Dark</v>
      </c>
      <c r="P67" t="str">
        <f>_xll.XLOOKUP(Table1[[#This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IF(_xll.XLOOKUP(C68,customers!$A$1:$A$1001,customers!$C$1:$C$1001,,0)=0, "",_xll.XLOOKUP(C68,customers!$A$1:$A$1001,customers!$C$1:$C$1001,,0))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6">
        <f t="shared" si="3"/>
        <v>7.169999999999999</v>
      </c>
      <c r="N68" t="str">
        <f t="shared" si="4"/>
        <v>Robusta</v>
      </c>
      <c r="O68" t="str">
        <f t="shared" si="5"/>
        <v>Light</v>
      </c>
      <c r="P68" t="str">
        <f>_xll.XLOOKUP(Table1[[#This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IF(_xll.XLOOKUP(C69,customers!$A$1:$A$1001,customers!$C$1:$C$1001,,0)=0, "",_xll.XLOOKUP(C69,customers!$A$1:$A$1001,customers!$C$1:$C$1001,,0))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6">
        <f t="shared" si="3"/>
        <v>9.51</v>
      </c>
      <c r="N69" t="str">
        <f t="shared" si="4"/>
        <v>Liberica</v>
      </c>
      <c r="O69" t="str">
        <f t="shared" si="5"/>
        <v>Light</v>
      </c>
      <c r="P69" t="str">
        <f>_xll.XLOOKUP(Table1[[#This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IF(_xll.XLOOKUP(C70,customers!$A$1:$A$1001,customers!$C$1:$C$1001,,0)=0, "",_xll.XLOOKUP(C70,customers!$A$1:$A$1001,customers!$C$1:$C$1001,,0))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6">
        <f t="shared" si="3"/>
        <v>2.9849999999999999</v>
      </c>
      <c r="N70" t="str">
        <f t="shared" si="4"/>
        <v>Robusta</v>
      </c>
      <c r="O70" t="str">
        <f t="shared" si="5"/>
        <v>Medium</v>
      </c>
      <c r="P70" t="str">
        <f>_xll.XLOOKUP(Table1[[#This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IF(_xll.XLOOKUP(C71,customers!$A$1:$A$1001,customers!$C$1:$C$1001,,0)=0, "",_xll.XLOOKUP(C71,customers!$A$1:$A$1001,customers!$C$1:$C$1001,,0))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6">
        <f t="shared" si="3"/>
        <v>59.699999999999996</v>
      </c>
      <c r="N71" t="str">
        <f t="shared" si="4"/>
        <v>Robusta</v>
      </c>
      <c r="O71" t="str">
        <f t="shared" si="5"/>
        <v>Medium</v>
      </c>
      <c r="P71" t="str">
        <f>_xll.XLOOKUP(Table1[[#This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IF(_xll.XLOOKUP(C72,customers!$A$1:$A$1001,customers!$C$1:$C$1001,,0)=0, "",_xll.XLOOKUP(C72,customers!$A$1:$A$1001,customers!$C$1:$C$1001,,0))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6">
        <f t="shared" si="3"/>
        <v>136.61999999999998</v>
      </c>
      <c r="N72" t="str">
        <f t="shared" si="4"/>
        <v>Excelsa</v>
      </c>
      <c r="O72" t="str">
        <f t="shared" si="5"/>
        <v>Light</v>
      </c>
      <c r="P72" t="str">
        <f>_xll.XLOOKUP(Table1[[#This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IF(_xll.XLOOKUP(C73,customers!$A$1:$A$1001,customers!$C$1:$C$1001,,0)=0, "",_xll.XLOOKUP(C73,customers!$A$1:$A$1001,customers!$C$1:$C$1001,,0))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6">
        <f t="shared" si="3"/>
        <v>9.51</v>
      </c>
      <c r="N73" t="str">
        <f t="shared" si="4"/>
        <v>Liberica</v>
      </c>
      <c r="O73" t="str">
        <f t="shared" si="5"/>
        <v>Light</v>
      </c>
      <c r="P73" t="str">
        <f>_xll.XLOOKUP(Table1[[#This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IF(_xll.XLOOKUP(C74,customers!$A$1:$A$1001,customers!$C$1:$C$1001,,0)=0, "",_xll.XLOOKUP(C74,customers!$A$1:$A$1001,customers!$C$1:$C$1001,,0))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6">
        <f t="shared" si="3"/>
        <v>77.624999999999986</v>
      </c>
      <c r="N74" t="str">
        <f t="shared" si="4"/>
        <v>Arabica</v>
      </c>
      <c r="O74" t="str">
        <f t="shared" si="5"/>
        <v>Medium</v>
      </c>
      <c r="P74" t="str">
        <f>_xll.XLOOKUP(Table1[[#This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IF(_xll.XLOOKUP(C75,customers!$A$1:$A$1001,customers!$C$1:$C$1001,,0)=0, "",_xll.XLOOKUP(C75,customers!$A$1:$A$1001,customers!$C$1:$C$1001,,0))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6">
        <f t="shared" si="3"/>
        <v>21.825000000000003</v>
      </c>
      <c r="N75" t="str">
        <f t="shared" si="4"/>
        <v>Liberica</v>
      </c>
      <c r="O75" t="str">
        <f t="shared" si="5"/>
        <v>Medium</v>
      </c>
      <c r="P75" t="str">
        <f>_xll.XLOOKUP(Table1[[#This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IF(_xll.XLOOKUP(C76,customers!$A$1:$A$1001,customers!$C$1:$C$1001,,0)=0, "",_xll.XLOOKUP(C76,customers!$A$1:$A$1001,customers!$C$1:$C$1001,,0))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6">
        <f t="shared" si="3"/>
        <v>17.82</v>
      </c>
      <c r="N76" t="str">
        <f t="shared" si="4"/>
        <v>Excelsa</v>
      </c>
      <c r="O76" t="str">
        <f t="shared" si="5"/>
        <v>Light</v>
      </c>
      <c r="P76" t="str">
        <f>_xll.XLOOKUP(Table1[[#This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IF(_xll.XLOOKUP(C77,customers!$A$1:$A$1001,customers!$C$1:$C$1001,,0)=0, "",_xll.XLOOKUP(C77,customers!$A$1:$A$1001,customers!$C$1:$C$1001,,0))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6">
        <f t="shared" si="3"/>
        <v>53.699999999999996</v>
      </c>
      <c r="N77" t="str">
        <f t="shared" si="4"/>
        <v>Robusta</v>
      </c>
      <c r="O77" t="str">
        <f t="shared" si="5"/>
        <v>Dark</v>
      </c>
      <c r="P77" t="str">
        <f>_xll.XLOOKUP(Table1[[#This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IF(_xll.XLOOKUP(C78,customers!$A$1:$A$1001,customers!$C$1:$C$1001,,0)=0, "",_xll.XLOOKUP(C78,customers!$A$1:$A$1001,customers!$C$1:$C$1001,,0))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6">
        <f t="shared" si="3"/>
        <v>3.5849999999999995</v>
      </c>
      <c r="N78" t="str">
        <f t="shared" si="4"/>
        <v>Robusta</v>
      </c>
      <c r="O78" t="str">
        <f t="shared" si="5"/>
        <v>Light</v>
      </c>
      <c r="P78" t="str">
        <f>_xll.XLOOKUP(Table1[[#This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IF(_xll.XLOOKUP(C79,customers!$A$1:$A$1001,customers!$C$1:$C$1001,,0)=0, "",_xll.XLOOKUP(C79,customers!$A$1:$A$1001,customers!$C$1:$C$1001,,0))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6">
        <f t="shared" si="3"/>
        <v>7.29</v>
      </c>
      <c r="N79" t="str">
        <f t="shared" si="4"/>
        <v>Excelsa</v>
      </c>
      <c r="O79" t="str">
        <f t="shared" si="5"/>
        <v>Dark</v>
      </c>
      <c r="P79" t="str">
        <f>_xll.XLOOKUP(Table1[[#This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IF(_xll.XLOOKUP(C80,customers!$A$1:$A$1001,customers!$C$1:$C$1001,,0)=0, "",_xll.XLOOKUP(C80,customers!$A$1:$A$1001,customers!$C$1:$C$1001,,0))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6">
        <f t="shared" si="3"/>
        <v>40.5</v>
      </c>
      <c r="N80" t="str">
        <f t="shared" si="4"/>
        <v>Arabica</v>
      </c>
      <c r="O80" t="str">
        <f t="shared" si="5"/>
        <v>Medium</v>
      </c>
      <c r="P80" t="str">
        <f>_xll.XLOOKUP(Table1[[#This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IF(_xll.XLOOKUP(C81,customers!$A$1:$A$1001,customers!$C$1:$C$1001,,0)=0, "",_xll.XLOOKUP(C81,customers!$A$1:$A$1001,customers!$C$1:$C$1001,,0))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6">
        <f t="shared" si="3"/>
        <v>47.8</v>
      </c>
      <c r="N81" t="str">
        <f t="shared" si="4"/>
        <v>Robusta</v>
      </c>
      <c r="O81" t="str">
        <f t="shared" si="5"/>
        <v>Light</v>
      </c>
      <c r="P81" t="str">
        <f>_xll.XLOOKUP(Table1[[#This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IF(_xll.XLOOKUP(C82,customers!$A$1:$A$1001,customers!$C$1:$C$1001,,0)=0, "",_xll.XLOOKUP(C82,customers!$A$1:$A$1001,customers!$C$1:$C$1001,,0))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6">
        <f t="shared" si="3"/>
        <v>38.849999999999994</v>
      </c>
      <c r="N82" t="str">
        <f t="shared" si="4"/>
        <v>Arabica</v>
      </c>
      <c r="O82" t="str">
        <f t="shared" si="5"/>
        <v>Light</v>
      </c>
      <c r="P82" t="str">
        <f>_xll.XLOOKUP(Table1[[#This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IF(_xll.XLOOKUP(C83,customers!$A$1:$A$1001,customers!$C$1:$C$1001,,0)=0, "",_xll.XLOOKUP(C83,customers!$A$1:$A$1001,customers!$C$1:$C$1001,,0))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6">
        <f t="shared" si="3"/>
        <v>109.36499999999999</v>
      </c>
      <c r="N83" t="str">
        <f t="shared" si="4"/>
        <v>Liberica</v>
      </c>
      <c r="O83" t="str">
        <f t="shared" si="5"/>
        <v>Light</v>
      </c>
      <c r="P83" t="str">
        <f>_xll.XLOOKUP(Table1[[#This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IF(_xll.XLOOKUP(C84,customers!$A$1:$A$1001,customers!$C$1:$C$1001,,0)=0, "",_xll.XLOOKUP(C84,customers!$A$1:$A$1001,customers!$C$1:$C$1001,,0))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6">
        <f t="shared" si="3"/>
        <v>100.39499999999998</v>
      </c>
      <c r="N84" t="str">
        <f t="shared" si="4"/>
        <v>Liberica</v>
      </c>
      <c r="O84" t="str">
        <f t="shared" si="5"/>
        <v>Medium</v>
      </c>
      <c r="P84" t="str">
        <f>_xll.XLOOKUP(Table1[[#This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IF(_xll.XLOOKUP(C85,customers!$A$1:$A$1001,customers!$C$1:$C$1001,,0)=0, "",_xll.XLOOKUP(C85,customers!$A$1:$A$1001,customers!$C$1:$C$1001,,0))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6">
        <f t="shared" si="3"/>
        <v>82.339999999999989</v>
      </c>
      <c r="N85" t="str">
        <f t="shared" si="4"/>
        <v>Robusta</v>
      </c>
      <c r="O85" t="str">
        <f t="shared" si="5"/>
        <v>Dark</v>
      </c>
      <c r="P85" t="str">
        <f>_xll.XLOOKUP(Table1[[#This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IF(_xll.XLOOKUP(C86,customers!$A$1:$A$1001,customers!$C$1:$C$1001,,0)=0, "",_xll.XLOOKUP(C86,customers!$A$1:$A$1001,customers!$C$1:$C$1001,,0))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6">
        <f t="shared" si="3"/>
        <v>9.51</v>
      </c>
      <c r="N86" t="str">
        <f t="shared" si="4"/>
        <v>Liberica</v>
      </c>
      <c r="O86" t="str">
        <f t="shared" si="5"/>
        <v>Light</v>
      </c>
      <c r="P86" t="str">
        <f>_xll.XLOOKUP(Table1[[#This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IF(_xll.XLOOKUP(C87,customers!$A$1:$A$1001,customers!$C$1:$C$1001,,0)=0, "",_xll.XLOOKUP(C87,customers!$A$1:$A$1001,customers!$C$1:$C$1001,,0))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6">
        <f t="shared" si="3"/>
        <v>89.35499999999999</v>
      </c>
      <c r="N87" t="str">
        <f t="shared" si="4"/>
        <v>Arabica</v>
      </c>
      <c r="O87" t="str">
        <f t="shared" si="5"/>
        <v>Light</v>
      </c>
      <c r="P87" t="str">
        <f>_xll.XLOOKUP(Table1[[#This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IF(_xll.XLOOKUP(C88,customers!$A$1:$A$1001,customers!$C$1:$C$1001,,0)=0, "",_xll.XLOOKUP(C88,customers!$A$1:$A$1001,customers!$C$1:$C$1001,,0))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6">
        <f t="shared" si="3"/>
        <v>11.94</v>
      </c>
      <c r="N88" t="str">
        <f t="shared" si="4"/>
        <v>Arabica</v>
      </c>
      <c r="O88" t="str">
        <f t="shared" si="5"/>
        <v>Dark</v>
      </c>
      <c r="P88" t="str">
        <f>_xll.XLOOKUP(Table1[[#This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IF(_xll.XLOOKUP(C89,customers!$A$1:$A$1001,customers!$C$1:$C$1001,,0)=0, "",_xll.XLOOKUP(C89,customers!$A$1:$A$1001,customers!$C$1:$C$1001,,0))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6">
        <f t="shared" si="3"/>
        <v>33.75</v>
      </c>
      <c r="N89" t="str">
        <f t="shared" si="4"/>
        <v>Arabica</v>
      </c>
      <c r="O89" t="str">
        <f t="shared" si="5"/>
        <v>Medium</v>
      </c>
      <c r="P89" t="str">
        <f>_xll.XLOOKUP(Table1[[#This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IF(_xll.XLOOKUP(C90,customers!$A$1:$A$1001,customers!$C$1:$C$1001,,0)=0, "",_xll.XLOOKUP(C90,customers!$A$1:$A$1001,customers!$C$1:$C$1001,,0))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6">
        <f t="shared" si="3"/>
        <v>35.849999999999994</v>
      </c>
      <c r="N90" t="str">
        <f t="shared" si="4"/>
        <v>Robusta</v>
      </c>
      <c r="O90" t="str">
        <f t="shared" si="5"/>
        <v>Light</v>
      </c>
      <c r="P90" t="str">
        <f>_xll.XLOOKUP(Table1[[#This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IF(_xll.XLOOKUP(C91,customers!$A$1:$A$1001,customers!$C$1:$C$1001,,0)=0, "",_xll.XLOOKUP(C91,customers!$A$1:$A$1001,customers!$C$1:$C$1001,,0))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6">
        <f t="shared" si="3"/>
        <v>77.699999999999989</v>
      </c>
      <c r="N91" t="str">
        <f t="shared" si="4"/>
        <v>Arabica</v>
      </c>
      <c r="O91" t="str">
        <f t="shared" si="5"/>
        <v>Light</v>
      </c>
      <c r="P91" t="str">
        <f>_xll.XLOOKUP(Table1[[#This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IF(_xll.XLOOKUP(C92,customers!$A$1:$A$1001,customers!$C$1:$C$1001,,0)=0, "",_xll.XLOOKUP(C92,customers!$A$1:$A$1001,customers!$C$1:$C$1001,,0))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6">
        <f t="shared" si="3"/>
        <v>51.8</v>
      </c>
      <c r="N92" t="str">
        <f t="shared" si="4"/>
        <v>Arabica</v>
      </c>
      <c r="O92" t="str">
        <f t="shared" si="5"/>
        <v>Light</v>
      </c>
      <c r="P92" t="str">
        <f>_xll.XLOOKUP(Table1[[#This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IF(_xll.XLOOKUP(C93,customers!$A$1:$A$1001,customers!$C$1:$C$1001,,0)=0, "",_xll.XLOOKUP(C93,customers!$A$1:$A$1001,customers!$C$1:$C$1001,,0))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6">
        <f t="shared" si="3"/>
        <v>103.49999999999999</v>
      </c>
      <c r="N93" t="str">
        <f t="shared" si="4"/>
        <v>Arabica</v>
      </c>
      <c r="O93" t="str">
        <f t="shared" si="5"/>
        <v>Medium</v>
      </c>
      <c r="P93" t="str">
        <f>_xll.XLOOKUP(Table1[[#This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IF(_xll.XLOOKUP(C94,customers!$A$1:$A$1001,customers!$C$1:$C$1001,,0)=0, "",_xll.XLOOKUP(C94,customers!$A$1:$A$1001,customers!$C$1:$C$1001,,0))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6">
        <f t="shared" si="3"/>
        <v>44.55</v>
      </c>
      <c r="N94" t="str">
        <f t="shared" si="4"/>
        <v>Excelsa</v>
      </c>
      <c r="O94" t="str">
        <f t="shared" si="5"/>
        <v>Light</v>
      </c>
      <c r="P94" t="str">
        <f>_xll.XLOOKUP(Table1[[#This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IF(_xll.XLOOKUP(C95,customers!$A$1:$A$1001,customers!$C$1:$C$1001,,0)=0, "",_xll.XLOOKUP(C95,customers!$A$1:$A$1001,customers!$C$1:$C$1001,,0))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6">
        <f t="shared" si="3"/>
        <v>35.64</v>
      </c>
      <c r="N95" t="str">
        <f t="shared" si="4"/>
        <v>Excelsa</v>
      </c>
      <c r="O95" t="str">
        <f t="shared" si="5"/>
        <v>Light</v>
      </c>
      <c r="P95" t="str">
        <f>_xll.XLOOKUP(Table1[[#This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IF(_xll.XLOOKUP(C96,customers!$A$1:$A$1001,customers!$C$1:$C$1001,,0)=0, "",_xll.XLOOKUP(C96,customers!$A$1:$A$1001,customers!$C$1:$C$1001,,0))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6">
        <f t="shared" si="3"/>
        <v>17.91</v>
      </c>
      <c r="N96" t="str">
        <f t="shared" si="4"/>
        <v>Arabica</v>
      </c>
      <c r="O96" t="str">
        <f t="shared" si="5"/>
        <v>Dark</v>
      </c>
      <c r="P96" t="str">
        <f>_xll.XLOOKUP(Table1[[#This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IF(_xll.XLOOKUP(C97,customers!$A$1:$A$1001,customers!$C$1:$C$1001,,0)=0, "",_xll.XLOOKUP(C97,customers!$A$1:$A$1001,customers!$C$1:$C$1001,,0))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6">
        <f t="shared" si="3"/>
        <v>155.24999999999997</v>
      </c>
      <c r="N97" t="str">
        <f t="shared" si="4"/>
        <v>Arabica</v>
      </c>
      <c r="O97" t="str">
        <f t="shared" si="5"/>
        <v>Medium</v>
      </c>
      <c r="P97" t="str">
        <f>_xll.XLOOKUP(Table1[[#This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IF(_xll.XLOOKUP(C98,customers!$A$1:$A$1001,customers!$C$1:$C$1001,,0)=0, "",_xll.XLOOKUP(C98,customers!$A$1:$A$1001,customers!$C$1:$C$1001,,0))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6">
        <f t="shared" si="3"/>
        <v>5.97</v>
      </c>
      <c r="N98" t="str">
        <f t="shared" si="4"/>
        <v>Arabica</v>
      </c>
      <c r="O98" t="str">
        <f t="shared" si="5"/>
        <v>Dark</v>
      </c>
      <c r="P98" t="str">
        <f>_xll.XLOOKUP(Table1[[#This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IF(_xll.XLOOKUP(C99,customers!$A$1:$A$1001,customers!$C$1:$C$1001,,0)=0, "",_xll.XLOOKUP(C99,customers!$A$1:$A$1001,customers!$C$1:$C$1001,,0))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6">
        <f t="shared" si="3"/>
        <v>13.5</v>
      </c>
      <c r="N99" t="str">
        <f t="shared" si="4"/>
        <v>Arabica</v>
      </c>
      <c r="O99" t="str">
        <f t="shared" si="5"/>
        <v>Medium</v>
      </c>
      <c r="P99" t="str">
        <f>_xll.XLOOKUP(Table1[[#This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IF(_xll.XLOOKUP(C100,customers!$A$1:$A$1001,customers!$C$1:$C$1001,,0)=0, "",_xll.XLOOKUP(C100,customers!$A$1:$A$1001,customers!$C$1:$C$1001,,0))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6">
        <f t="shared" si="3"/>
        <v>2.9849999999999999</v>
      </c>
      <c r="N100" t="str">
        <f t="shared" si="4"/>
        <v>Arabica</v>
      </c>
      <c r="O100" t="str">
        <f t="shared" si="5"/>
        <v>Dark</v>
      </c>
      <c r="P100" t="str">
        <f>_xll.XLOOKUP(Table1[[#This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IF(_xll.XLOOKUP(C101,customers!$A$1:$A$1001,customers!$C$1:$C$1001,,0)=0, "",_xll.XLOOKUP(C101,customers!$A$1:$A$1001,customers!$C$1:$C$1001,,0))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6">
        <f t="shared" si="3"/>
        <v>13.095000000000001</v>
      </c>
      <c r="N101" t="str">
        <f t="shared" si="4"/>
        <v>Liberica</v>
      </c>
      <c r="O101" t="str">
        <f t="shared" si="5"/>
        <v>Medium</v>
      </c>
      <c r="P101" t="str">
        <f>_xll.XLOOKUP(Table1[[#This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IF(_xll.XLOOKUP(C102,customers!$A$1:$A$1001,customers!$C$1:$C$1001,,0)=0, "",_xll.XLOOKUP(C102,customers!$A$1:$A$1001,customers!$C$1:$C$1001,,0))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6">
        <f t="shared" si="3"/>
        <v>7.77</v>
      </c>
      <c r="N102" t="str">
        <f t="shared" si="4"/>
        <v>Arabica</v>
      </c>
      <c r="O102" t="str">
        <f t="shared" si="5"/>
        <v>Light</v>
      </c>
      <c r="P102" t="str">
        <f>_xll.XLOOKUP(Table1[[#This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IF(_xll.XLOOKUP(C103,customers!$A$1:$A$1001,customers!$C$1:$C$1001,,0)=0, "",_xll.XLOOKUP(C103,customers!$A$1:$A$1001,customers!$C$1:$C$1001,,0))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6">
        <f t="shared" si="3"/>
        <v>148.92499999999998</v>
      </c>
      <c r="N103" t="str">
        <f t="shared" si="4"/>
        <v>Liberica</v>
      </c>
      <c r="O103" t="str">
        <f t="shared" si="5"/>
        <v>Dark</v>
      </c>
      <c r="P103" t="str">
        <f>_xll.XLOOKUP(Table1[[#This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IF(_xll.XLOOKUP(C104,customers!$A$1:$A$1001,customers!$C$1:$C$1001,,0)=0, "",_xll.XLOOKUP(C104,customers!$A$1:$A$1001,customers!$C$1:$C$1001,,0))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6">
        <f t="shared" si="3"/>
        <v>38.849999999999994</v>
      </c>
      <c r="N104" t="str">
        <f t="shared" si="4"/>
        <v>Liberica</v>
      </c>
      <c r="O104" t="str">
        <f t="shared" si="5"/>
        <v>Dark</v>
      </c>
      <c r="P104" t="str">
        <f>_xll.XLOOKUP(Table1[[#This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IF(_xll.XLOOKUP(C105,customers!$A$1:$A$1001,customers!$C$1:$C$1001,,0)=0, "",_xll.XLOOKUP(C105,customers!$A$1:$A$1001,customers!$C$1:$C$1001,,0))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6">
        <f t="shared" si="3"/>
        <v>11.94</v>
      </c>
      <c r="N105" t="str">
        <f t="shared" si="4"/>
        <v>Robusta</v>
      </c>
      <c r="O105" t="str">
        <f t="shared" si="5"/>
        <v>Medium</v>
      </c>
      <c r="P105" t="str">
        <f>_xll.XLOOKUP(Table1[[#This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IF(_xll.XLOOKUP(C106,customers!$A$1:$A$1001,customers!$C$1:$C$1001,,0)=0, "",_xll.XLOOKUP(C106,customers!$A$1:$A$1001,customers!$C$1:$C$1001,,0))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6">
        <f t="shared" si="3"/>
        <v>87.300000000000011</v>
      </c>
      <c r="N106" t="str">
        <f t="shared" si="4"/>
        <v>Liberica</v>
      </c>
      <c r="O106" t="str">
        <f t="shared" si="5"/>
        <v>Medium</v>
      </c>
      <c r="P106" t="str">
        <f>_xll.XLOOKUP(Table1[[#This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IF(_xll.XLOOKUP(C107,customers!$A$1:$A$1001,customers!$C$1:$C$1001,,0)=0, "",_xll.XLOOKUP(C107,customers!$A$1:$A$1001,customers!$C$1:$C$1001,,0))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6">
        <f t="shared" si="3"/>
        <v>40.5</v>
      </c>
      <c r="N107" t="str">
        <f t="shared" si="4"/>
        <v>Arabica</v>
      </c>
      <c r="O107" t="str">
        <f t="shared" si="5"/>
        <v>Medium</v>
      </c>
      <c r="P107" t="str">
        <f>_xll.XLOOKUP(Table1[[#This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IF(_xll.XLOOKUP(C108,customers!$A$1:$A$1001,customers!$C$1:$C$1001,,0)=0, "",_xll.XLOOKUP(C108,customers!$A$1:$A$1001,customers!$C$1:$C$1001,,0))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6">
        <f t="shared" si="3"/>
        <v>24.3</v>
      </c>
      <c r="N108" t="str">
        <f t="shared" si="4"/>
        <v>Excelsa</v>
      </c>
      <c r="O108" t="str">
        <f t="shared" si="5"/>
        <v>Dark</v>
      </c>
      <c r="P108" t="str">
        <f>_xll.XLOOKUP(Table1[[#This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IF(_xll.XLOOKUP(C109,customers!$A$1:$A$1001,customers!$C$1:$C$1001,,0)=0, "",_xll.XLOOKUP(C109,customers!$A$1:$A$1001,customers!$C$1:$C$1001,,0))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6">
        <f t="shared" si="3"/>
        <v>17.91</v>
      </c>
      <c r="N109" t="str">
        <f t="shared" si="4"/>
        <v>Robusta</v>
      </c>
      <c r="O109" t="str">
        <f t="shared" si="5"/>
        <v>Medium</v>
      </c>
      <c r="P109" t="str">
        <f>_xll.XLOOKUP(Table1[[#This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IF(_xll.XLOOKUP(C110,customers!$A$1:$A$1001,customers!$C$1:$C$1001,,0)=0, "",_xll.XLOOKUP(C110,customers!$A$1:$A$1001,customers!$C$1:$C$1001,,0))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6">
        <f t="shared" si="3"/>
        <v>27</v>
      </c>
      <c r="N110" t="str">
        <f t="shared" si="4"/>
        <v>Arabica</v>
      </c>
      <c r="O110" t="str">
        <f t="shared" si="5"/>
        <v>Medium</v>
      </c>
      <c r="P110" t="str">
        <f>_xll.XLOOKUP(Table1[[#This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IF(_xll.XLOOKUP(C111,customers!$A$1:$A$1001,customers!$C$1:$C$1001,,0)=0, "",_xll.XLOOKUP(C111,customers!$A$1:$A$1001,customers!$C$1:$C$1001,,0))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6">
        <f t="shared" si="3"/>
        <v>7.77</v>
      </c>
      <c r="N111" t="str">
        <f t="shared" si="4"/>
        <v>Liberica</v>
      </c>
      <c r="O111" t="str">
        <f t="shared" si="5"/>
        <v>Dark</v>
      </c>
      <c r="P111" t="str">
        <f>_xll.XLOOKUP(Table1[[#This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IF(_xll.XLOOKUP(C112,customers!$A$1:$A$1001,customers!$C$1:$C$1001,,0)=0, "",_xll.XLOOKUP(C112,customers!$A$1:$A$1001,customers!$C$1:$C$1001,,0))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6">
        <f t="shared" si="3"/>
        <v>13.365</v>
      </c>
      <c r="N112" t="str">
        <f t="shared" si="4"/>
        <v>Excelsa</v>
      </c>
      <c r="O112" t="str">
        <f t="shared" si="5"/>
        <v>Light</v>
      </c>
      <c r="P112" t="str">
        <f>_xll.XLOOKUP(Table1[[#This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IF(_xll.XLOOKUP(C113,customers!$A$1:$A$1001,customers!$C$1:$C$1001,,0)=0, "",_xll.XLOOKUP(C113,customers!$A$1:$A$1001,customers!$C$1:$C$1001,,0))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6">
        <f t="shared" si="3"/>
        <v>26.849999999999994</v>
      </c>
      <c r="N113" t="str">
        <f t="shared" si="4"/>
        <v>Robusta</v>
      </c>
      <c r="O113" t="str">
        <f t="shared" si="5"/>
        <v>Dark</v>
      </c>
      <c r="P113" t="str">
        <f>_xll.XLOOKUP(Table1[[#This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IF(_xll.XLOOKUP(C114,customers!$A$1:$A$1001,customers!$C$1:$C$1001,,0)=0, "",_xll.XLOOKUP(C114,customers!$A$1:$A$1001,customers!$C$1:$C$1001,,0))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6">
        <f t="shared" si="3"/>
        <v>11.25</v>
      </c>
      <c r="N114" t="str">
        <f t="shared" si="4"/>
        <v>Arabica</v>
      </c>
      <c r="O114" t="str">
        <f t="shared" si="5"/>
        <v>Medium</v>
      </c>
      <c r="P114" t="str">
        <f>_xll.XLOOKUP(Table1[[#This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IF(_xll.XLOOKUP(C115,customers!$A$1:$A$1001,customers!$C$1:$C$1001,,0)=0, "",_xll.XLOOKUP(C115,customers!$A$1:$A$1001,customers!$C$1:$C$1001,,0))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6">
        <f t="shared" si="3"/>
        <v>14.55</v>
      </c>
      <c r="N115" t="str">
        <f t="shared" si="4"/>
        <v>Liberica</v>
      </c>
      <c r="O115" t="str">
        <f t="shared" si="5"/>
        <v>Medium</v>
      </c>
      <c r="P115" t="str">
        <f>_xll.XLOOKUP(Table1[[#This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IF(_xll.XLOOKUP(C116,customers!$A$1:$A$1001,customers!$C$1:$C$1001,,0)=0, "",_xll.XLOOKUP(C116,customers!$A$1:$A$1001,customers!$C$1:$C$1001,,0))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6">
        <f t="shared" si="3"/>
        <v>14.339999999999998</v>
      </c>
      <c r="N116" t="str">
        <f t="shared" si="4"/>
        <v>Robusta</v>
      </c>
      <c r="O116" t="str">
        <f t="shared" si="5"/>
        <v>Light</v>
      </c>
      <c r="P116" t="str">
        <f>_xll.XLOOKUP(Table1[[#This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IF(_xll.XLOOKUP(C117,customers!$A$1:$A$1001,customers!$C$1:$C$1001,,0)=0, "",_xll.XLOOKUP(C117,customers!$A$1:$A$1001,customers!$C$1:$C$1001,,0))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6">
        <f t="shared" si="3"/>
        <v>15.85</v>
      </c>
      <c r="N117" t="str">
        <f t="shared" si="4"/>
        <v>Liberica</v>
      </c>
      <c r="O117" t="str">
        <f t="shared" si="5"/>
        <v>Light</v>
      </c>
      <c r="P117" t="str">
        <f>_xll.XLOOKUP(Table1[[#This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IF(_xll.XLOOKUP(C118,customers!$A$1:$A$1001,customers!$C$1:$C$1001,,0)=0, "",_xll.XLOOKUP(C118,customers!$A$1:$A$1001,customers!$C$1:$C$1001,,0))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6">
        <f t="shared" si="3"/>
        <v>19.02</v>
      </c>
      <c r="N118" t="str">
        <f t="shared" si="4"/>
        <v>Liberica</v>
      </c>
      <c r="O118" t="str">
        <f t="shared" si="5"/>
        <v>Light</v>
      </c>
      <c r="P118" t="str">
        <f>_xll.XLOOKUP(Table1[[#This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IF(_xll.XLOOKUP(C119,customers!$A$1:$A$1001,customers!$C$1:$C$1001,,0)=0, "",_xll.XLOOKUP(C119,customers!$A$1:$A$1001,customers!$C$1:$C$1001,,0))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6">
        <f t="shared" si="3"/>
        <v>38.04</v>
      </c>
      <c r="N119" t="str">
        <f t="shared" si="4"/>
        <v>Liberica</v>
      </c>
      <c r="O119" t="str">
        <f t="shared" si="5"/>
        <v>Light</v>
      </c>
      <c r="P119" t="str">
        <f>_xll.XLOOKUP(Table1[[#This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IF(_xll.XLOOKUP(C120,customers!$A$1:$A$1001,customers!$C$1:$C$1001,,0)=0, "",_xll.XLOOKUP(C120,customers!$A$1:$A$1001,customers!$C$1:$C$1001,,0))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6">
        <f t="shared" si="3"/>
        <v>21.87</v>
      </c>
      <c r="N120" t="str">
        <f t="shared" si="4"/>
        <v>Excelsa</v>
      </c>
      <c r="O120" t="str">
        <f t="shared" si="5"/>
        <v>Dark</v>
      </c>
      <c r="P120" t="str">
        <f>_xll.XLOOKUP(Table1[[#This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IF(_xll.XLOOKUP(C121,customers!$A$1:$A$1001,customers!$C$1:$C$1001,,0)=0, "",_xll.XLOOKUP(C121,customers!$A$1:$A$1001,customers!$C$1:$C$1001,,0))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6">
        <f t="shared" si="3"/>
        <v>4.125</v>
      </c>
      <c r="N121" t="str">
        <f t="shared" si="4"/>
        <v>Excelsa</v>
      </c>
      <c r="O121" t="str">
        <f t="shared" si="5"/>
        <v>Medium</v>
      </c>
      <c r="P121" t="str">
        <f>_xll.XLOOKUP(Table1[[#This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IF(_xll.XLOOKUP(C122,customers!$A$1:$A$1001,customers!$C$1:$C$1001,,0)=0, "",_xll.XLOOKUP(C122,customers!$A$1:$A$1001,customers!$C$1:$C$1001,,0))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6">
        <f t="shared" si="3"/>
        <v>3.8849999999999998</v>
      </c>
      <c r="N122" t="str">
        <f t="shared" si="4"/>
        <v>Arabica</v>
      </c>
      <c r="O122" t="str">
        <f t="shared" si="5"/>
        <v>Light</v>
      </c>
      <c r="P122" t="str">
        <f>_xll.XLOOKUP(Table1[[#This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IF(_xll.XLOOKUP(C123,customers!$A$1:$A$1001,customers!$C$1:$C$1001,,0)=0, "",_xll.XLOOKUP(C123,customers!$A$1:$A$1001,customers!$C$1:$C$1001,,0))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6">
        <f t="shared" si="3"/>
        <v>68.75</v>
      </c>
      <c r="N123" t="str">
        <f t="shared" si="4"/>
        <v>Excelsa</v>
      </c>
      <c r="O123" t="str">
        <f t="shared" si="5"/>
        <v>Medium</v>
      </c>
      <c r="P123" t="str">
        <f>_xll.XLOOKUP(Table1[[#This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IF(_xll.XLOOKUP(C124,customers!$A$1:$A$1001,customers!$C$1:$C$1001,,0)=0, "",_xll.XLOOKUP(C124,customers!$A$1:$A$1001,customers!$C$1:$C$1001,,0))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6">
        <f t="shared" si="3"/>
        <v>23.88</v>
      </c>
      <c r="N124" t="str">
        <f t="shared" si="4"/>
        <v>Arabica</v>
      </c>
      <c r="O124" t="str">
        <f t="shared" si="5"/>
        <v>Dark</v>
      </c>
      <c r="P124" t="str">
        <f>_xll.XLOOKUP(Table1[[#This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IF(_xll.XLOOKUP(C125,customers!$A$1:$A$1001,customers!$C$1:$C$1001,,0)=0, "",_xll.XLOOKUP(C125,customers!$A$1:$A$1001,customers!$C$1:$C$1001,,0))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6">
        <f t="shared" si="3"/>
        <v>145.82</v>
      </c>
      <c r="N125" t="str">
        <f t="shared" si="4"/>
        <v>Liberica</v>
      </c>
      <c r="O125" t="str">
        <f t="shared" si="5"/>
        <v>Light</v>
      </c>
      <c r="P125" t="str">
        <f>_xll.XLOOKUP(Table1[[#This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IF(_xll.XLOOKUP(C126,customers!$A$1:$A$1001,customers!$C$1:$C$1001,,0)=0, "",_xll.XLOOKUP(C126,customers!$A$1:$A$1001,customers!$C$1:$C$1001,,0))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6">
        <f t="shared" si="3"/>
        <v>21.825000000000003</v>
      </c>
      <c r="N126" t="str">
        <f t="shared" si="4"/>
        <v>Liberica</v>
      </c>
      <c r="O126" t="str">
        <f t="shared" si="5"/>
        <v>Medium</v>
      </c>
      <c r="P126" t="str">
        <f>_xll.XLOOKUP(Table1[[#This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IF(_xll.XLOOKUP(C127,customers!$A$1:$A$1001,customers!$C$1:$C$1001,,0)=0, "",_xll.XLOOKUP(C127,customers!$A$1:$A$1001,customers!$C$1:$C$1001,,0))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6">
        <f t="shared" si="3"/>
        <v>26.19</v>
      </c>
      <c r="N127" t="str">
        <f t="shared" si="4"/>
        <v>Liberica</v>
      </c>
      <c r="O127" t="str">
        <f t="shared" si="5"/>
        <v>Medium</v>
      </c>
      <c r="P127" t="str">
        <f>_xll.XLOOKUP(Table1[[#This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IF(_xll.XLOOKUP(C128,customers!$A$1:$A$1001,customers!$C$1:$C$1001,,0)=0, "",_xll.XLOOKUP(C128,customers!$A$1:$A$1001,customers!$C$1:$C$1001,,0))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6">
        <f t="shared" si="3"/>
        <v>11.25</v>
      </c>
      <c r="N128" t="str">
        <f t="shared" si="4"/>
        <v>Arabica</v>
      </c>
      <c r="O128" t="str">
        <f t="shared" si="5"/>
        <v>Medium</v>
      </c>
      <c r="P128" t="str">
        <f>_xll.XLOOKUP(Table1[[#This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IF(_xll.XLOOKUP(C129,customers!$A$1:$A$1001,customers!$C$1:$C$1001,,0)=0, "",_xll.XLOOKUP(C129,customers!$A$1:$A$1001,customers!$C$1:$C$1001,,0))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6">
        <f t="shared" si="3"/>
        <v>77.699999999999989</v>
      </c>
      <c r="N129" t="str">
        <f t="shared" si="4"/>
        <v>Liberica</v>
      </c>
      <c r="O129" t="str">
        <f t="shared" si="5"/>
        <v>Dark</v>
      </c>
      <c r="P129" t="str">
        <f>_xll.XLOOKUP(Table1[[#This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IF(_xll.XLOOKUP(C130,customers!$A$1:$A$1001,customers!$C$1:$C$1001,,0)=0, "",_xll.XLOOKUP(C130,customers!$A$1:$A$1001,customers!$C$1:$C$1001,,0))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6">
        <f t="shared" si="3"/>
        <v>6.75</v>
      </c>
      <c r="N130" t="str">
        <f t="shared" si="4"/>
        <v>Arabica</v>
      </c>
      <c r="O130" t="str">
        <f t="shared" si="5"/>
        <v>Medium</v>
      </c>
      <c r="P130" t="str">
        <f>_xll.XLOOKUP(Table1[[#This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IF(_xll.XLOOKUP(C131,customers!$A$1:$A$1001,customers!$C$1:$C$1001,,0)=0, "",_xll.XLOOKUP(C131,customers!$A$1:$A$1001,customers!$C$1:$C$1001,,0))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6">
        <f t="shared" ref="M131:M194" si="6">L131*E131</f>
        <v>12.15</v>
      </c>
      <c r="N131" t="str">
        <f t="shared" ref="N131:N194" si="7">_xlfn.IFS(I131="Rob","Robusta",I131="Exc", "Excelsa", I131="Ara", "Arabica", I131="Lib", "Liberica")</f>
        <v>Excelsa</v>
      </c>
      <c r="O131" t="str">
        <f t="shared" ref="O131:O194" si="8">_xlfn.IFS(J131="M", "Medium", J131="L", "Light", J131="D","Dark")</f>
        <v>Dark</v>
      </c>
      <c r="P131" t="str">
        <f>_xll.XLOOKUP(Table1[[#This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IF(_xll.XLOOKUP(C132,customers!$A$1:$A$1001,customers!$C$1:$C$1001,,0)=0, "",_xll.XLOOKUP(C132,customers!$A$1:$A$1001,customers!$C$1:$C$1001,,0))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6">
        <f t="shared" si="6"/>
        <v>148.92499999999998</v>
      </c>
      <c r="N132" t="str">
        <f t="shared" si="7"/>
        <v>Arabica</v>
      </c>
      <c r="O132" t="str">
        <f t="shared" si="8"/>
        <v>Light</v>
      </c>
      <c r="P132" t="str">
        <f>_xll.XLOOKUP(Table1[[#This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IF(_xll.XLOOKUP(C133,customers!$A$1:$A$1001,customers!$C$1:$C$1001,,0)=0, "",_xll.XLOOKUP(C133,customers!$A$1:$A$1001,customers!$C$1:$C$1001,,0))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6">
        <f t="shared" si="6"/>
        <v>14.58</v>
      </c>
      <c r="N133" t="str">
        <f t="shared" si="7"/>
        <v>Excelsa</v>
      </c>
      <c r="O133" t="str">
        <f t="shared" si="8"/>
        <v>Dark</v>
      </c>
      <c r="P133" t="str">
        <f>_xll.XLOOKUP(Table1[[#This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IF(_xll.XLOOKUP(C134,customers!$A$1:$A$1001,customers!$C$1:$C$1001,,0)=0, "",_xll.XLOOKUP(C134,customers!$A$1:$A$1001,customers!$C$1:$C$1001,,0))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6">
        <f t="shared" si="6"/>
        <v>148.92499999999998</v>
      </c>
      <c r="N134" t="str">
        <f t="shared" si="7"/>
        <v>Arabica</v>
      </c>
      <c r="O134" t="str">
        <f t="shared" si="8"/>
        <v>Light</v>
      </c>
      <c r="P134" t="str">
        <f>_xll.XLOOKUP(Table1[[#This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IF(_xll.XLOOKUP(C135,customers!$A$1:$A$1001,customers!$C$1:$C$1001,,0)=0, "",_xll.XLOOKUP(C135,customers!$A$1:$A$1001,customers!$C$1:$C$1001,,0))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6">
        <f t="shared" si="6"/>
        <v>12.95</v>
      </c>
      <c r="N135" t="str">
        <f t="shared" si="7"/>
        <v>Liberica</v>
      </c>
      <c r="O135" t="str">
        <f t="shared" si="8"/>
        <v>Dark</v>
      </c>
      <c r="P135" t="str">
        <f>_xll.XLOOKUP(Table1[[#This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IF(_xll.XLOOKUP(C136,customers!$A$1:$A$1001,customers!$C$1:$C$1001,,0)=0, "",_xll.XLOOKUP(C136,customers!$A$1:$A$1001,customers!$C$1:$C$1001,,0))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6">
        <f t="shared" si="6"/>
        <v>94.874999999999986</v>
      </c>
      <c r="N136" t="str">
        <f t="shared" si="7"/>
        <v>Excelsa</v>
      </c>
      <c r="O136" t="str">
        <f t="shared" si="8"/>
        <v>Medium</v>
      </c>
      <c r="P136" t="str">
        <f>_xll.XLOOKUP(Table1[[#This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IF(_xll.XLOOKUP(C137,customers!$A$1:$A$1001,customers!$C$1:$C$1001,,0)=0, "",_xll.XLOOKUP(C137,customers!$A$1:$A$1001,customers!$C$1:$C$1001,,0))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6">
        <f t="shared" si="6"/>
        <v>38.849999999999994</v>
      </c>
      <c r="N137" t="str">
        <f t="shared" si="7"/>
        <v>Arabica</v>
      </c>
      <c r="O137" t="str">
        <f t="shared" si="8"/>
        <v>Light</v>
      </c>
      <c r="P137" t="str">
        <f>_xll.XLOOKUP(Table1[[#This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IF(_xll.XLOOKUP(C138,customers!$A$1:$A$1001,customers!$C$1:$C$1001,,0)=0, "",_xll.XLOOKUP(C138,customers!$A$1:$A$1001,customers!$C$1:$C$1001,,0))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6">
        <f t="shared" si="6"/>
        <v>11.94</v>
      </c>
      <c r="N138" t="str">
        <f t="shared" si="7"/>
        <v>Arabica</v>
      </c>
      <c r="O138" t="str">
        <f t="shared" si="8"/>
        <v>Dark</v>
      </c>
      <c r="P138" t="str">
        <f>_xll.XLOOKUP(Table1[[#This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IF(_xll.XLOOKUP(C139,customers!$A$1:$A$1001,customers!$C$1:$C$1001,,0)=0, "",_xll.XLOOKUP(C139,customers!$A$1:$A$1001,customers!$C$1:$C$1001,,0))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6">
        <f t="shared" si="6"/>
        <v>102.46499999999997</v>
      </c>
      <c r="N139" t="str">
        <f t="shared" si="7"/>
        <v>Excelsa</v>
      </c>
      <c r="O139" t="str">
        <f t="shared" si="8"/>
        <v>Light</v>
      </c>
      <c r="P139" t="str">
        <f>_xll.XLOOKUP(Table1[[#This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IF(_xll.XLOOKUP(C140,customers!$A$1:$A$1001,customers!$C$1:$C$1001,,0)=0, "",_xll.XLOOKUP(C140,customers!$A$1:$A$1001,customers!$C$1:$C$1001,,0))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6">
        <f t="shared" si="6"/>
        <v>48.6</v>
      </c>
      <c r="N140" t="str">
        <f t="shared" si="7"/>
        <v>Excelsa</v>
      </c>
      <c r="O140" t="str">
        <f t="shared" si="8"/>
        <v>Dark</v>
      </c>
      <c r="P140" t="str">
        <f>_xll.XLOOKUP(Table1[[#This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IF(_xll.XLOOKUP(C141,customers!$A$1:$A$1001,customers!$C$1:$C$1001,,0)=0, "",_xll.XLOOKUP(C141,customers!$A$1:$A$1001,customers!$C$1:$C$1001,,0))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6">
        <f t="shared" si="6"/>
        <v>77.699999999999989</v>
      </c>
      <c r="N141" t="str">
        <f t="shared" si="7"/>
        <v>Liberica</v>
      </c>
      <c r="O141" t="str">
        <f t="shared" si="8"/>
        <v>Dark</v>
      </c>
      <c r="P141" t="str">
        <f>_xll.XLOOKUP(Table1[[#This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IF(_xll.XLOOKUP(C142,customers!$A$1:$A$1001,customers!$C$1:$C$1001,,0)=0, "",_xll.XLOOKUP(C142,customers!$A$1:$A$1001,customers!$C$1:$C$1001,,0))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6">
        <f t="shared" si="6"/>
        <v>29.784999999999997</v>
      </c>
      <c r="N142" t="str">
        <f t="shared" si="7"/>
        <v>Liberica</v>
      </c>
      <c r="O142" t="str">
        <f t="shared" si="8"/>
        <v>Dark</v>
      </c>
      <c r="P142" t="str">
        <f>_xll.XLOOKUP(Table1[[#This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IF(_xll.XLOOKUP(C143,customers!$A$1:$A$1001,customers!$C$1:$C$1001,,0)=0, "",_xll.XLOOKUP(C143,customers!$A$1:$A$1001,customers!$C$1:$C$1001,,0))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6">
        <f t="shared" si="6"/>
        <v>15.54</v>
      </c>
      <c r="N143" t="str">
        <f t="shared" si="7"/>
        <v>Arabica</v>
      </c>
      <c r="O143" t="str">
        <f t="shared" si="8"/>
        <v>Light</v>
      </c>
      <c r="P143" t="str">
        <f>_xll.XLOOKUP(Table1[[#This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IF(_xll.XLOOKUP(C144,customers!$A$1:$A$1001,customers!$C$1:$C$1001,,0)=0, "",_xll.XLOOKUP(C144,customers!$A$1:$A$1001,customers!$C$1:$C$1001,,0))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6">
        <f t="shared" si="6"/>
        <v>136.61999999999998</v>
      </c>
      <c r="N144" t="str">
        <f t="shared" si="7"/>
        <v>Excelsa</v>
      </c>
      <c r="O144" t="str">
        <f t="shared" si="8"/>
        <v>Light</v>
      </c>
      <c r="P144" t="str">
        <f>_xll.XLOOKUP(Table1[[#This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IF(_xll.XLOOKUP(C145,customers!$A$1:$A$1001,customers!$C$1:$C$1001,,0)=0, "",_xll.XLOOKUP(C145,customers!$A$1:$A$1001,customers!$C$1:$C$1001,,0))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6">
        <f t="shared" si="6"/>
        <v>17.46</v>
      </c>
      <c r="N145" t="str">
        <f t="shared" si="7"/>
        <v>Liberica</v>
      </c>
      <c r="O145" t="str">
        <f t="shared" si="8"/>
        <v>Medium</v>
      </c>
      <c r="P145" t="str">
        <f>_xll.XLOOKUP(Table1[[#This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IF(_xll.XLOOKUP(C146,customers!$A$1:$A$1001,customers!$C$1:$C$1001,,0)=0, "",_xll.XLOOKUP(C146,customers!$A$1:$A$1001,customers!$C$1:$C$1001,,0))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6">
        <f t="shared" si="6"/>
        <v>68.309999999999988</v>
      </c>
      <c r="N146" t="str">
        <f t="shared" si="7"/>
        <v>Excelsa</v>
      </c>
      <c r="O146" t="str">
        <f t="shared" si="8"/>
        <v>Light</v>
      </c>
      <c r="P146" t="str">
        <f>_xll.XLOOKUP(Table1[[#This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IF(_xll.XLOOKUP(C147,customers!$A$1:$A$1001,customers!$C$1:$C$1001,,0)=0, "",_xll.XLOOKUP(C147,customers!$A$1:$A$1001,customers!$C$1:$C$1001,,0))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6">
        <f t="shared" si="6"/>
        <v>17.46</v>
      </c>
      <c r="N147" t="str">
        <f t="shared" si="7"/>
        <v>Liberica</v>
      </c>
      <c r="O147" t="str">
        <f t="shared" si="8"/>
        <v>Medium</v>
      </c>
      <c r="P147" t="str">
        <f>_xll.XLOOKUP(Table1[[#This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IF(_xll.XLOOKUP(C148,customers!$A$1:$A$1001,customers!$C$1:$C$1001,,0)=0, "",_xll.XLOOKUP(C148,customers!$A$1:$A$1001,customers!$C$1:$C$1001,,0))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6">
        <f t="shared" si="6"/>
        <v>43.650000000000006</v>
      </c>
      <c r="N148" t="str">
        <f t="shared" si="7"/>
        <v>Liberica</v>
      </c>
      <c r="O148" t="str">
        <f t="shared" si="8"/>
        <v>Medium</v>
      </c>
      <c r="P148" t="str">
        <f>_xll.XLOOKUP(Table1[[#This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IF(_xll.XLOOKUP(C149,customers!$A$1:$A$1001,customers!$C$1:$C$1001,,0)=0, "",_xll.XLOOKUP(C149,customers!$A$1:$A$1001,customers!$C$1:$C$1001,,0))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6">
        <f t="shared" si="6"/>
        <v>27.5</v>
      </c>
      <c r="N149" t="str">
        <f t="shared" si="7"/>
        <v>Excelsa</v>
      </c>
      <c r="O149" t="str">
        <f t="shared" si="8"/>
        <v>Medium</v>
      </c>
      <c r="P149" t="str">
        <f>_xll.XLOOKUP(Table1[[#This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IF(_xll.XLOOKUP(C150,customers!$A$1:$A$1001,customers!$C$1:$C$1001,,0)=0, "",_xll.XLOOKUP(C150,customers!$A$1:$A$1001,customers!$C$1:$C$1001,,0))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6">
        <f t="shared" si="6"/>
        <v>18.225000000000001</v>
      </c>
      <c r="N150" t="str">
        <f t="shared" si="7"/>
        <v>Excelsa</v>
      </c>
      <c r="O150" t="str">
        <f t="shared" si="8"/>
        <v>Dark</v>
      </c>
      <c r="P150" t="str">
        <f>_xll.XLOOKUP(Table1[[#This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IF(_xll.XLOOKUP(C151,customers!$A$1:$A$1001,customers!$C$1:$C$1001,,0)=0, "",_xll.XLOOKUP(C151,customers!$A$1:$A$1001,customers!$C$1:$C$1001,,0))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6">
        <f t="shared" si="6"/>
        <v>51.749999999999993</v>
      </c>
      <c r="N151" t="str">
        <f t="shared" si="7"/>
        <v>Arabica</v>
      </c>
      <c r="O151" t="str">
        <f t="shared" si="8"/>
        <v>Medium</v>
      </c>
      <c r="P151" t="str">
        <f>_xll.XLOOKUP(Table1[[#This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IF(_xll.XLOOKUP(C152,customers!$A$1:$A$1001,customers!$C$1:$C$1001,,0)=0, "",_xll.XLOOKUP(C152,customers!$A$1:$A$1001,customers!$C$1:$C$1001,,0))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6">
        <f t="shared" si="6"/>
        <v>12.95</v>
      </c>
      <c r="N152" t="str">
        <f t="shared" si="7"/>
        <v>Liberica</v>
      </c>
      <c r="O152" t="str">
        <f t="shared" si="8"/>
        <v>Dark</v>
      </c>
      <c r="P152" t="str">
        <f>_xll.XLOOKUP(Table1[[#This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IF(_xll.XLOOKUP(C153,customers!$A$1:$A$1001,customers!$C$1:$C$1001,,0)=0, "",_xll.XLOOKUP(C153,customers!$A$1:$A$1001,customers!$C$1:$C$1001,,0))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6">
        <f t="shared" si="6"/>
        <v>33.75</v>
      </c>
      <c r="N153" t="str">
        <f t="shared" si="7"/>
        <v>Arabica</v>
      </c>
      <c r="O153" t="str">
        <f t="shared" si="8"/>
        <v>Medium</v>
      </c>
      <c r="P153" t="str">
        <f>_xll.XLOOKUP(Table1[[#This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IF(_xll.XLOOKUP(C154,customers!$A$1:$A$1001,customers!$C$1:$C$1001,,0)=0, "",_xll.XLOOKUP(C154,customers!$A$1:$A$1001,customers!$C$1:$C$1001,,0))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6">
        <f t="shared" si="6"/>
        <v>68.655000000000001</v>
      </c>
      <c r="N154" t="str">
        <f t="shared" si="7"/>
        <v>Robusta</v>
      </c>
      <c r="O154" t="str">
        <f t="shared" si="8"/>
        <v>Medium</v>
      </c>
      <c r="P154" t="str">
        <f>_xll.XLOOKUP(Table1[[#This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IF(_xll.XLOOKUP(C155,customers!$A$1:$A$1001,customers!$C$1:$C$1001,,0)=0, "",_xll.XLOOKUP(C155,customers!$A$1:$A$1001,customers!$C$1:$C$1001,,0))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6">
        <f t="shared" si="6"/>
        <v>2.6849999999999996</v>
      </c>
      <c r="N155" t="str">
        <f t="shared" si="7"/>
        <v>Robusta</v>
      </c>
      <c r="O155" t="str">
        <f t="shared" si="8"/>
        <v>Dark</v>
      </c>
      <c r="P155" t="str">
        <f>_xll.XLOOKUP(Table1[[#This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IF(_xll.XLOOKUP(C156,customers!$A$1:$A$1001,customers!$C$1:$C$1001,,0)=0, "",_xll.XLOOKUP(C156,customers!$A$1:$A$1001,customers!$C$1:$C$1001,,0))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6">
        <f t="shared" si="6"/>
        <v>114.42499999999998</v>
      </c>
      <c r="N156" t="str">
        <f t="shared" si="7"/>
        <v>Arabica</v>
      </c>
      <c r="O156" t="str">
        <f t="shared" si="8"/>
        <v>Dark</v>
      </c>
      <c r="P156" t="str">
        <f>_xll.XLOOKUP(Table1[[#This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IF(_xll.XLOOKUP(C157,customers!$A$1:$A$1001,customers!$C$1:$C$1001,,0)=0, "",_xll.XLOOKUP(C157,customers!$A$1:$A$1001,customers!$C$1:$C$1001,,0))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6">
        <f t="shared" si="6"/>
        <v>155.24999999999997</v>
      </c>
      <c r="N157" t="str">
        <f t="shared" si="7"/>
        <v>Arabica</v>
      </c>
      <c r="O157" t="str">
        <f t="shared" si="8"/>
        <v>Medium</v>
      </c>
      <c r="P157" t="str">
        <f>_xll.XLOOKUP(Table1[[#This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IF(_xll.XLOOKUP(C158,customers!$A$1:$A$1001,customers!$C$1:$C$1001,,0)=0, "",_xll.XLOOKUP(C158,customers!$A$1:$A$1001,customers!$C$1:$C$1001,,0))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6">
        <f t="shared" si="6"/>
        <v>77.624999999999986</v>
      </c>
      <c r="N158" t="str">
        <f t="shared" si="7"/>
        <v>Arabica</v>
      </c>
      <c r="O158" t="str">
        <f t="shared" si="8"/>
        <v>Medium</v>
      </c>
      <c r="P158" t="str">
        <f>_xll.XLOOKUP(Table1[[#This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IF(_xll.XLOOKUP(C159,customers!$A$1:$A$1001,customers!$C$1:$C$1001,,0)=0, "",_xll.XLOOKUP(C159,customers!$A$1:$A$1001,customers!$C$1:$C$1001,,0))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6">
        <f t="shared" si="6"/>
        <v>61.754999999999995</v>
      </c>
      <c r="N159" t="str">
        <f t="shared" si="7"/>
        <v>Robusta</v>
      </c>
      <c r="O159" t="str">
        <f t="shared" si="8"/>
        <v>Dark</v>
      </c>
      <c r="P159" t="str">
        <f>_xll.XLOOKUP(Table1[[#This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IF(_xll.XLOOKUP(C160,customers!$A$1:$A$1001,customers!$C$1:$C$1001,,0)=0, "",_xll.XLOOKUP(C160,customers!$A$1:$A$1001,customers!$C$1:$C$1001,,0))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6">
        <f t="shared" si="6"/>
        <v>123.50999999999999</v>
      </c>
      <c r="N160" t="str">
        <f t="shared" si="7"/>
        <v>Robusta</v>
      </c>
      <c r="O160" t="str">
        <f t="shared" si="8"/>
        <v>Dark</v>
      </c>
      <c r="P160" t="str">
        <f>_xll.XLOOKUP(Table1[[#This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IF(_xll.XLOOKUP(C161,customers!$A$1:$A$1001,customers!$C$1:$C$1001,,0)=0, "",_xll.XLOOKUP(C161,customers!$A$1:$A$1001,customers!$C$1:$C$1001,,0))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6">
        <f t="shared" si="6"/>
        <v>218.73</v>
      </c>
      <c r="N161" t="str">
        <f t="shared" si="7"/>
        <v>Liberica</v>
      </c>
      <c r="O161" t="str">
        <f t="shared" si="8"/>
        <v>Light</v>
      </c>
      <c r="P161" t="str">
        <f>_xll.XLOOKUP(Table1[[#This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IF(_xll.XLOOKUP(C162,customers!$A$1:$A$1001,customers!$C$1:$C$1001,,0)=0, "",_xll.XLOOKUP(C162,customers!$A$1:$A$1001,customers!$C$1:$C$1001,,0))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6">
        <f t="shared" si="6"/>
        <v>33</v>
      </c>
      <c r="N162" t="str">
        <f t="shared" si="7"/>
        <v>Excelsa</v>
      </c>
      <c r="O162" t="str">
        <f t="shared" si="8"/>
        <v>Medium</v>
      </c>
      <c r="P162" t="str">
        <f>_xll.XLOOKUP(Table1[[#This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IF(_xll.XLOOKUP(C163,customers!$A$1:$A$1001,customers!$C$1:$C$1001,,0)=0, "",_xll.XLOOKUP(C163,customers!$A$1:$A$1001,customers!$C$1:$C$1001,,0))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6">
        <f t="shared" si="6"/>
        <v>23.31</v>
      </c>
      <c r="N163" t="str">
        <f t="shared" si="7"/>
        <v>Arabica</v>
      </c>
      <c r="O163" t="str">
        <f t="shared" si="8"/>
        <v>Light</v>
      </c>
      <c r="P163" t="str">
        <f>_xll.XLOOKUP(Table1[[#This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IF(_xll.XLOOKUP(C164,customers!$A$1:$A$1001,customers!$C$1:$C$1001,,0)=0, "",_xll.XLOOKUP(C164,customers!$A$1:$A$1001,customers!$C$1:$C$1001,,0))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6">
        <f t="shared" si="6"/>
        <v>21.87</v>
      </c>
      <c r="N164" t="str">
        <f t="shared" si="7"/>
        <v>Excelsa</v>
      </c>
      <c r="O164" t="str">
        <f t="shared" si="8"/>
        <v>Dark</v>
      </c>
      <c r="P164" t="str">
        <f>_xll.XLOOKUP(Table1[[#This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IF(_xll.XLOOKUP(C165,customers!$A$1:$A$1001,customers!$C$1:$C$1001,,0)=0, "",_xll.XLOOKUP(C165,customers!$A$1:$A$1001,customers!$C$1:$C$1001,,0))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6">
        <f t="shared" si="6"/>
        <v>16.11</v>
      </c>
      <c r="N165" t="str">
        <f t="shared" si="7"/>
        <v>Robusta</v>
      </c>
      <c r="O165" t="str">
        <f t="shared" si="8"/>
        <v>Dark</v>
      </c>
      <c r="P165" t="str">
        <f>_xll.XLOOKUP(Table1[[#This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IF(_xll.XLOOKUP(C166,customers!$A$1:$A$1001,customers!$C$1:$C$1001,,0)=0, "",_xll.XLOOKUP(C166,customers!$A$1:$A$1001,customers!$C$1:$C$1001,,0))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6">
        <f t="shared" si="6"/>
        <v>29.16</v>
      </c>
      <c r="N166" t="str">
        <f t="shared" si="7"/>
        <v>Excelsa</v>
      </c>
      <c r="O166" t="str">
        <f t="shared" si="8"/>
        <v>Dark</v>
      </c>
      <c r="P166" t="str">
        <f>_xll.XLOOKUP(Table1[[#This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IF(_xll.XLOOKUP(C167,customers!$A$1:$A$1001,customers!$C$1:$C$1001,,0)=0, "",_xll.XLOOKUP(C167,customers!$A$1:$A$1001,customers!$C$1:$C$1001,,0))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6">
        <f t="shared" si="6"/>
        <v>53.699999999999996</v>
      </c>
      <c r="N167" t="str">
        <f t="shared" si="7"/>
        <v>Robusta</v>
      </c>
      <c r="O167" t="str">
        <f t="shared" si="8"/>
        <v>Dark</v>
      </c>
      <c r="P167" t="str">
        <f>_xll.XLOOKUP(Table1[[#This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IF(_xll.XLOOKUP(C168,customers!$A$1:$A$1001,customers!$C$1:$C$1001,,0)=0, "",_xll.XLOOKUP(C168,customers!$A$1:$A$1001,customers!$C$1:$C$1001,,0))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6">
        <f t="shared" si="6"/>
        <v>26.849999999999994</v>
      </c>
      <c r="N168" t="str">
        <f t="shared" si="7"/>
        <v>Robusta</v>
      </c>
      <c r="O168" t="str">
        <f t="shared" si="8"/>
        <v>Dark</v>
      </c>
      <c r="P168" t="str">
        <f>_xll.XLOOKUP(Table1[[#This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IF(_xll.XLOOKUP(C169,customers!$A$1:$A$1001,customers!$C$1:$C$1001,,0)=0, "",_xll.XLOOKUP(C169,customers!$A$1:$A$1001,customers!$C$1:$C$1001,,0))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6">
        <f t="shared" si="6"/>
        <v>41.25</v>
      </c>
      <c r="N169" t="str">
        <f t="shared" si="7"/>
        <v>Excelsa</v>
      </c>
      <c r="O169" t="str">
        <f t="shared" si="8"/>
        <v>Medium</v>
      </c>
      <c r="P169" t="str">
        <f>_xll.XLOOKUP(Table1[[#This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IF(_xll.XLOOKUP(C170,customers!$A$1:$A$1001,customers!$C$1:$C$1001,,0)=0, "",_xll.XLOOKUP(C170,customers!$A$1:$A$1001,customers!$C$1:$C$1001,,0))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6">
        <f t="shared" si="6"/>
        <v>40.5</v>
      </c>
      <c r="N170" t="str">
        <f t="shared" si="7"/>
        <v>Arabica</v>
      </c>
      <c r="O170" t="str">
        <f t="shared" si="8"/>
        <v>Medium</v>
      </c>
      <c r="P170" t="str">
        <f>_xll.XLOOKUP(Table1[[#This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IF(_xll.XLOOKUP(C171,customers!$A$1:$A$1001,customers!$C$1:$C$1001,,0)=0, "",_xll.XLOOKUP(C171,customers!$A$1:$A$1001,customers!$C$1:$C$1001,,0))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6">
        <f t="shared" si="6"/>
        <v>17.899999999999999</v>
      </c>
      <c r="N171" t="str">
        <f t="shared" si="7"/>
        <v>Robusta</v>
      </c>
      <c r="O171" t="str">
        <f t="shared" si="8"/>
        <v>Dark</v>
      </c>
      <c r="P171" t="str">
        <f>_xll.XLOOKUP(Table1[[#This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IF(_xll.XLOOKUP(C172,customers!$A$1:$A$1001,customers!$C$1:$C$1001,,0)=0, "",_xll.XLOOKUP(C172,customers!$A$1:$A$1001,customers!$C$1:$C$1001,,0))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6">
        <f t="shared" si="6"/>
        <v>68.309999999999988</v>
      </c>
      <c r="N172" t="str">
        <f t="shared" si="7"/>
        <v>Excelsa</v>
      </c>
      <c r="O172" t="str">
        <f t="shared" si="8"/>
        <v>Light</v>
      </c>
      <c r="P172" t="str">
        <f>_xll.XLOOKUP(Table1[[#This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IF(_xll.XLOOKUP(C173,customers!$A$1:$A$1001,customers!$C$1:$C$1001,,0)=0, "",_xll.XLOOKUP(C173,customers!$A$1:$A$1001,customers!$C$1:$C$1001,,0))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6">
        <f t="shared" si="6"/>
        <v>63.249999999999993</v>
      </c>
      <c r="N173" t="str">
        <f t="shared" si="7"/>
        <v>Excelsa</v>
      </c>
      <c r="O173" t="str">
        <f t="shared" si="8"/>
        <v>Medium</v>
      </c>
      <c r="P173" t="str">
        <f>_xll.XLOOKUP(Table1[[#This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IF(_xll.XLOOKUP(C174,customers!$A$1:$A$1001,customers!$C$1:$C$1001,,0)=0, "",_xll.XLOOKUP(C174,customers!$A$1:$A$1001,customers!$C$1:$C$1001,,0))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6">
        <f t="shared" si="6"/>
        <v>21.87</v>
      </c>
      <c r="N174" t="str">
        <f t="shared" si="7"/>
        <v>Excelsa</v>
      </c>
      <c r="O174" t="str">
        <f t="shared" si="8"/>
        <v>Dark</v>
      </c>
      <c r="P174" t="str">
        <f>_xll.XLOOKUP(Table1[[#This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IF(_xll.XLOOKUP(C175,customers!$A$1:$A$1001,customers!$C$1:$C$1001,,0)=0, "",_xll.XLOOKUP(C175,customers!$A$1:$A$1001,customers!$C$1:$C$1001,,0))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6">
        <f t="shared" si="6"/>
        <v>91.539999999999992</v>
      </c>
      <c r="N175" t="str">
        <f t="shared" si="7"/>
        <v>Robusta</v>
      </c>
      <c r="O175" t="str">
        <f t="shared" si="8"/>
        <v>Medium</v>
      </c>
      <c r="P175" t="str">
        <f>_xll.XLOOKUP(Table1[[#This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IF(_xll.XLOOKUP(C176,customers!$A$1:$A$1001,customers!$C$1:$C$1001,,0)=0, "",_xll.XLOOKUP(C176,customers!$A$1:$A$1001,customers!$C$1:$C$1001,,0))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6">
        <f t="shared" si="6"/>
        <v>204.92999999999995</v>
      </c>
      <c r="N176" t="str">
        <f t="shared" si="7"/>
        <v>Excelsa</v>
      </c>
      <c r="O176" t="str">
        <f t="shared" si="8"/>
        <v>Light</v>
      </c>
      <c r="P176" t="str">
        <f>_xll.XLOOKUP(Table1[[#This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IF(_xll.XLOOKUP(C177,customers!$A$1:$A$1001,customers!$C$1:$C$1001,,0)=0, "",_xll.XLOOKUP(C177,customers!$A$1:$A$1001,customers!$C$1:$C$1001,,0))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6">
        <f t="shared" si="6"/>
        <v>63.249999999999993</v>
      </c>
      <c r="N177" t="str">
        <f t="shared" si="7"/>
        <v>Excelsa</v>
      </c>
      <c r="O177" t="str">
        <f t="shared" si="8"/>
        <v>Medium</v>
      </c>
      <c r="P177" t="str">
        <f>_xll.XLOOKUP(Table1[[#This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IF(_xll.XLOOKUP(C178,customers!$A$1:$A$1001,customers!$C$1:$C$1001,,0)=0, "",_xll.XLOOKUP(C178,customers!$A$1:$A$1001,customers!$C$1:$C$1001,,0))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6">
        <f t="shared" si="6"/>
        <v>34.154999999999994</v>
      </c>
      <c r="N178" t="str">
        <f t="shared" si="7"/>
        <v>Excelsa</v>
      </c>
      <c r="O178" t="str">
        <f t="shared" si="8"/>
        <v>Light</v>
      </c>
      <c r="P178" t="str">
        <f>_xll.XLOOKUP(Table1[[#This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IF(_xll.XLOOKUP(C179,customers!$A$1:$A$1001,customers!$C$1:$C$1001,,0)=0, "",_xll.XLOOKUP(C179,customers!$A$1:$A$1001,customers!$C$1:$C$1001,,0))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6">
        <f t="shared" si="6"/>
        <v>109.93999999999998</v>
      </c>
      <c r="N179" t="str">
        <f t="shared" si="7"/>
        <v>Robusta</v>
      </c>
      <c r="O179" t="str">
        <f t="shared" si="8"/>
        <v>Light</v>
      </c>
      <c r="P179" t="str">
        <f>_xll.XLOOKUP(Table1[[#This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IF(_xll.XLOOKUP(C180,customers!$A$1:$A$1001,customers!$C$1:$C$1001,,0)=0, "",_xll.XLOOKUP(C180,customers!$A$1:$A$1001,customers!$C$1:$C$1001,,0))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6">
        <f t="shared" si="6"/>
        <v>25.9</v>
      </c>
      <c r="N180" t="str">
        <f t="shared" si="7"/>
        <v>Arabica</v>
      </c>
      <c r="O180" t="str">
        <f t="shared" si="8"/>
        <v>Light</v>
      </c>
      <c r="P180" t="str">
        <f>_xll.XLOOKUP(Table1[[#This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IF(_xll.XLOOKUP(C181,customers!$A$1:$A$1001,customers!$C$1:$C$1001,,0)=0, "",_xll.XLOOKUP(C181,customers!$A$1:$A$1001,customers!$C$1:$C$1001,,0))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6">
        <f t="shared" si="6"/>
        <v>2.9849999999999999</v>
      </c>
      <c r="N181" t="str">
        <f t="shared" si="7"/>
        <v>Arabica</v>
      </c>
      <c r="O181" t="str">
        <f t="shared" si="8"/>
        <v>Dark</v>
      </c>
      <c r="P181" t="str">
        <f>_xll.XLOOKUP(Table1[[#This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IF(_xll.XLOOKUP(C182,customers!$A$1:$A$1001,customers!$C$1:$C$1001,,0)=0, "",_xll.XLOOKUP(C182,customers!$A$1:$A$1001,customers!$C$1:$C$1001,,0))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6">
        <f t="shared" si="6"/>
        <v>22.274999999999999</v>
      </c>
      <c r="N182" t="str">
        <f t="shared" si="7"/>
        <v>Excelsa</v>
      </c>
      <c r="O182" t="str">
        <f t="shared" si="8"/>
        <v>Light</v>
      </c>
      <c r="P182" t="str">
        <f>_xll.XLOOKUP(Table1[[#This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IF(_xll.XLOOKUP(C183,customers!$A$1:$A$1001,customers!$C$1:$C$1001,,0)=0, "",_xll.XLOOKUP(C183,customers!$A$1:$A$1001,customers!$C$1:$C$1001,,0))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6">
        <f t="shared" si="6"/>
        <v>29.849999999999998</v>
      </c>
      <c r="N183" t="str">
        <f t="shared" si="7"/>
        <v>Arabica</v>
      </c>
      <c r="O183" t="str">
        <f t="shared" si="8"/>
        <v>Dark</v>
      </c>
      <c r="P183" t="str">
        <f>_xll.XLOOKUP(Table1[[#This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IF(_xll.XLOOKUP(C184,customers!$A$1:$A$1001,customers!$C$1:$C$1001,,0)=0, "",_xll.XLOOKUP(C184,customers!$A$1:$A$1001,customers!$C$1:$C$1001,,0))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6">
        <f t="shared" si="6"/>
        <v>32.22</v>
      </c>
      <c r="N184" t="str">
        <f t="shared" si="7"/>
        <v>Robusta</v>
      </c>
      <c r="O184" t="str">
        <f t="shared" si="8"/>
        <v>Dark</v>
      </c>
      <c r="P184" t="str">
        <f>_xll.XLOOKUP(Table1[[#This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IF(_xll.XLOOKUP(C185,customers!$A$1:$A$1001,customers!$C$1:$C$1001,,0)=0, "",_xll.XLOOKUP(C185,customers!$A$1:$A$1001,customers!$C$1:$C$1001,,0))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6">
        <f t="shared" si="6"/>
        <v>8.25</v>
      </c>
      <c r="N185" t="str">
        <f t="shared" si="7"/>
        <v>Excelsa</v>
      </c>
      <c r="O185" t="str">
        <f t="shared" si="8"/>
        <v>Medium</v>
      </c>
      <c r="P185" t="str">
        <f>_xll.XLOOKUP(Table1[[#This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IF(_xll.XLOOKUP(C186,customers!$A$1:$A$1001,customers!$C$1:$C$1001,,0)=0, "",_xll.XLOOKUP(C186,customers!$A$1:$A$1001,customers!$C$1:$C$1001,,0))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6">
        <f t="shared" si="6"/>
        <v>31.08</v>
      </c>
      <c r="N186" t="str">
        <f t="shared" si="7"/>
        <v>Arabica</v>
      </c>
      <c r="O186" t="str">
        <f t="shared" si="8"/>
        <v>Light</v>
      </c>
      <c r="P186" t="str">
        <f>_xll.XLOOKUP(Table1[[#This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IF(_xll.XLOOKUP(C187,customers!$A$1:$A$1001,customers!$C$1:$C$1001,,0)=0, "",_xll.XLOOKUP(C187,customers!$A$1:$A$1001,customers!$C$1:$C$1001,,0))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6">
        <f t="shared" si="6"/>
        <v>36.450000000000003</v>
      </c>
      <c r="N187" t="str">
        <f t="shared" si="7"/>
        <v>Excelsa</v>
      </c>
      <c r="O187" t="str">
        <f t="shared" si="8"/>
        <v>Dark</v>
      </c>
      <c r="P187" t="str">
        <f>_xll.XLOOKUP(Table1[[#This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IF(_xll.XLOOKUP(C188,customers!$A$1:$A$1001,customers!$C$1:$C$1001,,0)=0, "",_xll.XLOOKUP(C188,customers!$A$1:$A$1001,customers!$C$1:$C$1001,,0))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6">
        <f t="shared" si="6"/>
        <v>68.655000000000001</v>
      </c>
      <c r="N188" t="str">
        <f t="shared" si="7"/>
        <v>Robusta</v>
      </c>
      <c r="O188" t="str">
        <f t="shared" si="8"/>
        <v>Medium</v>
      </c>
      <c r="P188" t="str">
        <f>_xll.XLOOKUP(Table1[[#This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IF(_xll.XLOOKUP(C189,customers!$A$1:$A$1001,customers!$C$1:$C$1001,,0)=0, "",_xll.XLOOKUP(C189,customers!$A$1:$A$1001,customers!$C$1:$C$1001,,0))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6">
        <f t="shared" si="6"/>
        <v>43.650000000000006</v>
      </c>
      <c r="N189" t="str">
        <f t="shared" si="7"/>
        <v>Liberica</v>
      </c>
      <c r="O189" t="str">
        <f t="shared" si="8"/>
        <v>Medium</v>
      </c>
      <c r="P189" t="str">
        <f>_xll.XLOOKUP(Table1[[#This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IF(_xll.XLOOKUP(C190,customers!$A$1:$A$1001,customers!$C$1:$C$1001,,0)=0, "",_xll.XLOOKUP(C190,customers!$A$1:$A$1001,customers!$C$1:$C$1001,,0))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6">
        <f t="shared" si="6"/>
        <v>4.4550000000000001</v>
      </c>
      <c r="N190" t="str">
        <f t="shared" si="7"/>
        <v>Excelsa</v>
      </c>
      <c r="O190" t="str">
        <f t="shared" si="8"/>
        <v>Light</v>
      </c>
      <c r="P190" t="str">
        <f>_xll.XLOOKUP(Table1[[#This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IF(_xll.XLOOKUP(C191,customers!$A$1:$A$1001,customers!$C$1:$C$1001,,0)=0, "",_xll.XLOOKUP(C191,customers!$A$1:$A$1001,customers!$C$1:$C$1001,,0))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6">
        <f t="shared" si="6"/>
        <v>43.650000000000006</v>
      </c>
      <c r="N191" t="str">
        <f t="shared" si="7"/>
        <v>Liberica</v>
      </c>
      <c r="O191" t="str">
        <f t="shared" si="8"/>
        <v>Medium</v>
      </c>
      <c r="P191" t="str">
        <f>_xll.XLOOKUP(Table1[[#This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IF(_xll.XLOOKUP(C192,customers!$A$1:$A$1001,customers!$C$1:$C$1001,,0)=0, "",_xll.XLOOKUP(C192,customers!$A$1:$A$1001,customers!$C$1:$C$1001,,0))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6">
        <f t="shared" si="6"/>
        <v>33.464999999999996</v>
      </c>
      <c r="N192" t="str">
        <f t="shared" si="7"/>
        <v>Liberica</v>
      </c>
      <c r="O192" t="str">
        <f t="shared" si="8"/>
        <v>Medium</v>
      </c>
      <c r="P192" t="str">
        <f>_xll.XLOOKUP(Table1[[#This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IF(_xll.XLOOKUP(C193,customers!$A$1:$A$1001,customers!$C$1:$C$1001,,0)=0, "",_xll.XLOOKUP(C193,customers!$A$1:$A$1001,customers!$C$1:$C$1001,,0))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6">
        <f t="shared" si="6"/>
        <v>19.424999999999997</v>
      </c>
      <c r="N193" t="str">
        <f t="shared" si="7"/>
        <v>Liberica</v>
      </c>
      <c r="O193" t="str">
        <f t="shared" si="8"/>
        <v>Dark</v>
      </c>
      <c r="P193" t="str">
        <f>_xll.XLOOKUP(Table1[[#This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IF(_xll.XLOOKUP(C194,customers!$A$1:$A$1001,customers!$C$1:$C$1001,,0)=0, "",_xll.XLOOKUP(C194,customers!$A$1:$A$1001,customers!$C$1:$C$1001,,0))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6">
        <f t="shared" si="6"/>
        <v>72.900000000000006</v>
      </c>
      <c r="N194" t="str">
        <f t="shared" si="7"/>
        <v>Excelsa</v>
      </c>
      <c r="O194" t="str">
        <f t="shared" si="8"/>
        <v>Dark</v>
      </c>
      <c r="P194" t="str">
        <f>_xll.XLOOKUP(Table1[[#This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IF(_xll.XLOOKUP(C195,customers!$A$1:$A$1001,customers!$C$1:$C$1001,,0)=0, "",_xll.XLOOKUP(C195,customers!$A$1:$A$1001,customers!$C$1:$C$1001,,0))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6">
        <f t="shared" ref="M195:M258" si="9">L195*E195</f>
        <v>44.55</v>
      </c>
      <c r="N195" t="str">
        <f t="shared" ref="N195:N258" si="10">_xlfn.IFS(I195="Rob","Robusta",I195="Exc", "Excelsa", I195="Ara", "Arabica", I195="Lib", "Liberica")</f>
        <v>Excelsa</v>
      </c>
      <c r="O195" t="str">
        <f t="shared" ref="O195:O258" si="11">_xlfn.IFS(J195="M", "Medium", J195="L", "Light", J195="D","Dark")</f>
        <v>Light</v>
      </c>
      <c r="P195" t="str">
        <f>_xll.XLOOKUP(Table1[[#This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IF(_xll.XLOOKUP(C196,customers!$A$1:$A$1001,customers!$C$1:$C$1001,,0)=0, "",_xll.XLOOKUP(C196,customers!$A$1:$A$1001,customers!$C$1:$C$1001,,0))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6">
        <f t="shared" si="9"/>
        <v>36.450000000000003</v>
      </c>
      <c r="N196" t="str">
        <f t="shared" si="10"/>
        <v>Excelsa</v>
      </c>
      <c r="O196" t="str">
        <f t="shared" si="11"/>
        <v>Dark</v>
      </c>
      <c r="P196" t="str">
        <f>_xll.XLOOKUP(Table1[[#This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IF(_xll.XLOOKUP(C197,customers!$A$1:$A$1001,customers!$C$1:$C$1001,,0)=0, "",_xll.XLOOKUP(C197,customers!$A$1:$A$1001,customers!$C$1:$C$1001,,0))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6">
        <f t="shared" si="9"/>
        <v>38.849999999999994</v>
      </c>
      <c r="N197" t="str">
        <f t="shared" si="10"/>
        <v>Arabica</v>
      </c>
      <c r="O197" t="str">
        <f t="shared" si="11"/>
        <v>Light</v>
      </c>
      <c r="P197" t="str">
        <f>_xll.XLOOKUP(Table1[[#This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IF(_xll.XLOOKUP(C198,customers!$A$1:$A$1001,customers!$C$1:$C$1001,,0)=0, "",_xll.XLOOKUP(C198,customers!$A$1:$A$1001,customers!$C$1:$C$1001,,0))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6">
        <f t="shared" si="9"/>
        <v>53.46</v>
      </c>
      <c r="N198" t="str">
        <f t="shared" si="10"/>
        <v>Excelsa</v>
      </c>
      <c r="O198" t="str">
        <f t="shared" si="11"/>
        <v>Light</v>
      </c>
      <c r="P198" t="str">
        <f>_xll.XLOOKUP(Table1[[#This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IF(_xll.XLOOKUP(C199,customers!$A$1:$A$1001,customers!$C$1:$C$1001,,0)=0, "",_xll.XLOOKUP(C199,customers!$A$1:$A$1001,customers!$C$1:$C$1001,,0))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6">
        <f t="shared" si="9"/>
        <v>59.569999999999993</v>
      </c>
      <c r="N199" t="str">
        <f t="shared" si="10"/>
        <v>Liberica</v>
      </c>
      <c r="O199" t="str">
        <f t="shared" si="11"/>
        <v>Dark</v>
      </c>
      <c r="P199" t="str">
        <f>_xll.XLOOKUP(Table1[[#This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IF(_xll.XLOOKUP(C200,customers!$A$1:$A$1001,customers!$C$1:$C$1001,,0)=0, "",_xll.XLOOKUP(C200,customers!$A$1:$A$1001,customers!$C$1:$C$1001,,0))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6">
        <f t="shared" si="9"/>
        <v>89.35499999999999</v>
      </c>
      <c r="N200" t="str">
        <f t="shared" si="10"/>
        <v>Liberica</v>
      </c>
      <c r="O200" t="str">
        <f t="shared" si="11"/>
        <v>Dark</v>
      </c>
      <c r="P200" t="str">
        <f>_xll.XLOOKUP(Table1[[#This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IF(_xll.XLOOKUP(C201,customers!$A$1:$A$1001,customers!$C$1:$C$1001,,0)=0, "",_xll.XLOOKUP(C201,customers!$A$1:$A$1001,customers!$C$1:$C$1001,,0))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6">
        <f t="shared" si="9"/>
        <v>38.04</v>
      </c>
      <c r="N201" t="str">
        <f t="shared" si="10"/>
        <v>Liberica</v>
      </c>
      <c r="O201" t="str">
        <f t="shared" si="11"/>
        <v>Light</v>
      </c>
      <c r="P201" t="str">
        <f>_xll.XLOOKUP(Table1[[#This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IF(_xll.XLOOKUP(C202,customers!$A$1:$A$1001,customers!$C$1:$C$1001,,0)=0, "",_xll.XLOOKUP(C202,customers!$A$1:$A$1001,customers!$C$1:$C$1001,,0))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6">
        <f t="shared" si="9"/>
        <v>41.25</v>
      </c>
      <c r="N202" t="str">
        <f t="shared" si="10"/>
        <v>Excelsa</v>
      </c>
      <c r="O202" t="str">
        <f t="shared" si="11"/>
        <v>Medium</v>
      </c>
      <c r="P202" t="str">
        <f>_xll.XLOOKUP(Table1[[#This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IF(_xll.XLOOKUP(C203,customers!$A$1:$A$1001,customers!$C$1:$C$1001,,0)=0, "",_xll.XLOOKUP(C203,customers!$A$1:$A$1001,customers!$C$1:$C$1001,,0))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6">
        <f t="shared" si="9"/>
        <v>57.06</v>
      </c>
      <c r="N203" t="str">
        <f t="shared" si="10"/>
        <v>Liberica</v>
      </c>
      <c r="O203" t="str">
        <f t="shared" si="11"/>
        <v>Light</v>
      </c>
      <c r="P203" t="str">
        <f>_xll.XLOOKUP(Table1[[#This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IF(_xll.XLOOKUP(C204,customers!$A$1:$A$1001,customers!$C$1:$C$1001,,0)=0, "",_xll.XLOOKUP(C204,customers!$A$1:$A$1001,customers!$C$1:$C$1001,,0))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6">
        <f t="shared" si="9"/>
        <v>178.70999999999998</v>
      </c>
      <c r="N204" t="str">
        <f t="shared" si="10"/>
        <v>Liberica</v>
      </c>
      <c r="O204" t="str">
        <f t="shared" si="11"/>
        <v>Dark</v>
      </c>
      <c r="P204" t="str">
        <f>_xll.XLOOKUP(Table1[[#This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IF(_xll.XLOOKUP(C205,customers!$A$1:$A$1001,customers!$C$1:$C$1001,,0)=0, "",_xll.XLOOKUP(C205,customers!$A$1:$A$1001,customers!$C$1:$C$1001,,0))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6">
        <f t="shared" si="9"/>
        <v>4.7549999999999999</v>
      </c>
      <c r="N205" t="str">
        <f t="shared" si="10"/>
        <v>Liberica</v>
      </c>
      <c r="O205" t="str">
        <f t="shared" si="11"/>
        <v>Light</v>
      </c>
      <c r="P205" t="str">
        <f>_xll.XLOOKUP(Table1[[#This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IF(_xll.XLOOKUP(C206,customers!$A$1:$A$1001,customers!$C$1:$C$1001,,0)=0, "",_xll.XLOOKUP(C206,customers!$A$1:$A$1001,customers!$C$1:$C$1001,,0))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6">
        <f t="shared" si="9"/>
        <v>82.5</v>
      </c>
      <c r="N206" t="str">
        <f t="shared" si="10"/>
        <v>Excelsa</v>
      </c>
      <c r="O206" t="str">
        <f t="shared" si="11"/>
        <v>Medium</v>
      </c>
      <c r="P206" t="str">
        <f>_xll.XLOOKUP(Table1[[#This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IF(_xll.XLOOKUP(C207,customers!$A$1:$A$1001,customers!$C$1:$C$1001,,0)=0, "",_xll.XLOOKUP(C207,customers!$A$1:$A$1001,customers!$C$1:$C$1001,,0))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6">
        <f t="shared" si="9"/>
        <v>8.0549999999999997</v>
      </c>
      <c r="N207" t="str">
        <f t="shared" si="10"/>
        <v>Robusta</v>
      </c>
      <c r="O207" t="str">
        <f t="shared" si="11"/>
        <v>Dark</v>
      </c>
      <c r="P207" t="str">
        <f>_xll.XLOOKUP(Table1[[#This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IF(_xll.XLOOKUP(C208,customers!$A$1:$A$1001,customers!$C$1:$C$1001,,0)=0, "",_xll.XLOOKUP(C208,customers!$A$1:$A$1001,customers!$C$1:$C$1001,,0))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6">
        <f t="shared" si="9"/>
        <v>22.5</v>
      </c>
      <c r="N208" t="str">
        <f t="shared" si="10"/>
        <v>Arabica</v>
      </c>
      <c r="O208" t="str">
        <f t="shared" si="11"/>
        <v>Medium</v>
      </c>
      <c r="P208" t="str">
        <f>_xll.XLOOKUP(Table1[[#This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IF(_xll.XLOOKUP(C209,customers!$A$1:$A$1001,customers!$C$1:$C$1001,,0)=0, "",_xll.XLOOKUP(C209,customers!$A$1:$A$1001,customers!$C$1:$C$1001,,0))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6">
        <f t="shared" si="9"/>
        <v>40.5</v>
      </c>
      <c r="N209" t="str">
        <f t="shared" si="10"/>
        <v>Arabica</v>
      </c>
      <c r="O209" t="str">
        <f t="shared" si="11"/>
        <v>Medium</v>
      </c>
      <c r="P209" t="str">
        <f>_xll.XLOOKUP(Table1[[#This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IF(_xll.XLOOKUP(C210,customers!$A$1:$A$1001,customers!$C$1:$C$1001,,0)=0, "",_xll.XLOOKUP(C210,customers!$A$1:$A$1001,customers!$C$1:$C$1001,,0))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6">
        <f t="shared" si="9"/>
        <v>29.16</v>
      </c>
      <c r="N210" t="str">
        <f t="shared" si="10"/>
        <v>Excelsa</v>
      </c>
      <c r="O210" t="str">
        <f t="shared" si="11"/>
        <v>Dark</v>
      </c>
      <c r="P210" t="str">
        <f>_xll.XLOOKUP(Table1[[#This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IF(_xll.XLOOKUP(C211,customers!$A$1:$A$1001,customers!$C$1:$C$1001,,0)=0, "",_xll.XLOOKUP(C211,customers!$A$1:$A$1001,customers!$C$1:$C$1001,,0))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6">
        <f t="shared" si="9"/>
        <v>6.75</v>
      </c>
      <c r="N211" t="str">
        <f t="shared" si="10"/>
        <v>Arabica</v>
      </c>
      <c r="O211" t="str">
        <f t="shared" si="11"/>
        <v>Medium</v>
      </c>
      <c r="P211" t="str">
        <f>_xll.XLOOKUP(Table1[[#This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IF(_xll.XLOOKUP(C212,customers!$A$1:$A$1001,customers!$C$1:$C$1001,,0)=0, "",_xll.XLOOKUP(C212,customers!$A$1:$A$1001,customers!$C$1:$C$1001,,0))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6">
        <f t="shared" si="9"/>
        <v>51.8</v>
      </c>
      <c r="N212" t="str">
        <f t="shared" si="10"/>
        <v>Liberica</v>
      </c>
      <c r="O212" t="str">
        <f t="shared" si="11"/>
        <v>Dark</v>
      </c>
      <c r="P212" t="str">
        <f>_xll.XLOOKUP(Table1[[#This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IF(_xll.XLOOKUP(C213,customers!$A$1:$A$1001,customers!$C$1:$C$1001,,0)=0, "",_xll.XLOOKUP(C213,customers!$A$1:$A$1001,customers!$C$1:$C$1001,,0))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6">
        <f t="shared" si="9"/>
        <v>53.46</v>
      </c>
      <c r="N213" t="str">
        <f t="shared" si="10"/>
        <v>Excelsa</v>
      </c>
      <c r="O213" t="str">
        <f t="shared" si="11"/>
        <v>Light</v>
      </c>
      <c r="P213" t="str">
        <f>_xll.XLOOKUP(Table1[[#This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IF(_xll.XLOOKUP(C214,customers!$A$1:$A$1001,customers!$C$1:$C$1001,,0)=0, "",_xll.XLOOKUP(C214,customers!$A$1:$A$1001,customers!$C$1:$C$1001,,0))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6">
        <f t="shared" si="9"/>
        <v>14.58</v>
      </c>
      <c r="N214" t="str">
        <f t="shared" si="10"/>
        <v>Excelsa</v>
      </c>
      <c r="O214" t="str">
        <f t="shared" si="11"/>
        <v>Dark</v>
      </c>
      <c r="P214" t="str">
        <f>_xll.XLOOKUP(Table1[[#This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IF(_xll.XLOOKUP(C215,customers!$A$1:$A$1001,customers!$C$1:$C$1001,,0)=0, "",_xll.XLOOKUP(C215,customers!$A$1:$A$1001,customers!$C$1:$C$1001,,0))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6">
        <f t="shared" si="9"/>
        <v>20.584999999999997</v>
      </c>
      <c r="N215" t="str">
        <f t="shared" si="10"/>
        <v>Robusta</v>
      </c>
      <c r="O215" t="str">
        <f t="shared" si="11"/>
        <v>Dark</v>
      </c>
      <c r="P215" t="str">
        <f>_xll.XLOOKUP(Table1[[#This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IF(_xll.XLOOKUP(C216,customers!$A$1:$A$1001,customers!$C$1:$C$1001,,0)=0, "",_xll.XLOOKUP(C216,customers!$A$1:$A$1001,customers!$C$1:$C$1001,,0))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6">
        <f t="shared" si="9"/>
        <v>31.7</v>
      </c>
      <c r="N216" t="str">
        <f t="shared" si="10"/>
        <v>Liberica</v>
      </c>
      <c r="O216" t="str">
        <f t="shared" si="11"/>
        <v>Light</v>
      </c>
      <c r="P216" t="str">
        <f>_xll.XLOOKUP(Table1[[#This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IF(_xll.XLOOKUP(C217,customers!$A$1:$A$1001,customers!$C$1:$C$1001,,0)=0, "",_xll.XLOOKUP(C217,customers!$A$1:$A$1001,customers!$C$1:$C$1001,,0))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6">
        <f t="shared" si="9"/>
        <v>23.31</v>
      </c>
      <c r="N217" t="str">
        <f t="shared" si="10"/>
        <v>Liberica</v>
      </c>
      <c r="O217" t="str">
        <f t="shared" si="11"/>
        <v>Dark</v>
      </c>
      <c r="P217" t="str">
        <f>_xll.XLOOKUP(Table1[[#This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IF(_xll.XLOOKUP(C218,customers!$A$1:$A$1001,customers!$C$1:$C$1001,,0)=0, "",_xll.XLOOKUP(C218,customers!$A$1:$A$1001,customers!$C$1:$C$1001,,0))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6">
        <f t="shared" si="9"/>
        <v>58.2</v>
      </c>
      <c r="N218" t="str">
        <f t="shared" si="10"/>
        <v>Liberica</v>
      </c>
      <c r="O218" t="str">
        <f t="shared" si="11"/>
        <v>Medium</v>
      </c>
      <c r="P218" t="str">
        <f>_xll.XLOOKUP(Table1[[#This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IF(_xll.XLOOKUP(C219,customers!$A$1:$A$1001,customers!$C$1:$C$1001,,0)=0, "",_xll.XLOOKUP(C219,customers!$A$1:$A$1001,customers!$C$1:$C$1001,,0))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6">
        <f t="shared" si="9"/>
        <v>35.64</v>
      </c>
      <c r="N219" t="str">
        <f t="shared" si="10"/>
        <v>Excelsa</v>
      </c>
      <c r="O219" t="str">
        <f t="shared" si="11"/>
        <v>Light</v>
      </c>
      <c r="P219" t="str">
        <f>_xll.XLOOKUP(Table1[[#This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IF(_xll.XLOOKUP(C220,customers!$A$1:$A$1001,customers!$C$1:$C$1001,,0)=0, "",_xll.XLOOKUP(C220,customers!$A$1:$A$1001,customers!$C$1:$C$1001,,0))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6">
        <f t="shared" si="9"/>
        <v>56.25</v>
      </c>
      <c r="N220" t="str">
        <f t="shared" si="10"/>
        <v>Arabica</v>
      </c>
      <c r="O220" t="str">
        <f t="shared" si="11"/>
        <v>Medium</v>
      </c>
      <c r="P220" t="str">
        <f>_xll.XLOOKUP(Table1[[#This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IF(_xll.XLOOKUP(C221,customers!$A$1:$A$1001,customers!$C$1:$C$1001,,0)=0, "",_xll.XLOOKUP(C221,customers!$A$1:$A$1001,customers!$C$1:$C$1001,,0))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6">
        <f t="shared" si="9"/>
        <v>10.754999999999999</v>
      </c>
      <c r="N221" t="str">
        <f t="shared" si="10"/>
        <v>Robusta</v>
      </c>
      <c r="O221" t="str">
        <f t="shared" si="11"/>
        <v>Light</v>
      </c>
      <c r="P221" t="str">
        <f>_xll.XLOOKUP(Table1[[#This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IF(_xll.XLOOKUP(C222,customers!$A$1:$A$1001,customers!$C$1:$C$1001,,0)=0, "",_xll.XLOOKUP(C222,customers!$A$1:$A$1001,customers!$C$1:$C$1001,,0))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6">
        <f t="shared" si="9"/>
        <v>14.924999999999999</v>
      </c>
      <c r="N222" t="str">
        <f t="shared" si="10"/>
        <v>Robusta</v>
      </c>
      <c r="O222" t="str">
        <f t="shared" si="11"/>
        <v>Medium</v>
      </c>
      <c r="P222" t="str">
        <f>_xll.XLOOKUP(Table1[[#This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IF(_xll.XLOOKUP(C223,customers!$A$1:$A$1001,customers!$C$1:$C$1001,,0)=0, "",_xll.XLOOKUP(C223,customers!$A$1:$A$1001,customers!$C$1:$C$1001,,0))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6">
        <f t="shared" si="9"/>
        <v>77.699999999999989</v>
      </c>
      <c r="N223" t="str">
        <f t="shared" si="10"/>
        <v>Arabica</v>
      </c>
      <c r="O223" t="str">
        <f t="shared" si="11"/>
        <v>Light</v>
      </c>
      <c r="P223" t="str">
        <f>_xll.XLOOKUP(Table1[[#This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IF(_xll.XLOOKUP(C224,customers!$A$1:$A$1001,customers!$C$1:$C$1001,,0)=0, "",_xll.XLOOKUP(C224,customers!$A$1:$A$1001,customers!$C$1:$C$1001,,0))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6">
        <f t="shared" si="9"/>
        <v>23.31</v>
      </c>
      <c r="N224" t="str">
        <f t="shared" si="10"/>
        <v>Liberica</v>
      </c>
      <c r="O224" t="str">
        <f t="shared" si="11"/>
        <v>Dark</v>
      </c>
      <c r="P224" t="str">
        <f>_xll.XLOOKUP(Table1[[#This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IF(_xll.XLOOKUP(C225,customers!$A$1:$A$1001,customers!$C$1:$C$1001,,0)=0, "",_xll.XLOOKUP(C225,customers!$A$1:$A$1001,customers!$C$1:$C$1001,,0))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6">
        <f t="shared" si="9"/>
        <v>59.4</v>
      </c>
      <c r="N225" t="str">
        <f t="shared" si="10"/>
        <v>Excelsa</v>
      </c>
      <c r="O225" t="str">
        <f t="shared" si="11"/>
        <v>Light</v>
      </c>
      <c r="P225" t="str">
        <f>_xll.XLOOKUP(Table1[[#This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IF(_xll.XLOOKUP(C226,customers!$A$1:$A$1001,customers!$C$1:$C$1001,,0)=0, "",_xll.XLOOKUP(C226,customers!$A$1:$A$1001,customers!$C$1:$C$1001,,0))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6">
        <f t="shared" si="9"/>
        <v>119.13999999999999</v>
      </c>
      <c r="N226" t="str">
        <f t="shared" si="10"/>
        <v>Liberica</v>
      </c>
      <c r="O226" t="str">
        <f t="shared" si="11"/>
        <v>Dark</v>
      </c>
      <c r="P226" t="str">
        <f>_xll.XLOOKUP(Table1[[#This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IF(_xll.XLOOKUP(C227,customers!$A$1:$A$1001,customers!$C$1:$C$1001,,0)=0, "",_xll.XLOOKUP(C227,customers!$A$1:$A$1001,customers!$C$1:$C$1001,,0))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6">
        <f t="shared" si="9"/>
        <v>14.339999999999998</v>
      </c>
      <c r="N227" t="str">
        <f t="shared" si="10"/>
        <v>Robusta</v>
      </c>
      <c r="O227" t="str">
        <f t="shared" si="11"/>
        <v>Light</v>
      </c>
      <c r="P227" t="str">
        <f>_xll.XLOOKUP(Table1[[#This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IF(_xll.XLOOKUP(C228,customers!$A$1:$A$1001,customers!$C$1:$C$1001,,0)=0, "",_xll.XLOOKUP(C228,customers!$A$1:$A$1001,customers!$C$1:$C$1001,,0))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6">
        <f t="shared" si="9"/>
        <v>129.37499999999997</v>
      </c>
      <c r="N228" t="str">
        <f t="shared" si="10"/>
        <v>Arabica</v>
      </c>
      <c r="O228" t="str">
        <f t="shared" si="11"/>
        <v>Medium</v>
      </c>
      <c r="P228" t="str">
        <f>_xll.XLOOKUP(Table1[[#This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IF(_xll.XLOOKUP(C229,customers!$A$1:$A$1001,customers!$C$1:$C$1001,,0)=0, "",_xll.XLOOKUP(C229,customers!$A$1:$A$1001,customers!$C$1:$C$1001,,0))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6">
        <f t="shared" si="9"/>
        <v>16.11</v>
      </c>
      <c r="N229" t="str">
        <f t="shared" si="10"/>
        <v>Robusta</v>
      </c>
      <c r="O229" t="str">
        <f t="shared" si="11"/>
        <v>Dark</v>
      </c>
      <c r="P229" t="str">
        <f>_xll.XLOOKUP(Table1[[#This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IF(_xll.XLOOKUP(C230,customers!$A$1:$A$1001,customers!$C$1:$C$1001,,0)=0, "",_xll.XLOOKUP(C230,customers!$A$1:$A$1001,customers!$C$1:$C$1001,,0))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6">
        <f t="shared" si="9"/>
        <v>17.924999999999997</v>
      </c>
      <c r="N230" t="str">
        <f t="shared" si="10"/>
        <v>Robusta</v>
      </c>
      <c r="O230" t="str">
        <f t="shared" si="11"/>
        <v>Light</v>
      </c>
      <c r="P230" t="str">
        <f>_xll.XLOOKUP(Table1[[#This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IF(_xll.XLOOKUP(C231,customers!$A$1:$A$1001,customers!$C$1:$C$1001,,0)=0, "",_xll.XLOOKUP(C231,customers!$A$1:$A$1001,customers!$C$1:$C$1001,,0))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6">
        <f t="shared" si="9"/>
        <v>8.73</v>
      </c>
      <c r="N231" t="str">
        <f t="shared" si="10"/>
        <v>Liberica</v>
      </c>
      <c r="O231" t="str">
        <f t="shared" si="11"/>
        <v>Medium</v>
      </c>
      <c r="P231" t="str">
        <f>_xll.XLOOKUP(Table1[[#This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IF(_xll.XLOOKUP(C232,customers!$A$1:$A$1001,customers!$C$1:$C$1001,,0)=0, "",_xll.XLOOKUP(C232,customers!$A$1:$A$1001,customers!$C$1:$C$1001,,0))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6">
        <f t="shared" si="9"/>
        <v>51.749999999999993</v>
      </c>
      <c r="N232" t="str">
        <f t="shared" si="10"/>
        <v>Arabica</v>
      </c>
      <c r="O232" t="str">
        <f t="shared" si="11"/>
        <v>Medium</v>
      </c>
      <c r="P232" t="str">
        <f>_xll.XLOOKUP(Table1[[#This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IF(_xll.XLOOKUP(C233,customers!$A$1:$A$1001,customers!$C$1:$C$1001,,0)=0, "",_xll.XLOOKUP(C233,customers!$A$1:$A$1001,customers!$C$1:$C$1001,,0))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6">
        <f t="shared" si="9"/>
        <v>8.73</v>
      </c>
      <c r="N233" t="str">
        <f t="shared" si="10"/>
        <v>Liberica</v>
      </c>
      <c r="O233" t="str">
        <f t="shared" si="11"/>
        <v>Medium</v>
      </c>
      <c r="P233" t="str">
        <f>_xll.XLOOKUP(Table1[[#This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IF(_xll.XLOOKUP(C234,customers!$A$1:$A$1001,customers!$C$1:$C$1001,,0)=0, "",_xll.XLOOKUP(C234,customers!$A$1:$A$1001,customers!$C$1:$C$1001,,0))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6">
        <f t="shared" si="9"/>
        <v>23.774999999999999</v>
      </c>
      <c r="N234" t="str">
        <f t="shared" si="10"/>
        <v>Liberica</v>
      </c>
      <c r="O234" t="str">
        <f t="shared" si="11"/>
        <v>Light</v>
      </c>
      <c r="P234" t="str">
        <f>_xll.XLOOKUP(Table1[[#This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IF(_xll.XLOOKUP(C235,customers!$A$1:$A$1001,customers!$C$1:$C$1001,,0)=0, "",_xll.XLOOKUP(C235,customers!$A$1:$A$1001,customers!$C$1:$C$1001,,0))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6">
        <f t="shared" si="9"/>
        <v>20.625</v>
      </c>
      <c r="N235" t="str">
        <f t="shared" si="10"/>
        <v>Excelsa</v>
      </c>
      <c r="O235" t="str">
        <f t="shared" si="11"/>
        <v>Medium</v>
      </c>
      <c r="P235" t="str">
        <f>_xll.XLOOKUP(Table1[[#This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IF(_xll.XLOOKUP(C236,customers!$A$1:$A$1001,customers!$C$1:$C$1001,,0)=0, "",_xll.XLOOKUP(C236,customers!$A$1:$A$1001,customers!$C$1:$C$1001,,0))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6">
        <f t="shared" si="9"/>
        <v>36.454999999999998</v>
      </c>
      <c r="N236" t="str">
        <f t="shared" si="10"/>
        <v>Liberica</v>
      </c>
      <c r="O236" t="str">
        <f t="shared" si="11"/>
        <v>Light</v>
      </c>
      <c r="P236" t="str">
        <f>_xll.XLOOKUP(Table1[[#This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IF(_xll.XLOOKUP(C237,customers!$A$1:$A$1001,customers!$C$1:$C$1001,,0)=0, "",_xll.XLOOKUP(C237,customers!$A$1:$A$1001,customers!$C$1:$C$1001,,0))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6">
        <f t="shared" si="9"/>
        <v>182.27499999999998</v>
      </c>
      <c r="N237" t="str">
        <f t="shared" si="10"/>
        <v>Liberica</v>
      </c>
      <c r="O237" t="str">
        <f t="shared" si="11"/>
        <v>Light</v>
      </c>
      <c r="P237" t="str">
        <f>_xll.XLOOKUP(Table1[[#This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IF(_xll.XLOOKUP(C238,customers!$A$1:$A$1001,customers!$C$1:$C$1001,,0)=0, "",_xll.XLOOKUP(C238,customers!$A$1:$A$1001,customers!$C$1:$C$1001,,0))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6">
        <f t="shared" si="9"/>
        <v>89.35499999999999</v>
      </c>
      <c r="N238" t="str">
        <f t="shared" si="10"/>
        <v>Liberica</v>
      </c>
      <c r="O238" t="str">
        <f t="shared" si="11"/>
        <v>Dark</v>
      </c>
      <c r="P238" t="str">
        <f>_xll.XLOOKUP(Table1[[#This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IF(_xll.XLOOKUP(C239,customers!$A$1:$A$1001,customers!$C$1:$C$1001,,0)=0, "",_xll.XLOOKUP(C239,customers!$A$1:$A$1001,customers!$C$1:$C$1001,,0))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6">
        <f t="shared" si="9"/>
        <v>3.5849999999999995</v>
      </c>
      <c r="N239" t="str">
        <f t="shared" si="10"/>
        <v>Robusta</v>
      </c>
      <c r="O239" t="str">
        <f t="shared" si="11"/>
        <v>Light</v>
      </c>
      <c r="P239" t="str">
        <f>_xll.XLOOKUP(Table1[[#This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IF(_xll.XLOOKUP(C240,customers!$A$1:$A$1001,customers!$C$1:$C$1001,,0)=0, "",_xll.XLOOKUP(C240,customers!$A$1:$A$1001,customers!$C$1:$C$1001,,0))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6">
        <f t="shared" si="9"/>
        <v>45.769999999999996</v>
      </c>
      <c r="N240" t="str">
        <f t="shared" si="10"/>
        <v>Robusta</v>
      </c>
      <c r="O240" t="str">
        <f t="shared" si="11"/>
        <v>Medium</v>
      </c>
      <c r="P240" t="str">
        <f>_xll.XLOOKUP(Table1[[#This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IF(_xll.XLOOKUP(C241,customers!$A$1:$A$1001,customers!$C$1:$C$1001,,0)=0, "",_xll.XLOOKUP(C241,customers!$A$1:$A$1001,customers!$C$1:$C$1001,,0))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6">
        <f t="shared" si="9"/>
        <v>59.4</v>
      </c>
      <c r="N241" t="str">
        <f t="shared" si="10"/>
        <v>Excelsa</v>
      </c>
      <c r="O241" t="str">
        <f t="shared" si="11"/>
        <v>Light</v>
      </c>
      <c r="P241" t="str">
        <f>_xll.XLOOKUP(Table1[[#This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IF(_xll.XLOOKUP(C242,customers!$A$1:$A$1001,customers!$C$1:$C$1001,,0)=0, "",_xll.XLOOKUP(C242,customers!$A$1:$A$1001,customers!$C$1:$C$1001,,0))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6">
        <f t="shared" si="9"/>
        <v>155.24999999999997</v>
      </c>
      <c r="N242" t="str">
        <f t="shared" si="10"/>
        <v>Arabica</v>
      </c>
      <c r="O242" t="str">
        <f t="shared" si="11"/>
        <v>Medium</v>
      </c>
      <c r="P242" t="str">
        <f>_xll.XLOOKUP(Table1[[#This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IF(_xll.XLOOKUP(C243,customers!$A$1:$A$1001,customers!$C$1:$C$1001,,0)=0, "",_xll.XLOOKUP(C243,customers!$A$1:$A$1001,customers!$C$1:$C$1001,,0))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6">
        <f t="shared" si="9"/>
        <v>45.769999999999996</v>
      </c>
      <c r="N243" t="str">
        <f t="shared" si="10"/>
        <v>Robusta</v>
      </c>
      <c r="O243" t="str">
        <f t="shared" si="11"/>
        <v>Medium</v>
      </c>
      <c r="P243" t="str">
        <f>_xll.XLOOKUP(Table1[[#This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IF(_xll.XLOOKUP(C244,customers!$A$1:$A$1001,customers!$C$1:$C$1001,,0)=0, "",_xll.XLOOKUP(C244,customers!$A$1:$A$1001,customers!$C$1:$C$1001,,0))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6">
        <f t="shared" si="9"/>
        <v>36.450000000000003</v>
      </c>
      <c r="N244" t="str">
        <f t="shared" si="10"/>
        <v>Excelsa</v>
      </c>
      <c r="O244" t="str">
        <f t="shared" si="11"/>
        <v>Dark</v>
      </c>
      <c r="P244" t="str">
        <f>_xll.XLOOKUP(Table1[[#This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IF(_xll.XLOOKUP(C245,customers!$A$1:$A$1001,customers!$C$1:$C$1001,,0)=0, "",_xll.XLOOKUP(C245,customers!$A$1:$A$1001,customers!$C$1:$C$1001,,0))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6">
        <f t="shared" si="9"/>
        <v>29.16</v>
      </c>
      <c r="N245" t="str">
        <f t="shared" si="10"/>
        <v>Excelsa</v>
      </c>
      <c r="O245" t="str">
        <f t="shared" si="11"/>
        <v>Dark</v>
      </c>
      <c r="P245" t="str">
        <f>_xll.XLOOKUP(Table1[[#This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IF(_xll.XLOOKUP(C246,customers!$A$1:$A$1001,customers!$C$1:$C$1001,,0)=0, "",_xll.XLOOKUP(C246,customers!$A$1:$A$1001,customers!$C$1:$C$1001,,0))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6">
        <f t="shared" si="9"/>
        <v>133.85999999999999</v>
      </c>
      <c r="N246" t="str">
        <f t="shared" si="10"/>
        <v>Liberica</v>
      </c>
      <c r="O246" t="str">
        <f t="shared" si="11"/>
        <v>Medium</v>
      </c>
      <c r="P246" t="str">
        <f>_xll.XLOOKUP(Table1[[#This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IF(_xll.XLOOKUP(C247,customers!$A$1:$A$1001,customers!$C$1:$C$1001,,0)=0, "",_xll.XLOOKUP(C247,customers!$A$1:$A$1001,customers!$C$1:$C$1001,,0))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6">
        <f t="shared" si="9"/>
        <v>23.774999999999999</v>
      </c>
      <c r="N247" t="str">
        <f t="shared" si="10"/>
        <v>Liberica</v>
      </c>
      <c r="O247" t="str">
        <f t="shared" si="11"/>
        <v>Light</v>
      </c>
      <c r="P247" t="str">
        <f>_xll.XLOOKUP(Table1[[#This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IF(_xll.XLOOKUP(C248,customers!$A$1:$A$1001,customers!$C$1:$C$1001,,0)=0, "",_xll.XLOOKUP(C248,customers!$A$1:$A$1001,customers!$C$1:$C$1001,,0))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6">
        <f t="shared" si="9"/>
        <v>38.849999999999994</v>
      </c>
      <c r="N248" t="str">
        <f t="shared" si="10"/>
        <v>Liberica</v>
      </c>
      <c r="O248" t="str">
        <f t="shared" si="11"/>
        <v>Dark</v>
      </c>
      <c r="P248" t="str">
        <f>_xll.XLOOKUP(Table1[[#This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IF(_xll.XLOOKUP(C249,customers!$A$1:$A$1001,customers!$C$1:$C$1001,,0)=0, "",_xll.XLOOKUP(C249,customers!$A$1:$A$1001,customers!$C$1:$C$1001,,0))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6">
        <f t="shared" si="9"/>
        <v>21.509999999999998</v>
      </c>
      <c r="N249" t="str">
        <f t="shared" si="10"/>
        <v>Robusta</v>
      </c>
      <c r="O249" t="str">
        <f t="shared" si="11"/>
        <v>Light</v>
      </c>
      <c r="P249" t="str">
        <f>_xll.XLOOKUP(Table1[[#This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IF(_xll.XLOOKUP(C250,customers!$A$1:$A$1001,customers!$C$1:$C$1001,,0)=0, "",_xll.XLOOKUP(C250,customers!$A$1:$A$1001,customers!$C$1:$C$1001,,0))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6">
        <f t="shared" si="9"/>
        <v>9.9499999999999993</v>
      </c>
      <c r="N250" t="str">
        <f t="shared" si="10"/>
        <v>Arabica</v>
      </c>
      <c r="O250" t="str">
        <f t="shared" si="11"/>
        <v>Dark</v>
      </c>
      <c r="P250" t="str">
        <f>_xll.XLOOKUP(Table1[[#This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IF(_xll.XLOOKUP(C251,customers!$A$1:$A$1001,customers!$C$1:$C$1001,,0)=0, "",_xll.XLOOKUP(C251,customers!$A$1:$A$1001,customers!$C$1:$C$1001,,0))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6">
        <f t="shared" si="9"/>
        <v>15.85</v>
      </c>
      <c r="N251" t="str">
        <f t="shared" si="10"/>
        <v>Liberica</v>
      </c>
      <c r="O251" t="str">
        <f t="shared" si="11"/>
        <v>Light</v>
      </c>
      <c r="P251" t="str">
        <f>_xll.XLOOKUP(Table1[[#This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IF(_xll.XLOOKUP(C252,customers!$A$1:$A$1001,customers!$C$1:$C$1001,,0)=0, "",_xll.XLOOKUP(C252,customers!$A$1:$A$1001,customers!$C$1:$C$1001,,0))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6">
        <f t="shared" si="9"/>
        <v>2.9849999999999999</v>
      </c>
      <c r="N252" t="str">
        <f t="shared" si="10"/>
        <v>Robusta</v>
      </c>
      <c r="O252" t="str">
        <f t="shared" si="11"/>
        <v>Medium</v>
      </c>
      <c r="P252" t="str">
        <f>_xll.XLOOKUP(Table1[[#This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IF(_xll.XLOOKUP(C253,customers!$A$1:$A$1001,customers!$C$1:$C$1001,,0)=0, "",_xll.XLOOKUP(C253,customers!$A$1:$A$1001,customers!$C$1:$C$1001,,0))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6">
        <f t="shared" si="9"/>
        <v>68.75</v>
      </c>
      <c r="N253" t="str">
        <f t="shared" si="10"/>
        <v>Excelsa</v>
      </c>
      <c r="O253" t="str">
        <f t="shared" si="11"/>
        <v>Medium</v>
      </c>
      <c r="P253" t="str">
        <f>_xll.XLOOKUP(Table1[[#This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IF(_xll.XLOOKUP(C254,customers!$A$1:$A$1001,customers!$C$1:$C$1001,,0)=0, "",_xll.XLOOKUP(C254,customers!$A$1:$A$1001,customers!$C$1:$C$1001,,0))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6">
        <f t="shared" si="9"/>
        <v>29.849999999999998</v>
      </c>
      <c r="N254" t="str">
        <f t="shared" si="10"/>
        <v>Arabica</v>
      </c>
      <c r="O254" t="str">
        <f t="shared" si="11"/>
        <v>Dark</v>
      </c>
      <c r="P254" t="str">
        <f>_xll.XLOOKUP(Table1[[#This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IF(_xll.XLOOKUP(C255,customers!$A$1:$A$1001,customers!$C$1:$C$1001,,0)=0, "",_xll.XLOOKUP(C255,customers!$A$1:$A$1001,customers!$C$1:$C$1001,,0))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6">
        <f t="shared" si="9"/>
        <v>58.2</v>
      </c>
      <c r="N255" t="str">
        <f t="shared" si="10"/>
        <v>Liberica</v>
      </c>
      <c r="O255" t="str">
        <f t="shared" si="11"/>
        <v>Medium</v>
      </c>
      <c r="P255" t="str">
        <f>_xll.XLOOKUP(Table1[[#This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IF(_xll.XLOOKUP(C256,customers!$A$1:$A$1001,customers!$C$1:$C$1001,,0)=0, "",_xll.XLOOKUP(C256,customers!$A$1:$A$1001,customers!$C$1:$C$1001,,0))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6">
        <f t="shared" si="9"/>
        <v>28.679999999999996</v>
      </c>
      <c r="N256" t="str">
        <f t="shared" si="10"/>
        <v>Robusta</v>
      </c>
      <c r="O256" t="str">
        <f t="shared" si="11"/>
        <v>Light</v>
      </c>
      <c r="P256" t="str">
        <f>_xll.XLOOKUP(Table1[[#This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IF(_xll.XLOOKUP(C257,customers!$A$1:$A$1001,customers!$C$1:$C$1001,,0)=0, "",_xll.XLOOKUP(C257,customers!$A$1:$A$1001,customers!$C$1:$C$1001,,0))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6">
        <f t="shared" si="9"/>
        <v>21.509999999999998</v>
      </c>
      <c r="N257" t="str">
        <f t="shared" si="10"/>
        <v>Robusta</v>
      </c>
      <c r="O257" t="str">
        <f t="shared" si="11"/>
        <v>Light</v>
      </c>
      <c r="P257" t="str">
        <f>_xll.XLOOKUP(Table1[[#This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IF(_xll.XLOOKUP(C258,customers!$A$1:$A$1001,customers!$C$1:$C$1001,,0)=0, "",_xll.XLOOKUP(C258,customers!$A$1:$A$1001,customers!$C$1:$C$1001,,0))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6">
        <f t="shared" si="9"/>
        <v>17.46</v>
      </c>
      <c r="N258" t="str">
        <f t="shared" si="10"/>
        <v>Liberica</v>
      </c>
      <c r="O258" t="str">
        <f t="shared" si="11"/>
        <v>Medium</v>
      </c>
      <c r="P258" t="str">
        <f>_xll.XLOOKUP(Table1[[#This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IF(_xll.XLOOKUP(C259,customers!$A$1:$A$1001,customers!$C$1:$C$1001,,0)=0, "",_xll.XLOOKUP(C259,customers!$A$1:$A$1001,customers!$C$1:$C$1001,,0))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6">
        <f t="shared" ref="M259:M322" si="12">L259*E259</f>
        <v>27.945</v>
      </c>
      <c r="N259" t="str">
        <f t="shared" ref="N259:N322" si="13">_xlfn.IFS(I259="Rob","Robusta",I259="Exc", "Excelsa", I259="Ara", "Arabica", I259="Lib", "Liberica")</f>
        <v>Excelsa</v>
      </c>
      <c r="O259" t="str">
        <f t="shared" ref="O259:O322" si="14">_xlfn.IFS(J259="M", "Medium", J259="L", "Light", J259="D","Dark")</f>
        <v>Dark</v>
      </c>
      <c r="P259" t="str">
        <f>_xll.XLOOKUP(Table1[[#This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IF(_xll.XLOOKUP(C260,customers!$A$1:$A$1001,customers!$C$1:$C$1001,,0)=0, "",_xll.XLOOKUP(C260,customers!$A$1:$A$1001,customers!$C$1:$C$1001,,0))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6">
        <f t="shared" si="12"/>
        <v>139.72499999999999</v>
      </c>
      <c r="N260" t="str">
        <f t="shared" si="13"/>
        <v>Excelsa</v>
      </c>
      <c r="O260" t="str">
        <f t="shared" si="14"/>
        <v>Dark</v>
      </c>
      <c r="P260" t="str">
        <f>_xll.XLOOKUP(Table1[[#This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IF(_xll.XLOOKUP(C261,customers!$A$1:$A$1001,customers!$C$1:$C$1001,,0)=0, "",_xll.XLOOKUP(C261,customers!$A$1:$A$1001,customers!$C$1:$C$1001,,0))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6">
        <f t="shared" si="12"/>
        <v>5.97</v>
      </c>
      <c r="N261" t="str">
        <f t="shared" si="13"/>
        <v>Robusta</v>
      </c>
      <c r="O261" t="str">
        <f t="shared" si="14"/>
        <v>Medium</v>
      </c>
      <c r="P261" t="str">
        <f>_xll.XLOOKUP(Table1[[#This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IF(_xll.XLOOKUP(C262,customers!$A$1:$A$1001,customers!$C$1:$C$1001,,0)=0, "",_xll.XLOOKUP(C262,customers!$A$1:$A$1001,customers!$C$1:$C$1001,,0))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6">
        <f t="shared" si="12"/>
        <v>27.484999999999996</v>
      </c>
      <c r="N262" t="str">
        <f t="shared" si="13"/>
        <v>Robusta</v>
      </c>
      <c r="O262" t="str">
        <f t="shared" si="14"/>
        <v>Light</v>
      </c>
      <c r="P262" t="str">
        <f>_xll.XLOOKUP(Table1[[#This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IF(_xll.XLOOKUP(C263,customers!$A$1:$A$1001,customers!$C$1:$C$1001,,0)=0, "",_xll.XLOOKUP(C263,customers!$A$1:$A$1001,customers!$C$1:$C$1001,,0))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6">
        <f t="shared" si="12"/>
        <v>59.75</v>
      </c>
      <c r="N263" t="str">
        <f t="shared" si="13"/>
        <v>Robusta</v>
      </c>
      <c r="O263" t="str">
        <f t="shared" si="14"/>
        <v>Light</v>
      </c>
      <c r="P263" t="str">
        <f>_xll.XLOOKUP(Table1[[#This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IF(_xll.XLOOKUP(C264,customers!$A$1:$A$1001,customers!$C$1:$C$1001,,0)=0, "",_xll.XLOOKUP(C264,customers!$A$1:$A$1001,customers!$C$1:$C$1001,,0))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6">
        <f t="shared" si="12"/>
        <v>41.25</v>
      </c>
      <c r="N264" t="str">
        <f t="shared" si="13"/>
        <v>Excelsa</v>
      </c>
      <c r="O264" t="str">
        <f t="shared" si="14"/>
        <v>Medium</v>
      </c>
      <c r="P264" t="str">
        <f>_xll.XLOOKUP(Table1[[#This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IF(_xll.XLOOKUP(C265,customers!$A$1:$A$1001,customers!$C$1:$C$1001,,0)=0, "",_xll.XLOOKUP(C265,customers!$A$1:$A$1001,customers!$C$1:$C$1001,,0))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6">
        <f t="shared" si="12"/>
        <v>133.85999999999999</v>
      </c>
      <c r="N265" t="str">
        <f t="shared" si="13"/>
        <v>Liberica</v>
      </c>
      <c r="O265" t="str">
        <f t="shared" si="14"/>
        <v>Medium</v>
      </c>
      <c r="P265" t="str">
        <f>_xll.XLOOKUP(Table1[[#This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IF(_xll.XLOOKUP(C266,customers!$A$1:$A$1001,customers!$C$1:$C$1001,,0)=0, "",_xll.XLOOKUP(C266,customers!$A$1:$A$1001,customers!$C$1:$C$1001,,0))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6">
        <f t="shared" si="12"/>
        <v>59.75</v>
      </c>
      <c r="N266" t="str">
        <f t="shared" si="13"/>
        <v>Robusta</v>
      </c>
      <c r="O266" t="str">
        <f t="shared" si="14"/>
        <v>Light</v>
      </c>
      <c r="P266" t="str">
        <f>_xll.XLOOKUP(Table1[[#This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IF(_xll.XLOOKUP(C267,customers!$A$1:$A$1001,customers!$C$1:$C$1001,,0)=0, "",_xll.XLOOKUP(C267,customers!$A$1:$A$1001,customers!$C$1:$C$1001,,0))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6">
        <f t="shared" si="12"/>
        <v>5.97</v>
      </c>
      <c r="N267" t="str">
        <f t="shared" si="13"/>
        <v>Arabica</v>
      </c>
      <c r="O267" t="str">
        <f t="shared" si="14"/>
        <v>Dark</v>
      </c>
      <c r="P267" t="str">
        <f>_xll.XLOOKUP(Table1[[#This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IF(_xll.XLOOKUP(C268,customers!$A$1:$A$1001,customers!$C$1:$C$1001,,0)=0, "",_xll.XLOOKUP(C268,customers!$A$1:$A$1001,customers!$C$1:$C$1001,,0))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6">
        <f t="shared" si="12"/>
        <v>24.3</v>
      </c>
      <c r="N268" t="str">
        <f t="shared" si="13"/>
        <v>Excelsa</v>
      </c>
      <c r="O268" t="str">
        <f t="shared" si="14"/>
        <v>Dark</v>
      </c>
      <c r="P268" t="str">
        <f>_xll.XLOOKUP(Table1[[#This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IF(_xll.XLOOKUP(C269,customers!$A$1:$A$1001,customers!$C$1:$C$1001,,0)=0, "",_xll.XLOOKUP(C269,customers!$A$1:$A$1001,customers!$C$1:$C$1001,,0))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6">
        <f t="shared" si="12"/>
        <v>21.87</v>
      </c>
      <c r="N269" t="str">
        <f t="shared" si="13"/>
        <v>Excelsa</v>
      </c>
      <c r="O269" t="str">
        <f t="shared" si="14"/>
        <v>Dark</v>
      </c>
      <c r="P269" t="str">
        <f>_xll.XLOOKUP(Table1[[#This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IF(_xll.XLOOKUP(C270,customers!$A$1:$A$1001,customers!$C$1:$C$1001,,0)=0, "",_xll.XLOOKUP(C270,customers!$A$1:$A$1001,customers!$C$1:$C$1001,,0))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6">
        <f t="shared" si="12"/>
        <v>19.899999999999999</v>
      </c>
      <c r="N270" t="str">
        <f t="shared" si="13"/>
        <v>Arabica</v>
      </c>
      <c r="O270" t="str">
        <f t="shared" si="14"/>
        <v>Dark</v>
      </c>
      <c r="P270" t="str">
        <f>_xll.XLOOKUP(Table1[[#This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IF(_xll.XLOOKUP(C271,customers!$A$1:$A$1001,customers!$C$1:$C$1001,,0)=0, "",_xll.XLOOKUP(C271,customers!$A$1:$A$1001,customers!$C$1:$C$1001,,0))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6">
        <f t="shared" si="12"/>
        <v>5.97</v>
      </c>
      <c r="N271" t="str">
        <f t="shared" si="13"/>
        <v>Arabica</v>
      </c>
      <c r="O271" t="str">
        <f t="shared" si="14"/>
        <v>Dark</v>
      </c>
      <c r="P271" t="str">
        <f>_xll.XLOOKUP(Table1[[#This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IF(_xll.XLOOKUP(C272,customers!$A$1:$A$1001,customers!$C$1:$C$1001,,0)=0, "",_xll.XLOOKUP(C272,customers!$A$1:$A$1001,customers!$C$1:$C$1001,,0))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6">
        <f t="shared" si="12"/>
        <v>7.29</v>
      </c>
      <c r="N272" t="str">
        <f t="shared" si="13"/>
        <v>Excelsa</v>
      </c>
      <c r="O272" t="str">
        <f t="shared" si="14"/>
        <v>Dark</v>
      </c>
      <c r="P272" t="str">
        <f>_xll.XLOOKUP(Table1[[#This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IF(_xll.XLOOKUP(C273,customers!$A$1:$A$1001,customers!$C$1:$C$1001,,0)=0, "",_xll.XLOOKUP(C273,customers!$A$1:$A$1001,customers!$C$1:$C$1001,,0))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6">
        <f t="shared" si="12"/>
        <v>11.94</v>
      </c>
      <c r="N273" t="str">
        <f t="shared" si="13"/>
        <v>Arabica</v>
      </c>
      <c r="O273" t="str">
        <f t="shared" si="14"/>
        <v>Dark</v>
      </c>
      <c r="P273" t="str">
        <f>_xll.XLOOKUP(Table1[[#This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IF(_xll.XLOOKUP(C274,customers!$A$1:$A$1001,customers!$C$1:$C$1001,,0)=0, "",_xll.XLOOKUP(C274,customers!$A$1:$A$1001,customers!$C$1:$C$1001,,0))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6">
        <f t="shared" si="12"/>
        <v>71.699999999999989</v>
      </c>
      <c r="N274" t="str">
        <f t="shared" si="13"/>
        <v>Robusta</v>
      </c>
      <c r="O274" t="str">
        <f t="shared" si="14"/>
        <v>Light</v>
      </c>
      <c r="P274" t="str">
        <f>_xll.XLOOKUP(Table1[[#This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IF(_xll.XLOOKUP(C275,customers!$A$1:$A$1001,customers!$C$1:$C$1001,,0)=0, "",_xll.XLOOKUP(C275,customers!$A$1:$A$1001,customers!$C$1:$C$1001,,0))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6">
        <f t="shared" si="12"/>
        <v>7.77</v>
      </c>
      <c r="N275" t="str">
        <f t="shared" si="13"/>
        <v>Arabica</v>
      </c>
      <c r="O275" t="str">
        <f t="shared" si="14"/>
        <v>Light</v>
      </c>
      <c r="P275" t="str">
        <f>_xll.XLOOKUP(Table1[[#This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IF(_xll.XLOOKUP(C276,customers!$A$1:$A$1001,customers!$C$1:$C$1001,,0)=0, "",_xll.XLOOKUP(C276,customers!$A$1:$A$1001,customers!$C$1:$C$1001,,0))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6">
        <f t="shared" si="12"/>
        <v>25.874999999999996</v>
      </c>
      <c r="N276" t="str">
        <f t="shared" si="13"/>
        <v>Arabica</v>
      </c>
      <c r="O276" t="str">
        <f t="shared" si="14"/>
        <v>Medium</v>
      </c>
      <c r="P276" t="str">
        <f>_xll.XLOOKUP(Table1[[#This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IF(_xll.XLOOKUP(C277,customers!$A$1:$A$1001,customers!$C$1:$C$1001,,0)=0, "",_xll.XLOOKUP(C277,customers!$A$1:$A$1001,customers!$C$1:$C$1001,,0))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6">
        <f t="shared" si="12"/>
        <v>204.92999999999995</v>
      </c>
      <c r="N277" t="str">
        <f t="shared" si="13"/>
        <v>Excelsa</v>
      </c>
      <c r="O277" t="str">
        <f t="shared" si="14"/>
        <v>Light</v>
      </c>
      <c r="P277" t="str">
        <f>_xll.XLOOKUP(Table1[[#This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IF(_xll.XLOOKUP(C278,customers!$A$1:$A$1001,customers!$C$1:$C$1001,,0)=0, "",_xll.XLOOKUP(C278,customers!$A$1:$A$1001,customers!$C$1:$C$1001,,0))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6">
        <f t="shared" si="12"/>
        <v>109.93999999999998</v>
      </c>
      <c r="N278" t="str">
        <f t="shared" si="13"/>
        <v>Robusta</v>
      </c>
      <c r="O278" t="str">
        <f t="shared" si="14"/>
        <v>Light</v>
      </c>
      <c r="P278" t="str">
        <f>_xll.XLOOKUP(Table1[[#This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IF(_xll.XLOOKUP(C279,customers!$A$1:$A$1001,customers!$C$1:$C$1001,,0)=0, "",_xll.XLOOKUP(C279,customers!$A$1:$A$1001,customers!$C$1:$C$1001,,0))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6">
        <f t="shared" si="12"/>
        <v>89.1</v>
      </c>
      <c r="N279" t="str">
        <f t="shared" si="13"/>
        <v>Excelsa</v>
      </c>
      <c r="O279" t="str">
        <f t="shared" si="14"/>
        <v>Light</v>
      </c>
      <c r="P279" t="str">
        <f>_xll.XLOOKUP(Table1[[#This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IF(_xll.XLOOKUP(C280,customers!$A$1:$A$1001,customers!$C$1:$C$1001,,0)=0, "",_xll.XLOOKUP(C280,customers!$A$1:$A$1001,customers!$C$1:$C$1001,,0))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6">
        <f t="shared" si="12"/>
        <v>7.77</v>
      </c>
      <c r="N280" t="str">
        <f t="shared" si="13"/>
        <v>Arabica</v>
      </c>
      <c r="O280" t="str">
        <f t="shared" si="14"/>
        <v>Light</v>
      </c>
      <c r="P280" t="str">
        <f>_xll.XLOOKUP(Table1[[#This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IF(_xll.XLOOKUP(C281,customers!$A$1:$A$1001,customers!$C$1:$C$1001,,0)=0, "",_xll.XLOOKUP(C281,customers!$A$1:$A$1001,customers!$C$1:$C$1001,,0))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6">
        <f t="shared" si="12"/>
        <v>33.464999999999996</v>
      </c>
      <c r="N281" t="str">
        <f t="shared" si="13"/>
        <v>Liberica</v>
      </c>
      <c r="O281" t="str">
        <f t="shared" si="14"/>
        <v>Medium</v>
      </c>
      <c r="P281" t="str">
        <f>_xll.XLOOKUP(Table1[[#This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IF(_xll.XLOOKUP(C282,customers!$A$1:$A$1001,customers!$C$1:$C$1001,,0)=0, "",_xll.XLOOKUP(C282,customers!$A$1:$A$1001,customers!$C$1:$C$1001,,0))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6">
        <f t="shared" si="12"/>
        <v>41.25</v>
      </c>
      <c r="N282" t="str">
        <f t="shared" si="13"/>
        <v>Excelsa</v>
      </c>
      <c r="O282" t="str">
        <f t="shared" si="14"/>
        <v>Medium</v>
      </c>
      <c r="P282" t="str">
        <f>_xll.XLOOKUP(Table1[[#This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IF(_xll.XLOOKUP(C283,customers!$A$1:$A$1001,customers!$C$1:$C$1001,,0)=0, "",_xll.XLOOKUP(C283,customers!$A$1:$A$1001,customers!$C$1:$C$1001,,0))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6">
        <f t="shared" si="12"/>
        <v>59.4</v>
      </c>
      <c r="N283" t="str">
        <f t="shared" si="13"/>
        <v>Excelsa</v>
      </c>
      <c r="O283" t="str">
        <f t="shared" si="14"/>
        <v>Light</v>
      </c>
      <c r="P283" t="str">
        <f>_xll.XLOOKUP(Table1[[#This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IF(_xll.XLOOKUP(C284,customers!$A$1:$A$1001,customers!$C$1:$C$1001,,0)=0, "",_xll.XLOOKUP(C284,customers!$A$1:$A$1001,customers!$C$1:$C$1001,,0))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6">
        <f t="shared" si="12"/>
        <v>7.77</v>
      </c>
      <c r="N284" t="str">
        <f t="shared" si="13"/>
        <v>Arabica</v>
      </c>
      <c r="O284" t="str">
        <f t="shared" si="14"/>
        <v>Light</v>
      </c>
      <c r="P284" t="str">
        <f>_xll.XLOOKUP(Table1[[#This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IF(_xll.XLOOKUP(C285,customers!$A$1:$A$1001,customers!$C$1:$C$1001,,0)=0, "",_xll.XLOOKUP(C285,customers!$A$1:$A$1001,customers!$C$1:$C$1001,,0))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6">
        <f t="shared" si="12"/>
        <v>5.3699999999999992</v>
      </c>
      <c r="N285" t="str">
        <f t="shared" si="13"/>
        <v>Robusta</v>
      </c>
      <c r="O285" t="str">
        <f t="shared" si="14"/>
        <v>Dark</v>
      </c>
      <c r="P285" t="str">
        <f>_xll.XLOOKUP(Table1[[#This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IF(_xll.XLOOKUP(C286,customers!$A$1:$A$1001,customers!$C$1:$C$1001,,0)=0, "",_xll.XLOOKUP(C286,customers!$A$1:$A$1001,customers!$C$1:$C$1001,,0))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6">
        <f t="shared" si="12"/>
        <v>94.874999999999986</v>
      </c>
      <c r="N286" t="str">
        <f t="shared" si="13"/>
        <v>Excelsa</v>
      </c>
      <c r="O286" t="str">
        <f t="shared" si="14"/>
        <v>Medium</v>
      </c>
      <c r="P286" t="str">
        <f>_xll.XLOOKUP(Table1[[#This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IF(_xll.XLOOKUP(C287,customers!$A$1:$A$1001,customers!$C$1:$C$1001,,0)=0, "",_xll.XLOOKUP(C287,customers!$A$1:$A$1001,customers!$C$1:$C$1001,,0))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6">
        <f t="shared" si="12"/>
        <v>36.454999999999998</v>
      </c>
      <c r="N287" t="str">
        <f t="shared" si="13"/>
        <v>Liberica</v>
      </c>
      <c r="O287" t="str">
        <f t="shared" si="14"/>
        <v>Light</v>
      </c>
      <c r="P287" t="str">
        <f>_xll.XLOOKUP(Table1[[#This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IF(_xll.XLOOKUP(C288,customers!$A$1:$A$1001,customers!$C$1:$C$1001,,0)=0, "",_xll.XLOOKUP(C288,customers!$A$1:$A$1001,customers!$C$1:$C$1001,,0))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6">
        <f t="shared" si="12"/>
        <v>13.5</v>
      </c>
      <c r="N288" t="str">
        <f t="shared" si="13"/>
        <v>Arabica</v>
      </c>
      <c r="O288" t="str">
        <f t="shared" si="14"/>
        <v>Medium</v>
      </c>
      <c r="P288" t="str">
        <f>_xll.XLOOKUP(Table1[[#This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IF(_xll.XLOOKUP(C289,customers!$A$1:$A$1001,customers!$C$1:$C$1001,,0)=0, "",_xll.XLOOKUP(C289,customers!$A$1:$A$1001,customers!$C$1:$C$1001,,0))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6">
        <f t="shared" si="12"/>
        <v>14.339999999999998</v>
      </c>
      <c r="N289" t="str">
        <f t="shared" si="13"/>
        <v>Robusta</v>
      </c>
      <c r="O289" t="str">
        <f t="shared" si="14"/>
        <v>Light</v>
      </c>
      <c r="P289" t="str">
        <f>_xll.XLOOKUP(Table1[[#This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IF(_xll.XLOOKUP(C290,customers!$A$1:$A$1001,customers!$C$1:$C$1001,,0)=0, "",_xll.XLOOKUP(C290,customers!$A$1:$A$1001,customers!$C$1:$C$1001,,0))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6">
        <f t="shared" si="12"/>
        <v>8.25</v>
      </c>
      <c r="N290" t="str">
        <f t="shared" si="13"/>
        <v>Excelsa</v>
      </c>
      <c r="O290" t="str">
        <f t="shared" si="14"/>
        <v>Medium</v>
      </c>
      <c r="P290" t="str">
        <f>_xll.XLOOKUP(Table1[[#This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IF(_xll.XLOOKUP(C291,customers!$A$1:$A$1001,customers!$C$1:$C$1001,,0)=0, "",_xll.XLOOKUP(C291,customers!$A$1:$A$1001,customers!$C$1:$C$1001,,0))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6">
        <f t="shared" si="12"/>
        <v>13.424999999999997</v>
      </c>
      <c r="N291" t="str">
        <f t="shared" si="13"/>
        <v>Robusta</v>
      </c>
      <c r="O291" t="str">
        <f t="shared" si="14"/>
        <v>Dark</v>
      </c>
      <c r="P291" t="str">
        <f>_xll.XLOOKUP(Table1[[#This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IF(_xll.XLOOKUP(C292,customers!$A$1:$A$1001,customers!$C$1:$C$1001,,0)=0, "",_xll.XLOOKUP(C292,customers!$A$1:$A$1001,customers!$C$1:$C$1001,,0))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6">
        <f t="shared" si="12"/>
        <v>49.75</v>
      </c>
      <c r="N292" t="str">
        <f t="shared" si="13"/>
        <v>Arabica</v>
      </c>
      <c r="O292" t="str">
        <f t="shared" si="14"/>
        <v>Dark</v>
      </c>
      <c r="P292" t="str">
        <f>_xll.XLOOKUP(Table1[[#This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IF(_xll.XLOOKUP(C293,customers!$A$1:$A$1001,customers!$C$1:$C$1001,,0)=0, "",_xll.XLOOKUP(C293,customers!$A$1:$A$1001,customers!$C$1:$C$1001,,0))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6">
        <f t="shared" si="12"/>
        <v>16.5</v>
      </c>
      <c r="N293" t="str">
        <f t="shared" si="13"/>
        <v>Excelsa</v>
      </c>
      <c r="O293" t="str">
        <f t="shared" si="14"/>
        <v>Medium</v>
      </c>
      <c r="P293" t="str">
        <f>_xll.XLOOKUP(Table1[[#This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IF(_xll.XLOOKUP(C294,customers!$A$1:$A$1001,customers!$C$1:$C$1001,,0)=0, "",_xll.XLOOKUP(C294,customers!$A$1:$A$1001,customers!$C$1:$C$1001,,0))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6">
        <f t="shared" si="12"/>
        <v>17.91</v>
      </c>
      <c r="N294" t="str">
        <f t="shared" si="13"/>
        <v>Arabica</v>
      </c>
      <c r="O294" t="str">
        <f t="shared" si="14"/>
        <v>Dark</v>
      </c>
      <c r="P294" t="str">
        <f>_xll.XLOOKUP(Table1[[#This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IF(_xll.XLOOKUP(C295,customers!$A$1:$A$1001,customers!$C$1:$C$1001,,0)=0, "",_xll.XLOOKUP(C295,customers!$A$1:$A$1001,customers!$C$1:$C$1001,,0))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6">
        <f t="shared" si="12"/>
        <v>29.849999999999998</v>
      </c>
      <c r="N295" t="str">
        <f t="shared" si="13"/>
        <v>Arabica</v>
      </c>
      <c r="O295" t="str">
        <f t="shared" si="14"/>
        <v>Dark</v>
      </c>
      <c r="P295" t="str">
        <f>_xll.XLOOKUP(Table1[[#This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IF(_xll.XLOOKUP(C296,customers!$A$1:$A$1001,customers!$C$1:$C$1001,,0)=0, "",_xll.XLOOKUP(C296,customers!$A$1:$A$1001,customers!$C$1:$C$1001,,0))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6">
        <f t="shared" si="12"/>
        <v>44.55</v>
      </c>
      <c r="N296" t="str">
        <f t="shared" si="13"/>
        <v>Excelsa</v>
      </c>
      <c r="O296" t="str">
        <f t="shared" si="14"/>
        <v>Light</v>
      </c>
      <c r="P296" t="str">
        <f>_xll.XLOOKUP(Table1[[#This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IF(_xll.XLOOKUP(C297,customers!$A$1:$A$1001,customers!$C$1:$C$1001,,0)=0, "",_xll.XLOOKUP(C297,customers!$A$1:$A$1001,customers!$C$1:$C$1001,,0))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6">
        <f t="shared" si="12"/>
        <v>27.5</v>
      </c>
      <c r="N297" t="str">
        <f t="shared" si="13"/>
        <v>Excelsa</v>
      </c>
      <c r="O297" t="str">
        <f t="shared" si="14"/>
        <v>Medium</v>
      </c>
      <c r="P297" t="str">
        <f>_xll.XLOOKUP(Table1[[#This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IF(_xll.XLOOKUP(C298,customers!$A$1:$A$1001,customers!$C$1:$C$1001,,0)=0, "",_xll.XLOOKUP(C298,customers!$A$1:$A$1001,customers!$C$1:$C$1001,,0))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6">
        <f t="shared" si="12"/>
        <v>35.82</v>
      </c>
      <c r="N298" t="str">
        <f t="shared" si="13"/>
        <v>Robusta</v>
      </c>
      <c r="O298" t="str">
        <f t="shared" si="14"/>
        <v>Medium</v>
      </c>
      <c r="P298" t="str">
        <f>_xll.XLOOKUP(Table1[[#This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IF(_xll.XLOOKUP(C299,customers!$A$1:$A$1001,customers!$C$1:$C$1001,,0)=0, "",_xll.XLOOKUP(C299,customers!$A$1:$A$1001,customers!$C$1:$C$1001,,0))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6">
        <f t="shared" si="12"/>
        <v>16.11</v>
      </c>
      <c r="N299" t="str">
        <f t="shared" si="13"/>
        <v>Robusta</v>
      </c>
      <c r="O299" t="str">
        <f t="shared" si="14"/>
        <v>Dark</v>
      </c>
      <c r="P299" t="str">
        <f>_xll.XLOOKUP(Table1[[#This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IF(_xll.XLOOKUP(C300,customers!$A$1:$A$1001,customers!$C$1:$C$1001,,0)=0, "",_xll.XLOOKUP(C300,customers!$A$1:$A$1001,customers!$C$1:$C$1001,,0))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6">
        <f t="shared" si="12"/>
        <v>26.73</v>
      </c>
      <c r="N300" t="str">
        <f t="shared" si="13"/>
        <v>Excelsa</v>
      </c>
      <c r="O300" t="str">
        <f t="shared" si="14"/>
        <v>Light</v>
      </c>
      <c r="P300" t="str">
        <f>_xll.XLOOKUP(Table1[[#This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IF(_xll.XLOOKUP(C301,customers!$A$1:$A$1001,customers!$C$1:$C$1001,,0)=0, "",_xll.XLOOKUP(C301,customers!$A$1:$A$1001,customers!$C$1:$C$1001,,0))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6">
        <f t="shared" si="12"/>
        <v>204.92999999999995</v>
      </c>
      <c r="N301" t="str">
        <f t="shared" si="13"/>
        <v>Excelsa</v>
      </c>
      <c r="O301" t="str">
        <f t="shared" si="14"/>
        <v>Light</v>
      </c>
      <c r="P301" t="str">
        <f>_xll.XLOOKUP(Table1[[#This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IF(_xll.XLOOKUP(C302,customers!$A$1:$A$1001,customers!$C$1:$C$1001,,0)=0, "",_xll.XLOOKUP(C302,customers!$A$1:$A$1001,customers!$C$1:$C$1001,,0))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6">
        <f t="shared" si="12"/>
        <v>38.849999999999994</v>
      </c>
      <c r="N302" t="str">
        <f t="shared" si="13"/>
        <v>Arabica</v>
      </c>
      <c r="O302" t="str">
        <f t="shared" si="14"/>
        <v>Light</v>
      </c>
      <c r="P302" t="str">
        <f>_xll.XLOOKUP(Table1[[#This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IF(_xll.XLOOKUP(C303,customers!$A$1:$A$1001,customers!$C$1:$C$1001,,0)=0, "",_xll.XLOOKUP(C303,customers!$A$1:$A$1001,customers!$C$1:$C$1001,,0))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6">
        <f t="shared" si="12"/>
        <v>15.54</v>
      </c>
      <c r="N303" t="str">
        <f t="shared" si="13"/>
        <v>Liberica</v>
      </c>
      <c r="O303" t="str">
        <f t="shared" si="14"/>
        <v>Dark</v>
      </c>
      <c r="P303" t="str">
        <f>_xll.XLOOKUP(Table1[[#This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IF(_xll.XLOOKUP(C304,customers!$A$1:$A$1001,customers!$C$1:$C$1001,,0)=0, "",_xll.XLOOKUP(C304,customers!$A$1:$A$1001,customers!$C$1:$C$1001,,0))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6">
        <f t="shared" si="12"/>
        <v>6.75</v>
      </c>
      <c r="N304" t="str">
        <f t="shared" si="13"/>
        <v>Arabica</v>
      </c>
      <c r="O304" t="str">
        <f t="shared" si="14"/>
        <v>Medium</v>
      </c>
      <c r="P304" t="str">
        <f>_xll.XLOOKUP(Table1[[#This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IF(_xll.XLOOKUP(C305,customers!$A$1:$A$1001,customers!$C$1:$C$1001,,0)=0, "",_xll.XLOOKUP(C305,customers!$A$1:$A$1001,customers!$C$1:$C$1001,,0))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6">
        <f t="shared" si="12"/>
        <v>111.78</v>
      </c>
      <c r="N305" t="str">
        <f t="shared" si="13"/>
        <v>Excelsa</v>
      </c>
      <c r="O305" t="str">
        <f t="shared" si="14"/>
        <v>Dark</v>
      </c>
      <c r="P305" t="str">
        <f>_xll.XLOOKUP(Table1[[#This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IF(_xll.XLOOKUP(C306,customers!$A$1:$A$1001,customers!$C$1:$C$1001,,0)=0, "",_xll.XLOOKUP(C306,customers!$A$1:$A$1001,customers!$C$1:$C$1001,,0))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6">
        <f t="shared" si="12"/>
        <v>3.8849999999999998</v>
      </c>
      <c r="N306" t="str">
        <f t="shared" si="13"/>
        <v>Arabica</v>
      </c>
      <c r="O306" t="str">
        <f t="shared" si="14"/>
        <v>Light</v>
      </c>
      <c r="P306" t="str">
        <f>_xll.XLOOKUP(Table1[[#This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IF(_xll.XLOOKUP(C307,customers!$A$1:$A$1001,customers!$C$1:$C$1001,,0)=0, "",_xll.XLOOKUP(C307,customers!$A$1:$A$1001,customers!$C$1:$C$1001,,0))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6">
        <f t="shared" si="12"/>
        <v>21.825000000000003</v>
      </c>
      <c r="N307" t="str">
        <f t="shared" si="13"/>
        <v>Liberica</v>
      </c>
      <c r="O307" t="str">
        <f t="shared" si="14"/>
        <v>Medium</v>
      </c>
      <c r="P307" t="str">
        <f>_xll.XLOOKUP(Table1[[#This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IF(_xll.XLOOKUP(C308,customers!$A$1:$A$1001,customers!$C$1:$C$1001,,0)=0, "",_xll.XLOOKUP(C308,customers!$A$1:$A$1001,customers!$C$1:$C$1001,,0))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6">
        <f t="shared" si="12"/>
        <v>14.924999999999999</v>
      </c>
      <c r="N308" t="str">
        <f t="shared" si="13"/>
        <v>Robusta</v>
      </c>
      <c r="O308" t="str">
        <f t="shared" si="14"/>
        <v>Medium</v>
      </c>
      <c r="P308" t="str">
        <f>_xll.XLOOKUP(Table1[[#This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IF(_xll.XLOOKUP(C309,customers!$A$1:$A$1001,customers!$C$1:$C$1001,,0)=0, "",_xll.XLOOKUP(C309,customers!$A$1:$A$1001,customers!$C$1:$C$1001,,0))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6">
        <f t="shared" si="12"/>
        <v>33.75</v>
      </c>
      <c r="N309" t="str">
        <f t="shared" si="13"/>
        <v>Arabica</v>
      </c>
      <c r="O309" t="str">
        <f t="shared" si="14"/>
        <v>Medium</v>
      </c>
      <c r="P309" t="str">
        <f>_xll.XLOOKUP(Table1[[#This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IF(_xll.XLOOKUP(C310,customers!$A$1:$A$1001,customers!$C$1:$C$1001,,0)=0, "",_xll.XLOOKUP(C310,customers!$A$1:$A$1001,customers!$C$1:$C$1001,,0))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6">
        <f t="shared" si="12"/>
        <v>33.75</v>
      </c>
      <c r="N310" t="str">
        <f t="shared" si="13"/>
        <v>Arabica</v>
      </c>
      <c r="O310" t="str">
        <f t="shared" si="14"/>
        <v>Medium</v>
      </c>
      <c r="P310" t="str">
        <f>_xll.XLOOKUP(Table1[[#This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IF(_xll.XLOOKUP(C311,customers!$A$1:$A$1001,customers!$C$1:$C$1001,,0)=0, "",_xll.XLOOKUP(C311,customers!$A$1:$A$1001,customers!$C$1:$C$1001,,0))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6">
        <f t="shared" si="12"/>
        <v>26.19</v>
      </c>
      <c r="N311" t="str">
        <f t="shared" si="13"/>
        <v>Liberica</v>
      </c>
      <c r="O311" t="str">
        <f t="shared" si="14"/>
        <v>Medium</v>
      </c>
      <c r="P311" t="str">
        <f>_xll.XLOOKUP(Table1[[#This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IF(_xll.XLOOKUP(C312,customers!$A$1:$A$1001,customers!$C$1:$C$1001,,0)=0, "",_xll.XLOOKUP(C312,customers!$A$1:$A$1001,customers!$C$1:$C$1001,,0))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6">
        <f t="shared" si="12"/>
        <v>14.85</v>
      </c>
      <c r="N312" t="str">
        <f t="shared" si="13"/>
        <v>Excelsa</v>
      </c>
      <c r="O312" t="str">
        <f t="shared" si="14"/>
        <v>Light</v>
      </c>
      <c r="P312" t="str">
        <f>_xll.XLOOKUP(Table1[[#This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IF(_xll.XLOOKUP(C313,customers!$A$1:$A$1001,customers!$C$1:$C$1001,,0)=0, "",_xll.XLOOKUP(C313,customers!$A$1:$A$1001,customers!$C$1:$C$1001,,0))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6">
        <f t="shared" si="12"/>
        <v>189.74999999999997</v>
      </c>
      <c r="N313" t="str">
        <f t="shared" si="13"/>
        <v>Excelsa</v>
      </c>
      <c r="O313" t="str">
        <f t="shared" si="14"/>
        <v>Medium</v>
      </c>
      <c r="P313" t="str">
        <f>_xll.XLOOKUP(Table1[[#This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IF(_xll.XLOOKUP(C314,customers!$A$1:$A$1001,customers!$C$1:$C$1001,,0)=0, "",_xll.XLOOKUP(C314,customers!$A$1:$A$1001,customers!$C$1:$C$1001,,0))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6">
        <f t="shared" si="12"/>
        <v>5.97</v>
      </c>
      <c r="N314" t="str">
        <f t="shared" si="13"/>
        <v>Robusta</v>
      </c>
      <c r="O314" t="str">
        <f t="shared" si="14"/>
        <v>Medium</v>
      </c>
      <c r="P314" t="str">
        <f>_xll.XLOOKUP(Table1[[#This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IF(_xll.XLOOKUP(C315,customers!$A$1:$A$1001,customers!$C$1:$C$1001,,0)=0, "",_xll.XLOOKUP(C315,customers!$A$1:$A$1001,customers!$C$1:$C$1001,,0))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6">
        <f t="shared" si="12"/>
        <v>29.849999999999998</v>
      </c>
      <c r="N315" t="str">
        <f t="shared" si="13"/>
        <v>Robusta</v>
      </c>
      <c r="O315" t="str">
        <f t="shared" si="14"/>
        <v>Medium</v>
      </c>
      <c r="P315" t="str">
        <f>_xll.XLOOKUP(Table1[[#This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IF(_xll.XLOOKUP(C316,customers!$A$1:$A$1001,customers!$C$1:$C$1001,,0)=0, "",_xll.XLOOKUP(C316,customers!$A$1:$A$1001,customers!$C$1:$C$1001,,0))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6">
        <f t="shared" si="12"/>
        <v>44.75</v>
      </c>
      <c r="N316" t="str">
        <f t="shared" si="13"/>
        <v>Robusta</v>
      </c>
      <c r="O316" t="str">
        <f t="shared" si="14"/>
        <v>Dark</v>
      </c>
      <c r="P316" t="str">
        <f>_xll.XLOOKUP(Table1[[#This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IF(_xll.XLOOKUP(C317,customers!$A$1:$A$1001,customers!$C$1:$C$1001,,0)=0, "",_xll.XLOOKUP(C317,customers!$A$1:$A$1001,customers!$C$1:$C$1001,,0))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6">
        <f t="shared" si="12"/>
        <v>34.154999999999994</v>
      </c>
      <c r="N317" t="str">
        <f t="shared" si="13"/>
        <v>Excelsa</v>
      </c>
      <c r="O317" t="str">
        <f t="shared" si="14"/>
        <v>Light</v>
      </c>
      <c r="P317" t="str">
        <f>_xll.XLOOKUP(Table1[[#This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IF(_xll.XLOOKUP(C318,customers!$A$1:$A$1001,customers!$C$1:$C$1001,,0)=0, "",_xll.XLOOKUP(C318,customers!$A$1:$A$1001,customers!$C$1:$C$1001,,0))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6">
        <f t="shared" si="12"/>
        <v>204.92999999999995</v>
      </c>
      <c r="N318" t="str">
        <f t="shared" si="13"/>
        <v>Excelsa</v>
      </c>
      <c r="O318" t="str">
        <f t="shared" si="14"/>
        <v>Light</v>
      </c>
      <c r="P318" t="str">
        <f>_xll.XLOOKUP(Table1[[#This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IF(_xll.XLOOKUP(C319,customers!$A$1:$A$1001,customers!$C$1:$C$1001,,0)=0, "",_xll.XLOOKUP(C319,customers!$A$1:$A$1001,customers!$C$1:$C$1001,,0))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6">
        <f t="shared" si="12"/>
        <v>21.87</v>
      </c>
      <c r="N319" t="str">
        <f t="shared" si="13"/>
        <v>Excelsa</v>
      </c>
      <c r="O319" t="str">
        <f t="shared" si="14"/>
        <v>Dark</v>
      </c>
      <c r="P319" t="str">
        <f>_xll.XLOOKUP(Table1[[#This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IF(_xll.XLOOKUP(C320,customers!$A$1:$A$1001,customers!$C$1:$C$1001,,0)=0, "",_xll.XLOOKUP(C320,customers!$A$1:$A$1001,customers!$C$1:$C$1001,,0))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6">
        <f t="shared" si="12"/>
        <v>51.749999999999993</v>
      </c>
      <c r="N320" t="str">
        <f t="shared" si="13"/>
        <v>Arabica</v>
      </c>
      <c r="O320" t="str">
        <f t="shared" si="14"/>
        <v>Medium</v>
      </c>
      <c r="P320" t="str">
        <f>_xll.XLOOKUP(Table1[[#This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IF(_xll.XLOOKUP(C321,customers!$A$1:$A$1001,customers!$C$1:$C$1001,,0)=0, "",_xll.XLOOKUP(C321,customers!$A$1:$A$1001,customers!$C$1:$C$1001,,0))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6">
        <f t="shared" si="12"/>
        <v>8.25</v>
      </c>
      <c r="N321" t="str">
        <f t="shared" si="13"/>
        <v>Excelsa</v>
      </c>
      <c r="O321" t="str">
        <f t="shared" si="14"/>
        <v>Medium</v>
      </c>
      <c r="P321" t="str">
        <f>_xll.XLOOKUP(Table1[[#This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IF(_xll.XLOOKUP(C322,customers!$A$1:$A$1001,customers!$C$1:$C$1001,,0)=0, "",_xll.XLOOKUP(C322,customers!$A$1:$A$1001,customers!$C$1:$C$1001,,0))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6">
        <f t="shared" si="12"/>
        <v>19.424999999999997</v>
      </c>
      <c r="N322" t="str">
        <f t="shared" si="13"/>
        <v>Arabica</v>
      </c>
      <c r="O322" t="str">
        <f t="shared" si="14"/>
        <v>Light</v>
      </c>
      <c r="P322" t="str">
        <f>_xll.XLOOKUP(Table1[[#This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IF(_xll.XLOOKUP(C323,customers!$A$1:$A$1001,customers!$C$1:$C$1001,,0)=0, "",_xll.XLOOKUP(C323,customers!$A$1:$A$1001,customers!$C$1:$C$1001,,0))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6">
        <f t="shared" ref="M323:M386" si="15">L323*E323</f>
        <v>20.25</v>
      </c>
      <c r="N323" t="str">
        <f t="shared" ref="N323:N386" si="16">_xlfn.IFS(I323="Rob","Robusta",I323="Exc", "Excelsa", I323="Ara", "Arabica", I323="Lib", "Liberica")</f>
        <v>Arabica</v>
      </c>
      <c r="O323" t="str">
        <f t="shared" ref="O323:O386" si="17">_xlfn.IFS(J323="M", "Medium", J323="L", "Light", J323="D","Dark")</f>
        <v>Medium</v>
      </c>
      <c r="P323" t="str">
        <f>_xll.XLOOKUP(Table1[[#This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IF(_xll.XLOOKUP(C324,customers!$A$1:$A$1001,customers!$C$1:$C$1001,,0)=0, "",_xll.XLOOKUP(C324,customers!$A$1:$A$1001,customers!$C$1:$C$1001,,0))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6">
        <f t="shared" si="15"/>
        <v>23.31</v>
      </c>
      <c r="N324" t="str">
        <f t="shared" si="16"/>
        <v>Liberica</v>
      </c>
      <c r="O324" t="str">
        <f t="shared" si="17"/>
        <v>Dark</v>
      </c>
      <c r="P324" t="str">
        <f>_xll.XLOOKUP(Table1[[#This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IF(_xll.XLOOKUP(C325,customers!$A$1:$A$1001,customers!$C$1:$C$1001,,0)=0, "",_xll.XLOOKUP(C325,customers!$A$1:$A$1001,customers!$C$1:$C$1001,,0))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6">
        <f t="shared" si="15"/>
        <v>18.225000000000001</v>
      </c>
      <c r="N325" t="str">
        <f t="shared" si="16"/>
        <v>Excelsa</v>
      </c>
      <c r="O325" t="str">
        <f t="shared" si="17"/>
        <v>Dark</v>
      </c>
      <c r="P325" t="str">
        <f>_xll.XLOOKUP(Table1[[#This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IF(_xll.XLOOKUP(C326,customers!$A$1:$A$1001,customers!$C$1:$C$1001,,0)=0, "",_xll.XLOOKUP(C326,customers!$A$1:$A$1001,customers!$C$1:$C$1001,,0))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6">
        <f t="shared" si="15"/>
        <v>13.75</v>
      </c>
      <c r="N326" t="str">
        <f t="shared" si="16"/>
        <v>Excelsa</v>
      </c>
      <c r="O326" t="str">
        <f t="shared" si="17"/>
        <v>Medium</v>
      </c>
      <c r="P326" t="str">
        <f>_xll.XLOOKUP(Table1[[#This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IF(_xll.XLOOKUP(C327,customers!$A$1:$A$1001,customers!$C$1:$C$1001,,0)=0, "",_xll.XLOOKUP(C327,customers!$A$1:$A$1001,customers!$C$1:$C$1001,,0))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6">
        <f t="shared" si="15"/>
        <v>29.784999999999997</v>
      </c>
      <c r="N327" t="str">
        <f t="shared" si="16"/>
        <v>Arabica</v>
      </c>
      <c r="O327" t="str">
        <f t="shared" si="17"/>
        <v>Light</v>
      </c>
      <c r="P327" t="str">
        <f>_xll.XLOOKUP(Table1[[#This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IF(_xll.XLOOKUP(C328,customers!$A$1:$A$1001,customers!$C$1:$C$1001,,0)=0, "",_xll.XLOOKUP(C328,customers!$A$1:$A$1001,customers!$C$1:$C$1001,,0))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6">
        <f t="shared" si="15"/>
        <v>44.75</v>
      </c>
      <c r="N328" t="str">
        <f t="shared" si="16"/>
        <v>Robusta</v>
      </c>
      <c r="O328" t="str">
        <f t="shared" si="17"/>
        <v>Dark</v>
      </c>
      <c r="P328" t="str">
        <f>_xll.XLOOKUP(Table1[[#This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IF(_xll.XLOOKUP(C329,customers!$A$1:$A$1001,customers!$C$1:$C$1001,,0)=0, "",_xll.XLOOKUP(C329,customers!$A$1:$A$1001,customers!$C$1:$C$1001,,0))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6">
        <f t="shared" si="15"/>
        <v>44.75</v>
      </c>
      <c r="N329" t="str">
        <f t="shared" si="16"/>
        <v>Robusta</v>
      </c>
      <c r="O329" t="str">
        <f t="shared" si="17"/>
        <v>Dark</v>
      </c>
      <c r="P329" t="str">
        <f>_xll.XLOOKUP(Table1[[#This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IF(_xll.XLOOKUP(C330,customers!$A$1:$A$1001,customers!$C$1:$C$1001,,0)=0, "",_xll.XLOOKUP(C330,customers!$A$1:$A$1001,customers!$C$1:$C$1001,,0))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6">
        <f t="shared" si="15"/>
        <v>38.04</v>
      </c>
      <c r="N330" t="str">
        <f t="shared" si="16"/>
        <v>Liberica</v>
      </c>
      <c r="O330" t="str">
        <f t="shared" si="17"/>
        <v>Light</v>
      </c>
      <c r="P330" t="str">
        <f>_xll.XLOOKUP(Table1[[#This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IF(_xll.XLOOKUP(C331,customers!$A$1:$A$1001,customers!$C$1:$C$1001,,0)=0, "",_xll.XLOOKUP(C331,customers!$A$1:$A$1001,customers!$C$1:$C$1001,,0))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6">
        <f t="shared" si="15"/>
        <v>21.479999999999997</v>
      </c>
      <c r="N331" t="str">
        <f t="shared" si="16"/>
        <v>Robusta</v>
      </c>
      <c r="O331" t="str">
        <f t="shared" si="17"/>
        <v>Dark</v>
      </c>
      <c r="P331" t="str">
        <f>_xll.XLOOKUP(Table1[[#This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IF(_xll.XLOOKUP(C332,customers!$A$1:$A$1001,customers!$C$1:$C$1001,,0)=0, "",_xll.XLOOKUP(C332,customers!$A$1:$A$1001,customers!$C$1:$C$1001,,0))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6">
        <f t="shared" si="15"/>
        <v>16.11</v>
      </c>
      <c r="N332" t="str">
        <f t="shared" si="16"/>
        <v>Robusta</v>
      </c>
      <c r="O332" t="str">
        <f t="shared" si="17"/>
        <v>Dark</v>
      </c>
      <c r="P332" t="str">
        <f>_xll.XLOOKUP(Table1[[#This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IF(_xll.XLOOKUP(C333,customers!$A$1:$A$1001,customers!$C$1:$C$1001,,0)=0, "",_xll.XLOOKUP(C333,customers!$A$1:$A$1001,customers!$C$1:$C$1001,,0))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6">
        <f t="shared" si="15"/>
        <v>22.884999999999998</v>
      </c>
      <c r="N333" t="str">
        <f t="shared" si="16"/>
        <v>Robusta</v>
      </c>
      <c r="O333" t="str">
        <f t="shared" si="17"/>
        <v>Medium</v>
      </c>
      <c r="P333" t="str">
        <f>_xll.XLOOKUP(Table1[[#This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IF(_xll.XLOOKUP(C334,customers!$A$1:$A$1001,customers!$C$1:$C$1001,,0)=0, "",_xll.XLOOKUP(C334,customers!$A$1:$A$1001,customers!$C$1:$C$1001,,0))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6">
        <f t="shared" si="15"/>
        <v>17.91</v>
      </c>
      <c r="N334" t="str">
        <f t="shared" si="16"/>
        <v>Arabica</v>
      </c>
      <c r="O334" t="str">
        <f t="shared" si="17"/>
        <v>Dark</v>
      </c>
      <c r="P334" t="str">
        <f>_xll.XLOOKUP(Table1[[#This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IF(_xll.XLOOKUP(C335,customers!$A$1:$A$1001,customers!$C$1:$C$1001,,0)=0, "",_xll.XLOOKUP(C335,customers!$A$1:$A$1001,customers!$C$1:$C$1001,,0))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6">
        <f t="shared" si="15"/>
        <v>23.88</v>
      </c>
      <c r="N335" t="str">
        <f t="shared" si="16"/>
        <v>Robusta</v>
      </c>
      <c r="O335" t="str">
        <f t="shared" si="17"/>
        <v>Medium</v>
      </c>
      <c r="P335" t="str">
        <f>_xll.XLOOKUP(Table1[[#This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IF(_xll.XLOOKUP(C336,customers!$A$1:$A$1001,customers!$C$1:$C$1001,,0)=0, "",_xll.XLOOKUP(C336,customers!$A$1:$A$1001,customers!$C$1:$C$1001,,0))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6">
        <f t="shared" si="15"/>
        <v>59.75</v>
      </c>
      <c r="N336" t="str">
        <f t="shared" si="16"/>
        <v>Robusta</v>
      </c>
      <c r="O336" t="str">
        <f t="shared" si="17"/>
        <v>Light</v>
      </c>
      <c r="P336" t="str">
        <f>_xll.XLOOKUP(Table1[[#This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IF(_xll.XLOOKUP(C337,customers!$A$1:$A$1001,customers!$C$1:$C$1001,,0)=0, "",_xll.XLOOKUP(C337,customers!$A$1:$A$1001,customers!$C$1:$C$1001,,0))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6">
        <f t="shared" si="15"/>
        <v>28.53</v>
      </c>
      <c r="N337" t="str">
        <f t="shared" si="16"/>
        <v>Liberica</v>
      </c>
      <c r="O337" t="str">
        <f t="shared" si="17"/>
        <v>Light</v>
      </c>
      <c r="P337" t="str">
        <f>_xll.XLOOKUP(Table1[[#This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IF(_xll.XLOOKUP(C338,customers!$A$1:$A$1001,customers!$C$1:$C$1001,,0)=0, "",_xll.XLOOKUP(C338,customers!$A$1:$A$1001,customers!$C$1:$C$1001,,0))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6">
        <f t="shared" si="15"/>
        <v>45</v>
      </c>
      <c r="N338" t="str">
        <f t="shared" si="16"/>
        <v>Arabica</v>
      </c>
      <c r="O338" t="str">
        <f t="shared" si="17"/>
        <v>Medium</v>
      </c>
      <c r="P338" t="str">
        <f>_xll.XLOOKUP(Table1[[#This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IF(_xll.XLOOKUP(C339,customers!$A$1:$A$1001,customers!$C$1:$C$1001,,0)=0, "",_xll.XLOOKUP(C339,customers!$A$1:$A$1001,customers!$C$1:$C$1001,,0))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6">
        <f t="shared" si="15"/>
        <v>55.89</v>
      </c>
      <c r="N339" t="str">
        <f t="shared" si="16"/>
        <v>Excelsa</v>
      </c>
      <c r="O339" t="str">
        <f t="shared" si="17"/>
        <v>Dark</v>
      </c>
      <c r="P339" t="str">
        <f>_xll.XLOOKUP(Table1[[#This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IF(_xll.XLOOKUP(C340,customers!$A$1:$A$1001,customers!$C$1:$C$1001,,0)=0, "",_xll.XLOOKUP(C340,customers!$A$1:$A$1001,customers!$C$1:$C$1001,,0))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6">
        <f t="shared" si="15"/>
        <v>59.4</v>
      </c>
      <c r="N340" t="str">
        <f t="shared" si="16"/>
        <v>Excelsa</v>
      </c>
      <c r="O340" t="str">
        <f t="shared" si="17"/>
        <v>Light</v>
      </c>
      <c r="P340" t="str">
        <f>_xll.XLOOKUP(Table1[[#This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IF(_xll.XLOOKUP(C341,customers!$A$1:$A$1001,customers!$C$1:$C$1001,,0)=0, "",_xll.XLOOKUP(C341,customers!$A$1:$A$1001,customers!$C$1:$C$1001,,0))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6">
        <f t="shared" si="15"/>
        <v>7.29</v>
      </c>
      <c r="N341" t="str">
        <f t="shared" si="16"/>
        <v>Excelsa</v>
      </c>
      <c r="O341" t="str">
        <f t="shared" si="17"/>
        <v>Dark</v>
      </c>
      <c r="P341" t="str">
        <f>_xll.XLOOKUP(Table1[[#This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IF(_xll.XLOOKUP(C342,customers!$A$1:$A$1001,customers!$C$1:$C$1001,,0)=0, "",_xll.XLOOKUP(C342,customers!$A$1:$A$1001,customers!$C$1:$C$1001,,0))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6">
        <f t="shared" si="15"/>
        <v>7.29</v>
      </c>
      <c r="N342" t="str">
        <f t="shared" si="16"/>
        <v>Excelsa</v>
      </c>
      <c r="O342" t="str">
        <f t="shared" si="17"/>
        <v>Dark</v>
      </c>
      <c r="P342" t="str">
        <f>_xll.XLOOKUP(Table1[[#This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IF(_xll.XLOOKUP(C343,customers!$A$1:$A$1001,customers!$C$1:$C$1001,,0)=0, "",_xll.XLOOKUP(C343,customers!$A$1:$A$1001,customers!$C$1:$C$1001,,0))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6">
        <f t="shared" si="15"/>
        <v>17.82</v>
      </c>
      <c r="N343" t="str">
        <f t="shared" si="16"/>
        <v>Excelsa</v>
      </c>
      <c r="O343" t="str">
        <f t="shared" si="17"/>
        <v>Light</v>
      </c>
      <c r="P343" t="str">
        <f>_xll.XLOOKUP(Table1[[#This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IF(_xll.XLOOKUP(C344,customers!$A$1:$A$1001,customers!$C$1:$C$1001,,0)=0, "",_xll.XLOOKUP(C344,customers!$A$1:$A$1001,customers!$C$1:$C$1001,,0))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6">
        <f t="shared" si="15"/>
        <v>38.849999999999994</v>
      </c>
      <c r="N344" t="str">
        <f t="shared" si="16"/>
        <v>Liberica</v>
      </c>
      <c r="O344" t="str">
        <f t="shared" si="17"/>
        <v>Dark</v>
      </c>
      <c r="P344" t="str">
        <f>_xll.XLOOKUP(Table1[[#This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IF(_xll.XLOOKUP(C345,customers!$A$1:$A$1001,customers!$C$1:$C$1001,,0)=0, "",_xll.XLOOKUP(C345,customers!$A$1:$A$1001,customers!$C$1:$C$1001,,0))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6">
        <f t="shared" si="15"/>
        <v>32.22</v>
      </c>
      <c r="N345" t="str">
        <f t="shared" si="16"/>
        <v>Robusta</v>
      </c>
      <c r="O345" t="str">
        <f t="shared" si="17"/>
        <v>Dark</v>
      </c>
      <c r="P345" t="str">
        <f>_xll.XLOOKUP(Table1[[#This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IF(_xll.XLOOKUP(C346,customers!$A$1:$A$1001,customers!$C$1:$C$1001,,0)=0, "",_xll.XLOOKUP(C346,customers!$A$1:$A$1001,customers!$C$1:$C$1001,,0))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6">
        <f t="shared" si="15"/>
        <v>19.899999999999999</v>
      </c>
      <c r="N346" t="str">
        <f t="shared" si="16"/>
        <v>Robusta</v>
      </c>
      <c r="O346" t="str">
        <f t="shared" si="17"/>
        <v>Medium</v>
      </c>
      <c r="P346" t="str">
        <f>_xll.XLOOKUP(Table1[[#This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IF(_xll.XLOOKUP(C347,customers!$A$1:$A$1001,customers!$C$1:$C$1001,,0)=0, "",_xll.XLOOKUP(C347,customers!$A$1:$A$1001,customers!$C$1:$C$1001,,0))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6">
        <f t="shared" si="15"/>
        <v>59.75</v>
      </c>
      <c r="N347" t="str">
        <f t="shared" si="16"/>
        <v>Robusta</v>
      </c>
      <c r="O347" t="str">
        <f t="shared" si="17"/>
        <v>Light</v>
      </c>
      <c r="P347" t="str">
        <f>_xll.XLOOKUP(Table1[[#This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IF(_xll.XLOOKUP(C348,customers!$A$1:$A$1001,customers!$C$1:$C$1001,,0)=0, "",_xll.XLOOKUP(C348,customers!$A$1:$A$1001,customers!$C$1:$C$1001,,0))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6">
        <f t="shared" si="15"/>
        <v>23.31</v>
      </c>
      <c r="N348" t="str">
        <f t="shared" si="16"/>
        <v>Arabica</v>
      </c>
      <c r="O348" t="str">
        <f t="shared" si="17"/>
        <v>Light</v>
      </c>
      <c r="P348" t="str">
        <f>_xll.XLOOKUP(Table1[[#This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IF(_xll.XLOOKUP(C349,customers!$A$1:$A$1001,customers!$C$1:$C$1001,,0)=0, "",_xll.XLOOKUP(C349,customers!$A$1:$A$1001,customers!$C$1:$C$1001,,0))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6">
        <f t="shared" si="15"/>
        <v>43.650000000000006</v>
      </c>
      <c r="N349" t="str">
        <f t="shared" si="16"/>
        <v>Liberica</v>
      </c>
      <c r="O349" t="str">
        <f t="shared" si="17"/>
        <v>Medium</v>
      </c>
      <c r="P349" t="str">
        <f>_xll.XLOOKUP(Table1[[#This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IF(_xll.XLOOKUP(C350,customers!$A$1:$A$1001,customers!$C$1:$C$1001,,0)=0, "",_xll.XLOOKUP(C350,customers!$A$1:$A$1001,customers!$C$1:$C$1001,,0))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6">
        <f t="shared" si="15"/>
        <v>204.92999999999995</v>
      </c>
      <c r="N350" t="str">
        <f t="shared" si="16"/>
        <v>Excelsa</v>
      </c>
      <c r="O350" t="str">
        <f t="shared" si="17"/>
        <v>Light</v>
      </c>
      <c r="P350" t="str">
        <f>_xll.XLOOKUP(Table1[[#This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IF(_xll.XLOOKUP(C351,customers!$A$1:$A$1001,customers!$C$1:$C$1001,,0)=0, "",_xll.XLOOKUP(C351,customers!$A$1:$A$1001,customers!$C$1:$C$1001,,0))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6">
        <f t="shared" si="15"/>
        <v>14.339999999999998</v>
      </c>
      <c r="N351" t="str">
        <f t="shared" si="16"/>
        <v>Robusta</v>
      </c>
      <c r="O351" t="str">
        <f t="shared" si="17"/>
        <v>Light</v>
      </c>
      <c r="P351" t="str">
        <f>_xll.XLOOKUP(Table1[[#This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IF(_xll.XLOOKUP(C352,customers!$A$1:$A$1001,customers!$C$1:$C$1001,,0)=0, "",_xll.XLOOKUP(C352,customers!$A$1:$A$1001,customers!$C$1:$C$1001,,0))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6">
        <f t="shared" si="15"/>
        <v>23.88</v>
      </c>
      <c r="N352" t="str">
        <f t="shared" si="16"/>
        <v>Arabica</v>
      </c>
      <c r="O352" t="str">
        <f t="shared" si="17"/>
        <v>Dark</v>
      </c>
      <c r="P352" t="str">
        <f>_xll.XLOOKUP(Table1[[#This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IF(_xll.XLOOKUP(C353,customers!$A$1:$A$1001,customers!$C$1:$C$1001,,0)=0, "",_xll.XLOOKUP(C353,customers!$A$1:$A$1001,customers!$C$1:$C$1001,,0))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6">
        <f t="shared" si="15"/>
        <v>22.5</v>
      </c>
      <c r="N353" t="str">
        <f t="shared" si="16"/>
        <v>Arabica</v>
      </c>
      <c r="O353" t="str">
        <f t="shared" si="17"/>
        <v>Medium</v>
      </c>
      <c r="P353" t="str">
        <f>_xll.XLOOKUP(Table1[[#This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IF(_xll.XLOOKUP(C354,customers!$A$1:$A$1001,customers!$C$1:$C$1001,,0)=0, "",_xll.XLOOKUP(C354,customers!$A$1:$A$1001,customers!$C$1:$C$1001,,0))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6">
        <f t="shared" si="15"/>
        <v>36.450000000000003</v>
      </c>
      <c r="N354" t="str">
        <f t="shared" si="16"/>
        <v>Excelsa</v>
      </c>
      <c r="O354" t="str">
        <f t="shared" si="17"/>
        <v>Dark</v>
      </c>
      <c r="P354" t="str">
        <f>_xll.XLOOKUP(Table1[[#This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IF(_xll.XLOOKUP(C355,customers!$A$1:$A$1001,customers!$C$1:$C$1001,,0)=0, "",_xll.XLOOKUP(C355,customers!$A$1:$A$1001,customers!$C$1:$C$1001,,0))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6">
        <f t="shared" si="15"/>
        <v>27</v>
      </c>
      <c r="N355" t="str">
        <f t="shared" si="16"/>
        <v>Arabica</v>
      </c>
      <c r="O355" t="str">
        <f t="shared" si="17"/>
        <v>Medium</v>
      </c>
      <c r="P355" t="str">
        <f>_xll.XLOOKUP(Table1[[#This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IF(_xll.XLOOKUP(C356,customers!$A$1:$A$1001,customers!$C$1:$C$1001,,0)=0, "",_xll.XLOOKUP(C356,customers!$A$1:$A$1001,customers!$C$1:$C$1001,,0))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6">
        <f t="shared" si="15"/>
        <v>155.24999999999997</v>
      </c>
      <c r="N356" t="str">
        <f t="shared" si="16"/>
        <v>Arabica</v>
      </c>
      <c r="O356" t="str">
        <f t="shared" si="17"/>
        <v>Medium</v>
      </c>
      <c r="P356" t="str">
        <f>_xll.XLOOKUP(Table1[[#This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IF(_xll.XLOOKUP(C357,customers!$A$1:$A$1001,customers!$C$1:$C$1001,,0)=0, "",_xll.XLOOKUP(C357,customers!$A$1:$A$1001,customers!$C$1:$C$1001,,0))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6">
        <f t="shared" si="15"/>
        <v>114.42499999999998</v>
      </c>
      <c r="N357" t="str">
        <f t="shared" si="16"/>
        <v>Arabica</v>
      </c>
      <c r="O357" t="str">
        <f t="shared" si="17"/>
        <v>Dark</v>
      </c>
      <c r="P357" t="str">
        <f>_xll.XLOOKUP(Table1[[#This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IF(_xll.XLOOKUP(C358,customers!$A$1:$A$1001,customers!$C$1:$C$1001,,0)=0, "",_xll.XLOOKUP(C358,customers!$A$1:$A$1001,customers!$C$1:$C$1001,,0))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6">
        <f t="shared" si="15"/>
        <v>51.8</v>
      </c>
      <c r="N358" t="str">
        <f t="shared" si="16"/>
        <v>Liberica</v>
      </c>
      <c r="O358" t="str">
        <f t="shared" si="17"/>
        <v>Dark</v>
      </c>
      <c r="P358" t="str">
        <f>_xll.XLOOKUP(Table1[[#This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IF(_xll.XLOOKUP(C359,customers!$A$1:$A$1001,customers!$C$1:$C$1001,,0)=0, "",_xll.XLOOKUP(C359,customers!$A$1:$A$1001,customers!$C$1:$C$1001,,0))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6">
        <f t="shared" si="15"/>
        <v>155.24999999999997</v>
      </c>
      <c r="N359" t="str">
        <f t="shared" si="16"/>
        <v>Arabica</v>
      </c>
      <c r="O359" t="str">
        <f t="shared" si="17"/>
        <v>Medium</v>
      </c>
      <c r="P359" t="str">
        <f>_xll.XLOOKUP(Table1[[#This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IF(_xll.XLOOKUP(C360,customers!$A$1:$A$1001,customers!$C$1:$C$1001,,0)=0, "",_xll.XLOOKUP(C360,customers!$A$1:$A$1001,customers!$C$1:$C$1001,,0))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6">
        <f t="shared" si="15"/>
        <v>29.784999999999997</v>
      </c>
      <c r="N360" t="str">
        <f t="shared" si="16"/>
        <v>Arabica</v>
      </c>
      <c r="O360" t="str">
        <f t="shared" si="17"/>
        <v>Light</v>
      </c>
      <c r="P360" t="str">
        <f>_xll.XLOOKUP(Table1[[#This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IF(_xll.XLOOKUP(C361,customers!$A$1:$A$1001,customers!$C$1:$C$1001,,0)=0, "",_xll.XLOOKUP(C361,customers!$A$1:$A$1001,customers!$C$1:$C$1001,,0))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6">
        <f t="shared" si="15"/>
        <v>21.509999999999998</v>
      </c>
      <c r="N361" t="str">
        <f t="shared" si="16"/>
        <v>Robusta</v>
      </c>
      <c r="O361" t="str">
        <f t="shared" si="17"/>
        <v>Light</v>
      </c>
      <c r="P361" t="str">
        <f>_xll.XLOOKUP(Table1[[#This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IF(_xll.XLOOKUP(C362,customers!$A$1:$A$1001,customers!$C$1:$C$1001,,0)=0, "",_xll.XLOOKUP(C362,customers!$A$1:$A$1001,customers!$C$1:$C$1001,,0))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6">
        <f t="shared" si="15"/>
        <v>41.169999999999995</v>
      </c>
      <c r="N362" t="str">
        <f t="shared" si="16"/>
        <v>Robusta</v>
      </c>
      <c r="O362" t="str">
        <f t="shared" si="17"/>
        <v>Dark</v>
      </c>
      <c r="P362" t="str">
        <f>_xll.XLOOKUP(Table1[[#This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IF(_xll.XLOOKUP(C363,customers!$A$1:$A$1001,customers!$C$1:$C$1001,,0)=0, "",_xll.XLOOKUP(C363,customers!$A$1:$A$1001,customers!$C$1:$C$1001,,0))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6">
        <f t="shared" si="15"/>
        <v>5.97</v>
      </c>
      <c r="N363" t="str">
        <f t="shared" si="16"/>
        <v>Robusta</v>
      </c>
      <c r="O363" t="str">
        <f t="shared" si="17"/>
        <v>Medium</v>
      </c>
      <c r="P363" t="str">
        <f>_xll.XLOOKUP(Table1[[#This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IF(_xll.XLOOKUP(C364,customers!$A$1:$A$1001,customers!$C$1:$C$1001,,0)=0, "",_xll.XLOOKUP(C364,customers!$A$1:$A$1001,customers!$C$1:$C$1001,,0))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6">
        <f t="shared" si="15"/>
        <v>74.25</v>
      </c>
      <c r="N364" t="str">
        <f t="shared" si="16"/>
        <v>Excelsa</v>
      </c>
      <c r="O364" t="str">
        <f t="shared" si="17"/>
        <v>Light</v>
      </c>
      <c r="P364" t="str">
        <f>_xll.XLOOKUP(Table1[[#This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IF(_xll.XLOOKUP(C365,customers!$A$1:$A$1001,customers!$C$1:$C$1001,,0)=0, "",_xll.XLOOKUP(C365,customers!$A$1:$A$1001,customers!$C$1:$C$1001,,0))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6">
        <f t="shared" si="15"/>
        <v>87.300000000000011</v>
      </c>
      <c r="N365" t="str">
        <f t="shared" si="16"/>
        <v>Liberica</v>
      </c>
      <c r="O365" t="str">
        <f t="shared" si="17"/>
        <v>Medium</v>
      </c>
      <c r="P365" t="str">
        <f>_xll.XLOOKUP(Table1[[#This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IF(_xll.XLOOKUP(C366,customers!$A$1:$A$1001,customers!$C$1:$C$1001,,0)=0, "",_xll.XLOOKUP(C366,customers!$A$1:$A$1001,customers!$C$1:$C$1001,,0))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6">
        <f t="shared" si="15"/>
        <v>72.900000000000006</v>
      </c>
      <c r="N366" t="str">
        <f t="shared" si="16"/>
        <v>Excelsa</v>
      </c>
      <c r="O366" t="str">
        <f t="shared" si="17"/>
        <v>Dark</v>
      </c>
      <c r="P366" t="str">
        <f>_xll.XLOOKUP(Table1[[#This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IF(_xll.XLOOKUP(C367,customers!$A$1:$A$1001,customers!$C$1:$C$1001,,0)=0, "",_xll.XLOOKUP(C367,customers!$A$1:$A$1001,customers!$C$1:$C$1001,,0))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6">
        <f t="shared" si="15"/>
        <v>7.77</v>
      </c>
      <c r="N367" t="str">
        <f t="shared" si="16"/>
        <v>Liberica</v>
      </c>
      <c r="O367" t="str">
        <f t="shared" si="17"/>
        <v>Dark</v>
      </c>
      <c r="P367" t="str">
        <f>_xll.XLOOKUP(Table1[[#This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IF(_xll.XLOOKUP(C368,customers!$A$1:$A$1001,customers!$C$1:$C$1001,,0)=0, "",_xll.XLOOKUP(C368,customers!$A$1:$A$1001,customers!$C$1:$C$1001,,0))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6">
        <f t="shared" si="15"/>
        <v>43.74</v>
      </c>
      <c r="N368" t="str">
        <f t="shared" si="16"/>
        <v>Excelsa</v>
      </c>
      <c r="O368" t="str">
        <f t="shared" si="17"/>
        <v>Dark</v>
      </c>
      <c r="P368" t="str">
        <f>_xll.XLOOKUP(Table1[[#This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IF(_xll.XLOOKUP(C369,customers!$A$1:$A$1001,customers!$C$1:$C$1001,,0)=0, "",_xll.XLOOKUP(C369,customers!$A$1:$A$1001,customers!$C$1:$C$1001,,0))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6">
        <f t="shared" si="15"/>
        <v>8.73</v>
      </c>
      <c r="N369" t="str">
        <f t="shared" si="16"/>
        <v>Liberica</v>
      </c>
      <c r="O369" t="str">
        <f t="shared" si="17"/>
        <v>Medium</v>
      </c>
      <c r="P369" t="str">
        <f>_xll.XLOOKUP(Table1[[#This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IF(_xll.XLOOKUP(C370,customers!$A$1:$A$1001,customers!$C$1:$C$1001,,0)=0, "",_xll.XLOOKUP(C370,customers!$A$1:$A$1001,customers!$C$1:$C$1001,,0))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6">
        <f t="shared" si="15"/>
        <v>63.249999999999993</v>
      </c>
      <c r="N370" t="str">
        <f t="shared" si="16"/>
        <v>Excelsa</v>
      </c>
      <c r="O370" t="str">
        <f t="shared" si="17"/>
        <v>Medium</v>
      </c>
      <c r="P370" t="str">
        <f>_xll.XLOOKUP(Table1[[#This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IF(_xll.XLOOKUP(C371,customers!$A$1:$A$1001,customers!$C$1:$C$1001,,0)=0, "",_xll.XLOOKUP(C371,customers!$A$1:$A$1001,customers!$C$1:$C$1001,,0))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6">
        <f t="shared" si="15"/>
        <v>8.91</v>
      </c>
      <c r="N371" t="str">
        <f t="shared" si="16"/>
        <v>Excelsa</v>
      </c>
      <c r="O371" t="str">
        <f t="shared" si="17"/>
        <v>Light</v>
      </c>
      <c r="P371" t="str">
        <f>_xll.XLOOKUP(Table1[[#This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IF(_xll.XLOOKUP(C372,customers!$A$1:$A$1001,customers!$C$1:$C$1001,,0)=0, "",_xll.XLOOKUP(C372,customers!$A$1:$A$1001,customers!$C$1:$C$1001,,0))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6">
        <f t="shared" si="15"/>
        <v>24.3</v>
      </c>
      <c r="N372" t="str">
        <f t="shared" si="16"/>
        <v>Excelsa</v>
      </c>
      <c r="O372" t="str">
        <f t="shared" si="17"/>
        <v>Dark</v>
      </c>
      <c r="P372" t="str">
        <f>_xll.XLOOKUP(Table1[[#This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IF(_xll.XLOOKUP(C373,customers!$A$1:$A$1001,customers!$C$1:$C$1001,,0)=0, "",_xll.XLOOKUP(C373,customers!$A$1:$A$1001,customers!$C$1:$C$1001,,0))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6">
        <f t="shared" si="15"/>
        <v>46.62</v>
      </c>
      <c r="N373" t="str">
        <f t="shared" si="16"/>
        <v>Arabica</v>
      </c>
      <c r="O373" t="str">
        <f t="shared" si="17"/>
        <v>Light</v>
      </c>
      <c r="P373" t="str">
        <f>_xll.XLOOKUP(Table1[[#This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IF(_xll.XLOOKUP(C374,customers!$A$1:$A$1001,customers!$C$1:$C$1001,,0)=0, "",_xll.XLOOKUP(C374,customers!$A$1:$A$1001,customers!$C$1:$C$1001,,0))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6">
        <f t="shared" si="15"/>
        <v>43.019999999999996</v>
      </c>
      <c r="N374" t="str">
        <f t="shared" si="16"/>
        <v>Robusta</v>
      </c>
      <c r="O374" t="str">
        <f t="shared" si="17"/>
        <v>Light</v>
      </c>
      <c r="P374" t="str">
        <f>_xll.XLOOKUP(Table1[[#This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IF(_xll.XLOOKUP(C375,customers!$A$1:$A$1001,customers!$C$1:$C$1001,,0)=0, "",_xll.XLOOKUP(C375,customers!$A$1:$A$1001,customers!$C$1:$C$1001,,0))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6">
        <f t="shared" si="15"/>
        <v>17.91</v>
      </c>
      <c r="N375" t="str">
        <f t="shared" si="16"/>
        <v>Arabica</v>
      </c>
      <c r="O375" t="str">
        <f t="shared" si="17"/>
        <v>Dark</v>
      </c>
      <c r="P375" t="str">
        <f>_xll.XLOOKUP(Table1[[#This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IF(_xll.XLOOKUP(C376,customers!$A$1:$A$1001,customers!$C$1:$C$1001,,0)=0, "",_xll.XLOOKUP(C376,customers!$A$1:$A$1001,customers!$C$1:$C$1001,,0))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6">
        <f t="shared" si="15"/>
        <v>38.04</v>
      </c>
      <c r="N376" t="str">
        <f t="shared" si="16"/>
        <v>Liberica</v>
      </c>
      <c r="O376" t="str">
        <f t="shared" si="17"/>
        <v>Light</v>
      </c>
      <c r="P376" t="str">
        <f>_xll.XLOOKUP(Table1[[#This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IF(_xll.XLOOKUP(C377,customers!$A$1:$A$1001,customers!$C$1:$C$1001,,0)=0, "",_xll.XLOOKUP(C377,customers!$A$1:$A$1001,customers!$C$1:$C$1001,,0))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6">
        <f t="shared" si="15"/>
        <v>6.75</v>
      </c>
      <c r="N377" t="str">
        <f t="shared" si="16"/>
        <v>Arabica</v>
      </c>
      <c r="O377" t="str">
        <f t="shared" si="17"/>
        <v>Medium</v>
      </c>
      <c r="P377" t="str">
        <f>_xll.XLOOKUP(Table1[[#This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IF(_xll.XLOOKUP(C378,customers!$A$1:$A$1001,customers!$C$1:$C$1001,,0)=0, "",_xll.XLOOKUP(C378,customers!$A$1:$A$1001,customers!$C$1:$C$1001,,0))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6">
        <f t="shared" si="15"/>
        <v>5.97</v>
      </c>
      <c r="N378" t="str">
        <f t="shared" si="16"/>
        <v>Robusta</v>
      </c>
      <c r="O378" t="str">
        <f t="shared" si="17"/>
        <v>Medium</v>
      </c>
      <c r="P378" t="str">
        <f>_xll.XLOOKUP(Table1[[#This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IF(_xll.XLOOKUP(C379,customers!$A$1:$A$1001,customers!$C$1:$C$1001,,0)=0, "",_xll.XLOOKUP(C379,customers!$A$1:$A$1001,customers!$C$1:$C$1001,,0))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6">
        <f t="shared" si="15"/>
        <v>8.0549999999999997</v>
      </c>
      <c r="N379" t="str">
        <f t="shared" si="16"/>
        <v>Robusta</v>
      </c>
      <c r="O379" t="str">
        <f t="shared" si="17"/>
        <v>Dark</v>
      </c>
      <c r="P379" t="str">
        <f>_xll.XLOOKUP(Table1[[#This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IF(_xll.XLOOKUP(C380,customers!$A$1:$A$1001,customers!$C$1:$C$1001,,0)=0, "",_xll.XLOOKUP(C380,customers!$A$1:$A$1001,customers!$C$1:$C$1001,,0))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6">
        <f t="shared" si="15"/>
        <v>23.31</v>
      </c>
      <c r="N380" t="str">
        <f t="shared" si="16"/>
        <v>Arabica</v>
      </c>
      <c r="O380" t="str">
        <f t="shared" si="17"/>
        <v>Light</v>
      </c>
      <c r="P380" t="str">
        <f>_xll.XLOOKUP(Table1[[#This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IF(_xll.XLOOKUP(C381,customers!$A$1:$A$1001,customers!$C$1:$C$1001,,0)=0, "",_xll.XLOOKUP(C381,customers!$A$1:$A$1001,customers!$C$1:$C$1001,,0))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6">
        <f t="shared" si="15"/>
        <v>43.019999999999996</v>
      </c>
      <c r="N381" t="str">
        <f t="shared" si="16"/>
        <v>Robusta</v>
      </c>
      <c r="O381" t="str">
        <f t="shared" si="17"/>
        <v>Light</v>
      </c>
      <c r="P381" t="str">
        <f>_xll.XLOOKUP(Table1[[#This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IF(_xll.XLOOKUP(C382,customers!$A$1:$A$1001,customers!$C$1:$C$1001,,0)=0, "",_xll.XLOOKUP(C382,customers!$A$1:$A$1001,customers!$C$1:$C$1001,,0))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6">
        <f t="shared" si="15"/>
        <v>23.31</v>
      </c>
      <c r="N382" t="str">
        <f t="shared" si="16"/>
        <v>Liberica</v>
      </c>
      <c r="O382" t="str">
        <f t="shared" si="17"/>
        <v>Dark</v>
      </c>
      <c r="P382" t="str">
        <f>_xll.XLOOKUP(Table1[[#This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IF(_xll.XLOOKUP(C383,customers!$A$1:$A$1001,customers!$C$1:$C$1001,,0)=0, "",_xll.XLOOKUP(C383,customers!$A$1:$A$1001,customers!$C$1:$C$1001,,0))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6">
        <f t="shared" si="15"/>
        <v>14.924999999999999</v>
      </c>
      <c r="N383" t="str">
        <f t="shared" si="16"/>
        <v>Arabica</v>
      </c>
      <c r="O383" t="str">
        <f t="shared" si="17"/>
        <v>Dark</v>
      </c>
      <c r="P383" t="str">
        <f>_xll.XLOOKUP(Table1[[#This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IF(_xll.XLOOKUP(C384,customers!$A$1:$A$1001,customers!$C$1:$C$1001,,0)=0, "",_xll.XLOOKUP(C384,customers!$A$1:$A$1001,customers!$C$1:$C$1001,,0))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6">
        <f t="shared" si="15"/>
        <v>21.87</v>
      </c>
      <c r="N384" t="str">
        <f t="shared" si="16"/>
        <v>Excelsa</v>
      </c>
      <c r="O384" t="str">
        <f t="shared" si="17"/>
        <v>Dark</v>
      </c>
      <c r="P384" t="str">
        <f>_xll.XLOOKUP(Table1[[#This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IF(_xll.XLOOKUP(C385,customers!$A$1:$A$1001,customers!$C$1:$C$1001,,0)=0, "",_xll.XLOOKUP(C385,customers!$A$1:$A$1001,customers!$C$1:$C$1001,,0))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6">
        <f t="shared" si="15"/>
        <v>53.46</v>
      </c>
      <c r="N385" t="str">
        <f t="shared" si="16"/>
        <v>Excelsa</v>
      </c>
      <c r="O385" t="str">
        <f t="shared" si="17"/>
        <v>Light</v>
      </c>
      <c r="P385" t="str">
        <f>_xll.XLOOKUP(Table1[[#This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IF(_xll.XLOOKUP(C386,customers!$A$1:$A$1001,customers!$C$1:$C$1001,,0)=0, "",_xll.XLOOKUP(C386,customers!$A$1:$A$1001,customers!$C$1:$C$1001,,0))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6">
        <f t="shared" si="15"/>
        <v>119.13999999999999</v>
      </c>
      <c r="N386" t="str">
        <f t="shared" si="16"/>
        <v>Arabica</v>
      </c>
      <c r="O386" t="str">
        <f t="shared" si="17"/>
        <v>Light</v>
      </c>
      <c r="P386" t="str">
        <f>_xll.XLOOKUP(Table1[[#This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IF(_xll.XLOOKUP(C387,customers!$A$1:$A$1001,customers!$C$1:$C$1001,,0)=0, "",_xll.XLOOKUP(C387,customers!$A$1:$A$1001,customers!$C$1:$C$1001,,0))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6">
        <f t="shared" ref="M387:M450" si="18">L387*E387</f>
        <v>43.650000000000006</v>
      </c>
      <c r="N387" t="str">
        <f t="shared" ref="N387:N450" si="19">_xlfn.IFS(I387="Rob","Robusta",I387="Exc", "Excelsa", I387="Ara", "Arabica", I387="Lib", "Liberica")</f>
        <v>Liberica</v>
      </c>
      <c r="O387" t="str">
        <f t="shared" ref="O387:O450" si="20">_xlfn.IFS(J387="M", "Medium", J387="L", "Light", J387="D","Dark")</f>
        <v>Medium</v>
      </c>
      <c r="P387" t="str">
        <f>_xll.XLOOKUP(Table1[[#This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IF(_xll.XLOOKUP(C388,customers!$A$1:$A$1001,customers!$C$1:$C$1001,,0)=0, "",_xll.XLOOKUP(C388,customers!$A$1:$A$1001,customers!$C$1:$C$1001,,0))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6">
        <f t="shared" si="18"/>
        <v>17.91</v>
      </c>
      <c r="N388" t="str">
        <f t="shared" si="19"/>
        <v>Arabica</v>
      </c>
      <c r="O388" t="str">
        <f t="shared" si="20"/>
        <v>Dark</v>
      </c>
      <c r="P388" t="str">
        <f>_xll.XLOOKUP(Table1[[#This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IF(_xll.XLOOKUP(C389,customers!$A$1:$A$1001,customers!$C$1:$C$1001,,0)=0, "",_xll.XLOOKUP(C389,customers!$A$1:$A$1001,customers!$C$1:$C$1001,,0))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6">
        <f t="shared" si="18"/>
        <v>74.25</v>
      </c>
      <c r="N389" t="str">
        <f t="shared" si="19"/>
        <v>Excelsa</v>
      </c>
      <c r="O389" t="str">
        <f t="shared" si="20"/>
        <v>Light</v>
      </c>
      <c r="P389" t="str">
        <f>_xll.XLOOKUP(Table1[[#This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IF(_xll.XLOOKUP(C390,customers!$A$1:$A$1001,customers!$C$1:$C$1001,,0)=0, "",_xll.XLOOKUP(C390,customers!$A$1:$A$1001,customers!$C$1:$C$1001,,0))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6">
        <f t="shared" si="18"/>
        <v>11.654999999999999</v>
      </c>
      <c r="N390" t="str">
        <f t="shared" si="19"/>
        <v>Liberica</v>
      </c>
      <c r="O390" t="str">
        <f t="shared" si="20"/>
        <v>Dark</v>
      </c>
      <c r="P390" t="str">
        <f>_xll.XLOOKUP(Table1[[#This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IF(_xll.XLOOKUP(C391,customers!$A$1:$A$1001,customers!$C$1:$C$1001,,0)=0, "",_xll.XLOOKUP(C391,customers!$A$1:$A$1001,customers!$C$1:$C$1001,,0))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6">
        <f t="shared" si="18"/>
        <v>23.31</v>
      </c>
      <c r="N391" t="str">
        <f t="shared" si="19"/>
        <v>Liberica</v>
      </c>
      <c r="O391" t="str">
        <f t="shared" si="20"/>
        <v>Dark</v>
      </c>
      <c r="P391" t="str">
        <f>_xll.XLOOKUP(Table1[[#This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IF(_xll.XLOOKUP(C392,customers!$A$1:$A$1001,customers!$C$1:$C$1001,,0)=0, "",_xll.XLOOKUP(C392,customers!$A$1:$A$1001,customers!$C$1:$C$1001,,0))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6">
        <f t="shared" si="18"/>
        <v>14.58</v>
      </c>
      <c r="N392" t="str">
        <f t="shared" si="19"/>
        <v>Excelsa</v>
      </c>
      <c r="O392" t="str">
        <f t="shared" si="20"/>
        <v>Dark</v>
      </c>
      <c r="P392" t="str">
        <f>_xll.XLOOKUP(Table1[[#This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IF(_xll.XLOOKUP(C393,customers!$A$1:$A$1001,customers!$C$1:$C$1001,,0)=0, "",_xll.XLOOKUP(C393,customers!$A$1:$A$1001,customers!$C$1:$C$1001,,0))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6">
        <f t="shared" si="18"/>
        <v>13.5</v>
      </c>
      <c r="N393" t="str">
        <f t="shared" si="19"/>
        <v>Arabica</v>
      </c>
      <c r="O393" t="str">
        <f t="shared" si="20"/>
        <v>Medium</v>
      </c>
      <c r="P393" t="str">
        <f>_xll.XLOOKUP(Table1[[#This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IF(_xll.XLOOKUP(C394,customers!$A$1:$A$1001,customers!$C$1:$C$1001,,0)=0, "",_xll.XLOOKUP(C394,customers!$A$1:$A$1001,customers!$C$1:$C$1001,,0))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6">
        <f t="shared" si="18"/>
        <v>89.1</v>
      </c>
      <c r="N394" t="str">
        <f t="shared" si="19"/>
        <v>Excelsa</v>
      </c>
      <c r="O394" t="str">
        <f t="shared" si="20"/>
        <v>Light</v>
      </c>
      <c r="P394" t="str">
        <f>_xll.XLOOKUP(Table1[[#This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IF(_xll.XLOOKUP(C395,customers!$A$1:$A$1001,customers!$C$1:$C$1001,,0)=0, "",_xll.XLOOKUP(C395,customers!$A$1:$A$1001,customers!$C$1:$C$1001,,0))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6">
        <f t="shared" si="18"/>
        <v>3.8849999999999998</v>
      </c>
      <c r="N395" t="str">
        <f t="shared" si="19"/>
        <v>Arabica</v>
      </c>
      <c r="O395" t="str">
        <f t="shared" si="20"/>
        <v>Light</v>
      </c>
      <c r="P395" t="str">
        <f>_xll.XLOOKUP(Table1[[#This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IF(_xll.XLOOKUP(C396,customers!$A$1:$A$1001,customers!$C$1:$C$1001,,0)=0, "",_xll.XLOOKUP(C396,customers!$A$1:$A$1001,customers!$C$1:$C$1001,,0))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6">
        <f t="shared" si="18"/>
        <v>109.93999999999998</v>
      </c>
      <c r="N396" t="str">
        <f t="shared" si="19"/>
        <v>Robusta</v>
      </c>
      <c r="O396" t="str">
        <f t="shared" si="20"/>
        <v>Light</v>
      </c>
      <c r="P396" t="str">
        <f>_xll.XLOOKUP(Table1[[#This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IF(_xll.XLOOKUP(C397,customers!$A$1:$A$1001,customers!$C$1:$C$1001,,0)=0, "",_xll.XLOOKUP(C397,customers!$A$1:$A$1001,customers!$C$1:$C$1001,,0))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6">
        <f t="shared" si="18"/>
        <v>46.62</v>
      </c>
      <c r="N397" t="str">
        <f t="shared" si="19"/>
        <v>Liberica</v>
      </c>
      <c r="O397" t="str">
        <f t="shared" si="20"/>
        <v>Dark</v>
      </c>
      <c r="P397" t="str">
        <f>_xll.XLOOKUP(Table1[[#This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IF(_xll.XLOOKUP(C398,customers!$A$1:$A$1001,customers!$C$1:$C$1001,,0)=0, "",_xll.XLOOKUP(C398,customers!$A$1:$A$1001,customers!$C$1:$C$1001,,0))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6">
        <f t="shared" si="18"/>
        <v>38.849999999999994</v>
      </c>
      <c r="N398" t="str">
        <f t="shared" si="19"/>
        <v>Arabica</v>
      </c>
      <c r="O398" t="str">
        <f t="shared" si="20"/>
        <v>Light</v>
      </c>
      <c r="P398" t="str">
        <f>_xll.XLOOKUP(Table1[[#This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IF(_xll.XLOOKUP(C399,customers!$A$1:$A$1001,customers!$C$1:$C$1001,,0)=0, "",_xll.XLOOKUP(C399,customers!$A$1:$A$1001,customers!$C$1:$C$1001,,0))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6">
        <f t="shared" si="18"/>
        <v>31.08</v>
      </c>
      <c r="N399" t="str">
        <f t="shared" si="19"/>
        <v>Liberica</v>
      </c>
      <c r="O399" t="str">
        <f t="shared" si="20"/>
        <v>Dark</v>
      </c>
      <c r="P399" t="str">
        <f>_xll.XLOOKUP(Table1[[#This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IF(_xll.XLOOKUP(C400,customers!$A$1:$A$1001,customers!$C$1:$C$1001,,0)=0, "",_xll.XLOOKUP(C400,customers!$A$1:$A$1001,customers!$C$1:$C$1001,,0))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6">
        <f t="shared" si="18"/>
        <v>17.91</v>
      </c>
      <c r="N400" t="str">
        <f t="shared" si="19"/>
        <v>Arabica</v>
      </c>
      <c r="O400" t="str">
        <f t="shared" si="20"/>
        <v>Dark</v>
      </c>
      <c r="P400" t="str">
        <f>_xll.XLOOKUP(Table1[[#This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IF(_xll.XLOOKUP(C401,customers!$A$1:$A$1001,customers!$C$1:$C$1001,,0)=0, "",_xll.XLOOKUP(C401,customers!$A$1:$A$1001,customers!$C$1:$C$1001,,0))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6">
        <f t="shared" si="18"/>
        <v>167.67000000000002</v>
      </c>
      <c r="N401" t="str">
        <f t="shared" si="19"/>
        <v>Excelsa</v>
      </c>
      <c r="O401" t="str">
        <f t="shared" si="20"/>
        <v>Dark</v>
      </c>
      <c r="P401" t="str">
        <f>_xll.XLOOKUP(Table1[[#This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IF(_xll.XLOOKUP(C402,customers!$A$1:$A$1001,customers!$C$1:$C$1001,,0)=0, "",_xll.XLOOKUP(C402,customers!$A$1:$A$1001,customers!$C$1:$C$1001,,0))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6">
        <f t="shared" si="18"/>
        <v>63.4</v>
      </c>
      <c r="N402" t="str">
        <f t="shared" si="19"/>
        <v>Liberica</v>
      </c>
      <c r="O402" t="str">
        <f t="shared" si="20"/>
        <v>Light</v>
      </c>
      <c r="P402" t="str">
        <f>_xll.XLOOKUP(Table1[[#This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IF(_xll.XLOOKUP(C403,customers!$A$1:$A$1001,customers!$C$1:$C$1001,,0)=0, "",_xll.XLOOKUP(C403,customers!$A$1:$A$1001,customers!$C$1:$C$1001,,0))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6">
        <f t="shared" si="18"/>
        <v>8.73</v>
      </c>
      <c r="N403" t="str">
        <f t="shared" si="19"/>
        <v>Liberica</v>
      </c>
      <c r="O403" t="str">
        <f t="shared" si="20"/>
        <v>Medium</v>
      </c>
      <c r="P403" t="str">
        <f>_xll.XLOOKUP(Table1[[#This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IF(_xll.XLOOKUP(C404,customers!$A$1:$A$1001,customers!$C$1:$C$1001,,0)=0, "",_xll.XLOOKUP(C404,customers!$A$1:$A$1001,customers!$C$1:$C$1001,,0))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6">
        <f t="shared" si="18"/>
        <v>26.849999999999998</v>
      </c>
      <c r="N404" t="str">
        <f t="shared" si="19"/>
        <v>Robusta</v>
      </c>
      <c r="O404" t="str">
        <f t="shared" si="20"/>
        <v>Dark</v>
      </c>
      <c r="P404" t="str">
        <f>_xll.XLOOKUP(Table1[[#This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IF(_xll.XLOOKUP(C405,customers!$A$1:$A$1001,customers!$C$1:$C$1001,,0)=0, "",_xll.XLOOKUP(C405,customers!$A$1:$A$1001,customers!$C$1:$C$1001,,0))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6">
        <f t="shared" si="18"/>
        <v>9.51</v>
      </c>
      <c r="N405" t="str">
        <f t="shared" si="19"/>
        <v>Liberica</v>
      </c>
      <c r="O405" t="str">
        <f t="shared" si="20"/>
        <v>Light</v>
      </c>
      <c r="P405" t="str">
        <f>_xll.XLOOKUP(Table1[[#This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IF(_xll.XLOOKUP(C406,customers!$A$1:$A$1001,customers!$C$1:$C$1001,,0)=0, "",_xll.XLOOKUP(C406,customers!$A$1:$A$1001,customers!$C$1:$C$1001,,0))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6">
        <f t="shared" si="18"/>
        <v>39.799999999999997</v>
      </c>
      <c r="N406" t="str">
        <f t="shared" si="19"/>
        <v>Arabica</v>
      </c>
      <c r="O406" t="str">
        <f t="shared" si="20"/>
        <v>Dark</v>
      </c>
      <c r="P406" t="str">
        <f>_xll.XLOOKUP(Table1[[#This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IF(_xll.XLOOKUP(C407,customers!$A$1:$A$1001,customers!$C$1:$C$1001,,0)=0, "",_xll.XLOOKUP(C407,customers!$A$1:$A$1001,customers!$C$1:$C$1001,,0))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6">
        <f t="shared" si="18"/>
        <v>24.75</v>
      </c>
      <c r="N407" t="str">
        <f t="shared" si="19"/>
        <v>Excelsa</v>
      </c>
      <c r="O407" t="str">
        <f t="shared" si="20"/>
        <v>Medium</v>
      </c>
      <c r="P407" t="str">
        <f>_xll.XLOOKUP(Table1[[#This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IF(_xll.XLOOKUP(C408,customers!$A$1:$A$1001,customers!$C$1:$C$1001,,0)=0, "",_xll.XLOOKUP(C408,customers!$A$1:$A$1001,customers!$C$1:$C$1001,,0))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6">
        <f t="shared" si="18"/>
        <v>68.75</v>
      </c>
      <c r="N408" t="str">
        <f t="shared" si="19"/>
        <v>Excelsa</v>
      </c>
      <c r="O408" t="str">
        <f t="shared" si="20"/>
        <v>Medium</v>
      </c>
      <c r="P408" t="str">
        <f>_xll.XLOOKUP(Table1[[#This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IF(_xll.XLOOKUP(C409,customers!$A$1:$A$1001,customers!$C$1:$C$1001,,0)=0, "",_xll.XLOOKUP(C409,customers!$A$1:$A$1001,customers!$C$1:$C$1001,,0))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6">
        <f t="shared" si="18"/>
        <v>49.5</v>
      </c>
      <c r="N409" t="str">
        <f t="shared" si="19"/>
        <v>Excelsa</v>
      </c>
      <c r="O409" t="str">
        <f t="shared" si="20"/>
        <v>Medium</v>
      </c>
      <c r="P409" t="str">
        <f>_xll.XLOOKUP(Table1[[#This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IF(_xll.XLOOKUP(C410,customers!$A$1:$A$1001,customers!$C$1:$C$1001,,0)=0, "",_xll.XLOOKUP(C410,customers!$A$1:$A$1001,customers!$C$1:$C$1001,,0))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6">
        <f t="shared" si="18"/>
        <v>51.749999999999993</v>
      </c>
      <c r="N410" t="str">
        <f t="shared" si="19"/>
        <v>Arabica</v>
      </c>
      <c r="O410" t="str">
        <f t="shared" si="20"/>
        <v>Medium</v>
      </c>
      <c r="P410" t="str">
        <f>_xll.XLOOKUP(Table1[[#This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IF(_xll.XLOOKUP(C411,customers!$A$1:$A$1001,customers!$C$1:$C$1001,,0)=0, "",_xll.XLOOKUP(C411,customers!$A$1:$A$1001,customers!$C$1:$C$1001,,0))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6">
        <f t="shared" si="18"/>
        <v>47.55</v>
      </c>
      <c r="N411" t="str">
        <f t="shared" si="19"/>
        <v>Liberica</v>
      </c>
      <c r="O411" t="str">
        <f t="shared" si="20"/>
        <v>Light</v>
      </c>
      <c r="P411" t="str">
        <f>_xll.XLOOKUP(Table1[[#This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IF(_xll.XLOOKUP(C412,customers!$A$1:$A$1001,customers!$C$1:$C$1001,,0)=0, "",_xll.XLOOKUP(C412,customers!$A$1:$A$1001,customers!$C$1:$C$1001,,0))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6">
        <f t="shared" si="18"/>
        <v>15.54</v>
      </c>
      <c r="N412" t="str">
        <f t="shared" si="19"/>
        <v>Arabica</v>
      </c>
      <c r="O412" t="str">
        <f t="shared" si="20"/>
        <v>Light</v>
      </c>
      <c r="P412" t="str">
        <f>_xll.XLOOKUP(Table1[[#This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IF(_xll.XLOOKUP(C413,customers!$A$1:$A$1001,customers!$C$1:$C$1001,,0)=0, "",_xll.XLOOKUP(C413,customers!$A$1:$A$1001,customers!$C$1:$C$1001,,0))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6">
        <f t="shared" si="18"/>
        <v>87.300000000000011</v>
      </c>
      <c r="N413" t="str">
        <f t="shared" si="19"/>
        <v>Liberica</v>
      </c>
      <c r="O413" t="str">
        <f t="shared" si="20"/>
        <v>Medium</v>
      </c>
      <c r="P413" t="str">
        <f>_xll.XLOOKUP(Table1[[#This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IF(_xll.XLOOKUP(C414,customers!$A$1:$A$1001,customers!$C$1:$C$1001,,0)=0, "",_xll.XLOOKUP(C414,customers!$A$1:$A$1001,customers!$C$1:$C$1001,,0))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6">
        <f t="shared" si="18"/>
        <v>56.25</v>
      </c>
      <c r="N414" t="str">
        <f t="shared" si="19"/>
        <v>Arabica</v>
      </c>
      <c r="O414" t="str">
        <f t="shared" si="20"/>
        <v>Medium</v>
      </c>
      <c r="P414" t="str">
        <f>_xll.XLOOKUP(Table1[[#This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IF(_xll.XLOOKUP(C415,customers!$A$1:$A$1001,customers!$C$1:$C$1001,,0)=0, "",_xll.XLOOKUP(C415,customers!$A$1:$A$1001,customers!$C$1:$C$1001,,0))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6">
        <f t="shared" si="18"/>
        <v>36.454999999999998</v>
      </c>
      <c r="N415" t="str">
        <f t="shared" si="19"/>
        <v>Liberica</v>
      </c>
      <c r="O415" t="str">
        <f t="shared" si="20"/>
        <v>Light</v>
      </c>
      <c r="P415" t="str">
        <f>_xll.XLOOKUP(Table1[[#This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IF(_xll.XLOOKUP(C416,customers!$A$1:$A$1001,customers!$C$1:$C$1001,,0)=0, "",_xll.XLOOKUP(C416,customers!$A$1:$A$1001,customers!$C$1:$C$1001,,0))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6">
        <f t="shared" si="18"/>
        <v>10.754999999999999</v>
      </c>
      <c r="N416" t="str">
        <f t="shared" si="19"/>
        <v>Robusta</v>
      </c>
      <c r="O416" t="str">
        <f t="shared" si="20"/>
        <v>Light</v>
      </c>
      <c r="P416" t="str">
        <f>_xll.XLOOKUP(Table1[[#This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IF(_xll.XLOOKUP(C417,customers!$A$1:$A$1001,customers!$C$1:$C$1001,,0)=0, "",_xll.XLOOKUP(C417,customers!$A$1:$A$1001,customers!$C$1:$C$1001,,0))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6">
        <f t="shared" si="18"/>
        <v>8.9550000000000001</v>
      </c>
      <c r="N417" t="str">
        <f t="shared" si="19"/>
        <v>Robusta</v>
      </c>
      <c r="O417" t="str">
        <f t="shared" si="20"/>
        <v>Medium</v>
      </c>
      <c r="P417" t="str">
        <f>_xll.XLOOKUP(Table1[[#This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IF(_xll.XLOOKUP(C418,customers!$A$1:$A$1001,customers!$C$1:$C$1001,,0)=0, "",_xll.XLOOKUP(C418,customers!$A$1:$A$1001,customers!$C$1:$C$1001,,0))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6">
        <f t="shared" si="18"/>
        <v>23.31</v>
      </c>
      <c r="N418" t="str">
        <f t="shared" si="19"/>
        <v>Arabica</v>
      </c>
      <c r="O418" t="str">
        <f t="shared" si="20"/>
        <v>Light</v>
      </c>
      <c r="P418" t="str">
        <f>_xll.XLOOKUP(Table1[[#This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IF(_xll.XLOOKUP(C419,customers!$A$1:$A$1001,customers!$C$1:$C$1001,,0)=0, "",_xll.XLOOKUP(C419,customers!$A$1:$A$1001,customers!$C$1:$C$1001,,0))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6">
        <f t="shared" si="18"/>
        <v>29.784999999999997</v>
      </c>
      <c r="N419" t="str">
        <f t="shared" si="19"/>
        <v>Arabica</v>
      </c>
      <c r="O419" t="str">
        <f t="shared" si="20"/>
        <v>Light</v>
      </c>
      <c r="P419" t="str">
        <f>_xll.XLOOKUP(Table1[[#This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IF(_xll.XLOOKUP(C420,customers!$A$1:$A$1001,customers!$C$1:$C$1001,,0)=0, "",_xll.XLOOKUP(C420,customers!$A$1:$A$1001,customers!$C$1:$C$1001,,0))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6">
        <f t="shared" si="18"/>
        <v>148.92499999999998</v>
      </c>
      <c r="N420" t="str">
        <f t="shared" si="19"/>
        <v>Arabica</v>
      </c>
      <c r="O420" t="str">
        <f t="shared" si="20"/>
        <v>Light</v>
      </c>
      <c r="P420" t="str">
        <f>_xll.XLOOKUP(Table1[[#This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IF(_xll.XLOOKUP(C421,customers!$A$1:$A$1001,customers!$C$1:$C$1001,,0)=0, "",_xll.XLOOKUP(C421,customers!$A$1:$A$1001,customers!$C$1:$C$1001,,0))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6">
        <f t="shared" si="18"/>
        <v>8.73</v>
      </c>
      <c r="N421" t="str">
        <f t="shared" si="19"/>
        <v>Liberica</v>
      </c>
      <c r="O421" t="str">
        <f t="shared" si="20"/>
        <v>Medium</v>
      </c>
      <c r="P421" t="str">
        <f>_xll.XLOOKUP(Table1[[#This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IF(_xll.XLOOKUP(C422,customers!$A$1:$A$1001,customers!$C$1:$C$1001,,0)=0, "",_xll.XLOOKUP(C422,customers!$A$1:$A$1001,customers!$C$1:$C$1001,,0))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6">
        <f t="shared" si="18"/>
        <v>31.08</v>
      </c>
      <c r="N422" t="str">
        <f t="shared" si="19"/>
        <v>Liberica</v>
      </c>
      <c r="O422" t="str">
        <f t="shared" si="20"/>
        <v>Dark</v>
      </c>
      <c r="P422" t="str">
        <f>_xll.XLOOKUP(Table1[[#This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IF(_xll.XLOOKUP(C423,customers!$A$1:$A$1001,customers!$C$1:$C$1001,,0)=0, "",_xll.XLOOKUP(C423,customers!$A$1:$A$1001,customers!$C$1:$C$1001,,0))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6">
        <f t="shared" si="18"/>
        <v>137.31</v>
      </c>
      <c r="N423" t="str">
        <f t="shared" si="19"/>
        <v>Arabica</v>
      </c>
      <c r="O423" t="str">
        <f t="shared" si="20"/>
        <v>Dark</v>
      </c>
      <c r="P423" t="str">
        <f>_xll.XLOOKUP(Table1[[#This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IF(_xll.XLOOKUP(C424,customers!$A$1:$A$1001,customers!$C$1:$C$1001,,0)=0, "",_xll.XLOOKUP(C424,customers!$A$1:$A$1001,customers!$C$1:$C$1001,,0))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6">
        <f t="shared" si="18"/>
        <v>29.849999999999998</v>
      </c>
      <c r="N424" t="str">
        <f t="shared" si="19"/>
        <v>Arabica</v>
      </c>
      <c r="O424" t="str">
        <f t="shared" si="20"/>
        <v>Dark</v>
      </c>
      <c r="P424" t="str">
        <f>_xll.XLOOKUP(Table1[[#This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IF(_xll.XLOOKUP(C425,customers!$A$1:$A$1001,customers!$C$1:$C$1001,,0)=0, "",_xll.XLOOKUP(C425,customers!$A$1:$A$1001,customers!$C$1:$C$1001,,0))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6">
        <f t="shared" si="18"/>
        <v>17.91</v>
      </c>
      <c r="N425" t="str">
        <f t="shared" si="19"/>
        <v>Robusta</v>
      </c>
      <c r="O425" t="str">
        <f t="shared" si="20"/>
        <v>Medium</v>
      </c>
      <c r="P425" t="str">
        <f>_xll.XLOOKUP(Table1[[#This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IF(_xll.XLOOKUP(C426,customers!$A$1:$A$1001,customers!$C$1:$C$1001,,0)=0, "",_xll.XLOOKUP(C426,customers!$A$1:$A$1001,customers!$C$1:$C$1001,,0))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6">
        <f t="shared" si="18"/>
        <v>26.73</v>
      </c>
      <c r="N426" t="str">
        <f t="shared" si="19"/>
        <v>Excelsa</v>
      </c>
      <c r="O426" t="str">
        <f t="shared" si="20"/>
        <v>Light</v>
      </c>
      <c r="P426" t="str">
        <f>_xll.XLOOKUP(Table1[[#This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IF(_xll.XLOOKUP(C427,customers!$A$1:$A$1001,customers!$C$1:$C$1001,,0)=0, "",_xll.XLOOKUP(C427,customers!$A$1:$A$1001,customers!$C$1:$C$1001,,0))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6">
        <f t="shared" si="18"/>
        <v>17.899999999999999</v>
      </c>
      <c r="N427" t="str">
        <f t="shared" si="19"/>
        <v>Robusta</v>
      </c>
      <c r="O427" t="str">
        <f t="shared" si="20"/>
        <v>Dark</v>
      </c>
      <c r="P427" t="str">
        <f>_xll.XLOOKUP(Table1[[#This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IF(_xll.XLOOKUP(C428,customers!$A$1:$A$1001,customers!$C$1:$C$1001,,0)=0, "",_xll.XLOOKUP(C428,customers!$A$1:$A$1001,customers!$C$1:$C$1001,,0))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6">
        <f t="shared" si="18"/>
        <v>14.339999999999998</v>
      </c>
      <c r="N428" t="str">
        <f t="shared" si="19"/>
        <v>Robusta</v>
      </c>
      <c r="O428" t="str">
        <f t="shared" si="20"/>
        <v>Light</v>
      </c>
      <c r="P428" t="str">
        <f>_xll.XLOOKUP(Table1[[#This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IF(_xll.XLOOKUP(C429,customers!$A$1:$A$1001,customers!$C$1:$C$1001,,0)=0, "",_xll.XLOOKUP(C429,customers!$A$1:$A$1001,customers!$C$1:$C$1001,,0))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6">
        <f t="shared" si="18"/>
        <v>77.624999999999986</v>
      </c>
      <c r="N429" t="str">
        <f t="shared" si="19"/>
        <v>Arabica</v>
      </c>
      <c r="O429" t="str">
        <f t="shared" si="20"/>
        <v>Medium</v>
      </c>
      <c r="P429" t="str">
        <f>_xll.XLOOKUP(Table1[[#This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IF(_xll.XLOOKUP(C430,customers!$A$1:$A$1001,customers!$C$1:$C$1001,,0)=0, "",_xll.XLOOKUP(C430,customers!$A$1:$A$1001,customers!$C$1:$C$1001,,0))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6">
        <f t="shared" si="18"/>
        <v>59.75</v>
      </c>
      <c r="N430" t="str">
        <f t="shared" si="19"/>
        <v>Robusta</v>
      </c>
      <c r="O430" t="str">
        <f t="shared" si="20"/>
        <v>Light</v>
      </c>
      <c r="P430" t="str">
        <f>_xll.XLOOKUP(Table1[[#This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IF(_xll.XLOOKUP(C431,customers!$A$1:$A$1001,customers!$C$1:$C$1001,,0)=0, "",_xll.XLOOKUP(C431,customers!$A$1:$A$1001,customers!$C$1:$C$1001,,0))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6">
        <f t="shared" si="18"/>
        <v>77.699999999999989</v>
      </c>
      <c r="N431" t="str">
        <f t="shared" si="19"/>
        <v>Arabica</v>
      </c>
      <c r="O431" t="str">
        <f t="shared" si="20"/>
        <v>Light</v>
      </c>
      <c r="P431" t="str">
        <f>_xll.XLOOKUP(Table1[[#This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IF(_xll.XLOOKUP(C432,customers!$A$1:$A$1001,customers!$C$1:$C$1001,,0)=0, "",_xll.XLOOKUP(C432,customers!$A$1:$A$1001,customers!$C$1:$C$1001,,0))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6">
        <f t="shared" si="18"/>
        <v>5.3699999999999992</v>
      </c>
      <c r="N432" t="str">
        <f t="shared" si="19"/>
        <v>Robusta</v>
      </c>
      <c r="O432" t="str">
        <f t="shared" si="20"/>
        <v>Dark</v>
      </c>
      <c r="P432" t="str">
        <f>_xll.XLOOKUP(Table1[[#This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IF(_xll.XLOOKUP(C433,customers!$A$1:$A$1001,customers!$C$1:$C$1001,,0)=0, "",_xll.XLOOKUP(C433,customers!$A$1:$A$1001,customers!$C$1:$C$1001,,0))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6">
        <f t="shared" si="18"/>
        <v>83.835000000000008</v>
      </c>
      <c r="N433" t="str">
        <f t="shared" si="19"/>
        <v>Excelsa</v>
      </c>
      <c r="O433" t="str">
        <f t="shared" si="20"/>
        <v>Dark</v>
      </c>
      <c r="P433" t="str">
        <f>_xll.XLOOKUP(Table1[[#This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IF(_xll.XLOOKUP(C434,customers!$A$1:$A$1001,customers!$C$1:$C$1001,,0)=0, "",_xll.XLOOKUP(C434,customers!$A$1:$A$1001,customers!$C$1:$C$1001,,0))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6">
        <f t="shared" si="18"/>
        <v>22.5</v>
      </c>
      <c r="N434" t="str">
        <f t="shared" si="19"/>
        <v>Arabica</v>
      </c>
      <c r="O434" t="str">
        <f t="shared" si="20"/>
        <v>Medium</v>
      </c>
      <c r="P434" t="str">
        <f>_xll.XLOOKUP(Table1[[#This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IF(_xll.XLOOKUP(C435,customers!$A$1:$A$1001,customers!$C$1:$C$1001,,0)=0, "",_xll.XLOOKUP(C435,customers!$A$1:$A$1001,customers!$C$1:$C$1001,,0))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6">
        <f t="shared" si="18"/>
        <v>200.78999999999996</v>
      </c>
      <c r="N435" t="str">
        <f t="shared" si="19"/>
        <v>Liberica</v>
      </c>
      <c r="O435" t="str">
        <f t="shared" si="20"/>
        <v>Medium</v>
      </c>
      <c r="P435" t="str">
        <f>_xll.XLOOKUP(Table1[[#This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IF(_xll.XLOOKUP(C436,customers!$A$1:$A$1001,customers!$C$1:$C$1001,,0)=0, "",_xll.XLOOKUP(C436,customers!$A$1:$A$1001,customers!$C$1:$C$1001,,0))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6">
        <f t="shared" si="18"/>
        <v>67.5</v>
      </c>
      <c r="N436" t="str">
        <f t="shared" si="19"/>
        <v>Arabica</v>
      </c>
      <c r="O436" t="str">
        <f t="shared" si="20"/>
        <v>Medium</v>
      </c>
      <c r="P436" t="str">
        <f>_xll.XLOOKUP(Table1[[#This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IF(_xll.XLOOKUP(C437,customers!$A$1:$A$1001,customers!$C$1:$C$1001,,0)=0, "",_xll.XLOOKUP(C437,customers!$A$1:$A$1001,customers!$C$1:$C$1001,,0))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6">
        <f t="shared" si="18"/>
        <v>8.25</v>
      </c>
      <c r="N437" t="str">
        <f t="shared" si="19"/>
        <v>Excelsa</v>
      </c>
      <c r="O437" t="str">
        <f t="shared" si="20"/>
        <v>Medium</v>
      </c>
      <c r="P437" t="str">
        <f>_xll.XLOOKUP(Table1[[#This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IF(_xll.XLOOKUP(C438,customers!$A$1:$A$1001,customers!$C$1:$C$1001,,0)=0, "",_xll.XLOOKUP(C438,customers!$A$1:$A$1001,customers!$C$1:$C$1001,,0))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6">
        <f t="shared" si="18"/>
        <v>9.51</v>
      </c>
      <c r="N438" t="str">
        <f t="shared" si="19"/>
        <v>Liberica</v>
      </c>
      <c r="O438" t="str">
        <f t="shared" si="20"/>
        <v>Light</v>
      </c>
      <c r="P438" t="str">
        <f>_xll.XLOOKUP(Table1[[#This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IF(_xll.XLOOKUP(C439,customers!$A$1:$A$1001,customers!$C$1:$C$1001,,0)=0, "",_xll.XLOOKUP(C439,customers!$A$1:$A$1001,customers!$C$1:$C$1001,,0))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6">
        <f t="shared" si="18"/>
        <v>29.784999999999997</v>
      </c>
      <c r="N439" t="str">
        <f t="shared" si="19"/>
        <v>Liberica</v>
      </c>
      <c r="O439" t="str">
        <f t="shared" si="20"/>
        <v>Dark</v>
      </c>
      <c r="P439" t="str">
        <f>_xll.XLOOKUP(Table1[[#This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IF(_xll.XLOOKUP(C440,customers!$A$1:$A$1001,customers!$C$1:$C$1001,,0)=0, "",_xll.XLOOKUP(C440,customers!$A$1:$A$1001,customers!$C$1:$C$1001,,0))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6">
        <f t="shared" si="18"/>
        <v>15.54</v>
      </c>
      <c r="N440" t="str">
        <f t="shared" si="19"/>
        <v>Liberica</v>
      </c>
      <c r="O440" t="str">
        <f t="shared" si="20"/>
        <v>Dark</v>
      </c>
      <c r="P440" t="str">
        <f>_xll.XLOOKUP(Table1[[#This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IF(_xll.XLOOKUP(C441,customers!$A$1:$A$1001,customers!$C$1:$C$1001,,0)=0, "",_xll.XLOOKUP(C441,customers!$A$1:$A$1001,customers!$C$1:$C$1001,,0))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6">
        <f t="shared" si="18"/>
        <v>35.64</v>
      </c>
      <c r="N441" t="str">
        <f t="shared" si="19"/>
        <v>Excelsa</v>
      </c>
      <c r="O441" t="str">
        <f t="shared" si="20"/>
        <v>Light</v>
      </c>
      <c r="P441" t="str">
        <f>_xll.XLOOKUP(Table1[[#This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IF(_xll.XLOOKUP(C442,customers!$A$1:$A$1001,customers!$C$1:$C$1001,,0)=0, "",_xll.XLOOKUP(C442,customers!$A$1:$A$1001,customers!$C$1:$C$1001,,0))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6">
        <f t="shared" si="18"/>
        <v>103.49999999999999</v>
      </c>
      <c r="N442" t="str">
        <f t="shared" si="19"/>
        <v>Arabica</v>
      </c>
      <c r="O442" t="str">
        <f t="shared" si="20"/>
        <v>Medium</v>
      </c>
      <c r="P442" t="str">
        <f>_xll.XLOOKUP(Table1[[#This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IF(_xll.XLOOKUP(C443,customers!$A$1:$A$1001,customers!$C$1:$C$1001,,0)=0, "",_xll.XLOOKUP(C443,customers!$A$1:$A$1001,customers!$C$1:$C$1001,,0))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6">
        <f t="shared" si="18"/>
        <v>36.450000000000003</v>
      </c>
      <c r="N443" t="str">
        <f t="shared" si="19"/>
        <v>Excelsa</v>
      </c>
      <c r="O443" t="str">
        <f t="shared" si="20"/>
        <v>Dark</v>
      </c>
      <c r="P443" t="str">
        <f>_xll.XLOOKUP(Table1[[#This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IF(_xll.XLOOKUP(C444,customers!$A$1:$A$1001,customers!$C$1:$C$1001,,0)=0, "",_xll.XLOOKUP(C444,customers!$A$1:$A$1001,customers!$C$1:$C$1001,,0))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6">
        <f t="shared" si="18"/>
        <v>35.849999999999994</v>
      </c>
      <c r="N444" t="str">
        <f t="shared" si="19"/>
        <v>Robusta</v>
      </c>
      <c r="O444" t="str">
        <f t="shared" si="20"/>
        <v>Light</v>
      </c>
      <c r="P444" t="str">
        <f>_xll.XLOOKUP(Table1[[#This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IF(_xll.XLOOKUP(C445,customers!$A$1:$A$1001,customers!$C$1:$C$1001,,0)=0, "",_xll.XLOOKUP(C445,customers!$A$1:$A$1001,customers!$C$1:$C$1001,,0))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6">
        <f t="shared" si="18"/>
        <v>22.274999999999999</v>
      </c>
      <c r="N445" t="str">
        <f t="shared" si="19"/>
        <v>Excelsa</v>
      </c>
      <c r="O445" t="str">
        <f t="shared" si="20"/>
        <v>Light</v>
      </c>
      <c r="P445" t="str">
        <f>_xll.XLOOKUP(Table1[[#This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IF(_xll.XLOOKUP(C446,customers!$A$1:$A$1001,customers!$C$1:$C$1001,,0)=0, "",_xll.XLOOKUP(C446,customers!$A$1:$A$1001,customers!$C$1:$C$1001,,0))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6">
        <f t="shared" si="18"/>
        <v>24.75</v>
      </c>
      <c r="N446" t="str">
        <f t="shared" si="19"/>
        <v>Excelsa</v>
      </c>
      <c r="O446" t="str">
        <f t="shared" si="20"/>
        <v>Medium</v>
      </c>
      <c r="P446" t="str">
        <f>_xll.XLOOKUP(Table1[[#This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IF(_xll.XLOOKUP(C447,customers!$A$1:$A$1001,customers!$C$1:$C$1001,,0)=0, "",_xll.XLOOKUP(C447,customers!$A$1:$A$1001,customers!$C$1:$C$1001,,0))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6">
        <f t="shared" si="18"/>
        <v>66.929999999999993</v>
      </c>
      <c r="N447" t="str">
        <f t="shared" si="19"/>
        <v>Liberica</v>
      </c>
      <c r="O447" t="str">
        <f t="shared" si="20"/>
        <v>Medium</v>
      </c>
      <c r="P447" t="str">
        <f>_xll.XLOOKUP(Table1[[#This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IF(_xll.XLOOKUP(C448,customers!$A$1:$A$1001,customers!$C$1:$C$1001,,0)=0, "",_xll.XLOOKUP(C448,customers!$A$1:$A$1001,customers!$C$1:$C$1001,,0))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6">
        <f t="shared" si="18"/>
        <v>8.73</v>
      </c>
      <c r="N448" t="str">
        <f t="shared" si="19"/>
        <v>Liberica</v>
      </c>
      <c r="O448" t="str">
        <f t="shared" si="20"/>
        <v>Medium</v>
      </c>
      <c r="P448" t="str">
        <f>_xll.XLOOKUP(Table1[[#This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IF(_xll.XLOOKUP(C449,customers!$A$1:$A$1001,customers!$C$1:$C$1001,,0)=0, "",_xll.XLOOKUP(C449,customers!$A$1:$A$1001,customers!$C$1:$C$1001,,0))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6">
        <f t="shared" si="18"/>
        <v>17.91</v>
      </c>
      <c r="N449" t="str">
        <f t="shared" si="19"/>
        <v>Robusta</v>
      </c>
      <c r="O449" t="str">
        <f t="shared" si="20"/>
        <v>Medium</v>
      </c>
      <c r="P449" t="str">
        <f>_xll.XLOOKUP(Table1[[#This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IF(_xll.XLOOKUP(C450,customers!$A$1:$A$1001,customers!$C$1:$C$1001,,0)=0, "",_xll.XLOOKUP(C450,customers!$A$1:$A$1001,customers!$C$1:$C$1001,,0))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6">
        <f t="shared" si="18"/>
        <v>7.169999999999999</v>
      </c>
      <c r="N450" t="str">
        <f t="shared" si="19"/>
        <v>Robusta</v>
      </c>
      <c r="O450" t="str">
        <f t="shared" si="20"/>
        <v>Light</v>
      </c>
      <c r="P450" t="str">
        <f>_xll.XLOOKUP(Table1[[#This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IF(_xll.XLOOKUP(C451,customers!$A$1:$A$1001,customers!$C$1:$C$1001,,0)=0, "",_xll.XLOOKUP(C451,customers!$A$1:$A$1001,customers!$C$1:$C$1001,,0))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6">
        <f t="shared" ref="M451:M514" si="21">L451*E451</f>
        <v>5.3699999999999992</v>
      </c>
      <c r="N451" t="str">
        <f t="shared" ref="N451:N514" si="22">_xlfn.IFS(I451="Rob","Robusta",I451="Exc", "Excelsa", I451="Ara", "Arabica", I451="Lib", "Liberica")</f>
        <v>Robusta</v>
      </c>
      <c r="O451" t="str">
        <f t="shared" ref="O451:O514" si="23">_xlfn.IFS(J451="M", "Medium", J451="L", "Light", J451="D","Dark")</f>
        <v>Dark</v>
      </c>
      <c r="P451" t="str">
        <f>_xll.XLOOKUP(Table1[[#This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IF(_xll.XLOOKUP(C452,customers!$A$1:$A$1001,customers!$C$1:$C$1001,,0)=0, "",_xll.XLOOKUP(C452,customers!$A$1:$A$1001,customers!$C$1:$C$1001,,0))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6">
        <f t="shared" si="21"/>
        <v>23.774999999999999</v>
      </c>
      <c r="N452" t="str">
        <f t="shared" si="22"/>
        <v>Liberica</v>
      </c>
      <c r="O452" t="str">
        <f t="shared" si="23"/>
        <v>Light</v>
      </c>
      <c r="P452" t="str">
        <f>_xll.XLOOKUP(Table1[[#This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IF(_xll.XLOOKUP(C453,customers!$A$1:$A$1001,customers!$C$1:$C$1001,,0)=0, "",_xll.XLOOKUP(C453,customers!$A$1:$A$1001,customers!$C$1:$C$1001,,0))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6">
        <f t="shared" si="21"/>
        <v>41.169999999999995</v>
      </c>
      <c r="N453" t="str">
        <f t="shared" si="22"/>
        <v>Robusta</v>
      </c>
      <c r="O453" t="str">
        <f t="shared" si="23"/>
        <v>Dark</v>
      </c>
      <c r="P453" t="str">
        <f>_xll.XLOOKUP(Table1[[#This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IF(_xll.XLOOKUP(C454,customers!$A$1:$A$1001,customers!$C$1:$C$1001,,0)=0, "",_xll.XLOOKUP(C454,customers!$A$1:$A$1001,customers!$C$1:$C$1001,,0))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6">
        <f t="shared" si="21"/>
        <v>11.654999999999999</v>
      </c>
      <c r="N454" t="str">
        <f t="shared" si="22"/>
        <v>Arabica</v>
      </c>
      <c r="O454" t="str">
        <f t="shared" si="23"/>
        <v>Light</v>
      </c>
      <c r="P454" t="str">
        <f>_xll.XLOOKUP(Table1[[#This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IF(_xll.XLOOKUP(C455,customers!$A$1:$A$1001,customers!$C$1:$C$1001,,0)=0, "",_xll.XLOOKUP(C455,customers!$A$1:$A$1001,customers!$C$1:$C$1001,,0))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6">
        <f t="shared" si="21"/>
        <v>38.04</v>
      </c>
      <c r="N455" t="str">
        <f t="shared" si="22"/>
        <v>Liberica</v>
      </c>
      <c r="O455" t="str">
        <f t="shared" si="23"/>
        <v>Light</v>
      </c>
      <c r="P455" t="str">
        <f>_xll.XLOOKUP(Table1[[#This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IF(_xll.XLOOKUP(C456,customers!$A$1:$A$1001,customers!$C$1:$C$1001,,0)=0, "",_xll.XLOOKUP(C456,customers!$A$1:$A$1001,customers!$C$1:$C$1001,,0))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6">
        <f t="shared" si="21"/>
        <v>82.339999999999989</v>
      </c>
      <c r="N456" t="str">
        <f t="shared" si="22"/>
        <v>Robusta</v>
      </c>
      <c r="O456" t="str">
        <f t="shared" si="23"/>
        <v>Dark</v>
      </c>
      <c r="P456" t="str">
        <f>_xll.XLOOKUP(Table1[[#This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IF(_xll.XLOOKUP(C457,customers!$A$1:$A$1001,customers!$C$1:$C$1001,,0)=0, "",_xll.XLOOKUP(C457,customers!$A$1:$A$1001,customers!$C$1:$C$1001,,0))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6">
        <f t="shared" si="21"/>
        <v>9.51</v>
      </c>
      <c r="N457" t="str">
        <f t="shared" si="22"/>
        <v>Liberica</v>
      </c>
      <c r="O457" t="str">
        <f t="shared" si="23"/>
        <v>Light</v>
      </c>
      <c r="P457" t="str">
        <f>_xll.XLOOKUP(Table1[[#This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IF(_xll.XLOOKUP(C458,customers!$A$1:$A$1001,customers!$C$1:$C$1001,,0)=0, "",_xll.XLOOKUP(C458,customers!$A$1:$A$1001,customers!$C$1:$C$1001,,0))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6">
        <f t="shared" si="21"/>
        <v>41.169999999999995</v>
      </c>
      <c r="N458" t="str">
        <f t="shared" si="22"/>
        <v>Robusta</v>
      </c>
      <c r="O458" t="str">
        <f t="shared" si="23"/>
        <v>Dark</v>
      </c>
      <c r="P458" t="str">
        <f>_xll.XLOOKUP(Table1[[#This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IF(_xll.XLOOKUP(C459,customers!$A$1:$A$1001,customers!$C$1:$C$1001,,0)=0, "",_xll.XLOOKUP(C459,customers!$A$1:$A$1001,customers!$C$1:$C$1001,,0))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6">
        <f t="shared" si="21"/>
        <v>47.55</v>
      </c>
      <c r="N459" t="str">
        <f t="shared" si="22"/>
        <v>Liberica</v>
      </c>
      <c r="O459" t="str">
        <f t="shared" si="23"/>
        <v>Light</v>
      </c>
      <c r="P459" t="str">
        <f>_xll.XLOOKUP(Table1[[#This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IF(_xll.XLOOKUP(C460,customers!$A$1:$A$1001,customers!$C$1:$C$1001,,0)=0, "",_xll.XLOOKUP(C460,customers!$A$1:$A$1001,customers!$C$1:$C$1001,,0))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6">
        <f t="shared" si="21"/>
        <v>45</v>
      </c>
      <c r="N460" t="str">
        <f t="shared" si="22"/>
        <v>Arabica</v>
      </c>
      <c r="O460" t="str">
        <f t="shared" si="23"/>
        <v>Medium</v>
      </c>
      <c r="P460" t="str">
        <f>_xll.XLOOKUP(Table1[[#This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IF(_xll.XLOOKUP(C461,customers!$A$1:$A$1001,customers!$C$1:$C$1001,,0)=0, "",_xll.XLOOKUP(C461,customers!$A$1:$A$1001,customers!$C$1:$C$1001,,0))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6">
        <f t="shared" si="21"/>
        <v>23.774999999999999</v>
      </c>
      <c r="N461" t="str">
        <f t="shared" si="22"/>
        <v>Liberica</v>
      </c>
      <c r="O461" t="str">
        <f t="shared" si="23"/>
        <v>Light</v>
      </c>
      <c r="P461" t="str">
        <f>_xll.XLOOKUP(Table1[[#This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IF(_xll.XLOOKUP(C462,customers!$A$1:$A$1001,customers!$C$1:$C$1001,,0)=0, "",_xll.XLOOKUP(C462,customers!$A$1:$A$1001,customers!$C$1:$C$1001,,0))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6">
        <f t="shared" si="21"/>
        <v>16.11</v>
      </c>
      <c r="N462" t="str">
        <f t="shared" si="22"/>
        <v>Robusta</v>
      </c>
      <c r="O462" t="str">
        <f t="shared" si="23"/>
        <v>Dark</v>
      </c>
      <c r="P462" t="str">
        <f>_xll.XLOOKUP(Table1[[#This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IF(_xll.XLOOKUP(C463,customers!$A$1:$A$1001,customers!$C$1:$C$1001,,0)=0, "",_xll.XLOOKUP(C463,customers!$A$1:$A$1001,customers!$C$1:$C$1001,,0))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6">
        <f t="shared" si="21"/>
        <v>10.739999999999998</v>
      </c>
      <c r="N463" t="str">
        <f t="shared" si="22"/>
        <v>Robusta</v>
      </c>
      <c r="O463" t="str">
        <f t="shared" si="23"/>
        <v>Dark</v>
      </c>
      <c r="P463" t="str">
        <f>_xll.XLOOKUP(Table1[[#This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IF(_xll.XLOOKUP(C464,customers!$A$1:$A$1001,customers!$C$1:$C$1001,,0)=0, "",_xll.XLOOKUP(C464,customers!$A$1:$A$1001,customers!$C$1:$C$1001,,0))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6">
        <f t="shared" si="21"/>
        <v>49.75</v>
      </c>
      <c r="N464" t="str">
        <f t="shared" si="22"/>
        <v>Arabica</v>
      </c>
      <c r="O464" t="str">
        <f t="shared" si="23"/>
        <v>Dark</v>
      </c>
      <c r="P464" t="str">
        <f>_xll.XLOOKUP(Table1[[#This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IF(_xll.XLOOKUP(C465,customers!$A$1:$A$1001,customers!$C$1:$C$1001,,0)=0, "",_xll.XLOOKUP(C465,customers!$A$1:$A$1001,customers!$C$1:$C$1001,,0))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6">
        <f t="shared" si="21"/>
        <v>27.5</v>
      </c>
      <c r="N465" t="str">
        <f t="shared" si="22"/>
        <v>Excelsa</v>
      </c>
      <c r="O465" t="str">
        <f t="shared" si="23"/>
        <v>Medium</v>
      </c>
      <c r="P465" t="str">
        <f>_xll.XLOOKUP(Table1[[#This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IF(_xll.XLOOKUP(C466,customers!$A$1:$A$1001,customers!$C$1:$C$1001,,0)=0, "",_xll.XLOOKUP(C466,customers!$A$1:$A$1001,customers!$C$1:$C$1001,,0))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6">
        <f t="shared" si="21"/>
        <v>119.13999999999999</v>
      </c>
      <c r="N466" t="str">
        <f t="shared" si="22"/>
        <v>Liberica</v>
      </c>
      <c r="O466" t="str">
        <f t="shared" si="23"/>
        <v>Dark</v>
      </c>
      <c r="P466" t="str">
        <f>_xll.XLOOKUP(Table1[[#This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IF(_xll.XLOOKUP(C467,customers!$A$1:$A$1001,customers!$C$1:$C$1001,,0)=0, "",_xll.XLOOKUP(C467,customers!$A$1:$A$1001,customers!$C$1:$C$1001,,0))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6">
        <f t="shared" si="21"/>
        <v>20.584999999999997</v>
      </c>
      <c r="N467" t="str">
        <f t="shared" si="22"/>
        <v>Robusta</v>
      </c>
      <c r="O467" t="str">
        <f t="shared" si="23"/>
        <v>Dark</v>
      </c>
      <c r="P467" t="str">
        <f>_xll.XLOOKUP(Table1[[#This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IF(_xll.XLOOKUP(C468,customers!$A$1:$A$1001,customers!$C$1:$C$1001,,0)=0, "",_xll.XLOOKUP(C468,customers!$A$1:$A$1001,customers!$C$1:$C$1001,,0))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6">
        <f t="shared" si="21"/>
        <v>8.9550000000000001</v>
      </c>
      <c r="N468" t="str">
        <f t="shared" si="22"/>
        <v>Arabica</v>
      </c>
      <c r="O468" t="str">
        <f t="shared" si="23"/>
        <v>Dark</v>
      </c>
      <c r="P468" t="str">
        <f>_xll.XLOOKUP(Table1[[#This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IF(_xll.XLOOKUP(C469,customers!$A$1:$A$1001,customers!$C$1:$C$1001,,0)=0, "",_xll.XLOOKUP(C469,customers!$A$1:$A$1001,customers!$C$1:$C$1001,,0))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6">
        <f t="shared" si="21"/>
        <v>5.97</v>
      </c>
      <c r="N469" t="str">
        <f t="shared" si="22"/>
        <v>Arabica</v>
      </c>
      <c r="O469" t="str">
        <f t="shared" si="23"/>
        <v>Dark</v>
      </c>
      <c r="P469" t="str">
        <f>_xll.XLOOKUP(Table1[[#This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IF(_xll.XLOOKUP(C470,customers!$A$1:$A$1001,customers!$C$1:$C$1001,,0)=0, "",_xll.XLOOKUP(C470,customers!$A$1:$A$1001,customers!$C$1:$C$1001,,0))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6">
        <f t="shared" si="21"/>
        <v>41.25</v>
      </c>
      <c r="N470" t="str">
        <f t="shared" si="22"/>
        <v>Excelsa</v>
      </c>
      <c r="O470" t="str">
        <f t="shared" si="23"/>
        <v>Medium</v>
      </c>
      <c r="P470" t="str">
        <f>_xll.XLOOKUP(Table1[[#This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IF(_xll.XLOOKUP(C471,customers!$A$1:$A$1001,customers!$C$1:$C$1001,,0)=0, "",_xll.XLOOKUP(C471,customers!$A$1:$A$1001,customers!$C$1:$C$1001,,0))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6">
        <f t="shared" si="21"/>
        <v>22.274999999999999</v>
      </c>
      <c r="N471" t="str">
        <f t="shared" si="22"/>
        <v>Excelsa</v>
      </c>
      <c r="O471" t="str">
        <f t="shared" si="23"/>
        <v>Light</v>
      </c>
      <c r="P471" t="str">
        <f>_xll.XLOOKUP(Table1[[#This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IF(_xll.XLOOKUP(C472,customers!$A$1:$A$1001,customers!$C$1:$C$1001,,0)=0, "",_xll.XLOOKUP(C472,customers!$A$1:$A$1001,customers!$C$1:$C$1001,,0))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6">
        <f t="shared" si="21"/>
        <v>6.75</v>
      </c>
      <c r="N472" t="str">
        <f t="shared" si="22"/>
        <v>Arabica</v>
      </c>
      <c r="O472" t="str">
        <f t="shared" si="23"/>
        <v>Medium</v>
      </c>
      <c r="P472" t="str">
        <f>_xll.XLOOKUP(Table1[[#This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IF(_xll.XLOOKUP(C473,customers!$A$1:$A$1001,customers!$C$1:$C$1001,,0)=0, "",_xll.XLOOKUP(C473,customers!$A$1:$A$1001,customers!$C$1:$C$1001,,0))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6">
        <f t="shared" si="21"/>
        <v>133.85999999999999</v>
      </c>
      <c r="N473" t="str">
        <f t="shared" si="22"/>
        <v>Liberica</v>
      </c>
      <c r="O473" t="str">
        <f t="shared" si="23"/>
        <v>Medium</v>
      </c>
      <c r="P473" t="str">
        <f>_xll.XLOOKUP(Table1[[#This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IF(_xll.XLOOKUP(C474,customers!$A$1:$A$1001,customers!$C$1:$C$1001,,0)=0, "",_xll.XLOOKUP(C474,customers!$A$1:$A$1001,customers!$C$1:$C$1001,,0))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6">
        <f t="shared" si="21"/>
        <v>5.97</v>
      </c>
      <c r="N474" t="str">
        <f t="shared" si="22"/>
        <v>Arabica</v>
      </c>
      <c r="O474" t="str">
        <f t="shared" si="23"/>
        <v>Dark</v>
      </c>
      <c r="P474" t="str">
        <f>_xll.XLOOKUP(Table1[[#This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IF(_xll.XLOOKUP(C475,customers!$A$1:$A$1001,customers!$C$1:$C$1001,,0)=0, "",_xll.XLOOKUP(C475,customers!$A$1:$A$1001,customers!$C$1:$C$1001,,0))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6">
        <f t="shared" si="21"/>
        <v>25.9</v>
      </c>
      <c r="N475" t="str">
        <f t="shared" si="22"/>
        <v>Arabica</v>
      </c>
      <c r="O475" t="str">
        <f t="shared" si="23"/>
        <v>Light</v>
      </c>
      <c r="P475" t="str">
        <f>_xll.XLOOKUP(Table1[[#This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IF(_xll.XLOOKUP(C476,customers!$A$1:$A$1001,customers!$C$1:$C$1001,,0)=0, "",_xll.XLOOKUP(C476,customers!$A$1:$A$1001,customers!$C$1:$C$1001,,0))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6">
        <f t="shared" si="21"/>
        <v>31.624999999999996</v>
      </c>
      <c r="N476" t="str">
        <f t="shared" si="22"/>
        <v>Excelsa</v>
      </c>
      <c r="O476" t="str">
        <f t="shared" si="23"/>
        <v>Medium</v>
      </c>
      <c r="P476" t="str">
        <f>_xll.XLOOKUP(Table1[[#This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IF(_xll.XLOOKUP(C477,customers!$A$1:$A$1001,customers!$C$1:$C$1001,,0)=0, "",_xll.XLOOKUP(C477,customers!$A$1:$A$1001,customers!$C$1:$C$1001,,0))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6">
        <f t="shared" si="21"/>
        <v>8.73</v>
      </c>
      <c r="N477" t="str">
        <f t="shared" si="22"/>
        <v>Liberica</v>
      </c>
      <c r="O477" t="str">
        <f t="shared" si="23"/>
        <v>Medium</v>
      </c>
      <c r="P477" t="str">
        <f>_xll.XLOOKUP(Table1[[#This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IF(_xll.XLOOKUP(C478,customers!$A$1:$A$1001,customers!$C$1:$C$1001,,0)=0, "",_xll.XLOOKUP(C478,customers!$A$1:$A$1001,customers!$C$1:$C$1001,,0))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6">
        <f t="shared" si="21"/>
        <v>26.73</v>
      </c>
      <c r="N478" t="str">
        <f t="shared" si="22"/>
        <v>Excelsa</v>
      </c>
      <c r="O478" t="str">
        <f t="shared" si="23"/>
        <v>Light</v>
      </c>
      <c r="P478" t="str">
        <f>_xll.XLOOKUP(Table1[[#This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IF(_xll.XLOOKUP(C479,customers!$A$1:$A$1001,customers!$C$1:$C$1001,,0)=0, "",_xll.XLOOKUP(C479,customers!$A$1:$A$1001,customers!$C$1:$C$1001,,0))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6">
        <f t="shared" si="21"/>
        <v>26.19</v>
      </c>
      <c r="N479" t="str">
        <f t="shared" si="22"/>
        <v>Liberica</v>
      </c>
      <c r="O479" t="str">
        <f t="shared" si="23"/>
        <v>Medium</v>
      </c>
      <c r="P479" t="str">
        <f>_xll.XLOOKUP(Table1[[#This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IF(_xll.XLOOKUP(C480,customers!$A$1:$A$1001,customers!$C$1:$C$1001,,0)=0, "",_xll.XLOOKUP(C480,customers!$A$1:$A$1001,customers!$C$1:$C$1001,,0))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6">
        <f t="shared" si="21"/>
        <v>53.699999999999996</v>
      </c>
      <c r="N480" t="str">
        <f t="shared" si="22"/>
        <v>Robusta</v>
      </c>
      <c r="O480" t="str">
        <f t="shared" si="23"/>
        <v>Dark</v>
      </c>
      <c r="P480" t="str">
        <f>_xll.XLOOKUP(Table1[[#This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IF(_xll.XLOOKUP(C481,customers!$A$1:$A$1001,customers!$C$1:$C$1001,,0)=0, "",_xll.XLOOKUP(C481,customers!$A$1:$A$1001,customers!$C$1:$C$1001,,0))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6">
        <f t="shared" si="21"/>
        <v>126.49999999999999</v>
      </c>
      <c r="N481" t="str">
        <f t="shared" si="22"/>
        <v>Excelsa</v>
      </c>
      <c r="O481" t="str">
        <f t="shared" si="23"/>
        <v>Medium</v>
      </c>
      <c r="P481" t="str">
        <f>_xll.XLOOKUP(Table1[[#This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IF(_xll.XLOOKUP(C482,customers!$A$1:$A$1001,customers!$C$1:$C$1001,,0)=0, "",_xll.XLOOKUP(C482,customers!$A$1:$A$1001,customers!$C$1:$C$1001,,0))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6">
        <f t="shared" si="21"/>
        <v>4.125</v>
      </c>
      <c r="N482" t="str">
        <f t="shared" si="22"/>
        <v>Excelsa</v>
      </c>
      <c r="O482" t="str">
        <f t="shared" si="23"/>
        <v>Medium</v>
      </c>
      <c r="P482" t="str">
        <f>_xll.XLOOKUP(Table1[[#This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IF(_xll.XLOOKUP(C483,customers!$A$1:$A$1001,customers!$C$1:$C$1001,,0)=0, "",_xll.XLOOKUP(C483,customers!$A$1:$A$1001,customers!$C$1:$C$1001,,0))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6">
        <f t="shared" si="21"/>
        <v>23.9</v>
      </c>
      <c r="N483" t="str">
        <f t="shared" si="22"/>
        <v>Robusta</v>
      </c>
      <c r="O483" t="str">
        <f t="shared" si="23"/>
        <v>Light</v>
      </c>
      <c r="P483" t="str">
        <f>_xll.XLOOKUP(Table1[[#This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IF(_xll.XLOOKUP(C484,customers!$A$1:$A$1001,customers!$C$1:$C$1001,,0)=0, "",_xll.XLOOKUP(C484,customers!$A$1:$A$1001,customers!$C$1:$C$1001,,0))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6">
        <f t="shared" si="21"/>
        <v>139.72499999999999</v>
      </c>
      <c r="N484" t="str">
        <f t="shared" si="22"/>
        <v>Excelsa</v>
      </c>
      <c r="O484" t="str">
        <f t="shared" si="23"/>
        <v>Dark</v>
      </c>
      <c r="P484" t="str">
        <f>_xll.XLOOKUP(Table1[[#This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IF(_xll.XLOOKUP(C485,customers!$A$1:$A$1001,customers!$C$1:$C$1001,,0)=0, "",_xll.XLOOKUP(C485,customers!$A$1:$A$1001,customers!$C$1:$C$1001,,0))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6">
        <f t="shared" si="21"/>
        <v>59.569999999999993</v>
      </c>
      <c r="N485" t="str">
        <f t="shared" si="22"/>
        <v>Liberica</v>
      </c>
      <c r="O485" t="str">
        <f t="shared" si="23"/>
        <v>Dark</v>
      </c>
      <c r="P485" t="str">
        <f>_xll.XLOOKUP(Table1[[#This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IF(_xll.XLOOKUP(C486,customers!$A$1:$A$1001,customers!$C$1:$C$1001,,0)=0, "",_xll.XLOOKUP(C486,customers!$A$1:$A$1001,customers!$C$1:$C$1001,,0))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6">
        <f t="shared" si="21"/>
        <v>57.06</v>
      </c>
      <c r="N486" t="str">
        <f t="shared" si="22"/>
        <v>Liberica</v>
      </c>
      <c r="O486" t="str">
        <f t="shared" si="23"/>
        <v>Light</v>
      </c>
      <c r="P486" t="str">
        <f>_xll.XLOOKUP(Table1[[#This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IF(_xll.XLOOKUP(C487,customers!$A$1:$A$1001,customers!$C$1:$C$1001,,0)=0, "",_xll.XLOOKUP(C487,customers!$A$1:$A$1001,customers!$C$1:$C$1001,,0))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6">
        <f t="shared" si="21"/>
        <v>21.509999999999998</v>
      </c>
      <c r="N487" t="str">
        <f t="shared" si="22"/>
        <v>Robusta</v>
      </c>
      <c r="O487" t="str">
        <f t="shared" si="23"/>
        <v>Light</v>
      </c>
      <c r="P487" t="str">
        <f>_xll.XLOOKUP(Table1[[#This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IF(_xll.XLOOKUP(C488,customers!$A$1:$A$1001,customers!$C$1:$C$1001,,0)=0, "",_xll.XLOOKUP(C488,customers!$A$1:$A$1001,customers!$C$1:$C$1001,,0))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6">
        <f t="shared" si="21"/>
        <v>52.38</v>
      </c>
      <c r="N488" t="str">
        <f t="shared" si="22"/>
        <v>Liberica</v>
      </c>
      <c r="O488" t="str">
        <f t="shared" si="23"/>
        <v>Medium</v>
      </c>
      <c r="P488" t="str">
        <f>_xll.XLOOKUP(Table1[[#This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IF(_xll.XLOOKUP(C489,customers!$A$1:$A$1001,customers!$C$1:$C$1001,,0)=0, "",_xll.XLOOKUP(C489,customers!$A$1:$A$1001,customers!$C$1:$C$1001,,0))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6">
        <f t="shared" si="21"/>
        <v>72.900000000000006</v>
      </c>
      <c r="N489" t="str">
        <f t="shared" si="22"/>
        <v>Excelsa</v>
      </c>
      <c r="O489" t="str">
        <f t="shared" si="23"/>
        <v>Dark</v>
      </c>
      <c r="P489" t="str">
        <f>_xll.XLOOKUP(Table1[[#This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IF(_xll.XLOOKUP(C490,customers!$A$1:$A$1001,customers!$C$1:$C$1001,,0)=0, "",_xll.XLOOKUP(C490,customers!$A$1:$A$1001,customers!$C$1:$C$1001,,0))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6">
        <f t="shared" si="21"/>
        <v>14.924999999999999</v>
      </c>
      <c r="N490" t="str">
        <f t="shared" si="22"/>
        <v>Robusta</v>
      </c>
      <c r="O490" t="str">
        <f t="shared" si="23"/>
        <v>Medium</v>
      </c>
      <c r="P490" t="str">
        <f>_xll.XLOOKUP(Table1[[#This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IF(_xll.XLOOKUP(C491,customers!$A$1:$A$1001,customers!$C$1:$C$1001,,0)=0, "",_xll.XLOOKUP(C491,customers!$A$1:$A$1001,customers!$C$1:$C$1001,,0))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6">
        <f t="shared" si="21"/>
        <v>95.1</v>
      </c>
      <c r="N491" t="str">
        <f t="shared" si="22"/>
        <v>Liberica</v>
      </c>
      <c r="O491" t="str">
        <f t="shared" si="23"/>
        <v>Light</v>
      </c>
      <c r="P491" t="str">
        <f>_xll.XLOOKUP(Table1[[#This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IF(_xll.XLOOKUP(C492,customers!$A$1:$A$1001,customers!$C$1:$C$1001,,0)=0, "",_xll.XLOOKUP(C492,customers!$A$1:$A$1001,customers!$C$1:$C$1001,,0))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6">
        <f t="shared" si="21"/>
        <v>15.54</v>
      </c>
      <c r="N492" t="str">
        <f t="shared" si="22"/>
        <v>Liberica</v>
      </c>
      <c r="O492" t="str">
        <f t="shared" si="23"/>
        <v>Dark</v>
      </c>
      <c r="P492" t="str">
        <f>_xll.XLOOKUP(Table1[[#This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IF(_xll.XLOOKUP(C493,customers!$A$1:$A$1001,customers!$C$1:$C$1001,,0)=0, "",_xll.XLOOKUP(C493,customers!$A$1:$A$1001,customers!$C$1:$C$1001,,0))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6">
        <f t="shared" si="21"/>
        <v>23.31</v>
      </c>
      <c r="N493" t="str">
        <f t="shared" si="22"/>
        <v>Liberica</v>
      </c>
      <c r="O493" t="str">
        <f t="shared" si="23"/>
        <v>Dark</v>
      </c>
      <c r="P493" t="str">
        <f>_xll.XLOOKUP(Table1[[#This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IF(_xll.XLOOKUP(C494,customers!$A$1:$A$1001,customers!$C$1:$C$1001,,0)=0, "",_xll.XLOOKUP(C494,customers!$A$1:$A$1001,customers!$C$1:$C$1001,,0))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6">
        <f t="shared" si="21"/>
        <v>4.125</v>
      </c>
      <c r="N494" t="str">
        <f t="shared" si="22"/>
        <v>Excelsa</v>
      </c>
      <c r="O494" t="str">
        <f t="shared" si="23"/>
        <v>Medium</v>
      </c>
      <c r="P494" t="str">
        <f>_xll.XLOOKUP(Table1[[#This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IF(_xll.XLOOKUP(C495,customers!$A$1:$A$1001,customers!$C$1:$C$1001,,0)=0, "",_xll.XLOOKUP(C495,customers!$A$1:$A$1001,customers!$C$1:$C$1001,,0))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6">
        <f t="shared" si="21"/>
        <v>35.82</v>
      </c>
      <c r="N495" t="str">
        <f t="shared" si="22"/>
        <v>Robusta</v>
      </c>
      <c r="O495" t="str">
        <f t="shared" si="23"/>
        <v>Medium</v>
      </c>
      <c r="P495" t="str">
        <f>_xll.XLOOKUP(Table1[[#This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IF(_xll.XLOOKUP(C496,customers!$A$1:$A$1001,customers!$C$1:$C$1001,,0)=0, "",_xll.XLOOKUP(C496,customers!$A$1:$A$1001,customers!$C$1:$C$1001,,0))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6">
        <f t="shared" si="21"/>
        <v>31.7</v>
      </c>
      <c r="N496" t="str">
        <f t="shared" si="22"/>
        <v>Liberica</v>
      </c>
      <c r="O496" t="str">
        <f t="shared" si="23"/>
        <v>Light</v>
      </c>
      <c r="P496" t="str">
        <f>_xll.XLOOKUP(Table1[[#This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IF(_xll.XLOOKUP(C497,customers!$A$1:$A$1001,customers!$C$1:$C$1001,,0)=0, "",_xll.XLOOKUP(C497,customers!$A$1:$A$1001,customers!$C$1:$C$1001,,0))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6">
        <f t="shared" si="21"/>
        <v>79.25</v>
      </c>
      <c r="N497" t="str">
        <f t="shared" si="22"/>
        <v>Liberica</v>
      </c>
      <c r="O497" t="str">
        <f t="shared" si="23"/>
        <v>Light</v>
      </c>
      <c r="P497" t="str">
        <f>_xll.XLOOKUP(Table1[[#This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IF(_xll.XLOOKUP(C498,customers!$A$1:$A$1001,customers!$C$1:$C$1001,,0)=0, "",_xll.XLOOKUP(C498,customers!$A$1:$A$1001,customers!$C$1:$C$1001,,0))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6">
        <f t="shared" si="21"/>
        <v>10.935</v>
      </c>
      <c r="N498" t="str">
        <f t="shared" si="22"/>
        <v>Excelsa</v>
      </c>
      <c r="O498" t="str">
        <f t="shared" si="23"/>
        <v>Dark</v>
      </c>
      <c r="P498" t="str">
        <f>_xll.XLOOKUP(Table1[[#This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IF(_xll.XLOOKUP(C499,customers!$A$1:$A$1001,customers!$C$1:$C$1001,,0)=0, "",_xll.XLOOKUP(C499,customers!$A$1:$A$1001,customers!$C$1:$C$1001,,0))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6">
        <f t="shared" si="21"/>
        <v>39.799999999999997</v>
      </c>
      <c r="N499" t="str">
        <f t="shared" si="22"/>
        <v>Arabica</v>
      </c>
      <c r="O499" t="str">
        <f t="shared" si="23"/>
        <v>Dark</v>
      </c>
      <c r="P499" t="str">
        <f>_xll.XLOOKUP(Table1[[#This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IF(_xll.XLOOKUP(C500,customers!$A$1:$A$1001,customers!$C$1:$C$1001,,0)=0, "",_xll.XLOOKUP(C500,customers!$A$1:$A$1001,customers!$C$1:$C$1001,,0))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6">
        <f t="shared" si="21"/>
        <v>49.75</v>
      </c>
      <c r="N500" t="str">
        <f t="shared" si="22"/>
        <v>Robusta</v>
      </c>
      <c r="O500" t="str">
        <f t="shared" si="23"/>
        <v>Medium</v>
      </c>
      <c r="P500" t="str">
        <f>_xll.XLOOKUP(Table1[[#This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IF(_xll.XLOOKUP(C501,customers!$A$1:$A$1001,customers!$C$1:$C$1001,,0)=0, "",_xll.XLOOKUP(C501,customers!$A$1:$A$1001,customers!$C$1:$C$1001,,0))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6">
        <f t="shared" si="21"/>
        <v>8.0549999999999997</v>
      </c>
      <c r="N501" t="str">
        <f t="shared" si="22"/>
        <v>Robusta</v>
      </c>
      <c r="O501" t="str">
        <f t="shared" si="23"/>
        <v>Dark</v>
      </c>
      <c r="P501" t="str">
        <f>_xll.XLOOKUP(Table1[[#This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IF(_xll.XLOOKUP(C502,customers!$A$1:$A$1001,customers!$C$1:$C$1001,,0)=0, "",_xll.XLOOKUP(C502,customers!$A$1:$A$1001,customers!$C$1:$C$1001,,0))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6">
        <f t="shared" si="21"/>
        <v>47.8</v>
      </c>
      <c r="N502" t="str">
        <f t="shared" si="22"/>
        <v>Robusta</v>
      </c>
      <c r="O502" t="str">
        <f t="shared" si="23"/>
        <v>Light</v>
      </c>
      <c r="P502" t="str">
        <f>_xll.XLOOKUP(Table1[[#This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IF(_xll.XLOOKUP(C503,customers!$A$1:$A$1001,customers!$C$1:$C$1001,,0)=0, "",_xll.XLOOKUP(C503,customers!$A$1:$A$1001,customers!$C$1:$C$1001,,0))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6">
        <f t="shared" si="21"/>
        <v>11.94</v>
      </c>
      <c r="N503" t="str">
        <f t="shared" si="22"/>
        <v>Robusta</v>
      </c>
      <c r="O503" t="str">
        <f t="shared" si="23"/>
        <v>Medium</v>
      </c>
      <c r="P503" t="str">
        <f>_xll.XLOOKUP(Table1[[#This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IF(_xll.XLOOKUP(C504,customers!$A$1:$A$1001,customers!$C$1:$C$1001,,0)=0, "",_xll.XLOOKUP(C504,customers!$A$1:$A$1001,customers!$C$1:$C$1001,,0))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6">
        <f t="shared" si="21"/>
        <v>16.5</v>
      </c>
      <c r="N504" t="str">
        <f t="shared" si="22"/>
        <v>Excelsa</v>
      </c>
      <c r="O504" t="str">
        <f t="shared" si="23"/>
        <v>Medium</v>
      </c>
      <c r="P504" t="str">
        <f>_xll.XLOOKUP(Table1[[#This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IF(_xll.XLOOKUP(C505,customers!$A$1:$A$1001,customers!$C$1:$C$1001,,0)=0, "",_xll.XLOOKUP(C505,customers!$A$1:$A$1001,customers!$C$1:$C$1001,,0))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6">
        <f t="shared" si="21"/>
        <v>51.8</v>
      </c>
      <c r="N505" t="str">
        <f t="shared" si="22"/>
        <v>Liberica</v>
      </c>
      <c r="O505" t="str">
        <f t="shared" si="23"/>
        <v>Dark</v>
      </c>
      <c r="P505" t="str">
        <f>_xll.XLOOKUP(Table1[[#This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IF(_xll.XLOOKUP(C506,customers!$A$1:$A$1001,customers!$C$1:$C$1001,,0)=0, "",_xll.XLOOKUP(C506,customers!$A$1:$A$1001,customers!$C$1:$C$1001,,0))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6">
        <f t="shared" si="21"/>
        <v>14.265000000000001</v>
      </c>
      <c r="N506" t="str">
        <f t="shared" si="22"/>
        <v>Liberica</v>
      </c>
      <c r="O506" t="str">
        <f t="shared" si="23"/>
        <v>Light</v>
      </c>
      <c r="P506" t="str">
        <f>_xll.XLOOKUP(Table1[[#This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IF(_xll.XLOOKUP(C507,customers!$A$1:$A$1001,customers!$C$1:$C$1001,,0)=0, "",_xll.XLOOKUP(C507,customers!$A$1:$A$1001,customers!$C$1:$C$1001,,0))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6">
        <f t="shared" si="21"/>
        <v>26.19</v>
      </c>
      <c r="N507" t="str">
        <f t="shared" si="22"/>
        <v>Liberica</v>
      </c>
      <c r="O507" t="str">
        <f t="shared" si="23"/>
        <v>Medium</v>
      </c>
      <c r="P507" t="str">
        <f>_xll.XLOOKUP(Table1[[#This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IF(_xll.XLOOKUP(C508,customers!$A$1:$A$1001,customers!$C$1:$C$1001,,0)=0, "",_xll.XLOOKUP(C508,customers!$A$1:$A$1001,customers!$C$1:$C$1001,,0))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6">
        <f t="shared" si="21"/>
        <v>25.9</v>
      </c>
      <c r="N508" t="str">
        <f t="shared" si="22"/>
        <v>Arabica</v>
      </c>
      <c r="O508" t="str">
        <f t="shared" si="23"/>
        <v>Light</v>
      </c>
      <c r="P508" t="str">
        <f>_xll.XLOOKUP(Table1[[#This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IF(_xll.XLOOKUP(C509,customers!$A$1:$A$1001,customers!$C$1:$C$1001,,0)=0, "",_xll.XLOOKUP(C509,customers!$A$1:$A$1001,customers!$C$1:$C$1001,,0))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6">
        <f t="shared" si="21"/>
        <v>89.35499999999999</v>
      </c>
      <c r="N509" t="str">
        <f t="shared" si="22"/>
        <v>Arabica</v>
      </c>
      <c r="O509" t="str">
        <f t="shared" si="23"/>
        <v>Light</v>
      </c>
      <c r="P509" t="str">
        <f>_xll.XLOOKUP(Table1[[#This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IF(_xll.XLOOKUP(C510,customers!$A$1:$A$1001,customers!$C$1:$C$1001,,0)=0, "",_xll.XLOOKUP(C510,customers!$A$1:$A$1001,customers!$C$1:$C$1001,,0))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6">
        <f t="shared" si="21"/>
        <v>46.62</v>
      </c>
      <c r="N510" t="str">
        <f t="shared" si="22"/>
        <v>Liberica</v>
      </c>
      <c r="O510" t="str">
        <f t="shared" si="23"/>
        <v>Dark</v>
      </c>
      <c r="P510" t="str">
        <f>_xll.XLOOKUP(Table1[[#This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IF(_xll.XLOOKUP(C511,customers!$A$1:$A$1001,customers!$C$1:$C$1001,,0)=0, "",_xll.XLOOKUP(C511,customers!$A$1:$A$1001,customers!$C$1:$C$1001,,0))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6">
        <f t="shared" si="21"/>
        <v>29.849999999999998</v>
      </c>
      <c r="N511" t="str">
        <f t="shared" si="22"/>
        <v>Arabica</v>
      </c>
      <c r="O511" t="str">
        <f t="shared" si="23"/>
        <v>Dark</v>
      </c>
      <c r="P511" t="str">
        <f>_xll.XLOOKUP(Table1[[#This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IF(_xll.XLOOKUP(C512,customers!$A$1:$A$1001,customers!$C$1:$C$1001,,0)=0, "",_xll.XLOOKUP(C512,customers!$A$1:$A$1001,customers!$C$1:$C$1001,,0))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6">
        <f t="shared" si="21"/>
        <v>10.754999999999999</v>
      </c>
      <c r="N512" t="str">
        <f t="shared" si="22"/>
        <v>Robusta</v>
      </c>
      <c r="O512" t="str">
        <f t="shared" si="23"/>
        <v>Light</v>
      </c>
      <c r="P512" t="str">
        <f>_xll.XLOOKUP(Table1[[#This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IF(_xll.XLOOKUP(C513,customers!$A$1:$A$1001,customers!$C$1:$C$1001,,0)=0, "",_xll.XLOOKUP(C513,customers!$A$1:$A$1001,customers!$C$1:$C$1001,,0))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6">
        <f t="shared" si="21"/>
        <v>13.5</v>
      </c>
      <c r="N513" t="str">
        <f t="shared" si="22"/>
        <v>Arabica</v>
      </c>
      <c r="O513" t="str">
        <f t="shared" si="23"/>
        <v>Medium</v>
      </c>
      <c r="P513" t="str">
        <f>_xll.XLOOKUP(Table1[[#This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IF(_xll.XLOOKUP(C514,customers!$A$1:$A$1001,customers!$C$1:$C$1001,,0)=0, "",_xll.XLOOKUP(C514,customers!$A$1:$A$1001,customers!$C$1:$C$1001,,0))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6">
        <f t="shared" si="21"/>
        <v>47.55</v>
      </c>
      <c r="N514" t="str">
        <f t="shared" si="22"/>
        <v>Liberica</v>
      </c>
      <c r="O514" t="str">
        <f t="shared" si="23"/>
        <v>Light</v>
      </c>
      <c r="P514" t="str">
        <f>_xll.XLOOKUP(Table1[[#This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IF(_xll.XLOOKUP(C515,customers!$A$1:$A$1001,customers!$C$1:$C$1001,,0)=0, "",_xll.XLOOKUP(C515,customers!$A$1:$A$1001,customers!$C$1:$C$1001,,0))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6">
        <f t="shared" ref="M515:M578" si="24">L515*E515</f>
        <v>79.25</v>
      </c>
      <c r="N515" t="str">
        <f t="shared" ref="N515:N578" si="25">_xlfn.IFS(I515="Rob","Robusta",I515="Exc", "Excelsa", I515="Ara", "Arabica", I515="Lib", "Liberica")</f>
        <v>Liberica</v>
      </c>
      <c r="O515" t="str">
        <f t="shared" ref="O515:O578" si="26">_xlfn.IFS(J515="M", "Medium", J515="L", "Light", J515="D","Dark")</f>
        <v>Light</v>
      </c>
      <c r="P515" t="str">
        <f>_xll.XLOOKUP(Table1[[#This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IF(_xll.XLOOKUP(C516,customers!$A$1:$A$1001,customers!$C$1:$C$1001,,0)=0, "",_xll.XLOOKUP(C516,customers!$A$1:$A$1001,customers!$C$1:$C$1001,,0))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6">
        <f t="shared" si="24"/>
        <v>26.19</v>
      </c>
      <c r="N516" t="str">
        <f t="shared" si="25"/>
        <v>Liberica</v>
      </c>
      <c r="O516" t="str">
        <f t="shared" si="26"/>
        <v>Medium</v>
      </c>
      <c r="P516" t="str">
        <f>_xll.XLOOKUP(Table1[[#This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IF(_xll.XLOOKUP(C517,customers!$A$1:$A$1001,customers!$C$1:$C$1001,,0)=0, "",_xll.XLOOKUP(C517,customers!$A$1:$A$1001,customers!$C$1:$C$1001,,0))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6">
        <f t="shared" si="24"/>
        <v>21.509999999999998</v>
      </c>
      <c r="N517" t="str">
        <f t="shared" si="25"/>
        <v>Robusta</v>
      </c>
      <c r="O517" t="str">
        <f t="shared" si="26"/>
        <v>Light</v>
      </c>
      <c r="P517" t="str">
        <f>_xll.XLOOKUP(Table1[[#This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IF(_xll.XLOOKUP(C518,customers!$A$1:$A$1001,customers!$C$1:$C$1001,,0)=0, "",_xll.XLOOKUP(C518,customers!$A$1:$A$1001,customers!$C$1:$C$1001,,0))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6">
        <f t="shared" si="24"/>
        <v>102.92499999999998</v>
      </c>
      <c r="N518" t="str">
        <f t="shared" si="25"/>
        <v>Robusta</v>
      </c>
      <c r="O518" t="str">
        <f t="shared" si="26"/>
        <v>Dark</v>
      </c>
      <c r="P518" t="str">
        <f>_xll.XLOOKUP(Table1[[#This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IF(_xll.XLOOKUP(C519,customers!$A$1:$A$1001,customers!$C$1:$C$1001,,0)=0, "",_xll.XLOOKUP(C519,customers!$A$1:$A$1001,customers!$C$1:$C$1001,,0))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6">
        <f t="shared" si="24"/>
        <v>7.77</v>
      </c>
      <c r="N519" t="str">
        <f t="shared" si="25"/>
        <v>Liberica</v>
      </c>
      <c r="O519" t="str">
        <f t="shared" si="26"/>
        <v>Dark</v>
      </c>
      <c r="P519" t="str">
        <f>_xll.XLOOKUP(Table1[[#This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IF(_xll.XLOOKUP(C520,customers!$A$1:$A$1001,customers!$C$1:$C$1001,,0)=0, "",_xll.XLOOKUP(C520,customers!$A$1:$A$1001,customers!$C$1:$C$1001,,0))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6">
        <f t="shared" si="24"/>
        <v>139.72499999999999</v>
      </c>
      <c r="N520" t="str">
        <f t="shared" si="25"/>
        <v>Excelsa</v>
      </c>
      <c r="O520" t="str">
        <f t="shared" si="26"/>
        <v>Dark</v>
      </c>
      <c r="P520" t="str">
        <f>_xll.XLOOKUP(Table1[[#This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IF(_xll.XLOOKUP(C521,customers!$A$1:$A$1001,customers!$C$1:$C$1001,,0)=0, "",_xll.XLOOKUP(C521,customers!$A$1:$A$1001,customers!$C$1:$C$1001,,0))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6">
        <f t="shared" si="24"/>
        <v>11.94</v>
      </c>
      <c r="N521" t="str">
        <f t="shared" si="25"/>
        <v>Arabica</v>
      </c>
      <c r="O521" t="str">
        <f t="shared" si="26"/>
        <v>Dark</v>
      </c>
      <c r="P521" t="str">
        <f>_xll.XLOOKUP(Table1[[#This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IF(_xll.XLOOKUP(C522,customers!$A$1:$A$1001,customers!$C$1:$C$1001,,0)=0, "",_xll.XLOOKUP(C522,customers!$A$1:$A$1001,customers!$C$1:$C$1001,,0))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6">
        <f t="shared" si="24"/>
        <v>3.8849999999999998</v>
      </c>
      <c r="N522" t="str">
        <f t="shared" si="25"/>
        <v>Liberica</v>
      </c>
      <c r="O522" t="str">
        <f t="shared" si="26"/>
        <v>Dark</v>
      </c>
      <c r="P522" t="str">
        <f>_xll.XLOOKUP(Table1[[#This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IF(_xll.XLOOKUP(C523,customers!$A$1:$A$1001,customers!$C$1:$C$1001,,0)=0, "",_xll.XLOOKUP(C523,customers!$A$1:$A$1001,customers!$C$1:$C$1001,,0))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6">
        <f t="shared" si="24"/>
        <v>39.799999999999997</v>
      </c>
      <c r="N523" t="str">
        <f t="shared" si="25"/>
        <v>Robusta</v>
      </c>
      <c r="O523" t="str">
        <f t="shared" si="26"/>
        <v>Medium</v>
      </c>
      <c r="P523" t="str">
        <f>_xll.XLOOKUP(Table1[[#This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IF(_xll.XLOOKUP(C524,customers!$A$1:$A$1001,customers!$C$1:$C$1001,,0)=0, "",_xll.XLOOKUP(C524,customers!$A$1:$A$1001,customers!$C$1:$C$1001,,0))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6">
        <f t="shared" si="24"/>
        <v>29.849999999999998</v>
      </c>
      <c r="N524" t="str">
        <f t="shared" si="25"/>
        <v>Robusta</v>
      </c>
      <c r="O524" t="str">
        <f t="shared" si="26"/>
        <v>Medium</v>
      </c>
      <c r="P524" t="str">
        <f>_xll.XLOOKUP(Table1[[#This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IF(_xll.XLOOKUP(C525,customers!$A$1:$A$1001,customers!$C$1:$C$1001,,0)=0, "",_xll.XLOOKUP(C525,customers!$A$1:$A$1001,customers!$C$1:$C$1001,,0))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6">
        <f t="shared" si="24"/>
        <v>29.784999999999997</v>
      </c>
      <c r="N525" t="str">
        <f t="shared" si="25"/>
        <v>Liberica</v>
      </c>
      <c r="O525" t="str">
        <f t="shared" si="26"/>
        <v>Dark</v>
      </c>
      <c r="P525" t="str">
        <f>_xll.XLOOKUP(Table1[[#This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IF(_xll.XLOOKUP(C526,customers!$A$1:$A$1001,customers!$C$1:$C$1001,,0)=0, "",_xll.XLOOKUP(C526,customers!$A$1:$A$1001,customers!$C$1:$C$1001,,0))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6">
        <f t="shared" si="24"/>
        <v>72.91</v>
      </c>
      <c r="N526" t="str">
        <f t="shared" si="25"/>
        <v>Liberica</v>
      </c>
      <c r="O526" t="str">
        <f t="shared" si="26"/>
        <v>Light</v>
      </c>
      <c r="P526" t="str">
        <f>_xll.XLOOKUP(Table1[[#This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IF(_xll.XLOOKUP(C527,customers!$A$1:$A$1001,customers!$C$1:$C$1001,,0)=0, "",_xll.XLOOKUP(C527,customers!$A$1:$A$1001,customers!$C$1:$C$1001,,0))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6">
        <f t="shared" si="24"/>
        <v>13.424999999999997</v>
      </c>
      <c r="N527" t="str">
        <f t="shared" si="25"/>
        <v>Robusta</v>
      </c>
      <c r="O527" t="str">
        <f t="shared" si="26"/>
        <v>Dark</v>
      </c>
      <c r="P527" t="str">
        <f>_xll.XLOOKUP(Table1[[#This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IF(_xll.XLOOKUP(C528,customers!$A$1:$A$1001,customers!$C$1:$C$1001,,0)=0, "",_xll.XLOOKUP(C528,customers!$A$1:$A$1001,customers!$C$1:$C$1001,,0))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6">
        <f t="shared" si="24"/>
        <v>126.49999999999999</v>
      </c>
      <c r="N528" t="str">
        <f t="shared" si="25"/>
        <v>Excelsa</v>
      </c>
      <c r="O528" t="str">
        <f t="shared" si="26"/>
        <v>Medium</v>
      </c>
      <c r="P528" t="str">
        <f>_xll.XLOOKUP(Table1[[#This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IF(_xll.XLOOKUP(C529,customers!$A$1:$A$1001,customers!$C$1:$C$1001,,0)=0, "",_xll.XLOOKUP(C529,customers!$A$1:$A$1001,customers!$C$1:$C$1001,,0))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6">
        <f t="shared" si="24"/>
        <v>41.25</v>
      </c>
      <c r="N529" t="str">
        <f t="shared" si="25"/>
        <v>Excelsa</v>
      </c>
      <c r="O529" t="str">
        <f t="shared" si="26"/>
        <v>Medium</v>
      </c>
      <c r="P529" t="str">
        <f>_xll.XLOOKUP(Table1[[#This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IF(_xll.XLOOKUP(C530,customers!$A$1:$A$1001,customers!$C$1:$C$1001,,0)=0, "",_xll.XLOOKUP(C530,customers!$A$1:$A$1001,customers!$C$1:$C$1001,,0))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6">
        <f t="shared" si="24"/>
        <v>53.46</v>
      </c>
      <c r="N530" t="str">
        <f t="shared" si="25"/>
        <v>Excelsa</v>
      </c>
      <c r="O530" t="str">
        <f t="shared" si="26"/>
        <v>Light</v>
      </c>
      <c r="P530" t="str">
        <f>_xll.XLOOKUP(Table1[[#This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IF(_xll.XLOOKUP(C531,customers!$A$1:$A$1001,customers!$C$1:$C$1001,,0)=0, "",_xll.XLOOKUP(C531,customers!$A$1:$A$1001,customers!$C$1:$C$1001,,0))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6">
        <f t="shared" si="24"/>
        <v>59.699999999999996</v>
      </c>
      <c r="N531" t="str">
        <f t="shared" si="25"/>
        <v>Robusta</v>
      </c>
      <c r="O531" t="str">
        <f t="shared" si="26"/>
        <v>Medium</v>
      </c>
      <c r="P531" t="str">
        <f>_xll.XLOOKUP(Table1[[#This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IF(_xll.XLOOKUP(C532,customers!$A$1:$A$1001,customers!$C$1:$C$1001,,0)=0, "",_xll.XLOOKUP(C532,customers!$A$1:$A$1001,customers!$C$1:$C$1001,,0))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6">
        <f t="shared" si="24"/>
        <v>59.699999999999996</v>
      </c>
      <c r="N532" t="str">
        <f t="shared" si="25"/>
        <v>Robusta</v>
      </c>
      <c r="O532" t="str">
        <f t="shared" si="26"/>
        <v>Medium</v>
      </c>
      <c r="P532" t="str">
        <f>_xll.XLOOKUP(Table1[[#This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IF(_xll.XLOOKUP(C533,customers!$A$1:$A$1001,customers!$C$1:$C$1001,,0)=0, "",_xll.XLOOKUP(C533,customers!$A$1:$A$1001,customers!$C$1:$C$1001,,0))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6">
        <f t="shared" si="24"/>
        <v>44.75</v>
      </c>
      <c r="N533" t="str">
        <f t="shared" si="25"/>
        <v>Robusta</v>
      </c>
      <c r="O533" t="str">
        <f t="shared" si="26"/>
        <v>Dark</v>
      </c>
      <c r="P533" t="str">
        <f>_xll.XLOOKUP(Table1[[#This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IF(_xll.XLOOKUP(C534,customers!$A$1:$A$1001,customers!$C$1:$C$1001,,0)=0, "",_xll.XLOOKUP(C534,customers!$A$1:$A$1001,customers!$C$1:$C$1001,,0))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6">
        <f t="shared" si="24"/>
        <v>16.5</v>
      </c>
      <c r="N534" t="str">
        <f t="shared" si="25"/>
        <v>Excelsa</v>
      </c>
      <c r="O534" t="str">
        <f t="shared" si="26"/>
        <v>Medium</v>
      </c>
      <c r="P534" t="str">
        <f>_xll.XLOOKUP(Table1[[#This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IF(_xll.XLOOKUP(C535,customers!$A$1:$A$1001,customers!$C$1:$C$1001,,0)=0, "",_xll.XLOOKUP(C535,customers!$A$1:$A$1001,customers!$C$1:$C$1001,,0))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6">
        <f t="shared" si="24"/>
        <v>21.479999999999997</v>
      </c>
      <c r="N535" t="str">
        <f t="shared" si="25"/>
        <v>Robusta</v>
      </c>
      <c r="O535" t="str">
        <f t="shared" si="26"/>
        <v>Dark</v>
      </c>
      <c r="P535" t="str">
        <f>_xll.XLOOKUP(Table1[[#This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IF(_xll.XLOOKUP(C536,customers!$A$1:$A$1001,customers!$C$1:$C$1001,,0)=0, "",_xll.XLOOKUP(C536,customers!$A$1:$A$1001,customers!$C$1:$C$1001,,0))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6">
        <f t="shared" si="24"/>
        <v>45.769999999999996</v>
      </c>
      <c r="N536" t="str">
        <f t="shared" si="25"/>
        <v>Robusta</v>
      </c>
      <c r="O536" t="str">
        <f t="shared" si="26"/>
        <v>Medium</v>
      </c>
      <c r="P536" t="str">
        <f>_xll.XLOOKUP(Table1[[#This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IF(_xll.XLOOKUP(C537,customers!$A$1:$A$1001,customers!$C$1:$C$1001,,0)=0, "",_xll.XLOOKUP(C537,customers!$A$1:$A$1001,customers!$C$1:$C$1001,,0))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6">
        <f t="shared" si="24"/>
        <v>9.51</v>
      </c>
      <c r="N537" t="str">
        <f t="shared" si="25"/>
        <v>Liberica</v>
      </c>
      <c r="O537" t="str">
        <f t="shared" si="26"/>
        <v>Light</v>
      </c>
      <c r="P537" t="str">
        <f>_xll.XLOOKUP(Table1[[#This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IF(_xll.XLOOKUP(C538,customers!$A$1:$A$1001,customers!$C$1:$C$1001,,0)=0, "",_xll.XLOOKUP(C538,customers!$A$1:$A$1001,customers!$C$1:$C$1001,,0))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6">
        <f t="shared" si="24"/>
        <v>8.0549999999999997</v>
      </c>
      <c r="N538" t="str">
        <f t="shared" si="25"/>
        <v>Robusta</v>
      </c>
      <c r="O538" t="str">
        <f t="shared" si="26"/>
        <v>Dark</v>
      </c>
      <c r="P538" t="str">
        <f>_xll.XLOOKUP(Table1[[#This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IF(_xll.XLOOKUP(C539,customers!$A$1:$A$1001,customers!$C$1:$C$1001,,0)=0, "",_xll.XLOOKUP(C539,customers!$A$1:$A$1001,customers!$C$1:$C$1001,,0))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6">
        <f t="shared" si="24"/>
        <v>111.78</v>
      </c>
      <c r="N539" t="str">
        <f t="shared" si="25"/>
        <v>Excelsa</v>
      </c>
      <c r="O539" t="str">
        <f t="shared" si="26"/>
        <v>Dark</v>
      </c>
      <c r="P539" t="str">
        <f>_xll.XLOOKUP(Table1[[#This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IF(_xll.XLOOKUP(C540,customers!$A$1:$A$1001,customers!$C$1:$C$1001,,0)=0, "",_xll.XLOOKUP(C540,customers!$A$1:$A$1001,customers!$C$1:$C$1001,,0))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6">
        <f t="shared" si="24"/>
        <v>10.739999999999998</v>
      </c>
      <c r="N540" t="str">
        <f t="shared" si="25"/>
        <v>Robusta</v>
      </c>
      <c r="O540" t="str">
        <f t="shared" si="26"/>
        <v>Dark</v>
      </c>
      <c r="P540" t="str">
        <f>_xll.XLOOKUP(Table1[[#This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IF(_xll.XLOOKUP(C541,customers!$A$1:$A$1001,customers!$C$1:$C$1001,,0)=0, "",_xll.XLOOKUP(C541,customers!$A$1:$A$1001,customers!$C$1:$C$1001,,0))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6">
        <f t="shared" si="24"/>
        <v>26.849999999999994</v>
      </c>
      <c r="N541" t="str">
        <f t="shared" si="25"/>
        <v>Robusta</v>
      </c>
      <c r="O541" t="str">
        <f t="shared" si="26"/>
        <v>Dark</v>
      </c>
      <c r="P541" t="str">
        <f>_xll.XLOOKUP(Table1[[#This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IF(_xll.XLOOKUP(C542,customers!$A$1:$A$1001,customers!$C$1:$C$1001,,0)=0, "",_xll.XLOOKUP(C542,customers!$A$1:$A$1001,customers!$C$1:$C$1001,,0))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6">
        <f t="shared" si="24"/>
        <v>63.4</v>
      </c>
      <c r="N542" t="str">
        <f t="shared" si="25"/>
        <v>Liberica</v>
      </c>
      <c r="O542" t="str">
        <f t="shared" si="26"/>
        <v>Light</v>
      </c>
      <c r="P542" t="str">
        <f>_xll.XLOOKUP(Table1[[#This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IF(_xll.XLOOKUP(C543,customers!$A$1:$A$1001,customers!$C$1:$C$1001,,0)=0, "",_xll.XLOOKUP(C543,customers!$A$1:$A$1001,customers!$C$1:$C$1001,,0))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6">
        <f t="shared" si="24"/>
        <v>22.884999999999998</v>
      </c>
      <c r="N543" t="str">
        <f t="shared" si="25"/>
        <v>Arabica</v>
      </c>
      <c r="O543" t="str">
        <f t="shared" si="26"/>
        <v>Dark</v>
      </c>
      <c r="P543" t="str">
        <f>_xll.XLOOKUP(Table1[[#This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IF(_xll.XLOOKUP(C544,customers!$A$1:$A$1001,customers!$C$1:$C$1001,,0)=0, "",_xll.XLOOKUP(C544,customers!$A$1:$A$1001,customers!$C$1:$C$1001,,0))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6">
        <f t="shared" si="24"/>
        <v>103.49999999999999</v>
      </c>
      <c r="N544" t="str">
        <f t="shared" si="25"/>
        <v>Arabica</v>
      </c>
      <c r="O544" t="str">
        <f t="shared" si="26"/>
        <v>Medium</v>
      </c>
      <c r="P544" t="str">
        <f>_xll.XLOOKUP(Table1[[#This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IF(_xll.XLOOKUP(C545,customers!$A$1:$A$1001,customers!$C$1:$C$1001,,0)=0, "",_xll.XLOOKUP(C545,customers!$A$1:$A$1001,customers!$C$1:$C$1001,,0))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6">
        <f t="shared" si="24"/>
        <v>54.969999999999992</v>
      </c>
      <c r="N545" t="str">
        <f t="shared" si="25"/>
        <v>Robusta</v>
      </c>
      <c r="O545" t="str">
        <f t="shared" si="26"/>
        <v>Light</v>
      </c>
      <c r="P545" t="str">
        <f>_xll.XLOOKUP(Table1[[#This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IF(_xll.XLOOKUP(C546,customers!$A$1:$A$1001,customers!$C$1:$C$1001,,0)=0, "",_xll.XLOOKUP(C546,customers!$A$1:$A$1001,customers!$C$1:$C$1001,,0))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6">
        <f t="shared" si="24"/>
        <v>15.54</v>
      </c>
      <c r="N546" t="str">
        <f t="shared" si="25"/>
        <v>Arabica</v>
      </c>
      <c r="O546" t="str">
        <f t="shared" si="26"/>
        <v>Light</v>
      </c>
      <c r="P546" t="str">
        <f>_xll.XLOOKUP(Table1[[#This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IF(_xll.XLOOKUP(C547,customers!$A$1:$A$1001,customers!$C$1:$C$1001,,0)=0, "",_xll.XLOOKUP(C547,customers!$A$1:$A$1001,customers!$C$1:$C$1001,,0))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6">
        <f t="shared" si="24"/>
        <v>15.54</v>
      </c>
      <c r="N547" t="str">
        <f t="shared" si="25"/>
        <v>Liberica</v>
      </c>
      <c r="O547" t="str">
        <f t="shared" si="26"/>
        <v>Dark</v>
      </c>
      <c r="P547" t="str">
        <f>_xll.XLOOKUP(Table1[[#This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IF(_xll.XLOOKUP(C548,customers!$A$1:$A$1001,customers!$C$1:$C$1001,,0)=0, "",_xll.XLOOKUP(C548,customers!$A$1:$A$1001,customers!$C$1:$C$1001,,0))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6">
        <f t="shared" si="24"/>
        <v>83.835000000000008</v>
      </c>
      <c r="N548" t="str">
        <f t="shared" si="25"/>
        <v>Excelsa</v>
      </c>
      <c r="O548" t="str">
        <f t="shared" si="26"/>
        <v>Dark</v>
      </c>
      <c r="P548" t="str">
        <f>_xll.XLOOKUP(Table1[[#This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IF(_xll.XLOOKUP(C549,customers!$A$1:$A$1001,customers!$C$1:$C$1001,,0)=0, "",_xll.XLOOKUP(C549,customers!$A$1:$A$1001,customers!$C$1:$C$1001,,0))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6">
        <f t="shared" si="24"/>
        <v>10.754999999999999</v>
      </c>
      <c r="N549" t="str">
        <f t="shared" si="25"/>
        <v>Robusta</v>
      </c>
      <c r="O549" t="str">
        <f t="shared" si="26"/>
        <v>Light</v>
      </c>
      <c r="P549" t="str">
        <f>_xll.XLOOKUP(Table1[[#This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IF(_xll.XLOOKUP(C550,customers!$A$1:$A$1001,customers!$C$1:$C$1001,,0)=0, "",_xll.XLOOKUP(C550,customers!$A$1:$A$1001,customers!$C$1:$C$1001,,0))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6">
        <f t="shared" si="24"/>
        <v>13.365</v>
      </c>
      <c r="N550" t="str">
        <f t="shared" si="25"/>
        <v>Excelsa</v>
      </c>
      <c r="O550" t="str">
        <f t="shared" si="26"/>
        <v>Light</v>
      </c>
      <c r="P550" t="str">
        <f>_xll.XLOOKUP(Table1[[#This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IF(_xll.XLOOKUP(C551,customers!$A$1:$A$1001,customers!$C$1:$C$1001,,0)=0, "",_xll.XLOOKUP(C551,customers!$A$1:$A$1001,customers!$C$1:$C$1001,,0))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6">
        <f t="shared" si="24"/>
        <v>17.82</v>
      </c>
      <c r="N551" t="str">
        <f t="shared" si="25"/>
        <v>Excelsa</v>
      </c>
      <c r="O551" t="str">
        <f t="shared" si="26"/>
        <v>Light</v>
      </c>
      <c r="P551" t="str">
        <f>_xll.XLOOKUP(Table1[[#This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IF(_xll.XLOOKUP(C552,customers!$A$1:$A$1001,customers!$C$1:$C$1001,,0)=0, "",_xll.XLOOKUP(C552,customers!$A$1:$A$1001,customers!$C$1:$C$1001,,0))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6">
        <f t="shared" si="24"/>
        <v>23.31</v>
      </c>
      <c r="N552" t="str">
        <f t="shared" si="25"/>
        <v>Liberica</v>
      </c>
      <c r="O552" t="str">
        <f t="shared" si="26"/>
        <v>Dark</v>
      </c>
      <c r="P552" t="str">
        <f>_xll.XLOOKUP(Table1[[#This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IF(_xll.XLOOKUP(C553,customers!$A$1:$A$1001,customers!$C$1:$C$1001,,0)=0, "",_xll.XLOOKUP(C553,customers!$A$1:$A$1001,customers!$C$1:$C$1001,,0))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6">
        <f t="shared" si="24"/>
        <v>7.29</v>
      </c>
      <c r="N553" t="str">
        <f t="shared" si="25"/>
        <v>Excelsa</v>
      </c>
      <c r="O553" t="str">
        <f t="shared" si="26"/>
        <v>Dark</v>
      </c>
      <c r="P553" t="str">
        <f>_xll.XLOOKUP(Table1[[#This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IF(_xll.XLOOKUP(C554,customers!$A$1:$A$1001,customers!$C$1:$C$1001,,0)=0, "",_xll.XLOOKUP(C554,customers!$A$1:$A$1001,customers!$C$1:$C$1001,,0))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6">
        <f t="shared" si="24"/>
        <v>17.82</v>
      </c>
      <c r="N554" t="str">
        <f t="shared" si="25"/>
        <v>Excelsa</v>
      </c>
      <c r="O554" t="str">
        <f t="shared" si="26"/>
        <v>Light</v>
      </c>
      <c r="P554" t="str">
        <f>_xll.XLOOKUP(Table1[[#This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IF(_xll.XLOOKUP(C555,customers!$A$1:$A$1001,customers!$C$1:$C$1001,,0)=0, "",_xll.XLOOKUP(C555,customers!$A$1:$A$1001,customers!$C$1:$C$1001,,0))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6">
        <f t="shared" si="24"/>
        <v>68.75</v>
      </c>
      <c r="N555" t="str">
        <f t="shared" si="25"/>
        <v>Excelsa</v>
      </c>
      <c r="O555" t="str">
        <f t="shared" si="26"/>
        <v>Medium</v>
      </c>
      <c r="P555" t="str">
        <f>_xll.XLOOKUP(Table1[[#This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IF(_xll.XLOOKUP(C556,customers!$A$1:$A$1001,customers!$C$1:$C$1001,,0)=0, "",_xll.XLOOKUP(C556,customers!$A$1:$A$1001,customers!$C$1:$C$1001,,0))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6">
        <f t="shared" si="24"/>
        <v>54.969999999999992</v>
      </c>
      <c r="N556" t="str">
        <f t="shared" si="25"/>
        <v>Robusta</v>
      </c>
      <c r="O556" t="str">
        <f t="shared" si="26"/>
        <v>Light</v>
      </c>
      <c r="P556" t="str">
        <f>_xll.XLOOKUP(Table1[[#This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IF(_xll.XLOOKUP(C557,customers!$A$1:$A$1001,customers!$C$1:$C$1001,,0)=0, "",_xll.XLOOKUP(C557,customers!$A$1:$A$1001,customers!$C$1:$C$1001,,0))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6">
        <f t="shared" si="24"/>
        <v>82.5</v>
      </c>
      <c r="N557" t="str">
        <f t="shared" si="25"/>
        <v>Excelsa</v>
      </c>
      <c r="O557" t="str">
        <f t="shared" si="26"/>
        <v>Medium</v>
      </c>
      <c r="P557" t="str">
        <f>_xll.XLOOKUP(Table1[[#This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IF(_xll.XLOOKUP(C558,customers!$A$1:$A$1001,customers!$C$1:$C$1001,,0)=0, "",_xll.XLOOKUP(C558,customers!$A$1:$A$1001,customers!$C$1:$C$1001,,0))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6">
        <f t="shared" si="24"/>
        <v>8.73</v>
      </c>
      <c r="N558" t="str">
        <f t="shared" si="25"/>
        <v>Liberica</v>
      </c>
      <c r="O558" t="str">
        <f t="shared" si="26"/>
        <v>Medium</v>
      </c>
      <c r="P558" t="str">
        <f>_xll.XLOOKUP(Table1[[#This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IF(_xll.XLOOKUP(C559,customers!$A$1:$A$1001,customers!$C$1:$C$1001,,0)=0, "",_xll.XLOOKUP(C559,customers!$A$1:$A$1001,customers!$C$1:$C$1001,,0))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6">
        <f t="shared" si="24"/>
        <v>59.4</v>
      </c>
      <c r="N559" t="str">
        <f t="shared" si="25"/>
        <v>Excelsa</v>
      </c>
      <c r="O559" t="str">
        <f t="shared" si="26"/>
        <v>Light</v>
      </c>
      <c r="P559" t="str">
        <f>_xll.XLOOKUP(Table1[[#This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IF(_xll.XLOOKUP(C560,customers!$A$1:$A$1001,customers!$C$1:$C$1001,,0)=0, "",_xll.XLOOKUP(C560,customers!$A$1:$A$1001,customers!$C$1:$C$1001,,0))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6">
        <f t="shared" si="24"/>
        <v>15.54</v>
      </c>
      <c r="N560" t="str">
        <f t="shared" si="25"/>
        <v>Liberica</v>
      </c>
      <c r="O560" t="str">
        <f t="shared" si="26"/>
        <v>Dark</v>
      </c>
      <c r="P560" t="str">
        <f>_xll.XLOOKUP(Table1[[#This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IF(_xll.XLOOKUP(C561,customers!$A$1:$A$1001,customers!$C$1:$C$1001,,0)=0, "",_xll.XLOOKUP(C561,customers!$A$1:$A$1001,customers!$C$1:$C$1001,,0))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6">
        <f t="shared" si="24"/>
        <v>38.849999999999994</v>
      </c>
      <c r="N561" t="str">
        <f t="shared" si="25"/>
        <v>Arabica</v>
      </c>
      <c r="O561" t="str">
        <f t="shared" si="26"/>
        <v>Light</v>
      </c>
      <c r="P561" t="str">
        <f>_xll.XLOOKUP(Table1[[#This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IF(_xll.XLOOKUP(C562,customers!$A$1:$A$1001,customers!$C$1:$C$1001,,0)=0, "",_xll.XLOOKUP(C562,customers!$A$1:$A$1001,customers!$C$1:$C$1001,,0))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6">
        <f t="shared" si="24"/>
        <v>189.74999999999997</v>
      </c>
      <c r="N562" t="str">
        <f t="shared" si="25"/>
        <v>Excelsa</v>
      </c>
      <c r="O562" t="str">
        <f t="shared" si="26"/>
        <v>Medium</v>
      </c>
      <c r="P562" t="str">
        <f>_xll.XLOOKUP(Table1[[#This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IF(_xll.XLOOKUP(C563,customers!$A$1:$A$1001,customers!$C$1:$C$1001,,0)=0, "",_xll.XLOOKUP(C563,customers!$A$1:$A$1001,customers!$C$1:$C$1001,,0))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6">
        <f t="shared" si="24"/>
        <v>17.91</v>
      </c>
      <c r="N563" t="str">
        <f t="shared" si="25"/>
        <v>Arabica</v>
      </c>
      <c r="O563" t="str">
        <f t="shared" si="26"/>
        <v>Dark</v>
      </c>
      <c r="P563" t="str">
        <f>_xll.XLOOKUP(Table1[[#This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IF(_xll.XLOOKUP(C564,customers!$A$1:$A$1001,customers!$C$1:$C$1001,,0)=0, "",_xll.XLOOKUP(C564,customers!$A$1:$A$1001,customers!$C$1:$C$1001,,0))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6">
        <f t="shared" si="24"/>
        <v>28.53</v>
      </c>
      <c r="N564" t="str">
        <f t="shared" si="25"/>
        <v>Liberica</v>
      </c>
      <c r="O564" t="str">
        <f t="shared" si="26"/>
        <v>Light</v>
      </c>
      <c r="P564" t="str">
        <f>_xll.XLOOKUP(Table1[[#This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IF(_xll.XLOOKUP(C565,customers!$A$1:$A$1001,customers!$C$1:$C$1001,,0)=0, "",_xll.XLOOKUP(C565,customers!$A$1:$A$1001,customers!$C$1:$C$1001,,0))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6">
        <f t="shared" si="24"/>
        <v>82.5</v>
      </c>
      <c r="N565" t="str">
        <f t="shared" si="25"/>
        <v>Excelsa</v>
      </c>
      <c r="O565" t="str">
        <f t="shared" si="26"/>
        <v>Medium</v>
      </c>
      <c r="P565" t="str">
        <f>_xll.XLOOKUP(Table1[[#This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IF(_xll.XLOOKUP(C566,customers!$A$1:$A$1001,customers!$C$1:$C$1001,,0)=0, "",_xll.XLOOKUP(C566,customers!$A$1:$A$1001,customers!$C$1:$C$1001,,0))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6">
        <f t="shared" si="24"/>
        <v>14.339999999999998</v>
      </c>
      <c r="N566" t="str">
        <f t="shared" si="25"/>
        <v>Robusta</v>
      </c>
      <c r="O566" t="str">
        <f t="shared" si="26"/>
        <v>Light</v>
      </c>
      <c r="P566" t="str">
        <f>_xll.XLOOKUP(Table1[[#This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IF(_xll.XLOOKUP(C567,customers!$A$1:$A$1001,customers!$C$1:$C$1001,,0)=0, "",_xll.XLOOKUP(C567,customers!$A$1:$A$1001,customers!$C$1:$C$1001,,0))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6">
        <f t="shared" si="24"/>
        <v>82.339999999999989</v>
      </c>
      <c r="N567" t="str">
        <f t="shared" si="25"/>
        <v>Robusta</v>
      </c>
      <c r="O567" t="str">
        <f t="shared" si="26"/>
        <v>Dark</v>
      </c>
      <c r="P567" t="str">
        <f>_xll.XLOOKUP(Table1[[#This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IF(_xll.XLOOKUP(C568,customers!$A$1:$A$1001,customers!$C$1:$C$1001,,0)=0, "",_xll.XLOOKUP(C568,customers!$A$1:$A$1001,customers!$C$1:$C$1001,,0))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6">
        <f t="shared" si="24"/>
        <v>20.25</v>
      </c>
      <c r="N568" t="str">
        <f t="shared" si="25"/>
        <v>Arabica</v>
      </c>
      <c r="O568" t="str">
        <f t="shared" si="26"/>
        <v>Medium</v>
      </c>
      <c r="P568" t="str">
        <f>_xll.XLOOKUP(Table1[[#This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IF(_xll.XLOOKUP(C569,customers!$A$1:$A$1001,customers!$C$1:$C$1001,,0)=0, "",_xll.XLOOKUP(C569,customers!$A$1:$A$1001,customers!$C$1:$C$1001,,0))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6">
        <f t="shared" si="24"/>
        <v>164.90999999999997</v>
      </c>
      <c r="N569" t="str">
        <f t="shared" si="25"/>
        <v>Robusta</v>
      </c>
      <c r="O569" t="str">
        <f t="shared" si="26"/>
        <v>Light</v>
      </c>
      <c r="P569" t="str">
        <f>_xll.XLOOKUP(Table1[[#This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IF(_xll.XLOOKUP(C570,customers!$A$1:$A$1001,customers!$C$1:$C$1001,,0)=0, "",_xll.XLOOKUP(C570,customers!$A$1:$A$1001,customers!$C$1:$C$1001,,0))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6">
        <f t="shared" si="24"/>
        <v>19.02</v>
      </c>
      <c r="N570" t="str">
        <f t="shared" si="25"/>
        <v>Liberica</v>
      </c>
      <c r="O570" t="str">
        <f t="shared" si="26"/>
        <v>Light</v>
      </c>
      <c r="P570" t="str">
        <f>_xll.XLOOKUP(Table1[[#This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IF(_xll.XLOOKUP(C571,customers!$A$1:$A$1001,customers!$C$1:$C$1001,,0)=0, "",_xll.XLOOKUP(C571,customers!$A$1:$A$1001,customers!$C$1:$C$1001,,0))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6">
        <f t="shared" si="24"/>
        <v>137.31</v>
      </c>
      <c r="N571" t="str">
        <f t="shared" si="25"/>
        <v>Arabica</v>
      </c>
      <c r="O571" t="str">
        <f t="shared" si="26"/>
        <v>Dark</v>
      </c>
      <c r="P571" t="str">
        <f>_xll.XLOOKUP(Table1[[#This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IF(_xll.XLOOKUP(C572,customers!$A$1:$A$1001,customers!$C$1:$C$1001,,0)=0, "",_xll.XLOOKUP(C572,customers!$A$1:$A$1001,customers!$C$1:$C$1001,,0))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6">
        <f t="shared" si="24"/>
        <v>27</v>
      </c>
      <c r="N572" t="str">
        <f t="shared" si="25"/>
        <v>Arabica</v>
      </c>
      <c r="O572" t="str">
        <f t="shared" si="26"/>
        <v>Medium</v>
      </c>
      <c r="P572" t="str">
        <f>_xll.XLOOKUP(Table1[[#This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IF(_xll.XLOOKUP(C573,customers!$A$1:$A$1001,customers!$C$1:$C$1001,,0)=0, "",_xll.XLOOKUP(C573,customers!$A$1:$A$1001,customers!$C$1:$C$1001,,0))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6">
        <f t="shared" si="24"/>
        <v>35.64</v>
      </c>
      <c r="N573" t="str">
        <f t="shared" si="25"/>
        <v>Excelsa</v>
      </c>
      <c r="O573" t="str">
        <f t="shared" si="26"/>
        <v>Light</v>
      </c>
      <c r="P573" t="str">
        <f>_xll.XLOOKUP(Table1[[#This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IF(_xll.XLOOKUP(C574,customers!$A$1:$A$1001,customers!$C$1:$C$1001,,0)=0, "",_xll.XLOOKUP(C574,customers!$A$1:$A$1001,customers!$C$1:$C$1001,,0))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6">
        <f t="shared" si="24"/>
        <v>5.97</v>
      </c>
      <c r="N574" t="str">
        <f t="shared" si="25"/>
        <v>Arabica</v>
      </c>
      <c r="O574" t="str">
        <f t="shared" si="26"/>
        <v>Dark</v>
      </c>
      <c r="P574" t="str">
        <f>_xll.XLOOKUP(Table1[[#This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IF(_xll.XLOOKUP(C575,customers!$A$1:$A$1001,customers!$C$1:$C$1001,,0)=0, "",_xll.XLOOKUP(C575,customers!$A$1:$A$1001,customers!$C$1:$C$1001,,0))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6">
        <f t="shared" si="24"/>
        <v>67.5</v>
      </c>
      <c r="N575" t="str">
        <f t="shared" si="25"/>
        <v>Arabica</v>
      </c>
      <c r="O575" t="str">
        <f t="shared" si="26"/>
        <v>Medium</v>
      </c>
      <c r="P575" t="str">
        <f>_xll.XLOOKUP(Table1[[#This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IF(_xll.XLOOKUP(C576,customers!$A$1:$A$1001,customers!$C$1:$C$1001,,0)=0, "",_xll.XLOOKUP(C576,customers!$A$1:$A$1001,customers!$C$1:$C$1001,,0))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6">
        <f t="shared" si="24"/>
        <v>21.509999999999998</v>
      </c>
      <c r="N576" t="str">
        <f t="shared" si="25"/>
        <v>Robusta</v>
      </c>
      <c r="O576" t="str">
        <f t="shared" si="26"/>
        <v>Light</v>
      </c>
      <c r="P576" t="str">
        <f>_xll.XLOOKUP(Table1[[#This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IF(_xll.XLOOKUP(C577,customers!$A$1:$A$1001,customers!$C$1:$C$1001,,0)=0, "",_xll.XLOOKUP(C577,customers!$A$1:$A$1001,customers!$C$1:$C$1001,,0))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6">
        <f t="shared" si="24"/>
        <v>66.929999999999993</v>
      </c>
      <c r="N577" t="str">
        <f t="shared" si="25"/>
        <v>Liberica</v>
      </c>
      <c r="O577" t="str">
        <f t="shared" si="26"/>
        <v>Medium</v>
      </c>
      <c r="P577" t="str">
        <f>_xll.XLOOKUP(Table1[[#This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IF(_xll.XLOOKUP(C578,customers!$A$1:$A$1001,customers!$C$1:$C$1001,,0)=0, "",_xll.XLOOKUP(C578,customers!$A$1:$A$1001,customers!$C$1:$C$1001,,0))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6">
        <f t="shared" si="24"/>
        <v>17.91</v>
      </c>
      <c r="N578" t="str">
        <f t="shared" si="25"/>
        <v>Arabica</v>
      </c>
      <c r="O578" t="str">
        <f t="shared" si="26"/>
        <v>Dark</v>
      </c>
      <c r="P578" t="str">
        <f>_xll.XLOOKUP(Table1[[#This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IF(_xll.XLOOKUP(C579,customers!$A$1:$A$1001,customers!$C$1:$C$1001,,0)=0, "",_xll.XLOOKUP(C579,customers!$A$1:$A$1001,customers!$C$1:$C$1001,,0))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6">
        <f t="shared" ref="M579:M642" si="27">L579*E579</f>
        <v>58.2</v>
      </c>
      <c r="N579" t="str">
        <f t="shared" ref="N579:N642" si="28">_xlfn.IFS(I579="Rob","Robusta",I579="Exc", "Excelsa", I579="Ara", "Arabica", I579="Lib", "Liberica")</f>
        <v>Liberica</v>
      </c>
      <c r="O579" t="str">
        <f t="shared" ref="O579:O642" si="29">_xlfn.IFS(J579="M", "Medium", J579="L", "Light", J579="D","Dark")</f>
        <v>Medium</v>
      </c>
      <c r="P579" t="str">
        <f>_xll.XLOOKUP(Table1[[#This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IF(_xll.XLOOKUP(C580,customers!$A$1:$A$1001,customers!$C$1:$C$1001,,0)=0, "",_xll.XLOOKUP(C580,customers!$A$1:$A$1001,customers!$C$1:$C$1001,,0))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6">
        <f t="shared" si="27"/>
        <v>13.365</v>
      </c>
      <c r="N580" t="str">
        <f t="shared" si="28"/>
        <v>Excelsa</v>
      </c>
      <c r="O580" t="str">
        <f t="shared" si="29"/>
        <v>Light</v>
      </c>
      <c r="P580" t="str">
        <f>_xll.XLOOKUP(Table1[[#This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IF(_xll.XLOOKUP(C581,customers!$A$1:$A$1001,customers!$C$1:$C$1001,,0)=0, "",_xll.XLOOKUP(C581,customers!$A$1:$A$1001,customers!$C$1:$C$1001,,0))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6">
        <f t="shared" si="27"/>
        <v>33.75</v>
      </c>
      <c r="N581" t="str">
        <f t="shared" si="28"/>
        <v>Arabica</v>
      </c>
      <c r="O581" t="str">
        <f t="shared" si="29"/>
        <v>Medium</v>
      </c>
      <c r="P581" t="str">
        <f>_xll.XLOOKUP(Table1[[#This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IF(_xll.XLOOKUP(C582,customers!$A$1:$A$1001,customers!$C$1:$C$1001,,0)=0, "",_xll.XLOOKUP(C582,customers!$A$1:$A$1001,customers!$C$1:$C$1001,,0))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6">
        <f t="shared" si="27"/>
        <v>44.55</v>
      </c>
      <c r="N582" t="str">
        <f t="shared" si="28"/>
        <v>Excelsa</v>
      </c>
      <c r="O582" t="str">
        <f t="shared" si="29"/>
        <v>Light</v>
      </c>
      <c r="P582" t="str">
        <f>_xll.XLOOKUP(Table1[[#This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IF(_xll.XLOOKUP(C583,customers!$A$1:$A$1001,customers!$C$1:$C$1001,,0)=0, "",_xll.XLOOKUP(C583,customers!$A$1:$A$1001,customers!$C$1:$C$1001,,0))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6">
        <f t="shared" si="27"/>
        <v>44.55</v>
      </c>
      <c r="N583" t="str">
        <f t="shared" si="28"/>
        <v>Excelsa</v>
      </c>
      <c r="O583" t="str">
        <f t="shared" si="29"/>
        <v>Light</v>
      </c>
      <c r="P583" t="str">
        <f>_xll.XLOOKUP(Table1[[#This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IF(_xll.XLOOKUP(C584,customers!$A$1:$A$1001,customers!$C$1:$C$1001,,0)=0, "",_xll.XLOOKUP(C584,customers!$A$1:$A$1001,customers!$C$1:$C$1001,,0))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6">
        <f t="shared" si="27"/>
        <v>60.75</v>
      </c>
      <c r="N584" t="str">
        <f t="shared" si="28"/>
        <v>Excelsa</v>
      </c>
      <c r="O584" t="str">
        <f t="shared" si="29"/>
        <v>Dark</v>
      </c>
      <c r="P584" t="str">
        <f>_xll.XLOOKUP(Table1[[#This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IF(_xll.XLOOKUP(C585,customers!$A$1:$A$1001,customers!$C$1:$C$1001,,0)=0, "",_xll.XLOOKUP(C585,customers!$A$1:$A$1001,customers!$C$1:$C$1001,,0))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6">
        <f t="shared" si="27"/>
        <v>3.5849999999999995</v>
      </c>
      <c r="N585" t="str">
        <f t="shared" si="28"/>
        <v>Robusta</v>
      </c>
      <c r="O585" t="str">
        <f t="shared" si="29"/>
        <v>Light</v>
      </c>
      <c r="P585" t="str">
        <f>_xll.XLOOKUP(Table1[[#This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IF(_xll.XLOOKUP(C586,customers!$A$1:$A$1001,customers!$C$1:$C$1001,,0)=0, "",_xll.XLOOKUP(C586,customers!$A$1:$A$1001,customers!$C$1:$C$1001,,0))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6">
        <f t="shared" si="27"/>
        <v>21.509999999999998</v>
      </c>
      <c r="N586" t="str">
        <f t="shared" si="28"/>
        <v>Robusta</v>
      </c>
      <c r="O586" t="str">
        <f t="shared" si="29"/>
        <v>Light</v>
      </c>
      <c r="P586" t="str">
        <f>_xll.XLOOKUP(Table1[[#This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IF(_xll.XLOOKUP(C587,customers!$A$1:$A$1001,customers!$C$1:$C$1001,,0)=0, "",_xll.XLOOKUP(C587,customers!$A$1:$A$1001,customers!$C$1:$C$1001,,0))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6">
        <f t="shared" si="27"/>
        <v>16.5</v>
      </c>
      <c r="N587" t="str">
        <f t="shared" si="28"/>
        <v>Excelsa</v>
      </c>
      <c r="O587" t="str">
        <f t="shared" si="29"/>
        <v>Medium</v>
      </c>
      <c r="P587" t="str">
        <f>_xll.XLOOKUP(Table1[[#This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IF(_xll.XLOOKUP(C588,customers!$A$1:$A$1001,customers!$C$1:$C$1001,,0)=0, "",_xll.XLOOKUP(C588,customers!$A$1:$A$1001,customers!$C$1:$C$1001,,0))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6">
        <f t="shared" si="27"/>
        <v>82.454999999999984</v>
      </c>
      <c r="N588" t="str">
        <f t="shared" si="28"/>
        <v>Robusta</v>
      </c>
      <c r="O588" t="str">
        <f t="shared" si="29"/>
        <v>Light</v>
      </c>
      <c r="P588" t="str">
        <f>_xll.XLOOKUP(Table1[[#This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IF(_xll.XLOOKUP(C589,customers!$A$1:$A$1001,customers!$C$1:$C$1001,,0)=0, "",_xll.XLOOKUP(C589,customers!$A$1:$A$1001,customers!$C$1:$C$1001,,0))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6">
        <f t="shared" si="27"/>
        <v>7.77</v>
      </c>
      <c r="N589" t="str">
        <f t="shared" si="28"/>
        <v>Liberica</v>
      </c>
      <c r="O589" t="str">
        <f t="shared" si="29"/>
        <v>Dark</v>
      </c>
      <c r="P589" t="str">
        <f>_xll.XLOOKUP(Table1[[#This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IF(_xll.XLOOKUP(C590,customers!$A$1:$A$1001,customers!$C$1:$C$1001,,0)=0, "",_xll.XLOOKUP(C590,customers!$A$1:$A$1001,customers!$C$1:$C$1001,,0))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6">
        <f t="shared" si="27"/>
        <v>11.94</v>
      </c>
      <c r="N590" t="str">
        <f t="shared" si="28"/>
        <v>Robusta</v>
      </c>
      <c r="O590" t="str">
        <f t="shared" si="29"/>
        <v>Medium</v>
      </c>
      <c r="P590" t="str">
        <f>_xll.XLOOKUP(Table1[[#This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IF(_xll.XLOOKUP(C591,customers!$A$1:$A$1001,customers!$C$1:$C$1001,,0)=0, "",_xll.XLOOKUP(C591,customers!$A$1:$A$1001,customers!$C$1:$C$1001,,0))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6">
        <f t="shared" si="27"/>
        <v>204.92999999999995</v>
      </c>
      <c r="N591" t="str">
        <f t="shared" si="28"/>
        <v>Excelsa</v>
      </c>
      <c r="O591" t="str">
        <f t="shared" si="29"/>
        <v>Light</v>
      </c>
      <c r="P591" t="str">
        <f>_xll.XLOOKUP(Table1[[#This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IF(_xll.XLOOKUP(C592,customers!$A$1:$A$1001,customers!$C$1:$C$1001,,0)=0, "",_xll.XLOOKUP(C592,customers!$A$1:$A$1001,customers!$C$1:$C$1001,,0))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6">
        <f t="shared" si="27"/>
        <v>63.249999999999993</v>
      </c>
      <c r="N592" t="str">
        <f t="shared" si="28"/>
        <v>Excelsa</v>
      </c>
      <c r="O592" t="str">
        <f t="shared" si="29"/>
        <v>Medium</v>
      </c>
      <c r="P592" t="str">
        <f>_xll.XLOOKUP(Table1[[#This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IF(_xll.XLOOKUP(C593,customers!$A$1:$A$1001,customers!$C$1:$C$1001,,0)=0, "",_xll.XLOOKUP(C593,customers!$A$1:$A$1001,customers!$C$1:$C$1001,,0))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6">
        <f t="shared" si="27"/>
        <v>8.0549999999999997</v>
      </c>
      <c r="N593" t="str">
        <f t="shared" si="28"/>
        <v>Robusta</v>
      </c>
      <c r="O593" t="str">
        <f t="shared" si="29"/>
        <v>Dark</v>
      </c>
      <c r="P593" t="str">
        <f>_xll.XLOOKUP(Table1[[#This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IF(_xll.XLOOKUP(C594,customers!$A$1:$A$1001,customers!$C$1:$C$1001,,0)=0, "",_xll.XLOOKUP(C594,customers!$A$1:$A$1001,customers!$C$1:$C$1001,,0))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6">
        <f t="shared" si="27"/>
        <v>51.749999999999993</v>
      </c>
      <c r="N594" t="str">
        <f t="shared" si="28"/>
        <v>Arabica</v>
      </c>
      <c r="O594" t="str">
        <f t="shared" si="29"/>
        <v>Medium</v>
      </c>
      <c r="P594" t="str">
        <f>_xll.XLOOKUP(Table1[[#This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IF(_xll.XLOOKUP(C595,customers!$A$1:$A$1001,customers!$C$1:$C$1001,,0)=0, "",_xll.XLOOKUP(C595,customers!$A$1:$A$1001,customers!$C$1:$C$1001,,0))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6">
        <f t="shared" si="27"/>
        <v>27.945</v>
      </c>
      <c r="N595" t="str">
        <f t="shared" si="28"/>
        <v>Excelsa</v>
      </c>
      <c r="O595" t="str">
        <f t="shared" si="29"/>
        <v>Dark</v>
      </c>
      <c r="P595" t="str">
        <f>_xll.XLOOKUP(Table1[[#This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IF(_xll.XLOOKUP(C596,customers!$A$1:$A$1001,customers!$C$1:$C$1001,,0)=0, "",_xll.XLOOKUP(C596,customers!$A$1:$A$1001,customers!$C$1:$C$1001,,0))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6">
        <f t="shared" si="27"/>
        <v>59.569999999999993</v>
      </c>
      <c r="N596" t="str">
        <f t="shared" si="28"/>
        <v>Arabica</v>
      </c>
      <c r="O596" t="str">
        <f t="shared" si="29"/>
        <v>Light</v>
      </c>
      <c r="P596" t="str">
        <f>_xll.XLOOKUP(Table1[[#This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IF(_xll.XLOOKUP(C597,customers!$A$1:$A$1001,customers!$C$1:$C$1001,,0)=0, "",_xll.XLOOKUP(C597,customers!$A$1:$A$1001,customers!$C$1:$C$1001,,0))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6">
        <f t="shared" si="27"/>
        <v>14.85</v>
      </c>
      <c r="N597" t="str">
        <f t="shared" si="28"/>
        <v>Excelsa</v>
      </c>
      <c r="O597" t="str">
        <f t="shared" si="29"/>
        <v>Light</v>
      </c>
      <c r="P597" t="str">
        <f>_xll.XLOOKUP(Table1[[#This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IF(_xll.XLOOKUP(C598,customers!$A$1:$A$1001,customers!$C$1:$C$1001,,0)=0, "",_xll.XLOOKUP(C598,customers!$A$1:$A$1001,customers!$C$1:$C$1001,,0))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6">
        <f t="shared" si="27"/>
        <v>33.75</v>
      </c>
      <c r="N598" t="str">
        <f t="shared" si="28"/>
        <v>Arabica</v>
      </c>
      <c r="O598" t="str">
        <f t="shared" si="29"/>
        <v>Medium</v>
      </c>
      <c r="P598" t="str">
        <f>_xll.XLOOKUP(Table1[[#This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IF(_xll.XLOOKUP(C599,customers!$A$1:$A$1001,customers!$C$1:$C$1001,,0)=0, "",_xll.XLOOKUP(C599,customers!$A$1:$A$1001,customers!$C$1:$C$1001,,0))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6">
        <f t="shared" si="27"/>
        <v>145.82</v>
      </c>
      <c r="N599" t="str">
        <f t="shared" si="28"/>
        <v>Liberica</v>
      </c>
      <c r="O599" t="str">
        <f t="shared" si="29"/>
        <v>Light</v>
      </c>
      <c r="P599" t="str">
        <f>_xll.XLOOKUP(Table1[[#This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IF(_xll.XLOOKUP(C600,customers!$A$1:$A$1001,customers!$C$1:$C$1001,,0)=0, "",_xll.XLOOKUP(C600,customers!$A$1:$A$1001,customers!$C$1:$C$1001,,0))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6">
        <f t="shared" si="27"/>
        <v>11.94</v>
      </c>
      <c r="N600" t="str">
        <f t="shared" si="28"/>
        <v>Robusta</v>
      </c>
      <c r="O600" t="str">
        <f t="shared" si="29"/>
        <v>Medium</v>
      </c>
      <c r="P600" t="str">
        <f>_xll.XLOOKUP(Table1[[#This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IF(_xll.XLOOKUP(C601,customers!$A$1:$A$1001,customers!$C$1:$C$1001,,0)=0, "",_xll.XLOOKUP(C601,customers!$A$1:$A$1001,customers!$C$1:$C$1001,,0))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6">
        <f t="shared" si="27"/>
        <v>11.94</v>
      </c>
      <c r="N601" t="str">
        <f t="shared" si="28"/>
        <v>Arabica</v>
      </c>
      <c r="O601" t="str">
        <f t="shared" si="29"/>
        <v>Dark</v>
      </c>
      <c r="P601" t="str">
        <f>_xll.XLOOKUP(Table1[[#This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IF(_xll.XLOOKUP(C602,customers!$A$1:$A$1001,customers!$C$1:$C$1001,,0)=0, "",_xll.XLOOKUP(C602,customers!$A$1:$A$1001,customers!$C$1:$C$1001,,0))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6">
        <f t="shared" si="27"/>
        <v>7.77</v>
      </c>
      <c r="N602" t="str">
        <f t="shared" si="28"/>
        <v>Liberica</v>
      </c>
      <c r="O602" t="str">
        <f t="shared" si="29"/>
        <v>Dark</v>
      </c>
      <c r="P602" t="str">
        <f>_xll.XLOOKUP(Table1[[#This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IF(_xll.XLOOKUP(C603,customers!$A$1:$A$1001,customers!$C$1:$C$1001,,0)=0, "",_xll.XLOOKUP(C603,customers!$A$1:$A$1001,customers!$C$1:$C$1001,,0))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6">
        <f t="shared" si="27"/>
        <v>109.93999999999998</v>
      </c>
      <c r="N603" t="str">
        <f t="shared" si="28"/>
        <v>Robusta</v>
      </c>
      <c r="O603" t="str">
        <f t="shared" si="29"/>
        <v>Light</v>
      </c>
      <c r="P603" t="str">
        <f>_xll.XLOOKUP(Table1[[#This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IF(_xll.XLOOKUP(C604,customers!$A$1:$A$1001,customers!$C$1:$C$1001,,0)=0, "",_xll.XLOOKUP(C604,customers!$A$1:$A$1001,customers!$C$1:$C$1001,,0))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6">
        <f t="shared" si="27"/>
        <v>22.274999999999999</v>
      </c>
      <c r="N604" t="str">
        <f t="shared" si="28"/>
        <v>Excelsa</v>
      </c>
      <c r="O604" t="str">
        <f t="shared" si="29"/>
        <v>Light</v>
      </c>
      <c r="P604" t="str">
        <f>_xll.XLOOKUP(Table1[[#This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IF(_xll.XLOOKUP(C605,customers!$A$1:$A$1001,customers!$C$1:$C$1001,,0)=0, "",_xll.XLOOKUP(C605,customers!$A$1:$A$1001,customers!$C$1:$C$1001,,0))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6">
        <f t="shared" si="27"/>
        <v>8.9550000000000001</v>
      </c>
      <c r="N605" t="str">
        <f t="shared" si="28"/>
        <v>Robusta</v>
      </c>
      <c r="O605" t="str">
        <f t="shared" si="29"/>
        <v>Medium</v>
      </c>
      <c r="P605" t="str">
        <f>_xll.XLOOKUP(Table1[[#This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IF(_xll.XLOOKUP(C606,customers!$A$1:$A$1001,customers!$C$1:$C$1001,,0)=0, "",_xll.XLOOKUP(C606,customers!$A$1:$A$1001,customers!$C$1:$C$1001,,0))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6">
        <f t="shared" si="27"/>
        <v>119.13999999999999</v>
      </c>
      <c r="N606" t="str">
        <f t="shared" si="28"/>
        <v>Liberica</v>
      </c>
      <c r="O606" t="str">
        <f t="shared" si="29"/>
        <v>Dark</v>
      </c>
      <c r="P606" t="str">
        <f>_xll.XLOOKUP(Table1[[#This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IF(_xll.XLOOKUP(C607,customers!$A$1:$A$1001,customers!$C$1:$C$1001,,0)=0, "",_xll.XLOOKUP(C607,customers!$A$1:$A$1001,customers!$C$1:$C$1001,,0))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6">
        <f t="shared" si="27"/>
        <v>148.92499999999998</v>
      </c>
      <c r="N607" t="str">
        <f t="shared" si="28"/>
        <v>Arabica</v>
      </c>
      <c r="O607" t="str">
        <f t="shared" si="29"/>
        <v>Light</v>
      </c>
      <c r="P607" t="str">
        <f>_xll.XLOOKUP(Table1[[#This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IF(_xll.XLOOKUP(C608,customers!$A$1:$A$1001,customers!$C$1:$C$1001,,0)=0, "",_xll.XLOOKUP(C608,customers!$A$1:$A$1001,customers!$C$1:$C$1001,,0))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6">
        <f t="shared" si="27"/>
        <v>109.36499999999999</v>
      </c>
      <c r="N608" t="str">
        <f t="shared" si="28"/>
        <v>Liberica</v>
      </c>
      <c r="O608" t="str">
        <f t="shared" si="29"/>
        <v>Light</v>
      </c>
      <c r="P608" t="str">
        <f>_xll.XLOOKUP(Table1[[#This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IF(_xll.XLOOKUP(C609,customers!$A$1:$A$1001,customers!$C$1:$C$1001,,0)=0, "",_xll.XLOOKUP(C609,customers!$A$1:$A$1001,customers!$C$1:$C$1001,,0))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6">
        <f t="shared" si="27"/>
        <v>3.645</v>
      </c>
      <c r="N609" t="str">
        <f t="shared" si="28"/>
        <v>Excelsa</v>
      </c>
      <c r="O609" t="str">
        <f t="shared" si="29"/>
        <v>Dark</v>
      </c>
      <c r="P609" t="str">
        <f>_xll.XLOOKUP(Table1[[#This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IF(_xll.XLOOKUP(C610,customers!$A$1:$A$1001,customers!$C$1:$C$1001,,0)=0, "",_xll.XLOOKUP(C610,customers!$A$1:$A$1001,customers!$C$1:$C$1001,,0))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6">
        <f t="shared" si="27"/>
        <v>55.89</v>
      </c>
      <c r="N610" t="str">
        <f t="shared" si="28"/>
        <v>Excelsa</v>
      </c>
      <c r="O610" t="str">
        <f t="shared" si="29"/>
        <v>Dark</v>
      </c>
      <c r="P610" t="str">
        <f>_xll.XLOOKUP(Table1[[#This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IF(_xll.XLOOKUP(C611,customers!$A$1:$A$1001,customers!$C$1:$C$1001,,0)=0, "",_xll.XLOOKUP(C611,customers!$A$1:$A$1001,customers!$C$1:$C$1001,,0))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6">
        <f t="shared" si="27"/>
        <v>26.19</v>
      </c>
      <c r="N611" t="str">
        <f t="shared" si="28"/>
        <v>Liberica</v>
      </c>
      <c r="O611" t="str">
        <f t="shared" si="29"/>
        <v>Medium</v>
      </c>
      <c r="P611" t="str">
        <f>_xll.XLOOKUP(Table1[[#This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IF(_xll.XLOOKUP(C612,customers!$A$1:$A$1001,customers!$C$1:$C$1001,,0)=0, "",_xll.XLOOKUP(C612,customers!$A$1:$A$1001,customers!$C$1:$C$1001,,0))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6">
        <f t="shared" si="27"/>
        <v>39.799999999999997</v>
      </c>
      <c r="N612" t="str">
        <f t="shared" si="28"/>
        <v>Robusta</v>
      </c>
      <c r="O612" t="str">
        <f t="shared" si="29"/>
        <v>Medium</v>
      </c>
      <c r="P612" t="str">
        <f>_xll.XLOOKUP(Table1[[#This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IF(_xll.XLOOKUP(C613,customers!$A$1:$A$1001,customers!$C$1:$C$1001,,0)=0, "",_xll.XLOOKUP(C613,customers!$A$1:$A$1001,customers!$C$1:$C$1001,,0))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6">
        <f t="shared" si="27"/>
        <v>68.309999999999988</v>
      </c>
      <c r="N613" t="str">
        <f t="shared" si="28"/>
        <v>Excelsa</v>
      </c>
      <c r="O613" t="str">
        <f t="shared" si="29"/>
        <v>Light</v>
      </c>
      <c r="P613" t="str">
        <f>_xll.XLOOKUP(Table1[[#This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IF(_xll.XLOOKUP(C614,customers!$A$1:$A$1001,customers!$C$1:$C$1001,,0)=0, "",_xll.XLOOKUP(C614,customers!$A$1:$A$1001,customers!$C$1:$C$1001,,0))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6">
        <f t="shared" si="27"/>
        <v>13.5</v>
      </c>
      <c r="N614" t="str">
        <f t="shared" si="28"/>
        <v>Arabica</v>
      </c>
      <c r="O614" t="str">
        <f t="shared" si="29"/>
        <v>Medium</v>
      </c>
      <c r="P614" t="str">
        <f>_xll.XLOOKUP(Table1[[#This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IF(_xll.XLOOKUP(C615,customers!$A$1:$A$1001,customers!$C$1:$C$1001,,0)=0, "",_xll.XLOOKUP(C615,customers!$A$1:$A$1001,customers!$C$1:$C$1001,,0))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6">
        <f t="shared" si="27"/>
        <v>5.97</v>
      </c>
      <c r="N615" t="str">
        <f t="shared" si="28"/>
        <v>Robusta</v>
      </c>
      <c r="O615" t="str">
        <f t="shared" si="29"/>
        <v>Medium</v>
      </c>
      <c r="P615" t="str">
        <f>_xll.XLOOKUP(Table1[[#This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IF(_xll.XLOOKUP(C616,customers!$A$1:$A$1001,customers!$C$1:$C$1001,,0)=0, "",_xll.XLOOKUP(C616,customers!$A$1:$A$1001,customers!$C$1:$C$1001,,0))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6">
        <f t="shared" si="27"/>
        <v>29.849999999999998</v>
      </c>
      <c r="N616" t="str">
        <f t="shared" si="28"/>
        <v>Robusta</v>
      </c>
      <c r="O616" t="str">
        <f t="shared" si="29"/>
        <v>Medium</v>
      </c>
      <c r="P616" t="str">
        <f>_xll.XLOOKUP(Table1[[#This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IF(_xll.XLOOKUP(C617,customers!$A$1:$A$1001,customers!$C$1:$C$1001,,0)=0, "",_xll.XLOOKUP(C617,customers!$A$1:$A$1001,customers!$C$1:$C$1001,,0))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6">
        <f t="shared" si="27"/>
        <v>72.91</v>
      </c>
      <c r="N617" t="str">
        <f t="shared" si="28"/>
        <v>Liberica</v>
      </c>
      <c r="O617" t="str">
        <f t="shared" si="29"/>
        <v>Light</v>
      </c>
      <c r="P617" t="str">
        <f>_xll.XLOOKUP(Table1[[#This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IF(_xll.XLOOKUP(C618,customers!$A$1:$A$1001,customers!$C$1:$C$1001,,0)=0, "",_xll.XLOOKUP(C618,customers!$A$1:$A$1001,customers!$C$1:$C$1001,,0))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6">
        <f t="shared" si="27"/>
        <v>126.49999999999999</v>
      </c>
      <c r="N618" t="str">
        <f t="shared" si="28"/>
        <v>Excelsa</v>
      </c>
      <c r="O618" t="str">
        <f t="shared" si="29"/>
        <v>Medium</v>
      </c>
      <c r="P618" t="str">
        <f>_xll.XLOOKUP(Table1[[#This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IF(_xll.XLOOKUP(C619,customers!$A$1:$A$1001,customers!$C$1:$C$1001,,0)=0, "",_xll.XLOOKUP(C619,customers!$A$1:$A$1001,customers!$C$1:$C$1001,,0))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6">
        <f t="shared" si="27"/>
        <v>33.464999999999996</v>
      </c>
      <c r="N619" t="str">
        <f t="shared" si="28"/>
        <v>Liberica</v>
      </c>
      <c r="O619" t="str">
        <f t="shared" si="29"/>
        <v>Medium</v>
      </c>
      <c r="P619" t="str">
        <f>_xll.XLOOKUP(Table1[[#This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IF(_xll.XLOOKUP(C620,customers!$A$1:$A$1001,customers!$C$1:$C$1001,,0)=0, "",_xll.XLOOKUP(C620,customers!$A$1:$A$1001,customers!$C$1:$C$1001,,0))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6">
        <f t="shared" si="27"/>
        <v>72.900000000000006</v>
      </c>
      <c r="N620" t="str">
        <f t="shared" si="28"/>
        <v>Excelsa</v>
      </c>
      <c r="O620" t="str">
        <f t="shared" si="29"/>
        <v>Dark</v>
      </c>
      <c r="P620" t="str">
        <f>_xll.XLOOKUP(Table1[[#This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IF(_xll.XLOOKUP(C621,customers!$A$1:$A$1001,customers!$C$1:$C$1001,,0)=0, "",_xll.XLOOKUP(C621,customers!$A$1:$A$1001,customers!$C$1:$C$1001,,0))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6">
        <f t="shared" si="27"/>
        <v>15.54</v>
      </c>
      <c r="N621" t="str">
        <f t="shared" si="28"/>
        <v>Liberica</v>
      </c>
      <c r="O621" t="str">
        <f t="shared" si="29"/>
        <v>Dark</v>
      </c>
      <c r="P621" t="str">
        <f>_xll.XLOOKUP(Table1[[#This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IF(_xll.XLOOKUP(C622,customers!$A$1:$A$1001,customers!$C$1:$C$1001,,0)=0, "",_xll.XLOOKUP(C622,customers!$A$1:$A$1001,customers!$C$1:$C$1001,,0))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6">
        <f t="shared" si="27"/>
        <v>20.25</v>
      </c>
      <c r="N622" t="str">
        <f t="shared" si="28"/>
        <v>Arabica</v>
      </c>
      <c r="O622" t="str">
        <f t="shared" si="29"/>
        <v>Medium</v>
      </c>
      <c r="P622" t="str">
        <f>_xll.XLOOKUP(Table1[[#This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IF(_xll.XLOOKUP(C623,customers!$A$1:$A$1001,customers!$C$1:$C$1001,,0)=0, "",_xll.XLOOKUP(C623,customers!$A$1:$A$1001,customers!$C$1:$C$1001,,0))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6">
        <f t="shared" si="27"/>
        <v>77.699999999999989</v>
      </c>
      <c r="N623" t="str">
        <f t="shared" si="28"/>
        <v>Arabica</v>
      </c>
      <c r="O623" t="str">
        <f t="shared" si="29"/>
        <v>Light</v>
      </c>
      <c r="P623" t="str">
        <f>_xll.XLOOKUP(Table1[[#This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IF(_xll.XLOOKUP(C624,customers!$A$1:$A$1001,customers!$C$1:$C$1001,,0)=0, "",_xll.XLOOKUP(C624,customers!$A$1:$A$1001,customers!$C$1:$C$1001,,0))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6">
        <f t="shared" si="27"/>
        <v>133.85999999999999</v>
      </c>
      <c r="N624" t="str">
        <f t="shared" si="28"/>
        <v>Liberica</v>
      </c>
      <c r="O624" t="str">
        <f t="shared" si="29"/>
        <v>Medium</v>
      </c>
      <c r="P624" t="str">
        <f>_xll.XLOOKUP(Table1[[#This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IF(_xll.XLOOKUP(C625,customers!$A$1:$A$1001,customers!$C$1:$C$1001,,0)=0, "",_xll.XLOOKUP(C625,customers!$A$1:$A$1001,customers!$C$1:$C$1001,,0))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6">
        <f t="shared" si="27"/>
        <v>12.15</v>
      </c>
      <c r="N625" t="str">
        <f t="shared" si="28"/>
        <v>Excelsa</v>
      </c>
      <c r="O625" t="str">
        <f t="shared" si="29"/>
        <v>Dark</v>
      </c>
      <c r="P625" t="str">
        <f>_xll.XLOOKUP(Table1[[#This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IF(_xll.XLOOKUP(C626,customers!$A$1:$A$1001,customers!$C$1:$C$1001,,0)=0, "",_xll.XLOOKUP(C626,customers!$A$1:$A$1001,customers!$C$1:$C$1001,,0))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6">
        <f t="shared" si="27"/>
        <v>63.249999999999993</v>
      </c>
      <c r="N626" t="str">
        <f t="shared" si="28"/>
        <v>Excelsa</v>
      </c>
      <c r="O626" t="str">
        <f t="shared" si="29"/>
        <v>Medium</v>
      </c>
      <c r="P626" t="str">
        <f>_xll.XLOOKUP(Table1[[#This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IF(_xll.XLOOKUP(C627,customers!$A$1:$A$1001,customers!$C$1:$C$1001,,0)=0, "",_xll.XLOOKUP(C627,customers!$A$1:$A$1001,customers!$C$1:$C$1001,,0))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6">
        <f t="shared" si="27"/>
        <v>35.849999999999994</v>
      </c>
      <c r="N627" t="str">
        <f t="shared" si="28"/>
        <v>Robusta</v>
      </c>
      <c r="O627" t="str">
        <f t="shared" si="29"/>
        <v>Light</v>
      </c>
      <c r="P627" t="str">
        <f>_xll.XLOOKUP(Table1[[#This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IF(_xll.XLOOKUP(C628,customers!$A$1:$A$1001,customers!$C$1:$C$1001,,0)=0, "",_xll.XLOOKUP(C628,customers!$A$1:$A$1001,customers!$C$1:$C$1001,,0))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6">
        <f t="shared" si="27"/>
        <v>77.624999999999986</v>
      </c>
      <c r="N628" t="str">
        <f t="shared" si="28"/>
        <v>Arabica</v>
      </c>
      <c r="O628" t="str">
        <f t="shared" si="29"/>
        <v>Medium</v>
      </c>
      <c r="P628" t="str">
        <f>_xll.XLOOKUP(Table1[[#This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IF(_xll.XLOOKUP(C629,customers!$A$1:$A$1001,customers!$C$1:$C$1001,,0)=0, "",_xll.XLOOKUP(C629,customers!$A$1:$A$1001,customers!$C$1:$C$1001,,0))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6">
        <f t="shared" si="27"/>
        <v>63.249999999999993</v>
      </c>
      <c r="N629" t="str">
        <f t="shared" si="28"/>
        <v>Excelsa</v>
      </c>
      <c r="O629" t="str">
        <f t="shared" si="29"/>
        <v>Medium</v>
      </c>
      <c r="P629" t="str">
        <f>_xll.XLOOKUP(Table1[[#This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IF(_xll.XLOOKUP(C630,customers!$A$1:$A$1001,customers!$C$1:$C$1001,,0)=0, "",_xll.XLOOKUP(C630,customers!$A$1:$A$1001,customers!$C$1:$C$1001,,0))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6">
        <f t="shared" si="27"/>
        <v>26.73</v>
      </c>
      <c r="N630" t="str">
        <f t="shared" si="28"/>
        <v>Excelsa</v>
      </c>
      <c r="O630" t="str">
        <f t="shared" si="29"/>
        <v>Light</v>
      </c>
      <c r="P630" t="str">
        <f>_xll.XLOOKUP(Table1[[#This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IF(_xll.XLOOKUP(C631,customers!$A$1:$A$1001,customers!$C$1:$C$1001,,0)=0, "",_xll.XLOOKUP(C631,customers!$A$1:$A$1001,customers!$C$1:$C$1001,,0))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6">
        <f t="shared" si="27"/>
        <v>31.08</v>
      </c>
      <c r="N631" t="str">
        <f t="shared" si="28"/>
        <v>Liberica</v>
      </c>
      <c r="O631" t="str">
        <f t="shared" si="29"/>
        <v>Dark</v>
      </c>
      <c r="P631" t="str">
        <f>_xll.XLOOKUP(Table1[[#This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IF(_xll.XLOOKUP(C632,customers!$A$1:$A$1001,customers!$C$1:$C$1001,,0)=0, "",_xll.XLOOKUP(C632,customers!$A$1:$A$1001,customers!$C$1:$C$1001,,0))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6">
        <f t="shared" si="27"/>
        <v>2.9849999999999999</v>
      </c>
      <c r="N632" t="str">
        <f t="shared" si="28"/>
        <v>Arabica</v>
      </c>
      <c r="O632" t="str">
        <f t="shared" si="29"/>
        <v>Dark</v>
      </c>
      <c r="P632" t="str">
        <f>_xll.XLOOKUP(Table1[[#This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IF(_xll.XLOOKUP(C633,customers!$A$1:$A$1001,customers!$C$1:$C$1001,,0)=0, "",_xll.XLOOKUP(C633,customers!$A$1:$A$1001,customers!$C$1:$C$1001,,0))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6">
        <f t="shared" si="27"/>
        <v>102.92499999999998</v>
      </c>
      <c r="N633" t="str">
        <f t="shared" si="28"/>
        <v>Robusta</v>
      </c>
      <c r="O633" t="str">
        <f t="shared" si="29"/>
        <v>Dark</v>
      </c>
      <c r="P633" t="str">
        <f>_xll.XLOOKUP(Table1[[#This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IF(_xll.XLOOKUP(C634,customers!$A$1:$A$1001,customers!$C$1:$C$1001,,0)=0, "",_xll.XLOOKUP(C634,customers!$A$1:$A$1001,customers!$C$1:$C$1001,,0))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6">
        <f t="shared" si="27"/>
        <v>35.64</v>
      </c>
      <c r="N634" t="str">
        <f t="shared" si="28"/>
        <v>Excelsa</v>
      </c>
      <c r="O634" t="str">
        <f t="shared" si="29"/>
        <v>Light</v>
      </c>
      <c r="P634" t="str">
        <f>_xll.XLOOKUP(Table1[[#This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IF(_xll.XLOOKUP(C635,customers!$A$1:$A$1001,customers!$C$1:$C$1001,,0)=0, "",_xll.XLOOKUP(C635,customers!$A$1:$A$1001,customers!$C$1:$C$1001,,0))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6">
        <f t="shared" si="27"/>
        <v>47.8</v>
      </c>
      <c r="N635" t="str">
        <f t="shared" si="28"/>
        <v>Robusta</v>
      </c>
      <c r="O635" t="str">
        <f t="shared" si="29"/>
        <v>Light</v>
      </c>
      <c r="P635" t="str">
        <f>_xll.XLOOKUP(Table1[[#This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IF(_xll.XLOOKUP(C636,customers!$A$1:$A$1001,customers!$C$1:$C$1001,,0)=0, "",_xll.XLOOKUP(C636,customers!$A$1:$A$1001,customers!$C$1:$C$1001,,0))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6">
        <f t="shared" si="27"/>
        <v>43.650000000000006</v>
      </c>
      <c r="N636" t="str">
        <f t="shared" si="28"/>
        <v>Liberica</v>
      </c>
      <c r="O636" t="str">
        <f t="shared" si="29"/>
        <v>Medium</v>
      </c>
      <c r="P636" t="str">
        <f>_xll.XLOOKUP(Table1[[#This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IF(_xll.XLOOKUP(C637,customers!$A$1:$A$1001,customers!$C$1:$C$1001,,0)=0, "",_xll.XLOOKUP(C637,customers!$A$1:$A$1001,customers!$C$1:$C$1001,,0))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6">
        <f t="shared" si="27"/>
        <v>35.64</v>
      </c>
      <c r="N637" t="str">
        <f t="shared" si="28"/>
        <v>Excelsa</v>
      </c>
      <c r="O637" t="str">
        <f t="shared" si="29"/>
        <v>Light</v>
      </c>
      <c r="P637" t="str">
        <f>_xll.XLOOKUP(Table1[[#This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IF(_xll.XLOOKUP(C638,customers!$A$1:$A$1001,customers!$C$1:$C$1001,,0)=0, "",_xll.XLOOKUP(C638,customers!$A$1:$A$1001,customers!$C$1:$C$1001,,0))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6">
        <f t="shared" si="27"/>
        <v>95.1</v>
      </c>
      <c r="N638" t="str">
        <f t="shared" si="28"/>
        <v>Liberica</v>
      </c>
      <c r="O638" t="str">
        <f t="shared" si="29"/>
        <v>Light</v>
      </c>
      <c r="P638" t="str">
        <f>_xll.XLOOKUP(Table1[[#This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IF(_xll.XLOOKUP(C639,customers!$A$1:$A$1001,customers!$C$1:$C$1001,,0)=0, "",_xll.XLOOKUP(C639,customers!$A$1:$A$1001,customers!$C$1:$C$1001,,0))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6">
        <f t="shared" si="27"/>
        <v>31.624999999999996</v>
      </c>
      <c r="N639" t="str">
        <f t="shared" si="28"/>
        <v>Excelsa</v>
      </c>
      <c r="O639" t="str">
        <f t="shared" si="29"/>
        <v>Medium</v>
      </c>
      <c r="P639" t="str">
        <f>_xll.XLOOKUP(Table1[[#This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IF(_xll.XLOOKUP(C640,customers!$A$1:$A$1001,customers!$C$1:$C$1001,,0)=0, "",_xll.XLOOKUP(C640,customers!$A$1:$A$1001,customers!$C$1:$C$1001,,0))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6">
        <f t="shared" si="27"/>
        <v>77.624999999999986</v>
      </c>
      <c r="N640" t="str">
        <f t="shared" si="28"/>
        <v>Arabica</v>
      </c>
      <c r="O640" t="str">
        <f t="shared" si="29"/>
        <v>Medium</v>
      </c>
      <c r="P640" t="str">
        <f>_xll.XLOOKUP(Table1[[#This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IF(_xll.XLOOKUP(C641,customers!$A$1:$A$1001,customers!$C$1:$C$1001,,0)=0, "",_xll.XLOOKUP(C641,customers!$A$1:$A$1001,customers!$C$1:$C$1001,,0))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6">
        <f t="shared" si="27"/>
        <v>3.8849999999999998</v>
      </c>
      <c r="N641" t="str">
        <f t="shared" si="28"/>
        <v>Liberica</v>
      </c>
      <c r="O641" t="str">
        <f t="shared" si="29"/>
        <v>Dark</v>
      </c>
      <c r="P641" t="str">
        <f>_xll.XLOOKUP(Table1[[#This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IF(_xll.XLOOKUP(C642,customers!$A$1:$A$1001,customers!$C$1:$C$1001,,0)=0, "",_xll.XLOOKUP(C642,customers!$A$1:$A$1001,customers!$C$1:$C$1001,,0))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6">
        <f t="shared" si="27"/>
        <v>137.42499999999998</v>
      </c>
      <c r="N642" t="str">
        <f t="shared" si="28"/>
        <v>Robusta</v>
      </c>
      <c r="O642" t="str">
        <f t="shared" si="29"/>
        <v>Light</v>
      </c>
      <c r="P642" t="str">
        <f>_xll.XLOOKUP(Table1[[#This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IF(_xll.XLOOKUP(C643,customers!$A$1:$A$1001,customers!$C$1:$C$1001,,0)=0, "",_xll.XLOOKUP(C643,customers!$A$1:$A$1001,customers!$C$1:$C$1001,,0))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6">
        <f t="shared" ref="M643:M706" si="30">L643*E643</f>
        <v>35.849999999999994</v>
      </c>
      <c r="N643" t="str">
        <f t="shared" ref="N643:N706" si="31">_xlfn.IFS(I643="Rob","Robusta",I643="Exc", "Excelsa", I643="Ara", "Arabica", I643="Lib", "Liberica")</f>
        <v>Robusta</v>
      </c>
      <c r="O643" t="str">
        <f t="shared" ref="O643:O706" si="32">_xlfn.IFS(J643="M", "Medium", J643="L", "Light", J643="D","Dark")</f>
        <v>Light</v>
      </c>
      <c r="P643" t="str">
        <f>_xll.XLOOKUP(Table1[[#This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IF(_xll.XLOOKUP(C644,customers!$A$1:$A$1001,customers!$C$1:$C$1001,,0)=0, "",_xll.XLOOKUP(C644,customers!$A$1:$A$1001,customers!$C$1:$C$1001,,0))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6">
        <f t="shared" si="30"/>
        <v>8.25</v>
      </c>
      <c r="N644" t="str">
        <f t="shared" si="31"/>
        <v>Excelsa</v>
      </c>
      <c r="O644" t="str">
        <f t="shared" si="32"/>
        <v>Medium</v>
      </c>
      <c r="P644" t="str">
        <f>_xll.XLOOKUP(Table1[[#This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IF(_xll.XLOOKUP(C645,customers!$A$1:$A$1001,customers!$C$1:$C$1001,,0)=0, "",_xll.XLOOKUP(C645,customers!$A$1:$A$1001,customers!$C$1:$C$1001,,0))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6">
        <f t="shared" si="30"/>
        <v>102.46499999999997</v>
      </c>
      <c r="N645" t="str">
        <f t="shared" si="31"/>
        <v>Excelsa</v>
      </c>
      <c r="O645" t="str">
        <f t="shared" si="32"/>
        <v>Light</v>
      </c>
      <c r="P645" t="str">
        <f>_xll.XLOOKUP(Table1[[#This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IF(_xll.XLOOKUP(C646,customers!$A$1:$A$1001,customers!$C$1:$C$1001,,0)=0, "",_xll.XLOOKUP(C646,customers!$A$1:$A$1001,customers!$C$1:$C$1001,,0))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6">
        <f t="shared" si="30"/>
        <v>41.169999999999995</v>
      </c>
      <c r="N646" t="str">
        <f t="shared" si="31"/>
        <v>Robusta</v>
      </c>
      <c r="O646" t="str">
        <f t="shared" si="32"/>
        <v>Dark</v>
      </c>
      <c r="P646" t="str">
        <f>_xll.XLOOKUP(Table1[[#This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IF(_xll.XLOOKUP(C647,customers!$A$1:$A$1001,customers!$C$1:$C$1001,,0)=0, "",_xll.XLOOKUP(C647,customers!$A$1:$A$1001,customers!$C$1:$C$1001,,0))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6">
        <f t="shared" si="30"/>
        <v>68.655000000000001</v>
      </c>
      <c r="N647" t="str">
        <f t="shared" si="31"/>
        <v>Arabica</v>
      </c>
      <c r="O647" t="str">
        <f t="shared" si="32"/>
        <v>Dark</v>
      </c>
      <c r="P647" t="str">
        <f>_xll.XLOOKUP(Table1[[#This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IF(_xll.XLOOKUP(C648,customers!$A$1:$A$1001,customers!$C$1:$C$1001,,0)=0, "",_xll.XLOOKUP(C648,customers!$A$1:$A$1001,customers!$C$1:$C$1001,,0))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6">
        <f t="shared" si="30"/>
        <v>9.9499999999999993</v>
      </c>
      <c r="N648" t="str">
        <f t="shared" si="31"/>
        <v>Arabica</v>
      </c>
      <c r="O648" t="str">
        <f t="shared" si="32"/>
        <v>Dark</v>
      </c>
      <c r="P648" t="str">
        <f>_xll.XLOOKUP(Table1[[#This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IF(_xll.XLOOKUP(C649,customers!$A$1:$A$1001,customers!$C$1:$C$1001,,0)=0, "",_xll.XLOOKUP(C649,customers!$A$1:$A$1001,customers!$C$1:$C$1001,,0))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6">
        <f t="shared" si="30"/>
        <v>28.53</v>
      </c>
      <c r="N649" t="str">
        <f t="shared" si="31"/>
        <v>Liberica</v>
      </c>
      <c r="O649" t="str">
        <f t="shared" si="32"/>
        <v>Light</v>
      </c>
      <c r="P649" t="str">
        <f>_xll.XLOOKUP(Table1[[#This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IF(_xll.XLOOKUP(C650,customers!$A$1:$A$1001,customers!$C$1:$C$1001,,0)=0, "",_xll.XLOOKUP(C650,customers!$A$1:$A$1001,customers!$C$1:$C$1001,,0))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6">
        <f t="shared" si="30"/>
        <v>16.11</v>
      </c>
      <c r="N650" t="str">
        <f t="shared" si="31"/>
        <v>Robusta</v>
      </c>
      <c r="O650" t="str">
        <f t="shared" si="32"/>
        <v>Dark</v>
      </c>
      <c r="P650" t="str">
        <f>_xll.XLOOKUP(Table1[[#This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IF(_xll.XLOOKUP(C651,customers!$A$1:$A$1001,customers!$C$1:$C$1001,,0)=0, "",_xll.XLOOKUP(C651,customers!$A$1:$A$1001,customers!$C$1:$C$1001,,0))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6">
        <f t="shared" si="30"/>
        <v>95.1</v>
      </c>
      <c r="N651" t="str">
        <f t="shared" si="31"/>
        <v>Liberica</v>
      </c>
      <c r="O651" t="str">
        <f t="shared" si="32"/>
        <v>Light</v>
      </c>
      <c r="P651" t="str">
        <f>_xll.XLOOKUP(Table1[[#This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IF(_xll.XLOOKUP(C652,customers!$A$1:$A$1001,customers!$C$1:$C$1001,,0)=0, "",_xll.XLOOKUP(C652,customers!$A$1:$A$1001,customers!$C$1:$C$1001,,0))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6">
        <f t="shared" si="30"/>
        <v>5.3699999999999992</v>
      </c>
      <c r="N652" t="str">
        <f t="shared" si="31"/>
        <v>Robusta</v>
      </c>
      <c r="O652" t="str">
        <f t="shared" si="32"/>
        <v>Dark</v>
      </c>
      <c r="P652" t="str">
        <f>_xll.XLOOKUP(Table1[[#This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IF(_xll.XLOOKUP(C653,customers!$A$1:$A$1001,customers!$C$1:$C$1001,,0)=0, "",_xll.XLOOKUP(C653,customers!$A$1:$A$1001,customers!$C$1:$C$1001,,0))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6">
        <f t="shared" si="30"/>
        <v>47.8</v>
      </c>
      <c r="N653" t="str">
        <f t="shared" si="31"/>
        <v>Robusta</v>
      </c>
      <c r="O653" t="str">
        <f t="shared" si="32"/>
        <v>Light</v>
      </c>
      <c r="P653" t="str">
        <f>_xll.XLOOKUP(Table1[[#This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IF(_xll.XLOOKUP(C654,customers!$A$1:$A$1001,customers!$C$1:$C$1001,,0)=0, "",_xll.XLOOKUP(C654,customers!$A$1:$A$1001,customers!$C$1:$C$1001,,0))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6">
        <f t="shared" si="30"/>
        <v>63.4</v>
      </c>
      <c r="N654" t="str">
        <f t="shared" si="31"/>
        <v>Liberica</v>
      </c>
      <c r="O654" t="str">
        <f t="shared" si="32"/>
        <v>Light</v>
      </c>
      <c r="P654" t="str">
        <f>_xll.XLOOKUP(Table1[[#This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IF(_xll.XLOOKUP(C655,customers!$A$1:$A$1001,customers!$C$1:$C$1001,,0)=0, "",_xll.XLOOKUP(C655,customers!$A$1:$A$1001,customers!$C$1:$C$1001,,0))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6">
        <f t="shared" si="30"/>
        <v>103.49999999999999</v>
      </c>
      <c r="N655" t="str">
        <f t="shared" si="31"/>
        <v>Arabica</v>
      </c>
      <c r="O655" t="str">
        <f t="shared" si="32"/>
        <v>Medium</v>
      </c>
      <c r="P655" t="str">
        <f>_xll.XLOOKUP(Table1[[#This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IF(_xll.XLOOKUP(C656,customers!$A$1:$A$1001,customers!$C$1:$C$1001,,0)=0, "",_xll.XLOOKUP(C656,customers!$A$1:$A$1001,customers!$C$1:$C$1001,,0))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6">
        <f t="shared" si="30"/>
        <v>68.655000000000001</v>
      </c>
      <c r="N656" t="str">
        <f t="shared" si="31"/>
        <v>Arabica</v>
      </c>
      <c r="O656" t="str">
        <f t="shared" si="32"/>
        <v>Dark</v>
      </c>
      <c r="P656" t="str">
        <f>_xll.XLOOKUP(Table1[[#This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IF(_xll.XLOOKUP(C657,customers!$A$1:$A$1001,customers!$C$1:$C$1001,,0)=0, "",_xll.XLOOKUP(C657,customers!$A$1:$A$1001,customers!$C$1:$C$1001,,0))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6">
        <f t="shared" si="30"/>
        <v>45.769999999999996</v>
      </c>
      <c r="N657" t="str">
        <f t="shared" si="31"/>
        <v>Robusta</v>
      </c>
      <c r="O657" t="str">
        <f t="shared" si="32"/>
        <v>Medium</v>
      </c>
      <c r="P657" t="str">
        <f>_xll.XLOOKUP(Table1[[#This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IF(_xll.XLOOKUP(C658,customers!$A$1:$A$1001,customers!$C$1:$C$1001,,0)=0, "",_xll.XLOOKUP(C658,customers!$A$1:$A$1001,customers!$C$1:$C$1001,,0))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6">
        <f t="shared" si="30"/>
        <v>51.8</v>
      </c>
      <c r="N658" t="str">
        <f t="shared" si="31"/>
        <v>Liberica</v>
      </c>
      <c r="O658" t="str">
        <f t="shared" si="32"/>
        <v>Dark</v>
      </c>
      <c r="P658" t="str">
        <f>_xll.XLOOKUP(Table1[[#This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IF(_xll.XLOOKUP(C659,customers!$A$1:$A$1001,customers!$C$1:$C$1001,,0)=0, "",_xll.XLOOKUP(C659,customers!$A$1:$A$1001,customers!$C$1:$C$1001,,0))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6">
        <f t="shared" si="30"/>
        <v>13.5</v>
      </c>
      <c r="N659" t="str">
        <f t="shared" si="31"/>
        <v>Arabica</v>
      </c>
      <c r="O659" t="str">
        <f t="shared" si="32"/>
        <v>Medium</v>
      </c>
      <c r="P659" t="str">
        <f>_xll.XLOOKUP(Table1[[#This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IF(_xll.XLOOKUP(C660,customers!$A$1:$A$1001,customers!$C$1:$C$1001,,0)=0, "",_xll.XLOOKUP(C660,customers!$A$1:$A$1001,customers!$C$1:$C$1001,,0))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6">
        <f t="shared" si="30"/>
        <v>24.75</v>
      </c>
      <c r="N660" t="str">
        <f t="shared" si="31"/>
        <v>Excelsa</v>
      </c>
      <c r="O660" t="str">
        <f t="shared" si="32"/>
        <v>Medium</v>
      </c>
      <c r="P660" t="str">
        <f>_xll.XLOOKUP(Table1[[#This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IF(_xll.XLOOKUP(C661,customers!$A$1:$A$1001,customers!$C$1:$C$1001,,0)=0, "",_xll.XLOOKUP(C661,customers!$A$1:$A$1001,customers!$C$1:$C$1001,,0))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6">
        <f t="shared" si="30"/>
        <v>45.769999999999996</v>
      </c>
      <c r="N661" t="str">
        <f t="shared" si="31"/>
        <v>Arabica</v>
      </c>
      <c r="O661" t="str">
        <f t="shared" si="32"/>
        <v>Dark</v>
      </c>
      <c r="P661" t="str">
        <f>_xll.XLOOKUP(Table1[[#This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IF(_xll.XLOOKUP(C662,customers!$A$1:$A$1001,customers!$C$1:$C$1001,,0)=0, "",_xll.XLOOKUP(C662,customers!$A$1:$A$1001,customers!$C$1:$C$1001,,0))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6">
        <f t="shared" si="30"/>
        <v>53.46</v>
      </c>
      <c r="N662" t="str">
        <f t="shared" si="31"/>
        <v>Excelsa</v>
      </c>
      <c r="O662" t="str">
        <f t="shared" si="32"/>
        <v>Light</v>
      </c>
      <c r="P662" t="str">
        <f>_xll.XLOOKUP(Table1[[#This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IF(_xll.XLOOKUP(C663,customers!$A$1:$A$1001,customers!$C$1:$C$1001,,0)=0, "",_xll.XLOOKUP(C663,customers!$A$1:$A$1001,customers!$C$1:$C$1001,,0))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6">
        <f t="shared" si="30"/>
        <v>20.25</v>
      </c>
      <c r="N663" t="str">
        <f t="shared" si="31"/>
        <v>Arabica</v>
      </c>
      <c r="O663" t="str">
        <f t="shared" si="32"/>
        <v>Medium</v>
      </c>
      <c r="P663" t="str">
        <f>_xll.XLOOKUP(Table1[[#This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IF(_xll.XLOOKUP(C664,customers!$A$1:$A$1001,customers!$C$1:$C$1001,,0)=0, "",_xll.XLOOKUP(C664,customers!$A$1:$A$1001,customers!$C$1:$C$1001,,0))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6">
        <f t="shared" si="30"/>
        <v>148.92499999999998</v>
      </c>
      <c r="N664" t="str">
        <f t="shared" si="31"/>
        <v>Liberica</v>
      </c>
      <c r="O664" t="str">
        <f t="shared" si="32"/>
        <v>Dark</v>
      </c>
      <c r="P664" t="str">
        <f>_xll.XLOOKUP(Table1[[#This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IF(_xll.XLOOKUP(C665,customers!$A$1:$A$1001,customers!$C$1:$C$1001,,0)=0, "",_xll.XLOOKUP(C665,customers!$A$1:$A$1001,customers!$C$1:$C$1001,,0))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6">
        <f t="shared" si="30"/>
        <v>67.5</v>
      </c>
      <c r="N665" t="str">
        <f t="shared" si="31"/>
        <v>Arabica</v>
      </c>
      <c r="O665" t="str">
        <f t="shared" si="32"/>
        <v>Medium</v>
      </c>
      <c r="P665" t="str">
        <f>_xll.XLOOKUP(Table1[[#This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IF(_xll.XLOOKUP(C666,customers!$A$1:$A$1001,customers!$C$1:$C$1001,,0)=0, "",_xll.XLOOKUP(C666,customers!$A$1:$A$1001,customers!$C$1:$C$1001,,0))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6">
        <f t="shared" si="30"/>
        <v>72.900000000000006</v>
      </c>
      <c r="N666" t="str">
        <f t="shared" si="31"/>
        <v>Excelsa</v>
      </c>
      <c r="O666" t="str">
        <f t="shared" si="32"/>
        <v>Dark</v>
      </c>
      <c r="P666" t="str">
        <f>_xll.XLOOKUP(Table1[[#This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IF(_xll.XLOOKUP(C667,customers!$A$1:$A$1001,customers!$C$1:$C$1001,,0)=0, "",_xll.XLOOKUP(C667,customers!$A$1:$A$1001,customers!$C$1:$C$1001,,0))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6">
        <f t="shared" si="30"/>
        <v>7.77</v>
      </c>
      <c r="N667" t="str">
        <f t="shared" si="31"/>
        <v>Liberica</v>
      </c>
      <c r="O667" t="str">
        <f t="shared" si="32"/>
        <v>Dark</v>
      </c>
      <c r="P667" t="str">
        <f>_xll.XLOOKUP(Table1[[#This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IF(_xll.XLOOKUP(C668,customers!$A$1:$A$1001,customers!$C$1:$C$1001,,0)=0, "",_xll.XLOOKUP(C668,customers!$A$1:$A$1001,customers!$C$1:$C$1001,,0))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6">
        <f t="shared" si="30"/>
        <v>91.539999999999992</v>
      </c>
      <c r="N668" t="str">
        <f t="shared" si="31"/>
        <v>Arabica</v>
      </c>
      <c r="O668" t="str">
        <f t="shared" si="32"/>
        <v>Dark</v>
      </c>
      <c r="P668" t="str">
        <f>_xll.XLOOKUP(Table1[[#This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IF(_xll.XLOOKUP(C669,customers!$A$1:$A$1001,customers!$C$1:$C$1001,,0)=0, "",_xll.XLOOKUP(C669,customers!$A$1:$A$1001,customers!$C$1:$C$1001,,0))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6">
        <f t="shared" si="30"/>
        <v>59.699999999999996</v>
      </c>
      <c r="N669" t="str">
        <f t="shared" si="31"/>
        <v>Arabica</v>
      </c>
      <c r="O669" t="str">
        <f t="shared" si="32"/>
        <v>Dark</v>
      </c>
      <c r="P669" t="str">
        <f>_xll.XLOOKUP(Table1[[#This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IF(_xll.XLOOKUP(C670,customers!$A$1:$A$1001,customers!$C$1:$C$1001,,0)=0, "",_xll.XLOOKUP(C670,customers!$A$1:$A$1001,customers!$C$1:$C$1001,,0))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6">
        <f t="shared" si="30"/>
        <v>137.42499999999998</v>
      </c>
      <c r="N670" t="str">
        <f t="shared" si="31"/>
        <v>Robusta</v>
      </c>
      <c r="O670" t="str">
        <f t="shared" si="32"/>
        <v>Light</v>
      </c>
      <c r="P670" t="str">
        <f>_xll.XLOOKUP(Table1[[#This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IF(_xll.XLOOKUP(C671,customers!$A$1:$A$1001,customers!$C$1:$C$1001,,0)=0, "",_xll.XLOOKUP(C671,customers!$A$1:$A$1001,customers!$C$1:$C$1001,,0))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6">
        <f t="shared" si="30"/>
        <v>66.929999999999993</v>
      </c>
      <c r="N671" t="str">
        <f t="shared" si="31"/>
        <v>Liberica</v>
      </c>
      <c r="O671" t="str">
        <f t="shared" si="32"/>
        <v>Medium</v>
      </c>
      <c r="P671" t="str">
        <f>_xll.XLOOKUP(Table1[[#This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IF(_xll.XLOOKUP(C672,customers!$A$1:$A$1001,customers!$C$1:$C$1001,,0)=0, "",_xll.XLOOKUP(C672,customers!$A$1:$A$1001,customers!$C$1:$C$1001,,0))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6">
        <f t="shared" si="30"/>
        <v>13.095000000000001</v>
      </c>
      <c r="N672" t="str">
        <f t="shared" si="31"/>
        <v>Liberica</v>
      </c>
      <c r="O672" t="str">
        <f t="shared" si="32"/>
        <v>Medium</v>
      </c>
      <c r="P672" t="str">
        <f>_xll.XLOOKUP(Table1[[#This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IF(_xll.XLOOKUP(C673,customers!$A$1:$A$1001,customers!$C$1:$C$1001,,0)=0, "",_xll.XLOOKUP(C673,customers!$A$1:$A$1001,customers!$C$1:$C$1001,,0))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6">
        <f t="shared" si="30"/>
        <v>59.75</v>
      </c>
      <c r="N673" t="str">
        <f t="shared" si="31"/>
        <v>Robusta</v>
      </c>
      <c r="O673" t="str">
        <f t="shared" si="32"/>
        <v>Light</v>
      </c>
      <c r="P673" t="str">
        <f>_xll.XLOOKUP(Table1[[#This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IF(_xll.XLOOKUP(C674,customers!$A$1:$A$1001,customers!$C$1:$C$1001,,0)=0, "",_xll.XLOOKUP(C674,customers!$A$1:$A$1001,customers!$C$1:$C$1001,,0))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6">
        <f t="shared" si="30"/>
        <v>43.650000000000006</v>
      </c>
      <c r="N674" t="str">
        <f t="shared" si="31"/>
        <v>Liberica</v>
      </c>
      <c r="O674" t="str">
        <f t="shared" si="32"/>
        <v>Medium</v>
      </c>
      <c r="P674" t="str">
        <f>_xll.XLOOKUP(Table1[[#This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IF(_xll.XLOOKUP(C675,customers!$A$1:$A$1001,customers!$C$1:$C$1001,,0)=0, "",_xll.XLOOKUP(C675,customers!$A$1:$A$1001,customers!$C$1:$C$1001,,0))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6">
        <f t="shared" si="30"/>
        <v>82.5</v>
      </c>
      <c r="N675" t="str">
        <f t="shared" si="31"/>
        <v>Excelsa</v>
      </c>
      <c r="O675" t="str">
        <f t="shared" si="32"/>
        <v>Medium</v>
      </c>
      <c r="P675" t="str">
        <f>_xll.XLOOKUP(Table1[[#This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IF(_xll.XLOOKUP(C676,customers!$A$1:$A$1001,customers!$C$1:$C$1001,,0)=0, "",_xll.XLOOKUP(C676,customers!$A$1:$A$1001,customers!$C$1:$C$1001,,0))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6">
        <f t="shared" si="30"/>
        <v>178.70999999999998</v>
      </c>
      <c r="N676" t="str">
        <f t="shared" si="31"/>
        <v>Arabica</v>
      </c>
      <c r="O676" t="str">
        <f t="shared" si="32"/>
        <v>Light</v>
      </c>
      <c r="P676" t="str">
        <f>_xll.XLOOKUP(Table1[[#This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IF(_xll.XLOOKUP(C677,customers!$A$1:$A$1001,customers!$C$1:$C$1001,,0)=0, "",_xll.XLOOKUP(C677,customers!$A$1:$A$1001,customers!$C$1:$C$1001,,0))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6">
        <f t="shared" si="30"/>
        <v>119.13999999999999</v>
      </c>
      <c r="N677" t="str">
        <f t="shared" si="31"/>
        <v>Liberica</v>
      </c>
      <c r="O677" t="str">
        <f t="shared" si="32"/>
        <v>Dark</v>
      </c>
      <c r="P677" t="str">
        <f>_xll.XLOOKUP(Table1[[#This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IF(_xll.XLOOKUP(C678,customers!$A$1:$A$1001,customers!$C$1:$C$1001,,0)=0, "",_xll.XLOOKUP(C678,customers!$A$1:$A$1001,customers!$C$1:$C$1001,,0))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6">
        <f t="shared" si="30"/>
        <v>47.55</v>
      </c>
      <c r="N678" t="str">
        <f t="shared" si="31"/>
        <v>Liberica</v>
      </c>
      <c r="O678" t="str">
        <f t="shared" si="32"/>
        <v>Light</v>
      </c>
      <c r="P678" t="str">
        <f>_xll.XLOOKUP(Table1[[#This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IF(_xll.XLOOKUP(C679,customers!$A$1:$A$1001,customers!$C$1:$C$1001,,0)=0, "",_xll.XLOOKUP(C679,customers!$A$1:$A$1001,customers!$C$1:$C$1001,,0))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6">
        <f t="shared" si="30"/>
        <v>43.650000000000006</v>
      </c>
      <c r="N679" t="str">
        <f t="shared" si="31"/>
        <v>Liberica</v>
      </c>
      <c r="O679" t="str">
        <f t="shared" si="32"/>
        <v>Medium</v>
      </c>
      <c r="P679" t="str">
        <f>_xll.XLOOKUP(Table1[[#This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IF(_xll.XLOOKUP(C680,customers!$A$1:$A$1001,customers!$C$1:$C$1001,,0)=0, "",_xll.XLOOKUP(C680,customers!$A$1:$A$1001,customers!$C$1:$C$1001,,0))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6">
        <f t="shared" si="30"/>
        <v>178.70999999999998</v>
      </c>
      <c r="N680" t="str">
        <f t="shared" si="31"/>
        <v>Arabica</v>
      </c>
      <c r="O680" t="str">
        <f t="shared" si="32"/>
        <v>Light</v>
      </c>
      <c r="P680" t="str">
        <f>_xll.XLOOKUP(Table1[[#This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IF(_xll.XLOOKUP(C681,customers!$A$1:$A$1001,customers!$C$1:$C$1001,,0)=0, "",_xll.XLOOKUP(C681,customers!$A$1:$A$1001,customers!$C$1:$C$1001,,0))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6">
        <f t="shared" si="30"/>
        <v>27.484999999999996</v>
      </c>
      <c r="N681" t="str">
        <f t="shared" si="31"/>
        <v>Robusta</v>
      </c>
      <c r="O681" t="str">
        <f t="shared" si="32"/>
        <v>Light</v>
      </c>
      <c r="P681" t="str">
        <f>_xll.XLOOKUP(Table1[[#This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IF(_xll.XLOOKUP(C682,customers!$A$1:$A$1001,customers!$C$1:$C$1001,,0)=0, "",_xll.XLOOKUP(C682,customers!$A$1:$A$1001,customers!$C$1:$C$1001,,0))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6">
        <f t="shared" si="30"/>
        <v>56.25</v>
      </c>
      <c r="N682" t="str">
        <f t="shared" si="31"/>
        <v>Arabica</v>
      </c>
      <c r="O682" t="str">
        <f t="shared" si="32"/>
        <v>Medium</v>
      </c>
      <c r="P682" t="str">
        <f>_xll.XLOOKUP(Table1[[#This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IF(_xll.XLOOKUP(C683,customers!$A$1:$A$1001,customers!$C$1:$C$1001,,0)=0, "",_xll.XLOOKUP(C683,customers!$A$1:$A$1001,customers!$C$1:$C$1001,,0))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6">
        <f t="shared" si="30"/>
        <v>9.51</v>
      </c>
      <c r="N683" t="str">
        <f t="shared" si="31"/>
        <v>Liberica</v>
      </c>
      <c r="O683" t="str">
        <f t="shared" si="32"/>
        <v>Light</v>
      </c>
      <c r="P683" t="str">
        <f>_xll.XLOOKUP(Table1[[#This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IF(_xll.XLOOKUP(C684,customers!$A$1:$A$1001,customers!$C$1:$C$1001,,0)=0, "",_xll.XLOOKUP(C684,customers!$A$1:$A$1001,customers!$C$1:$C$1001,,0))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6">
        <f t="shared" si="30"/>
        <v>8.25</v>
      </c>
      <c r="N684" t="str">
        <f t="shared" si="31"/>
        <v>Excelsa</v>
      </c>
      <c r="O684" t="str">
        <f t="shared" si="32"/>
        <v>Medium</v>
      </c>
      <c r="P684" t="str">
        <f>_xll.XLOOKUP(Table1[[#This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IF(_xll.XLOOKUP(C685,customers!$A$1:$A$1001,customers!$C$1:$C$1001,,0)=0, "",_xll.XLOOKUP(C685,customers!$A$1:$A$1001,customers!$C$1:$C$1001,,0))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6">
        <f t="shared" si="30"/>
        <v>46.62</v>
      </c>
      <c r="N685" t="str">
        <f t="shared" si="31"/>
        <v>Liberica</v>
      </c>
      <c r="O685" t="str">
        <f t="shared" si="32"/>
        <v>Dark</v>
      </c>
      <c r="P685" t="str">
        <f>_xll.XLOOKUP(Table1[[#This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IF(_xll.XLOOKUP(C686,customers!$A$1:$A$1001,customers!$C$1:$C$1001,,0)=0, "",_xll.XLOOKUP(C686,customers!$A$1:$A$1001,customers!$C$1:$C$1001,,0))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6">
        <f t="shared" si="30"/>
        <v>71.699999999999989</v>
      </c>
      <c r="N686" t="str">
        <f t="shared" si="31"/>
        <v>Robusta</v>
      </c>
      <c r="O686" t="str">
        <f t="shared" si="32"/>
        <v>Light</v>
      </c>
      <c r="P686" t="str">
        <f>_xll.XLOOKUP(Table1[[#This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IF(_xll.XLOOKUP(C687,customers!$A$1:$A$1001,customers!$C$1:$C$1001,,0)=0, "",_xll.XLOOKUP(C687,customers!$A$1:$A$1001,customers!$C$1:$C$1001,,0))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6">
        <f t="shared" si="30"/>
        <v>72.91</v>
      </c>
      <c r="N687" t="str">
        <f t="shared" si="31"/>
        <v>Liberica</v>
      </c>
      <c r="O687" t="str">
        <f t="shared" si="32"/>
        <v>Light</v>
      </c>
      <c r="P687" t="str">
        <f>_xll.XLOOKUP(Table1[[#This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IF(_xll.XLOOKUP(C688,customers!$A$1:$A$1001,customers!$C$1:$C$1001,,0)=0, "",_xll.XLOOKUP(C688,customers!$A$1:$A$1001,customers!$C$1:$C$1001,,0))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6">
        <f t="shared" si="30"/>
        <v>8.0549999999999997</v>
      </c>
      <c r="N688" t="str">
        <f t="shared" si="31"/>
        <v>Robusta</v>
      </c>
      <c r="O688" t="str">
        <f t="shared" si="32"/>
        <v>Dark</v>
      </c>
      <c r="P688" t="str">
        <f>_xll.XLOOKUP(Table1[[#This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IF(_xll.XLOOKUP(C689,customers!$A$1:$A$1001,customers!$C$1:$C$1001,,0)=0, "",_xll.XLOOKUP(C689,customers!$A$1:$A$1001,customers!$C$1:$C$1001,,0))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6">
        <f t="shared" si="30"/>
        <v>16.5</v>
      </c>
      <c r="N689" t="str">
        <f t="shared" si="31"/>
        <v>Excelsa</v>
      </c>
      <c r="O689" t="str">
        <f t="shared" si="32"/>
        <v>Medium</v>
      </c>
      <c r="P689" t="str">
        <f>_xll.XLOOKUP(Table1[[#This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IF(_xll.XLOOKUP(C690,customers!$A$1:$A$1001,customers!$C$1:$C$1001,,0)=0, "",_xll.XLOOKUP(C690,customers!$A$1:$A$1001,customers!$C$1:$C$1001,,0))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6">
        <f t="shared" si="30"/>
        <v>64.75</v>
      </c>
      <c r="N690" t="str">
        <f t="shared" si="31"/>
        <v>Arabica</v>
      </c>
      <c r="O690" t="str">
        <f t="shared" si="32"/>
        <v>Light</v>
      </c>
      <c r="P690" t="str">
        <f>_xll.XLOOKUP(Table1[[#This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IF(_xll.XLOOKUP(C691,customers!$A$1:$A$1001,customers!$C$1:$C$1001,,0)=0, "",_xll.XLOOKUP(C691,customers!$A$1:$A$1001,customers!$C$1:$C$1001,,0))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6">
        <f t="shared" si="30"/>
        <v>33.75</v>
      </c>
      <c r="N691" t="str">
        <f t="shared" si="31"/>
        <v>Arabica</v>
      </c>
      <c r="O691" t="str">
        <f t="shared" si="32"/>
        <v>Medium</v>
      </c>
      <c r="P691" t="str">
        <f>_xll.XLOOKUP(Table1[[#This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IF(_xll.XLOOKUP(C692,customers!$A$1:$A$1001,customers!$C$1:$C$1001,,0)=0, "",_xll.XLOOKUP(C692,customers!$A$1:$A$1001,customers!$C$1:$C$1001,,0))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6">
        <f t="shared" si="30"/>
        <v>178.70999999999998</v>
      </c>
      <c r="N692" t="str">
        <f t="shared" si="31"/>
        <v>Liberica</v>
      </c>
      <c r="O692" t="str">
        <f t="shared" si="32"/>
        <v>Dark</v>
      </c>
      <c r="P692" t="str">
        <f>_xll.XLOOKUP(Table1[[#This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IF(_xll.XLOOKUP(C693,customers!$A$1:$A$1001,customers!$C$1:$C$1001,,0)=0, "",_xll.XLOOKUP(C693,customers!$A$1:$A$1001,customers!$C$1:$C$1001,,0))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6">
        <f t="shared" si="30"/>
        <v>22.5</v>
      </c>
      <c r="N693" t="str">
        <f t="shared" si="31"/>
        <v>Arabica</v>
      </c>
      <c r="O693" t="str">
        <f t="shared" si="32"/>
        <v>Medium</v>
      </c>
      <c r="P693" t="str">
        <f>_xll.XLOOKUP(Table1[[#This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IF(_xll.XLOOKUP(C694,customers!$A$1:$A$1001,customers!$C$1:$C$1001,,0)=0, "",_xll.XLOOKUP(C694,customers!$A$1:$A$1001,customers!$C$1:$C$1001,,0))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6">
        <f t="shared" si="30"/>
        <v>12.95</v>
      </c>
      <c r="N694" t="str">
        <f t="shared" si="31"/>
        <v>Liberica</v>
      </c>
      <c r="O694" t="str">
        <f t="shared" si="32"/>
        <v>Dark</v>
      </c>
      <c r="P694" t="str">
        <f>_xll.XLOOKUP(Table1[[#This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IF(_xll.XLOOKUP(C695,customers!$A$1:$A$1001,customers!$C$1:$C$1001,,0)=0, "",_xll.XLOOKUP(C695,customers!$A$1:$A$1001,customers!$C$1:$C$1001,,0))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6">
        <f t="shared" si="30"/>
        <v>51.749999999999993</v>
      </c>
      <c r="N695" t="str">
        <f t="shared" si="31"/>
        <v>Arabica</v>
      </c>
      <c r="O695" t="str">
        <f t="shared" si="32"/>
        <v>Medium</v>
      </c>
      <c r="P695" t="str">
        <f>_xll.XLOOKUP(Table1[[#This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IF(_xll.XLOOKUP(C696,customers!$A$1:$A$1001,customers!$C$1:$C$1001,,0)=0, "",_xll.XLOOKUP(C696,customers!$A$1:$A$1001,customers!$C$1:$C$1001,,0))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6">
        <f t="shared" si="30"/>
        <v>36.450000000000003</v>
      </c>
      <c r="N696" t="str">
        <f t="shared" si="31"/>
        <v>Excelsa</v>
      </c>
      <c r="O696" t="str">
        <f t="shared" si="32"/>
        <v>Dark</v>
      </c>
      <c r="P696" t="str">
        <f>_xll.XLOOKUP(Table1[[#This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IF(_xll.XLOOKUP(C697,customers!$A$1:$A$1001,customers!$C$1:$C$1001,,0)=0, "",_xll.XLOOKUP(C697,customers!$A$1:$A$1001,customers!$C$1:$C$1001,,0))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6">
        <f t="shared" si="30"/>
        <v>182.27499999999998</v>
      </c>
      <c r="N697" t="str">
        <f t="shared" si="31"/>
        <v>Liberica</v>
      </c>
      <c r="O697" t="str">
        <f t="shared" si="32"/>
        <v>Light</v>
      </c>
      <c r="P697" t="str">
        <f>_xll.XLOOKUP(Table1[[#This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IF(_xll.XLOOKUP(C698,customers!$A$1:$A$1001,customers!$C$1:$C$1001,,0)=0, "",_xll.XLOOKUP(C698,customers!$A$1:$A$1001,customers!$C$1:$C$1001,,0))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6">
        <f t="shared" si="30"/>
        <v>31.08</v>
      </c>
      <c r="N698" t="str">
        <f t="shared" si="31"/>
        <v>Liberica</v>
      </c>
      <c r="O698" t="str">
        <f t="shared" si="32"/>
        <v>Dark</v>
      </c>
      <c r="P698" t="str">
        <f>_xll.XLOOKUP(Table1[[#This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IF(_xll.XLOOKUP(C699,customers!$A$1:$A$1001,customers!$C$1:$C$1001,,0)=0, "",_xll.XLOOKUP(C699,customers!$A$1:$A$1001,customers!$C$1:$C$1001,,0))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6">
        <f t="shared" si="30"/>
        <v>20.25</v>
      </c>
      <c r="N699" t="str">
        <f t="shared" si="31"/>
        <v>Arabica</v>
      </c>
      <c r="O699" t="str">
        <f t="shared" si="32"/>
        <v>Medium</v>
      </c>
      <c r="P699" t="str">
        <f>_xll.XLOOKUP(Table1[[#This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IF(_xll.XLOOKUP(C700,customers!$A$1:$A$1001,customers!$C$1:$C$1001,,0)=0, "",_xll.XLOOKUP(C700,customers!$A$1:$A$1001,customers!$C$1:$C$1001,,0))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6">
        <f t="shared" si="30"/>
        <v>25.9</v>
      </c>
      <c r="N700" t="str">
        <f t="shared" si="31"/>
        <v>Liberica</v>
      </c>
      <c r="O700" t="str">
        <f t="shared" si="32"/>
        <v>Dark</v>
      </c>
      <c r="P700" t="str">
        <f>_xll.XLOOKUP(Table1[[#This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IF(_xll.XLOOKUP(C701,customers!$A$1:$A$1001,customers!$C$1:$C$1001,,0)=0, "",_xll.XLOOKUP(C701,customers!$A$1:$A$1001,customers!$C$1:$C$1001,,0))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6">
        <f t="shared" si="30"/>
        <v>23.88</v>
      </c>
      <c r="N701" t="str">
        <f t="shared" si="31"/>
        <v>Arabica</v>
      </c>
      <c r="O701" t="str">
        <f t="shared" si="32"/>
        <v>Dark</v>
      </c>
      <c r="P701" t="str">
        <f>_xll.XLOOKUP(Table1[[#This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IF(_xll.XLOOKUP(C702,customers!$A$1:$A$1001,customers!$C$1:$C$1001,,0)=0, "",_xll.XLOOKUP(C702,customers!$A$1:$A$1001,customers!$C$1:$C$1001,,0))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6">
        <f t="shared" si="30"/>
        <v>19.02</v>
      </c>
      <c r="N702" t="str">
        <f t="shared" si="31"/>
        <v>Liberica</v>
      </c>
      <c r="O702" t="str">
        <f t="shared" si="32"/>
        <v>Light</v>
      </c>
      <c r="P702" t="str">
        <f>_xll.XLOOKUP(Table1[[#This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IF(_xll.XLOOKUP(C703,customers!$A$1:$A$1001,customers!$C$1:$C$1001,,0)=0, "",_xll.XLOOKUP(C703,customers!$A$1:$A$1001,customers!$C$1:$C$1001,,0))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6">
        <f t="shared" si="30"/>
        <v>29.849999999999998</v>
      </c>
      <c r="N703" t="str">
        <f t="shared" si="31"/>
        <v>Arabica</v>
      </c>
      <c r="O703" t="str">
        <f t="shared" si="32"/>
        <v>Dark</v>
      </c>
      <c r="P703" t="str">
        <f>_xll.XLOOKUP(Table1[[#This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IF(_xll.XLOOKUP(C704,customers!$A$1:$A$1001,customers!$C$1:$C$1001,,0)=0, "",_xll.XLOOKUP(C704,customers!$A$1:$A$1001,customers!$C$1:$C$1001,,0))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6">
        <f t="shared" si="30"/>
        <v>7.77</v>
      </c>
      <c r="N704" t="str">
        <f t="shared" si="31"/>
        <v>Arabica</v>
      </c>
      <c r="O704" t="str">
        <f t="shared" si="32"/>
        <v>Light</v>
      </c>
      <c r="P704" t="str">
        <f>_xll.XLOOKUP(Table1[[#This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IF(_xll.XLOOKUP(C705,customers!$A$1:$A$1001,customers!$C$1:$C$1001,,0)=0, "",_xll.XLOOKUP(C705,customers!$A$1:$A$1001,customers!$C$1:$C$1001,,0))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6">
        <f t="shared" si="30"/>
        <v>119.13999999999999</v>
      </c>
      <c r="N705" t="str">
        <f t="shared" si="31"/>
        <v>Liberica</v>
      </c>
      <c r="O705" t="str">
        <f t="shared" si="32"/>
        <v>Dark</v>
      </c>
      <c r="P705" t="str">
        <f>_xll.XLOOKUP(Table1[[#This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IF(_xll.XLOOKUP(C706,customers!$A$1:$A$1001,customers!$C$1:$C$1001,,0)=0, "",_xll.XLOOKUP(C706,customers!$A$1:$A$1001,customers!$C$1:$C$1001,,0))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6">
        <f t="shared" si="30"/>
        <v>21.87</v>
      </c>
      <c r="N706" t="str">
        <f t="shared" si="31"/>
        <v>Excelsa</v>
      </c>
      <c r="O706" t="str">
        <f t="shared" si="32"/>
        <v>Dark</v>
      </c>
      <c r="P706" t="str">
        <f>_xll.XLOOKUP(Table1[[#This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IF(_xll.XLOOKUP(C707,customers!$A$1:$A$1001,customers!$C$1:$C$1001,,0)=0, "",_xll.XLOOKUP(C707,customers!$A$1:$A$1001,customers!$C$1:$C$1001,,0))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6">
        <f t="shared" ref="M707:M770" si="33">L707*E707</f>
        <v>17.82</v>
      </c>
      <c r="N707" t="str">
        <f t="shared" ref="N707:N770" si="34">_xlfn.IFS(I707="Rob","Robusta",I707="Exc", "Excelsa", I707="Ara", "Arabica", I707="Lib", "Liberica")</f>
        <v>Excelsa</v>
      </c>
      <c r="O707" t="str">
        <f t="shared" ref="O707:O770" si="35">_xlfn.IFS(J707="M", "Medium", J707="L", "Light", J707="D","Dark")</f>
        <v>Light</v>
      </c>
      <c r="P707" t="str">
        <f>_xll.XLOOKUP(Table1[[#This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IF(_xll.XLOOKUP(C708,customers!$A$1:$A$1001,customers!$C$1:$C$1001,,0)=0, "",_xll.XLOOKUP(C708,customers!$A$1:$A$1001,customers!$C$1:$C$1001,,0))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6">
        <f t="shared" si="33"/>
        <v>12.375</v>
      </c>
      <c r="N708" t="str">
        <f t="shared" si="34"/>
        <v>Excelsa</v>
      </c>
      <c r="O708" t="str">
        <f t="shared" si="35"/>
        <v>Medium</v>
      </c>
      <c r="P708" t="str">
        <f>_xll.XLOOKUP(Table1[[#This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IF(_xll.XLOOKUP(C709,customers!$A$1:$A$1001,customers!$C$1:$C$1001,,0)=0, "",_xll.XLOOKUP(C709,customers!$A$1:$A$1001,customers!$C$1:$C$1001,,0))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6">
        <f t="shared" si="33"/>
        <v>25.9</v>
      </c>
      <c r="N709" t="str">
        <f t="shared" si="34"/>
        <v>Liberica</v>
      </c>
      <c r="O709" t="str">
        <f t="shared" si="35"/>
        <v>Dark</v>
      </c>
      <c r="P709" t="str">
        <f>_xll.XLOOKUP(Table1[[#This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IF(_xll.XLOOKUP(C710,customers!$A$1:$A$1001,customers!$C$1:$C$1001,,0)=0, "",_xll.XLOOKUP(C710,customers!$A$1:$A$1001,customers!$C$1:$C$1001,,0))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6">
        <f t="shared" si="33"/>
        <v>13.5</v>
      </c>
      <c r="N710" t="str">
        <f t="shared" si="34"/>
        <v>Arabica</v>
      </c>
      <c r="O710" t="str">
        <f t="shared" si="35"/>
        <v>Medium</v>
      </c>
      <c r="P710" t="str">
        <f>_xll.XLOOKUP(Table1[[#This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IF(_xll.XLOOKUP(C711,customers!$A$1:$A$1001,customers!$C$1:$C$1001,,0)=0, "",_xll.XLOOKUP(C711,customers!$A$1:$A$1001,customers!$C$1:$C$1001,,0))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6">
        <f t="shared" si="33"/>
        <v>17.82</v>
      </c>
      <c r="N711" t="str">
        <f t="shared" si="34"/>
        <v>Excelsa</v>
      </c>
      <c r="O711" t="str">
        <f t="shared" si="35"/>
        <v>Light</v>
      </c>
      <c r="P711" t="str">
        <f>_xll.XLOOKUP(Table1[[#This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IF(_xll.XLOOKUP(C712,customers!$A$1:$A$1001,customers!$C$1:$C$1001,,0)=0, "",_xll.XLOOKUP(C712,customers!$A$1:$A$1001,customers!$C$1:$C$1001,,0))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6">
        <f t="shared" si="33"/>
        <v>24.75</v>
      </c>
      <c r="N712" t="str">
        <f t="shared" si="34"/>
        <v>Excelsa</v>
      </c>
      <c r="O712" t="str">
        <f t="shared" si="35"/>
        <v>Medium</v>
      </c>
      <c r="P712" t="str">
        <f>_xll.XLOOKUP(Table1[[#This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IF(_xll.XLOOKUP(C713,customers!$A$1:$A$1001,customers!$C$1:$C$1001,,0)=0, "",_xll.XLOOKUP(C713,customers!$A$1:$A$1001,customers!$C$1:$C$1001,,0))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6">
        <f t="shared" si="33"/>
        <v>17.91</v>
      </c>
      <c r="N713" t="str">
        <f t="shared" si="34"/>
        <v>Robusta</v>
      </c>
      <c r="O713" t="str">
        <f t="shared" si="35"/>
        <v>Medium</v>
      </c>
      <c r="P713" t="str">
        <f>_xll.XLOOKUP(Table1[[#This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IF(_xll.XLOOKUP(C714,customers!$A$1:$A$1001,customers!$C$1:$C$1001,,0)=0, "",_xll.XLOOKUP(C714,customers!$A$1:$A$1001,customers!$C$1:$C$1001,,0))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6">
        <f t="shared" si="33"/>
        <v>16.5</v>
      </c>
      <c r="N714" t="str">
        <f t="shared" si="34"/>
        <v>Excelsa</v>
      </c>
      <c r="O714" t="str">
        <f t="shared" si="35"/>
        <v>Medium</v>
      </c>
      <c r="P714" t="str">
        <f>_xll.XLOOKUP(Table1[[#This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IF(_xll.XLOOKUP(C715,customers!$A$1:$A$1001,customers!$C$1:$C$1001,,0)=0, "",_xll.XLOOKUP(C715,customers!$A$1:$A$1001,customers!$C$1:$C$1001,,0))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6">
        <f t="shared" si="33"/>
        <v>2.9849999999999999</v>
      </c>
      <c r="N715" t="str">
        <f t="shared" si="34"/>
        <v>Robusta</v>
      </c>
      <c r="O715" t="str">
        <f t="shared" si="35"/>
        <v>Medium</v>
      </c>
      <c r="P715" t="str">
        <f>_xll.XLOOKUP(Table1[[#This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IF(_xll.XLOOKUP(C716,customers!$A$1:$A$1001,customers!$C$1:$C$1001,,0)=0, "",_xll.XLOOKUP(C716,customers!$A$1:$A$1001,customers!$C$1:$C$1001,,0))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6">
        <f t="shared" si="33"/>
        <v>14.58</v>
      </c>
      <c r="N716" t="str">
        <f t="shared" si="34"/>
        <v>Excelsa</v>
      </c>
      <c r="O716" t="str">
        <f t="shared" si="35"/>
        <v>Dark</v>
      </c>
      <c r="P716" t="str">
        <f>_xll.XLOOKUP(Table1[[#This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IF(_xll.XLOOKUP(C717,customers!$A$1:$A$1001,customers!$C$1:$C$1001,,0)=0, "",_xll.XLOOKUP(C717,customers!$A$1:$A$1001,customers!$C$1:$C$1001,,0))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6">
        <f t="shared" si="33"/>
        <v>89.1</v>
      </c>
      <c r="N717" t="str">
        <f t="shared" si="34"/>
        <v>Excelsa</v>
      </c>
      <c r="O717" t="str">
        <f t="shared" si="35"/>
        <v>Light</v>
      </c>
      <c r="P717" t="str">
        <f>_xll.XLOOKUP(Table1[[#This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IF(_xll.XLOOKUP(C718,customers!$A$1:$A$1001,customers!$C$1:$C$1001,,0)=0, "",_xll.XLOOKUP(C718,customers!$A$1:$A$1001,customers!$C$1:$C$1001,,0))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6">
        <f t="shared" si="33"/>
        <v>35.849999999999994</v>
      </c>
      <c r="N718" t="str">
        <f t="shared" si="34"/>
        <v>Robusta</v>
      </c>
      <c r="O718" t="str">
        <f t="shared" si="35"/>
        <v>Light</v>
      </c>
      <c r="P718" t="str">
        <f>_xll.XLOOKUP(Table1[[#This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IF(_xll.XLOOKUP(C719,customers!$A$1:$A$1001,customers!$C$1:$C$1001,,0)=0, "",_xll.XLOOKUP(C719,customers!$A$1:$A$1001,customers!$C$1:$C$1001,,0))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6">
        <f t="shared" si="33"/>
        <v>68.655000000000001</v>
      </c>
      <c r="N719" t="str">
        <f t="shared" si="34"/>
        <v>Arabica</v>
      </c>
      <c r="O719" t="str">
        <f t="shared" si="35"/>
        <v>Dark</v>
      </c>
      <c r="P719" t="str">
        <f>_xll.XLOOKUP(Table1[[#This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IF(_xll.XLOOKUP(C720,customers!$A$1:$A$1001,customers!$C$1:$C$1001,,0)=0, "",_xll.XLOOKUP(C720,customers!$A$1:$A$1001,customers!$C$1:$C$1001,,0))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6">
        <f t="shared" si="33"/>
        <v>38.849999999999994</v>
      </c>
      <c r="N720" t="str">
        <f t="shared" si="34"/>
        <v>Liberica</v>
      </c>
      <c r="O720" t="str">
        <f t="shared" si="35"/>
        <v>Dark</v>
      </c>
      <c r="P720" t="str">
        <f>_xll.XLOOKUP(Table1[[#This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IF(_xll.XLOOKUP(C721,customers!$A$1:$A$1001,customers!$C$1:$C$1001,,0)=0, "",_xll.XLOOKUP(C721,customers!$A$1:$A$1001,customers!$C$1:$C$1001,,0))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6">
        <f t="shared" si="33"/>
        <v>79.25</v>
      </c>
      <c r="N721" t="str">
        <f t="shared" si="34"/>
        <v>Liberica</v>
      </c>
      <c r="O721" t="str">
        <f t="shared" si="35"/>
        <v>Light</v>
      </c>
      <c r="P721" t="str">
        <f>_xll.XLOOKUP(Table1[[#This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IF(_xll.XLOOKUP(C722,customers!$A$1:$A$1001,customers!$C$1:$C$1001,,0)=0, "",_xll.XLOOKUP(C722,customers!$A$1:$A$1001,customers!$C$1:$C$1001,,0))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6">
        <f t="shared" si="33"/>
        <v>36.450000000000003</v>
      </c>
      <c r="N722" t="str">
        <f t="shared" si="34"/>
        <v>Excelsa</v>
      </c>
      <c r="O722" t="str">
        <f t="shared" si="35"/>
        <v>Dark</v>
      </c>
      <c r="P722" t="str">
        <f>_xll.XLOOKUP(Table1[[#This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IF(_xll.XLOOKUP(C723,customers!$A$1:$A$1001,customers!$C$1:$C$1001,,0)=0, "",_xll.XLOOKUP(C723,customers!$A$1:$A$1001,customers!$C$1:$C$1001,,0))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6">
        <f t="shared" si="33"/>
        <v>8.9550000000000001</v>
      </c>
      <c r="N723" t="str">
        <f t="shared" si="34"/>
        <v>Robusta</v>
      </c>
      <c r="O723" t="str">
        <f t="shared" si="35"/>
        <v>Medium</v>
      </c>
      <c r="P723" t="str">
        <f>_xll.XLOOKUP(Table1[[#This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IF(_xll.XLOOKUP(C724,customers!$A$1:$A$1001,customers!$C$1:$C$1001,,0)=0, "",_xll.XLOOKUP(C724,customers!$A$1:$A$1001,customers!$C$1:$C$1001,,0))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6">
        <f t="shared" si="33"/>
        <v>24.3</v>
      </c>
      <c r="N724" t="str">
        <f t="shared" si="34"/>
        <v>Excelsa</v>
      </c>
      <c r="O724" t="str">
        <f t="shared" si="35"/>
        <v>Dark</v>
      </c>
      <c r="P724" t="str">
        <f>_xll.XLOOKUP(Table1[[#This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IF(_xll.XLOOKUP(C725,customers!$A$1:$A$1001,customers!$C$1:$C$1001,,0)=0, "",_xll.XLOOKUP(C725,customers!$A$1:$A$1001,customers!$C$1:$C$1001,,0))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6">
        <f t="shared" si="33"/>
        <v>63.249999999999993</v>
      </c>
      <c r="N725" t="str">
        <f t="shared" si="34"/>
        <v>Excelsa</v>
      </c>
      <c r="O725" t="str">
        <f t="shared" si="35"/>
        <v>Medium</v>
      </c>
      <c r="P725" t="str">
        <f>_xll.XLOOKUP(Table1[[#This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IF(_xll.XLOOKUP(C726,customers!$A$1:$A$1001,customers!$C$1:$C$1001,,0)=0, "",_xll.XLOOKUP(C726,customers!$A$1:$A$1001,customers!$C$1:$C$1001,,0))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6">
        <f t="shared" si="33"/>
        <v>6.75</v>
      </c>
      <c r="N726" t="str">
        <f t="shared" si="34"/>
        <v>Arabica</v>
      </c>
      <c r="O726" t="str">
        <f t="shared" si="35"/>
        <v>Medium</v>
      </c>
      <c r="P726" t="str">
        <f>_xll.XLOOKUP(Table1[[#This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IF(_xll.XLOOKUP(C727,customers!$A$1:$A$1001,customers!$C$1:$C$1001,,0)=0, "",_xll.XLOOKUP(C727,customers!$A$1:$A$1001,customers!$C$1:$C$1001,,0))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6">
        <f t="shared" si="33"/>
        <v>23.31</v>
      </c>
      <c r="N727" t="str">
        <f t="shared" si="34"/>
        <v>Arabica</v>
      </c>
      <c r="O727" t="str">
        <f t="shared" si="35"/>
        <v>Light</v>
      </c>
      <c r="P727" t="str">
        <f>_xll.XLOOKUP(Table1[[#This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IF(_xll.XLOOKUP(C728,customers!$A$1:$A$1001,customers!$C$1:$C$1001,,0)=0, "",_xll.XLOOKUP(C728,customers!$A$1:$A$1001,customers!$C$1:$C$1001,,0))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6">
        <f t="shared" si="33"/>
        <v>145.82</v>
      </c>
      <c r="N728" t="str">
        <f t="shared" si="34"/>
        <v>Liberica</v>
      </c>
      <c r="O728" t="str">
        <f t="shared" si="35"/>
        <v>Light</v>
      </c>
      <c r="P728" t="str">
        <f>_xll.XLOOKUP(Table1[[#This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IF(_xll.XLOOKUP(C729,customers!$A$1:$A$1001,customers!$C$1:$C$1001,,0)=0, "",_xll.XLOOKUP(C729,customers!$A$1:$A$1001,customers!$C$1:$C$1001,,0))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6">
        <f t="shared" si="33"/>
        <v>29.849999999999998</v>
      </c>
      <c r="N729" t="str">
        <f t="shared" si="34"/>
        <v>Robusta</v>
      </c>
      <c r="O729" t="str">
        <f t="shared" si="35"/>
        <v>Medium</v>
      </c>
      <c r="P729" t="str">
        <f>_xll.XLOOKUP(Table1[[#This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IF(_xll.XLOOKUP(C730,customers!$A$1:$A$1001,customers!$C$1:$C$1001,,0)=0, "",_xll.XLOOKUP(C730,customers!$A$1:$A$1001,customers!$C$1:$C$1001,,0))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6">
        <f t="shared" si="33"/>
        <v>21.87</v>
      </c>
      <c r="N730" t="str">
        <f t="shared" si="34"/>
        <v>Excelsa</v>
      </c>
      <c r="O730" t="str">
        <f t="shared" si="35"/>
        <v>Dark</v>
      </c>
      <c r="P730" t="str">
        <f>_xll.XLOOKUP(Table1[[#This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IF(_xll.XLOOKUP(C731,customers!$A$1:$A$1001,customers!$C$1:$C$1001,,0)=0, "",_xll.XLOOKUP(C731,customers!$A$1:$A$1001,customers!$C$1:$C$1001,,0))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6">
        <f t="shared" si="33"/>
        <v>4.3650000000000002</v>
      </c>
      <c r="N731" t="str">
        <f t="shared" si="34"/>
        <v>Liberica</v>
      </c>
      <c r="O731" t="str">
        <f t="shared" si="35"/>
        <v>Medium</v>
      </c>
      <c r="P731" t="str">
        <f>_xll.XLOOKUP(Table1[[#This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IF(_xll.XLOOKUP(C732,customers!$A$1:$A$1001,customers!$C$1:$C$1001,,0)=0, "",_xll.XLOOKUP(C732,customers!$A$1:$A$1001,customers!$C$1:$C$1001,,0))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6">
        <f t="shared" si="33"/>
        <v>36.454999999999998</v>
      </c>
      <c r="N732" t="str">
        <f t="shared" si="34"/>
        <v>Liberica</v>
      </c>
      <c r="O732" t="str">
        <f t="shared" si="35"/>
        <v>Light</v>
      </c>
      <c r="P732" t="str">
        <f>_xll.XLOOKUP(Table1[[#This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IF(_xll.XLOOKUP(C733,customers!$A$1:$A$1001,customers!$C$1:$C$1001,,0)=0, "",_xll.XLOOKUP(C733,customers!$A$1:$A$1001,customers!$C$1:$C$1001,,0))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6">
        <f t="shared" si="33"/>
        <v>15.54</v>
      </c>
      <c r="N733" t="str">
        <f t="shared" si="34"/>
        <v>Liberica</v>
      </c>
      <c r="O733" t="str">
        <f t="shared" si="35"/>
        <v>Dark</v>
      </c>
      <c r="P733" t="str">
        <f>_xll.XLOOKUP(Table1[[#This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IF(_xll.XLOOKUP(C734,customers!$A$1:$A$1001,customers!$C$1:$C$1001,,0)=0, "",_xll.XLOOKUP(C734,customers!$A$1:$A$1001,customers!$C$1:$C$1001,,0))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6">
        <f t="shared" si="33"/>
        <v>8.91</v>
      </c>
      <c r="N734" t="str">
        <f t="shared" si="34"/>
        <v>Excelsa</v>
      </c>
      <c r="O734" t="str">
        <f t="shared" si="35"/>
        <v>Light</v>
      </c>
      <c r="P734" t="str">
        <f>_xll.XLOOKUP(Table1[[#This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IF(_xll.XLOOKUP(C735,customers!$A$1:$A$1001,customers!$C$1:$C$1001,,0)=0, "",_xll.XLOOKUP(C735,customers!$A$1:$A$1001,customers!$C$1:$C$1001,,0))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6">
        <f t="shared" si="33"/>
        <v>100.39499999999998</v>
      </c>
      <c r="N735" t="str">
        <f t="shared" si="34"/>
        <v>Liberica</v>
      </c>
      <c r="O735" t="str">
        <f t="shared" si="35"/>
        <v>Medium</v>
      </c>
      <c r="P735" t="str">
        <f>_xll.XLOOKUP(Table1[[#This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IF(_xll.XLOOKUP(C736,customers!$A$1:$A$1001,customers!$C$1:$C$1001,,0)=0, "",_xll.XLOOKUP(C736,customers!$A$1:$A$1001,customers!$C$1:$C$1001,,0))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6">
        <f t="shared" si="33"/>
        <v>13.424999999999997</v>
      </c>
      <c r="N736" t="str">
        <f t="shared" si="34"/>
        <v>Robusta</v>
      </c>
      <c r="O736" t="str">
        <f t="shared" si="35"/>
        <v>Dark</v>
      </c>
      <c r="P736" t="str">
        <f>_xll.XLOOKUP(Table1[[#This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IF(_xll.XLOOKUP(C737,customers!$A$1:$A$1001,customers!$C$1:$C$1001,,0)=0, "",_xll.XLOOKUP(C737,customers!$A$1:$A$1001,customers!$C$1:$C$1001,,0))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6">
        <f t="shared" si="33"/>
        <v>21.87</v>
      </c>
      <c r="N737" t="str">
        <f t="shared" si="34"/>
        <v>Excelsa</v>
      </c>
      <c r="O737" t="str">
        <f t="shared" si="35"/>
        <v>Dark</v>
      </c>
      <c r="P737" t="str">
        <f>_xll.XLOOKUP(Table1[[#This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IF(_xll.XLOOKUP(C738,customers!$A$1:$A$1001,customers!$C$1:$C$1001,,0)=0, "",_xll.XLOOKUP(C738,customers!$A$1:$A$1001,customers!$C$1:$C$1001,,0))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6">
        <f t="shared" si="33"/>
        <v>25.9</v>
      </c>
      <c r="N738" t="str">
        <f t="shared" si="34"/>
        <v>Liberica</v>
      </c>
      <c r="O738" t="str">
        <f t="shared" si="35"/>
        <v>Dark</v>
      </c>
      <c r="P738" t="str">
        <f>_xll.XLOOKUP(Table1[[#This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IF(_xll.XLOOKUP(C739,customers!$A$1:$A$1001,customers!$C$1:$C$1001,,0)=0, "",_xll.XLOOKUP(C739,customers!$A$1:$A$1001,customers!$C$1:$C$1001,,0))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6">
        <f t="shared" si="33"/>
        <v>56.25</v>
      </c>
      <c r="N739" t="str">
        <f t="shared" si="34"/>
        <v>Arabica</v>
      </c>
      <c r="O739" t="str">
        <f t="shared" si="35"/>
        <v>Medium</v>
      </c>
      <c r="P739" t="str">
        <f>_xll.XLOOKUP(Table1[[#This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IF(_xll.XLOOKUP(C740,customers!$A$1:$A$1001,customers!$C$1:$C$1001,,0)=0, "",_xll.XLOOKUP(C740,customers!$A$1:$A$1001,customers!$C$1:$C$1001,,0))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6">
        <f t="shared" si="33"/>
        <v>10.754999999999999</v>
      </c>
      <c r="N740" t="str">
        <f t="shared" si="34"/>
        <v>Robusta</v>
      </c>
      <c r="O740" t="str">
        <f t="shared" si="35"/>
        <v>Light</v>
      </c>
      <c r="P740" t="str">
        <f>_xll.XLOOKUP(Table1[[#This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IF(_xll.XLOOKUP(C741,customers!$A$1:$A$1001,customers!$C$1:$C$1001,,0)=0, "",_xll.XLOOKUP(C741,customers!$A$1:$A$1001,customers!$C$1:$C$1001,,0))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6">
        <f t="shared" si="33"/>
        <v>18.225000000000001</v>
      </c>
      <c r="N741" t="str">
        <f t="shared" si="34"/>
        <v>Excelsa</v>
      </c>
      <c r="O741" t="str">
        <f t="shared" si="35"/>
        <v>Dark</v>
      </c>
      <c r="P741" t="str">
        <f>_xll.XLOOKUP(Table1[[#This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IF(_xll.XLOOKUP(C742,customers!$A$1:$A$1001,customers!$C$1:$C$1001,,0)=0, "",_xll.XLOOKUP(C742,customers!$A$1:$A$1001,customers!$C$1:$C$1001,,0))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6">
        <f t="shared" si="33"/>
        <v>28.679999999999996</v>
      </c>
      <c r="N742" t="str">
        <f t="shared" si="34"/>
        <v>Robusta</v>
      </c>
      <c r="O742" t="str">
        <f t="shared" si="35"/>
        <v>Light</v>
      </c>
      <c r="P742" t="str">
        <f>_xll.XLOOKUP(Table1[[#This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IF(_xll.XLOOKUP(C743,customers!$A$1:$A$1001,customers!$C$1:$C$1001,,0)=0, "",_xll.XLOOKUP(C743,customers!$A$1:$A$1001,customers!$C$1:$C$1001,,0))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6">
        <f t="shared" si="33"/>
        <v>8.73</v>
      </c>
      <c r="N743" t="str">
        <f t="shared" si="34"/>
        <v>Liberica</v>
      </c>
      <c r="O743" t="str">
        <f t="shared" si="35"/>
        <v>Medium</v>
      </c>
      <c r="P743" t="str">
        <f>_xll.XLOOKUP(Table1[[#This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IF(_xll.XLOOKUP(C744,customers!$A$1:$A$1001,customers!$C$1:$C$1001,,0)=0, "",_xll.XLOOKUP(C744,customers!$A$1:$A$1001,customers!$C$1:$C$1001,,0))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6">
        <f t="shared" si="33"/>
        <v>58.2</v>
      </c>
      <c r="N744" t="str">
        <f t="shared" si="34"/>
        <v>Liberica</v>
      </c>
      <c r="O744" t="str">
        <f t="shared" si="35"/>
        <v>Medium</v>
      </c>
      <c r="P744" t="str">
        <f>_xll.XLOOKUP(Table1[[#This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IF(_xll.XLOOKUP(C745,customers!$A$1:$A$1001,customers!$C$1:$C$1001,,0)=0, "",_xll.XLOOKUP(C745,customers!$A$1:$A$1001,customers!$C$1:$C$1001,,0))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6">
        <f t="shared" si="33"/>
        <v>17.91</v>
      </c>
      <c r="N745" t="str">
        <f t="shared" si="34"/>
        <v>Arabica</v>
      </c>
      <c r="O745" t="str">
        <f t="shared" si="35"/>
        <v>Dark</v>
      </c>
      <c r="P745" t="str">
        <f>_xll.XLOOKUP(Table1[[#This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IF(_xll.XLOOKUP(C746,customers!$A$1:$A$1001,customers!$C$1:$C$1001,,0)=0, "",_xll.XLOOKUP(C746,customers!$A$1:$A$1001,customers!$C$1:$C$1001,,0))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6">
        <f t="shared" si="33"/>
        <v>17.91</v>
      </c>
      <c r="N746" t="str">
        <f t="shared" si="34"/>
        <v>Robusta</v>
      </c>
      <c r="O746" t="str">
        <f t="shared" si="35"/>
        <v>Medium</v>
      </c>
      <c r="P746" t="str">
        <f>_xll.XLOOKUP(Table1[[#This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IF(_xll.XLOOKUP(C747,customers!$A$1:$A$1001,customers!$C$1:$C$1001,,0)=0, "",_xll.XLOOKUP(C747,customers!$A$1:$A$1001,customers!$C$1:$C$1001,,0))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6">
        <f t="shared" si="33"/>
        <v>14.58</v>
      </c>
      <c r="N747" t="str">
        <f t="shared" si="34"/>
        <v>Excelsa</v>
      </c>
      <c r="O747" t="str">
        <f t="shared" si="35"/>
        <v>Dark</v>
      </c>
      <c r="P747" t="str">
        <f>_xll.XLOOKUP(Table1[[#This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IF(_xll.XLOOKUP(C748,customers!$A$1:$A$1001,customers!$C$1:$C$1001,,0)=0, "",_xll.XLOOKUP(C748,customers!$A$1:$A$1001,customers!$C$1:$C$1001,,0))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6">
        <f t="shared" si="33"/>
        <v>33.75</v>
      </c>
      <c r="N748" t="str">
        <f t="shared" si="34"/>
        <v>Arabica</v>
      </c>
      <c r="O748" t="str">
        <f t="shared" si="35"/>
        <v>Medium</v>
      </c>
      <c r="P748" t="str">
        <f>_xll.XLOOKUP(Table1[[#This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IF(_xll.XLOOKUP(C749,customers!$A$1:$A$1001,customers!$C$1:$C$1001,,0)=0, "",_xll.XLOOKUP(C749,customers!$A$1:$A$1001,customers!$C$1:$C$1001,,0))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6">
        <f t="shared" si="33"/>
        <v>34.92</v>
      </c>
      <c r="N749" t="str">
        <f t="shared" si="34"/>
        <v>Liberica</v>
      </c>
      <c r="O749" t="str">
        <f t="shared" si="35"/>
        <v>Medium</v>
      </c>
      <c r="P749" t="str">
        <f>_xll.XLOOKUP(Table1[[#This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IF(_xll.XLOOKUP(C750,customers!$A$1:$A$1001,customers!$C$1:$C$1001,,0)=0, "",_xll.XLOOKUP(C750,customers!$A$1:$A$1001,customers!$C$1:$C$1001,,0))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6">
        <f t="shared" si="33"/>
        <v>14.58</v>
      </c>
      <c r="N750" t="str">
        <f t="shared" si="34"/>
        <v>Excelsa</v>
      </c>
      <c r="O750" t="str">
        <f t="shared" si="35"/>
        <v>Dark</v>
      </c>
      <c r="P750" t="str">
        <f>_xll.XLOOKUP(Table1[[#This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IF(_xll.XLOOKUP(C751,customers!$A$1:$A$1001,customers!$C$1:$C$1001,,0)=0, "",_xll.XLOOKUP(C751,customers!$A$1:$A$1001,customers!$C$1:$C$1001,,0))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6">
        <f t="shared" si="33"/>
        <v>5.3699999999999992</v>
      </c>
      <c r="N751" t="str">
        <f t="shared" si="34"/>
        <v>Robusta</v>
      </c>
      <c r="O751" t="str">
        <f t="shared" si="35"/>
        <v>Dark</v>
      </c>
      <c r="P751" t="str">
        <f>_xll.XLOOKUP(Table1[[#This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IF(_xll.XLOOKUP(C752,customers!$A$1:$A$1001,customers!$C$1:$C$1001,,0)=0, "",_xll.XLOOKUP(C752,customers!$A$1:$A$1001,customers!$C$1:$C$1001,,0))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6">
        <f t="shared" si="33"/>
        <v>5.97</v>
      </c>
      <c r="N752" t="str">
        <f t="shared" si="34"/>
        <v>Robusta</v>
      </c>
      <c r="O752" t="str">
        <f t="shared" si="35"/>
        <v>Medium</v>
      </c>
      <c r="P752" t="str">
        <f>_xll.XLOOKUP(Table1[[#This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IF(_xll.XLOOKUP(C753,customers!$A$1:$A$1001,customers!$C$1:$C$1001,,0)=0, "",_xll.XLOOKUP(C753,customers!$A$1:$A$1001,customers!$C$1:$C$1001,,0))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6">
        <f t="shared" si="33"/>
        <v>19.02</v>
      </c>
      <c r="N753" t="str">
        <f t="shared" si="34"/>
        <v>Liberica</v>
      </c>
      <c r="O753" t="str">
        <f t="shared" si="35"/>
        <v>Light</v>
      </c>
      <c r="P753" t="str">
        <f>_xll.XLOOKUP(Table1[[#This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IF(_xll.XLOOKUP(C754,customers!$A$1:$A$1001,customers!$C$1:$C$1001,,0)=0, "",_xll.XLOOKUP(C754,customers!$A$1:$A$1001,customers!$C$1:$C$1001,,0))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6">
        <f t="shared" si="33"/>
        <v>27.5</v>
      </c>
      <c r="N754" t="str">
        <f t="shared" si="34"/>
        <v>Excelsa</v>
      </c>
      <c r="O754" t="str">
        <f t="shared" si="35"/>
        <v>Medium</v>
      </c>
      <c r="P754" t="str">
        <f>_xll.XLOOKUP(Table1[[#This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IF(_xll.XLOOKUP(C755,customers!$A$1:$A$1001,customers!$C$1:$C$1001,,0)=0, "",_xll.XLOOKUP(C755,customers!$A$1:$A$1001,customers!$C$1:$C$1001,,0))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6">
        <f t="shared" si="33"/>
        <v>29.849999999999998</v>
      </c>
      <c r="N755" t="str">
        <f t="shared" si="34"/>
        <v>Arabica</v>
      </c>
      <c r="O755" t="str">
        <f t="shared" si="35"/>
        <v>Dark</v>
      </c>
      <c r="P755" t="str">
        <f>_xll.XLOOKUP(Table1[[#This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IF(_xll.XLOOKUP(C756,customers!$A$1:$A$1001,customers!$C$1:$C$1001,,0)=0, "",_xll.XLOOKUP(C756,customers!$A$1:$A$1001,customers!$C$1:$C$1001,,0))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6">
        <f t="shared" si="33"/>
        <v>17.91</v>
      </c>
      <c r="N756" t="str">
        <f t="shared" si="34"/>
        <v>Arabica</v>
      </c>
      <c r="O756" t="str">
        <f t="shared" si="35"/>
        <v>Dark</v>
      </c>
      <c r="P756" t="str">
        <f>_xll.XLOOKUP(Table1[[#This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IF(_xll.XLOOKUP(C757,customers!$A$1:$A$1001,customers!$C$1:$C$1001,,0)=0, "",_xll.XLOOKUP(C757,customers!$A$1:$A$1001,customers!$C$1:$C$1001,,0))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6">
        <f t="shared" si="33"/>
        <v>28.53</v>
      </c>
      <c r="N757" t="str">
        <f t="shared" si="34"/>
        <v>Liberica</v>
      </c>
      <c r="O757" t="str">
        <f t="shared" si="35"/>
        <v>Light</v>
      </c>
      <c r="P757" t="str">
        <f>_xll.XLOOKUP(Table1[[#This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IF(_xll.XLOOKUP(C758,customers!$A$1:$A$1001,customers!$C$1:$C$1001,,0)=0, "",_xll.XLOOKUP(C758,customers!$A$1:$A$1001,customers!$C$1:$C$1001,,0))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6">
        <f t="shared" si="33"/>
        <v>35.799999999999997</v>
      </c>
      <c r="N758" t="str">
        <f t="shared" si="34"/>
        <v>Robusta</v>
      </c>
      <c r="O758" t="str">
        <f t="shared" si="35"/>
        <v>Dark</v>
      </c>
      <c r="P758" t="str">
        <f>_xll.XLOOKUP(Table1[[#This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IF(_xll.XLOOKUP(C759,customers!$A$1:$A$1001,customers!$C$1:$C$1001,,0)=0, "",_xll.XLOOKUP(C759,customers!$A$1:$A$1001,customers!$C$1:$C$1001,,0))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6">
        <f t="shared" si="33"/>
        <v>17.91</v>
      </c>
      <c r="N759" t="str">
        <f t="shared" si="34"/>
        <v>Arabica</v>
      </c>
      <c r="O759" t="str">
        <f t="shared" si="35"/>
        <v>Dark</v>
      </c>
      <c r="P759" t="str">
        <f>_xll.XLOOKUP(Table1[[#This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IF(_xll.XLOOKUP(C760,customers!$A$1:$A$1001,customers!$C$1:$C$1001,,0)=0, "",_xll.XLOOKUP(C760,customers!$A$1:$A$1001,customers!$C$1:$C$1001,,0))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6">
        <f t="shared" si="33"/>
        <v>8.9499999999999993</v>
      </c>
      <c r="N760" t="str">
        <f t="shared" si="34"/>
        <v>Robusta</v>
      </c>
      <c r="O760" t="str">
        <f t="shared" si="35"/>
        <v>Dark</v>
      </c>
      <c r="P760" t="str">
        <f>_xll.XLOOKUP(Table1[[#This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IF(_xll.XLOOKUP(C761,customers!$A$1:$A$1001,customers!$C$1:$C$1001,,0)=0, "",_xll.XLOOKUP(C761,customers!$A$1:$A$1001,customers!$C$1:$C$1001,,0))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6">
        <f t="shared" si="33"/>
        <v>29.784999999999997</v>
      </c>
      <c r="N761" t="str">
        <f t="shared" si="34"/>
        <v>Liberica</v>
      </c>
      <c r="O761" t="str">
        <f t="shared" si="35"/>
        <v>Dark</v>
      </c>
      <c r="P761" t="str">
        <f>_xll.XLOOKUP(Table1[[#This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IF(_xll.XLOOKUP(C762,customers!$A$1:$A$1001,customers!$C$1:$C$1001,,0)=0, "",_xll.XLOOKUP(C762,customers!$A$1:$A$1001,customers!$C$1:$C$1001,,0))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6">
        <f t="shared" si="33"/>
        <v>44.55</v>
      </c>
      <c r="N762" t="str">
        <f t="shared" si="34"/>
        <v>Excelsa</v>
      </c>
      <c r="O762" t="str">
        <f t="shared" si="35"/>
        <v>Light</v>
      </c>
      <c r="P762" t="str">
        <f>_xll.XLOOKUP(Table1[[#This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IF(_xll.XLOOKUP(C763,customers!$A$1:$A$1001,customers!$C$1:$C$1001,,0)=0, "",_xll.XLOOKUP(C763,customers!$A$1:$A$1001,customers!$C$1:$C$1001,,0))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6">
        <f t="shared" si="33"/>
        <v>89.1</v>
      </c>
      <c r="N763" t="str">
        <f t="shared" si="34"/>
        <v>Excelsa</v>
      </c>
      <c r="O763" t="str">
        <f t="shared" si="35"/>
        <v>Light</v>
      </c>
      <c r="P763" t="str">
        <f>_xll.XLOOKUP(Table1[[#This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IF(_xll.XLOOKUP(C764,customers!$A$1:$A$1001,customers!$C$1:$C$1001,,0)=0, "",_xll.XLOOKUP(C764,customers!$A$1:$A$1001,customers!$C$1:$C$1001,,0))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6">
        <f t="shared" si="33"/>
        <v>43.650000000000006</v>
      </c>
      <c r="N764" t="str">
        <f t="shared" si="34"/>
        <v>Liberica</v>
      </c>
      <c r="O764" t="str">
        <f t="shared" si="35"/>
        <v>Medium</v>
      </c>
      <c r="P764" t="str">
        <f>_xll.XLOOKUP(Table1[[#This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IF(_xll.XLOOKUP(C765,customers!$A$1:$A$1001,customers!$C$1:$C$1001,,0)=0, "",_xll.XLOOKUP(C765,customers!$A$1:$A$1001,customers!$C$1:$C$1001,,0))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6">
        <f t="shared" si="33"/>
        <v>23.31</v>
      </c>
      <c r="N765" t="str">
        <f t="shared" si="34"/>
        <v>Arabica</v>
      </c>
      <c r="O765" t="str">
        <f t="shared" si="35"/>
        <v>Light</v>
      </c>
      <c r="P765" t="str">
        <f>_xll.XLOOKUP(Table1[[#This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IF(_xll.XLOOKUP(C766,customers!$A$1:$A$1001,customers!$C$1:$C$1001,,0)=0, "",_xll.XLOOKUP(C766,customers!$A$1:$A$1001,customers!$C$1:$C$1001,,0))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6">
        <f t="shared" si="33"/>
        <v>178.70999999999998</v>
      </c>
      <c r="N766" t="str">
        <f t="shared" si="34"/>
        <v>Arabica</v>
      </c>
      <c r="O766" t="str">
        <f t="shared" si="35"/>
        <v>Light</v>
      </c>
      <c r="P766" t="str">
        <f>_xll.XLOOKUP(Table1[[#This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IF(_xll.XLOOKUP(C767,customers!$A$1:$A$1001,customers!$C$1:$C$1001,,0)=0, "",_xll.XLOOKUP(C767,customers!$A$1:$A$1001,customers!$C$1:$C$1001,,0))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6">
        <f t="shared" si="33"/>
        <v>59.699999999999996</v>
      </c>
      <c r="N767" t="str">
        <f t="shared" si="34"/>
        <v>Robusta</v>
      </c>
      <c r="O767" t="str">
        <f t="shared" si="35"/>
        <v>Medium</v>
      </c>
      <c r="P767" t="str">
        <f>_xll.XLOOKUP(Table1[[#This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IF(_xll.XLOOKUP(C768,customers!$A$1:$A$1001,customers!$C$1:$C$1001,,0)=0, "",_xll.XLOOKUP(C768,customers!$A$1:$A$1001,customers!$C$1:$C$1001,,0))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6">
        <f t="shared" si="33"/>
        <v>15.54</v>
      </c>
      <c r="N768" t="str">
        <f t="shared" si="34"/>
        <v>Arabica</v>
      </c>
      <c r="O768" t="str">
        <f t="shared" si="35"/>
        <v>Light</v>
      </c>
      <c r="P768" t="str">
        <f>_xll.XLOOKUP(Table1[[#This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IF(_xll.XLOOKUP(C769,customers!$A$1:$A$1001,customers!$C$1:$C$1001,,0)=0, "",_xll.XLOOKUP(C769,customers!$A$1:$A$1001,customers!$C$1:$C$1001,,0))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6">
        <f t="shared" si="33"/>
        <v>89.35499999999999</v>
      </c>
      <c r="N769" t="str">
        <f t="shared" si="34"/>
        <v>Arabica</v>
      </c>
      <c r="O769" t="str">
        <f t="shared" si="35"/>
        <v>Light</v>
      </c>
      <c r="P769" t="str">
        <f>_xll.XLOOKUP(Table1[[#This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IF(_xll.XLOOKUP(C770,customers!$A$1:$A$1001,customers!$C$1:$C$1001,,0)=0, "",_xll.XLOOKUP(C770,customers!$A$1:$A$1001,customers!$C$1:$C$1001,,0))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6">
        <f t="shared" si="33"/>
        <v>23.9</v>
      </c>
      <c r="N770" t="str">
        <f t="shared" si="34"/>
        <v>Robusta</v>
      </c>
      <c r="O770" t="str">
        <f t="shared" si="35"/>
        <v>Light</v>
      </c>
      <c r="P770" t="str">
        <f>_xll.XLOOKUP(Table1[[#This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IF(_xll.XLOOKUP(C771,customers!$A$1:$A$1001,customers!$C$1:$C$1001,,0)=0, "",_xll.XLOOKUP(C771,customers!$A$1:$A$1001,customers!$C$1:$C$1001,,0))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6">
        <f t="shared" ref="M771:M834" si="36">L771*E771</f>
        <v>137.31</v>
      </c>
      <c r="N771" t="str">
        <f t="shared" ref="N771:N834" si="37">_xlfn.IFS(I771="Rob","Robusta",I771="Exc", "Excelsa", I771="Ara", "Arabica", I771="Lib", "Liberica")</f>
        <v>Robusta</v>
      </c>
      <c r="O771" t="str">
        <f t="shared" ref="O771:O834" si="38">_xlfn.IFS(J771="M", "Medium", J771="L", "Light", J771="D","Dark")</f>
        <v>Medium</v>
      </c>
      <c r="P771" t="str">
        <f>_xll.XLOOKUP(Table1[[#This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IF(_xll.XLOOKUP(C772,customers!$A$1:$A$1001,customers!$C$1:$C$1001,,0)=0, "",_xll.XLOOKUP(C772,customers!$A$1:$A$1001,customers!$C$1:$C$1001,,0))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6">
        <f t="shared" si="36"/>
        <v>9.9499999999999993</v>
      </c>
      <c r="N772" t="str">
        <f t="shared" si="37"/>
        <v>Arabica</v>
      </c>
      <c r="O772" t="str">
        <f t="shared" si="38"/>
        <v>Dark</v>
      </c>
      <c r="P772" t="str">
        <f>_xll.XLOOKUP(Table1[[#This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IF(_xll.XLOOKUP(C773,customers!$A$1:$A$1001,customers!$C$1:$C$1001,,0)=0, "",_xll.XLOOKUP(C773,customers!$A$1:$A$1001,customers!$C$1:$C$1001,,0))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6">
        <f t="shared" si="36"/>
        <v>21.509999999999998</v>
      </c>
      <c r="N773" t="str">
        <f t="shared" si="37"/>
        <v>Robusta</v>
      </c>
      <c r="O773" t="str">
        <f t="shared" si="38"/>
        <v>Light</v>
      </c>
      <c r="P773" t="str">
        <f>_xll.XLOOKUP(Table1[[#This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IF(_xll.XLOOKUP(C774,customers!$A$1:$A$1001,customers!$C$1:$C$1001,,0)=0, "",_xll.XLOOKUP(C774,customers!$A$1:$A$1001,customers!$C$1:$C$1001,,0))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6">
        <f t="shared" si="36"/>
        <v>82.5</v>
      </c>
      <c r="N774" t="str">
        <f t="shared" si="37"/>
        <v>Excelsa</v>
      </c>
      <c r="O774" t="str">
        <f t="shared" si="38"/>
        <v>Medium</v>
      </c>
      <c r="P774" t="str">
        <f>_xll.XLOOKUP(Table1[[#This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IF(_xll.XLOOKUP(C775,customers!$A$1:$A$1001,customers!$C$1:$C$1001,,0)=0, "",_xll.XLOOKUP(C775,customers!$A$1:$A$1001,customers!$C$1:$C$1001,,0))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6">
        <f t="shared" si="36"/>
        <v>8.73</v>
      </c>
      <c r="N775" t="str">
        <f t="shared" si="37"/>
        <v>Liberica</v>
      </c>
      <c r="O775" t="str">
        <f t="shared" si="38"/>
        <v>Medium</v>
      </c>
      <c r="P775" t="str">
        <f>_xll.XLOOKUP(Table1[[#This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IF(_xll.XLOOKUP(C776,customers!$A$1:$A$1001,customers!$C$1:$C$1001,,0)=0, "",_xll.XLOOKUP(C776,customers!$A$1:$A$1001,customers!$C$1:$C$1001,,0))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6">
        <f t="shared" si="36"/>
        <v>19.899999999999999</v>
      </c>
      <c r="N776" t="str">
        <f t="shared" si="37"/>
        <v>Robusta</v>
      </c>
      <c r="O776" t="str">
        <f t="shared" si="38"/>
        <v>Medium</v>
      </c>
      <c r="P776" t="str">
        <f>_xll.XLOOKUP(Table1[[#This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IF(_xll.XLOOKUP(C777,customers!$A$1:$A$1001,customers!$C$1:$C$1001,,0)=0, "",_xll.XLOOKUP(C777,customers!$A$1:$A$1001,customers!$C$1:$C$1001,,0))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6">
        <f t="shared" si="36"/>
        <v>17.82</v>
      </c>
      <c r="N777" t="str">
        <f t="shared" si="37"/>
        <v>Excelsa</v>
      </c>
      <c r="O777" t="str">
        <f t="shared" si="38"/>
        <v>Light</v>
      </c>
      <c r="P777" t="str">
        <f>_xll.XLOOKUP(Table1[[#This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IF(_xll.XLOOKUP(C778,customers!$A$1:$A$1001,customers!$C$1:$C$1001,,0)=0, "",_xll.XLOOKUP(C778,customers!$A$1:$A$1001,customers!$C$1:$C$1001,,0))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6">
        <f t="shared" si="36"/>
        <v>20.25</v>
      </c>
      <c r="N778" t="str">
        <f t="shared" si="37"/>
        <v>Arabica</v>
      </c>
      <c r="O778" t="str">
        <f t="shared" si="38"/>
        <v>Medium</v>
      </c>
      <c r="P778" t="str">
        <f>_xll.XLOOKUP(Table1[[#This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IF(_xll.XLOOKUP(C779,customers!$A$1:$A$1001,customers!$C$1:$C$1001,,0)=0, "",_xll.XLOOKUP(C779,customers!$A$1:$A$1001,customers!$C$1:$C$1001,,0))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6">
        <f t="shared" si="36"/>
        <v>59.569999999999993</v>
      </c>
      <c r="N779" t="str">
        <f t="shared" si="37"/>
        <v>Arabica</v>
      </c>
      <c r="O779" t="str">
        <f t="shared" si="38"/>
        <v>Light</v>
      </c>
      <c r="P779" t="str">
        <f>_xll.XLOOKUP(Table1[[#This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IF(_xll.XLOOKUP(C780,customers!$A$1:$A$1001,customers!$C$1:$C$1001,,0)=0, "",_xll.XLOOKUP(C780,customers!$A$1:$A$1001,customers!$C$1:$C$1001,,0))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6">
        <f t="shared" si="36"/>
        <v>19.02</v>
      </c>
      <c r="N780" t="str">
        <f t="shared" si="37"/>
        <v>Liberica</v>
      </c>
      <c r="O780" t="str">
        <f t="shared" si="38"/>
        <v>Light</v>
      </c>
      <c r="P780" t="str">
        <f>_xll.XLOOKUP(Table1[[#This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IF(_xll.XLOOKUP(C781,customers!$A$1:$A$1001,customers!$C$1:$C$1001,,0)=0, "",_xll.XLOOKUP(C781,customers!$A$1:$A$1001,customers!$C$1:$C$1001,,0))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6">
        <f t="shared" si="36"/>
        <v>77.699999999999989</v>
      </c>
      <c r="N781" t="str">
        <f t="shared" si="37"/>
        <v>Liberica</v>
      </c>
      <c r="O781" t="str">
        <f t="shared" si="38"/>
        <v>Dark</v>
      </c>
      <c r="P781" t="str">
        <f>_xll.XLOOKUP(Table1[[#This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IF(_xll.XLOOKUP(C782,customers!$A$1:$A$1001,customers!$C$1:$C$1001,,0)=0, "",_xll.XLOOKUP(C782,customers!$A$1:$A$1001,customers!$C$1:$C$1001,,0))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6">
        <f t="shared" si="36"/>
        <v>41.25</v>
      </c>
      <c r="N782" t="str">
        <f t="shared" si="37"/>
        <v>Excelsa</v>
      </c>
      <c r="O782" t="str">
        <f t="shared" si="38"/>
        <v>Medium</v>
      </c>
      <c r="P782" t="str">
        <f>_xll.XLOOKUP(Table1[[#This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IF(_xll.XLOOKUP(C783,customers!$A$1:$A$1001,customers!$C$1:$C$1001,,0)=0, "",_xll.XLOOKUP(C783,customers!$A$1:$A$1001,customers!$C$1:$C$1001,,0))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6">
        <f t="shared" si="36"/>
        <v>145.82</v>
      </c>
      <c r="N783" t="str">
        <f t="shared" si="37"/>
        <v>Liberica</v>
      </c>
      <c r="O783" t="str">
        <f t="shared" si="38"/>
        <v>Light</v>
      </c>
      <c r="P783" t="str">
        <f>_xll.XLOOKUP(Table1[[#This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IF(_xll.XLOOKUP(C784,customers!$A$1:$A$1001,customers!$C$1:$C$1001,,0)=0, "",_xll.XLOOKUP(C784,customers!$A$1:$A$1001,customers!$C$1:$C$1001,,0))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6">
        <f t="shared" si="36"/>
        <v>26.73</v>
      </c>
      <c r="N784" t="str">
        <f t="shared" si="37"/>
        <v>Excelsa</v>
      </c>
      <c r="O784" t="str">
        <f t="shared" si="38"/>
        <v>Light</v>
      </c>
      <c r="P784" t="str">
        <f>_xll.XLOOKUP(Table1[[#This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IF(_xll.XLOOKUP(C785,customers!$A$1:$A$1001,customers!$C$1:$C$1001,,0)=0, "",_xll.XLOOKUP(C785,customers!$A$1:$A$1001,customers!$C$1:$C$1001,,0))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6">
        <f t="shared" si="36"/>
        <v>43.650000000000006</v>
      </c>
      <c r="N785" t="str">
        <f t="shared" si="37"/>
        <v>Liberica</v>
      </c>
      <c r="O785" t="str">
        <f t="shared" si="38"/>
        <v>Medium</v>
      </c>
      <c r="P785" t="str">
        <f>_xll.XLOOKUP(Table1[[#This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IF(_xll.XLOOKUP(C786,customers!$A$1:$A$1001,customers!$C$1:$C$1001,,0)=0, "",_xll.XLOOKUP(C786,customers!$A$1:$A$1001,customers!$C$1:$C$1001,,0))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6">
        <f t="shared" si="36"/>
        <v>31.7</v>
      </c>
      <c r="N786" t="str">
        <f t="shared" si="37"/>
        <v>Liberica</v>
      </c>
      <c r="O786" t="str">
        <f t="shared" si="38"/>
        <v>Light</v>
      </c>
      <c r="P786" t="str">
        <f>_xll.XLOOKUP(Table1[[#This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IF(_xll.XLOOKUP(C787,customers!$A$1:$A$1001,customers!$C$1:$C$1001,,0)=0, "",_xll.XLOOKUP(C787,customers!$A$1:$A$1001,customers!$C$1:$C$1001,,0))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6">
        <f t="shared" si="36"/>
        <v>22.884999999999998</v>
      </c>
      <c r="N787" t="str">
        <f t="shared" si="37"/>
        <v>Arabica</v>
      </c>
      <c r="O787" t="str">
        <f t="shared" si="38"/>
        <v>Dark</v>
      </c>
      <c r="P787" t="str">
        <f>_xll.XLOOKUP(Table1[[#This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IF(_xll.XLOOKUP(C788,customers!$A$1:$A$1001,customers!$C$1:$C$1001,,0)=0, "",_xll.XLOOKUP(C788,customers!$A$1:$A$1001,customers!$C$1:$C$1001,,0))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6">
        <f t="shared" si="36"/>
        <v>27.945</v>
      </c>
      <c r="N788" t="str">
        <f t="shared" si="37"/>
        <v>Excelsa</v>
      </c>
      <c r="O788" t="str">
        <f t="shared" si="38"/>
        <v>Dark</v>
      </c>
      <c r="P788" t="str">
        <f>_xll.XLOOKUP(Table1[[#This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IF(_xll.XLOOKUP(C789,customers!$A$1:$A$1001,customers!$C$1:$C$1001,,0)=0, "",_xll.XLOOKUP(C789,customers!$A$1:$A$1001,customers!$C$1:$C$1001,,0))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6">
        <f t="shared" si="36"/>
        <v>82.5</v>
      </c>
      <c r="N789" t="str">
        <f t="shared" si="37"/>
        <v>Excelsa</v>
      </c>
      <c r="O789" t="str">
        <f t="shared" si="38"/>
        <v>Medium</v>
      </c>
      <c r="P789" t="str">
        <f>_xll.XLOOKUP(Table1[[#This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IF(_xll.XLOOKUP(C790,customers!$A$1:$A$1001,customers!$C$1:$C$1001,,0)=0, "",_xll.XLOOKUP(C790,customers!$A$1:$A$1001,customers!$C$1:$C$1001,,0))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6">
        <f t="shared" si="36"/>
        <v>45.769999999999996</v>
      </c>
      <c r="N790" t="str">
        <f t="shared" si="37"/>
        <v>Robusta</v>
      </c>
      <c r="O790" t="str">
        <f t="shared" si="38"/>
        <v>Medium</v>
      </c>
      <c r="P790" t="str">
        <f>_xll.XLOOKUP(Table1[[#This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IF(_xll.XLOOKUP(C791,customers!$A$1:$A$1001,customers!$C$1:$C$1001,,0)=0, "",_xll.XLOOKUP(C791,customers!$A$1:$A$1001,customers!$C$1:$C$1001,,0))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6">
        <f t="shared" si="36"/>
        <v>77.699999999999989</v>
      </c>
      <c r="N791" t="str">
        <f t="shared" si="37"/>
        <v>Arabica</v>
      </c>
      <c r="O791" t="str">
        <f t="shared" si="38"/>
        <v>Light</v>
      </c>
      <c r="P791" t="str">
        <f>_xll.XLOOKUP(Table1[[#This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IF(_xll.XLOOKUP(C792,customers!$A$1:$A$1001,customers!$C$1:$C$1001,,0)=0, "",_xll.XLOOKUP(C792,customers!$A$1:$A$1001,customers!$C$1:$C$1001,,0))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6">
        <f t="shared" si="36"/>
        <v>23.31</v>
      </c>
      <c r="N792" t="str">
        <f t="shared" si="37"/>
        <v>Arabica</v>
      </c>
      <c r="O792" t="str">
        <f t="shared" si="38"/>
        <v>Light</v>
      </c>
      <c r="P792" t="str">
        <f>_xll.XLOOKUP(Table1[[#This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IF(_xll.XLOOKUP(C793,customers!$A$1:$A$1001,customers!$C$1:$C$1001,,0)=0, "",_xll.XLOOKUP(C793,customers!$A$1:$A$1001,customers!$C$1:$C$1001,,0))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6">
        <f t="shared" si="36"/>
        <v>23.774999999999999</v>
      </c>
      <c r="N793" t="str">
        <f t="shared" si="37"/>
        <v>Liberica</v>
      </c>
      <c r="O793" t="str">
        <f t="shared" si="38"/>
        <v>Light</v>
      </c>
      <c r="P793" t="str">
        <f>_xll.XLOOKUP(Table1[[#This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IF(_xll.XLOOKUP(C794,customers!$A$1:$A$1001,customers!$C$1:$C$1001,,0)=0, "",_xll.XLOOKUP(C794,customers!$A$1:$A$1001,customers!$C$1:$C$1001,,0))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6">
        <f t="shared" si="36"/>
        <v>52.38</v>
      </c>
      <c r="N794" t="str">
        <f t="shared" si="37"/>
        <v>Liberica</v>
      </c>
      <c r="O794" t="str">
        <f t="shared" si="38"/>
        <v>Medium</v>
      </c>
      <c r="P794" t="str">
        <f>_xll.XLOOKUP(Table1[[#This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IF(_xll.XLOOKUP(C795,customers!$A$1:$A$1001,customers!$C$1:$C$1001,,0)=0, "",_xll.XLOOKUP(C795,customers!$A$1:$A$1001,customers!$C$1:$C$1001,,0))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6">
        <f t="shared" si="36"/>
        <v>17.924999999999997</v>
      </c>
      <c r="N795" t="str">
        <f t="shared" si="37"/>
        <v>Robusta</v>
      </c>
      <c r="O795" t="str">
        <f t="shared" si="38"/>
        <v>Light</v>
      </c>
      <c r="P795" t="str">
        <f>_xll.XLOOKUP(Table1[[#This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IF(_xll.XLOOKUP(C796,customers!$A$1:$A$1001,customers!$C$1:$C$1001,,0)=0, "",_xll.XLOOKUP(C796,customers!$A$1:$A$1001,customers!$C$1:$C$1001,,0))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6">
        <f t="shared" si="36"/>
        <v>148.92499999999998</v>
      </c>
      <c r="N796" t="str">
        <f t="shared" si="37"/>
        <v>Arabica</v>
      </c>
      <c r="O796" t="str">
        <f t="shared" si="38"/>
        <v>Light</v>
      </c>
      <c r="P796" t="str">
        <f>_xll.XLOOKUP(Table1[[#This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IF(_xll.XLOOKUP(C797,customers!$A$1:$A$1001,customers!$C$1:$C$1001,,0)=0, "",_xll.XLOOKUP(C797,customers!$A$1:$A$1001,customers!$C$1:$C$1001,,0))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6">
        <f t="shared" si="36"/>
        <v>28.679999999999996</v>
      </c>
      <c r="N797" t="str">
        <f t="shared" si="37"/>
        <v>Robusta</v>
      </c>
      <c r="O797" t="str">
        <f t="shared" si="38"/>
        <v>Light</v>
      </c>
      <c r="P797" t="str">
        <f>_xll.XLOOKUP(Table1[[#This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IF(_xll.XLOOKUP(C798,customers!$A$1:$A$1001,customers!$C$1:$C$1001,,0)=0, "",_xll.XLOOKUP(C798,customers!$A$1:$A$1001,customers!$C$1:$C$1001,,0))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6">
        <f t="shared" si="36"/>
        <v>9.51</v>
      </c>
      <c r="N798" t="str">
        <f t="shared" si="37"/>
        <v>Liberica</v>
      </c>
      <c r="O798" t="str">
        <f t="shared" si="38"/>
        <v>Light</v>
      </c>
      <c r="P798" t="str">
        <f>_xll.XLOOKUP(Table1[[#This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IF(_xll.XLOOKUP(C799,customers!$A$1:$A$1001,customers!$C$1:$C$1001,,0)=0, "",_xll.XLOOKUP(C799,customers!$A$1:$A$1001,customers!$C$1:$C$1001,,0))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6">
        <f t="shared" si="36"/>
        <v>31.08</v>
      </c>
      <c r="N799" t="str">
        <f t="shared" si="37"/>
        <v>Arabica</v>
      </c>
      <c r="O799" t="str">
        <f t="shared" si="38"/>
        <v>Light</v>
      </c>
      <c r="P799" t="str">
        <f>_xll.XLOOKUP(Table1[[#This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IF(_xll.XLOOKUP(C800,customers!$A$1:$A$1001,customers!$C$1:$C$1001,,0)=0, "",_xll.XLOOKUP(C800,customers!$A$1:$A$1001,customers!$C$1:$C$1001,,0))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6">
        <f t="shared" si="36"/>
        <v>8.0549999999999997</v>
      </c>
      <c r="N800" t="str">
        <f t="shared" si="37"/>
        <v>Robusta</v>
      </c>
      <c r="O800" t="str">
        <f t="shared" si="38"/>
        <v>Dark</v>
      </c>
      <c r="P800" t="str">
        <f>_xll.XLOOKUP(Table1[[#This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IF(_xll.XLOOKUP(C801,customers!$A$1:$A$1001,customers!$C$1:$C$1001,,0)=0, "",_xll.XLOOKUP(C801,customers!$A$1:$A$1001,customers!$C$1:$C$1001,,0))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6">
        <f t="shared" si="36"/>
        <v>36.450000000000003</v>
      </c>
      <c r="N801" t="str">
        <f t="shared" si="37"/>
        <v>Excelsa</v>
      </c>
      <c r="O801" t="str">
        <f t="shared" si="38"/>
        <v>Dark</v>
      </c>
      <c r="P801" t="str">
        <f>_xll.XLOOKUP(Table1[[#This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IF(_xll.XLOOKUP(C802,customers!$A$1:$A$1001,customers!$C$1:$C$1001,,0)=0, "",_xll.XLOOKUP(C802,customers!$A$1:$A$1001,customers!$C$1:$C$1001,,0))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6">
        <f t="shared" si="36"/>
        <v>16.11</v>
      </c>
      <c r="N802" t="str">
        <f t="shared" si="37"/>
        <v>Robusta</v>
      </c>
      <c r="O802" t="str">
        <f t="shared" si="38"/>
        <v>Dark</v>
      </c>
      <c r="P802" t="str">
        <f>_xll.XLOOKUP(Table1[[#This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IF(_xll.XLOOKUP(C803,customers!$A$1:$A$1001,customers!$C$1:$C$1001,,0)=0, "",_xll.XLOOKUP(C803,customers!$A$1:$A$1001,customers!$C$1:$C$1001,,0))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6">
        <f t="shared" si="36"/>
        <v>41.169999999999995</v>
      </c>
      <c r="N803" t="str">
        <f t="shared" si="37"/>
        <v>Robusta</v>
      </c>
      <c r="O803" t="str">
        <f t="shared" si="38"/>
        <v>Dark</v>
      </c>
      <c r="P803" t="str">
        <f>_xll.XLOOKUP(Table1[[#This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IF(_xll.XLOOKUP(C804,customers!$A$1:$A$1001,customers!$C$1:$C$1001,,0)=0, "",_xll.XLOOKUP(C804,customers!$A$1:$A$1001,customers!$C$1:$C$1001,,0))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6">
        <f t="shared" si="36"/>
        <v>10.739999999999998</v>
      </c>
      <c r="N804" t="str">
        <f t="shared" si="37"/>
        <v>Robusta</v>
      </c>
      <c r="O804" t="str">
        <f t="shared" si="38"/>
        <v>Dark</v>
      </c>
      <c r="P804" t="str">
        <f>_xll.XLOOKUP(Table1[[#This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IF(_xll.XLOOKUP(C805,customers!$A$1:$A$1001,customers!$C$1:$C$1001,,0)=0, "",_xll.XLOOKUP(C805,customers!$A$1:$A$1001,customers!$C$1:$C$1001,,0))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6">
        <f t="shared" si="36"/>
        <v>126.49999999999999</v>
      </c>
      <c r="N805" t="str">
        <f t="shared" si="37"/>
        <v>Excelsa</v>
      </c>
      <c r="O805" t="str">
        <f t="shared" si="38"/>
        <v>Medium</v>
      </c>
      <c r="P805" t="str">
        <f>_xll.XLOOKUP(Table1[[#This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IF(_xll.XLOOKUP(C806,customers!$A$1:$A$1001,customers!$C$1:$C$1001,,0)=0, "",_xll.XLOOKUP(C806,customers!$A$1:$A$1001,customers!$C$1:$C$1001,,0))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6">
        <f t="shared" si="36"/>
        <v>23.9</v>
      </c>
      <c r="N806" t="str">
        <f t="shared" si="37"/>
        <v>Robusta</v>
      </c>
      <c r="O806" t="str">
        <f t="shared" si="38"/>
        <v>Light</v>
      </c>
      <c r="P806" t="str">
        <f>_xll.XLOOKUP(Table1[[#This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IF(_xll.XLOOKUP(C807,customers!$A$1:$A$1001,customers!$C$1:$C$1001,,0)=0, "",_xll.XLOOKUP(C807,customers!$A$1:$A$1001,customers!$C$1:$C$1001,,0))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6">
        <f t="shared" si="36"/>
        <v>5.97</v>
      </c>
      <c r="N807" t="str">
        <f t="shared" si="37"/>
        <v>Robusta</v>
      </c>
      <c r="O807" t="str">
        <f t="shared" si="38"/>
        <v>Medium</v>
      </c>
      <c r="P807" t="str">
        <f>_xll.XLOOKUP(Table1[[#This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IF(_xll.XLOOKUP(C808,customers!$A$1:$A$1001,customers!$C$1:$C$1001,,0)=0, "",_xll.XLOOKUP(C808,customers!$A$1:$A$1001,customers!$C$1:$C$1001,,0))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6">
        <f t="shared" si="36"/>
        <v>7.77</v>
      </c>
      <c r="N808" t="str">
        <f t="shared" si="37"/>
        <v>Liberica</v>
      </c>
      <c r="O808" t="str">
        <f t="shared" si="38"/>
        <v>Dark</v>
      </c>
      <c r="P808" t="str">
        <f>_xll.XLOOKUP(Table1[[#This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IF(_xll.XLOOKUP(C809,customers!$A$1:$A$1001,customers!$C$1:$C$1001,,0)=0, "",_xll.XLOOKUP(C809,customers!$A$1:$A$1001,customers!$C$1:$C$1001,,0))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6">
        <f t="shared" si="36"/>
        <v>23.31</v>
      </c>
      <c r="N809" t="str">
        <f t="shared" si="37"/>
        <v>Liberica</v>
      </c>
      <c r="O809" t="str">
        <f t="shared" si="38"/>
        <v>Dark</v>
      </c>
      <c r="P809" t="str">
        <f>_xll.XLOOKUP(Table1[[#This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IF(_xll.XLOOKUP(C810,customers!$A$1:$A$1001,customers!$C$1:$C$1001,,0)=0, "",_xll.XLOOKUP(C810,customers!$A$1:$A$1001,customers!$C$1:$C$1001,,0))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6">
        <f t="shared" si="36"/>
        <v>137.42499999999998</v>
      </c>
      <c r="N810" t="str">
        <f t="shared" si="37"/>
        <v>Robusta</v>
      </c>
      <c r="O810" t="str">
        <f t="shared" si="38"/>
        <v>Light</v>
      </c>
      <c r="P810" t="str">
        <f>_xll.XLOOKUP(Table1[[#This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IF(_xll.XLOOKUP(C811,customers!$A$1:$A$1001,customers!$C$1:$C$1001,,0)=0, "",_xll.XLOOKUP(C811,customers!$A$1:$A$1001,customers!$C$1:$C$1001,,0))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6">
        <f t="shared" si="36"/>
        <v>8.0549999999999997</v>
      </c>
      <c r="N811" t="str">
        <f t="shared" si="37"/>
        <v>Robusta</v>
      </c>
      <c r="O811" t="str">
        <f t="shared" si="38"/>
        <v>Dark</v>
      </c>
      <c r="P811" t="str">
        <f>_xll.XLOOKUP(Table1[[#This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IF(_xll.XLOOKUP(C812,customers!$A$1:$A$1001,customers!$C$1:$C$1001,,0)=0, "",_xll.XLOOKUP(C812,customers!$A$1:$A$1001,customers!$C$1:$C$1001,,0))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6">
        <f t="shared" si="36"/>
        <v>28.53</v>
      </c>
      <c r="N812" t="str">
        <f t="shared" si="37"/>
        <v>Liberica</v>
      </c>
      <c r="O812" t="str">
        <f t="shared" si="38"/>
        <v>Light</v>
      </c>
      <c r="P812" t="str">
        <f>_xll.XLOOKUP(Table1[[#This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IF(_xll.XLOOKUP(C813,customers!$A$1:$A$1001,customers!$C$1:$C$1001,,0)=0, "",_xll.XLOOKUP(C813,customers!$A$1:$A$1001,customers!$C$1:$C$1001,,0))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6">
        <f t="shared" si="36"/>
        <v>67.5</v>
      </c>
      <c r="N813" t="str">
        <f t="shared" si="37"/>
        <v>Arabica</v>
      </c>
      <c r="O813" t="str">
        <f t="shared" si="38"/>
        <v>Medium</v>
      </c>
      <c r="P813" t="str">
        <f>_xll.XLOOKUP(Table1[[#This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IF(_xll.XLOOKUP(C814,customers!$A$1:$A$1001,customers!$C$1:$C$1001,,0)=0, "",_xll.XLOOKUP(C814,customers!$A$1:$A$1001,customers!$C$1:$C$1001,,0))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6">
        <f t="shared" si="36"/>
        <v>178.70999999999998</v>
      </c>
      <c r="N814" t="str">
        <f t="shared" si="37"/>
        <v>Liberica</v>
      </c>
      <c r="O814" t="str">
        <f t="shared" si="38"/>
        <v>Dark</v>
      </c>
      <c r="P814" t="str">
        <f>_xll.XLOOKUP(Table1[[#This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IF(_xll.XLOOKUP(C815,customers!$A$1:$A$1001,customers!$C$1:$C$1001,,0)=0, "",_xll.XLOOKUP(C815,customers!$A$1:$A$1001,customers!$C$1:$C$1001,,0))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6">
        <f t="shared" si="36"/>
        <v>31.624999999999996</v>
      </c>
      <c r="N815" t="str">
        <f t="shared" si="37"/>
        <v>Excelsa</v>
      </c>
      <c r="O815" t="str">
        <f t="shared" si="38"/>
        <v>Medium</v>
      </c>
      <c r="P815" t="str">
        <f>_xll.XLOOKUP(Table1[[#This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IF(_xll.XLOOKUP(C816,customers!$A$1:$A$1001,customers!$C$1:$C$1001,,0)=0, "",_xll.XLOOKUP(C816,customers!$A$1:$A$1001,customers!$C$1:$C$1001,,0))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6">
        <f t="shared" si="36"/>
        <v>8.91</v>
      </c>
      <c r="N816" t="str">
        <f t="shared" si="37"/>
        <v>Excelsa</v>
      </c>
      <c r="O816" t="str">
        <f t="shared" si="38"/>
        <v>Light</v>
      </c>
      <c r="P816" t="str">
        <f>_xll.XLOOKUP(Table1[[#This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IF(_xll.XLOOKUP(C817,customers!$A$1:$A$1001,customers!$C$1:$C$1001,,0)=0, "",_xll.XLOOKUP(C817,customers!$A$1:$A$1001,customers!$C$1:$C$1001,,0))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6">
        <f t="shared" si="36"/>
        <v>35.82</v>
      </c>
      <c r="N817" t="str">
        <f t="shared" si="37"/>
        <v>Robusta</v>
      </c>
      <c r="O817" t="str">
        <f t="shared" si="38"/>
        <v>Medium</v>
      </c>
      <c r="P817" t="str">
        <f>_xll.XLOOKUP(Table1[[#This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IF(_xll.XLOOKUP(C818,customers!$A$1:$A$1001,customers!$C$1:$C$1001,,0)=0, "",_xll.XLOOKUP(C818,customers!$A$1:$A$1001,customers!$C$1:$C$1001,,0))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6">
        <f t="shared" si="36"/>
        <v>38.04</v>
      </c>
      <c r="N818" t="str">
        <f t="shared" si="37"/>
        <v>Liberica</v>
      </c>
      <c r="O818" t="str">
        <f t="shared" si="38"/>
        <v>Light</v>
      </c>
      <c r="P818" t="str">
        <f>_xll.XLOOKUP(Table1[[#This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IF(_xll.XLOOKUP(C819,customers!$A$1:$A$1001,customers!$C$1:$C$1001,,0)=0, "",_xll.XLOOKUP(C819,customers!$A$1:$A$1001,customers!$C$1:$C$1001,,0))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6">
        <f t="shared" si="36"/>
        <v>15.54</v>
      </c>
      <c r="N819" t="str">
        <f t="shared" si="37"/>
        <v>Liberica</v>
      </c>
      <c r="O819" t="str">
        <f t="shared" si="38"/>
        <v>Dark</v>
      </c>
      <c r="P819" t="str">
        <f>_xll.XLOOKUP(Table1[[#This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IF(_xll.XLOOKUP(C820,customers!$A$1:$A$1001,customers!$C$1:$C$1001,,0)=0, "",_xll.XLOOKUP(C820,customers!$A$1:$A$1001,customers!$C$1:$C$1001,,0))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6">
        <f t="shared" si="36"/>
        <v>79.25</v>
      </c>
      <c r="N820" t="str">
        <f t="shared" si="37"/>
        <v>Liberica</v>
      </c>
      <c r="O820" t="str">
        <f t="shared" si="38"/>
        <v>Light</v>
      </c>
      <c r="P820" t="str">
        <f>_xll.XLOOKUP(Table1[[#This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IF(_xll.XLOOKUP(C821,customers!$A$1:$A$1001,customers!$C$1:$C$1001,,0)=0, "",_xll.XLOOKUP(C821,customers!$A$1:$A$1001,customers!$C$1:$C$1001,,0))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6">
        <f t="shared" si="36"/>
        <v>4.7549999999999999</v>
      </c>
      <c r="N821" t="str">
        <f t="shared" si="37"/>
        <v>Liberica</v>
      </c>
      <c r="O821" t="str">
        <f t="shared" si="38"/>
        <v>Light</v>
      </c>
      <c r="P821" t="str">
        <f>_xll.XLOOKUP(Table1[[#This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IF(_xll.XLOOKUP(C822,customers!$A$1:$A$1001,customers!$C$1:$C$1001,,0)=0, "",_xll.XLOOKUP(C822,customers!$A$1:$A$1001,customers!$C$1:$C$1001,,0))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6">
        <f t="shared" si="36"/>
        <v>55</v>
      </c>
      <c r="N822" t="str">
        <f t="shared" si="37"/>
        <v>Excelsa</v>
      </c>
      <c r="O822" t="str">
        <f t="shared" si="38"/>
        <v>Medium</v>
      </c>
      <c r="P822" t="str">
        <f>_xll.XLOOKUP(Table1[[#This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IF(_xll.XLOOKUP(C823,customers!$A$1:$A$1001,customers!$C$1:$C$1001,,0)=0, "",_xll.XLOOKUP(C823,customers!$A$1:$A$1001,customers!$C$1:$C$1001,,0))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6">
        <f t="shared" si="36"/>
        <v>26.849999999999994</v>
      </c>
      <c r="N823" t="str">
        <f t="shared" si="37"/>
        <v>Robusta</v>
      </c>
      <c r="O823" t="str">
        <f t="shared" si="38"/>
        <v>Dark</v>
      </c>
      <c r="P823" t="str">
        <f>_xll.XLOOKUP(Table1[[#This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IF(_xll.XLOOKUP(C824,customers!$A$1:$A$1001,customers!$C$1:$C$1001,,0)=0, "",_xll.XLOOKUP(C824,customers!$A$1:$A$1001,customers!$C$1:$C$1001,,0))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6">
        <f t="shared" si="36"/>
        <v>136.61999999999998</v>
      </c>
      <c r="N824" t="str">
        <f t="shared" si="37"/>
        <v>Excelsa</v>
      </c>
      <c r="O824" t="str">
        <f t="shared" si="38"/>
        <v>Light</v>
      </c>
      <c r="P824" t="str">
        <f>_xll.XLOOKUP(Table1[[#This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IF(_xll.XLOOKUP(C825,customers!$A$1:$A$1001,customers!$C$1:$C$1001,,0)=0, "",_xll.XLOOKUP(C825,customers!$A$1:$A$1001,customers!$C$1:$C$1001,,0))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6">
        <f t="shared" si="36"/>
        <v>47.55</v>
      </c>
      <c r="N825" t="str">
        <f t="shared" si="37"/>
        <v>Liberica</v>
      </c>
      <c r="O825" t="str">
        <f t="shared" si="38"/>
        <v>Light</v>
      </c>
      <c r="P825" t="str">
        <f>_xll.XLOOKUP(Table1[[#This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IF(_xll.XLOOKUP(C826,customers!$A$1:$A$1001,customers!$C$1:$C$1001,,0)=0, "",_xll.XLOOKUP(C826,customers!$A$1:$A$1001,customers!$C$1:$C$1001,,0))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6">
        <f t="shared" si="36"/>
        <v>16.875</v>
      </c>
      <c r="N826" t="str">
        <f t="shared" si="37"/>
        <v>Arabica</v>
      </c>
      <c r="O826" t="str">
        <f t="shared" si="38"/>
        <v>Medium</v>
      </c>
      <c r="P826" t="str">
        <f>_xll.XLOOKUP(Table1[[#This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IF(_xll.XLOOKUP(C827,customers!$A$1:$A$1001,customers!$C$1:$C$1001,,0)=0, "",_xll.XLOOKUP(C827,customers!$A$1:$A$1001,customers!$C$1:$C$1001,,0))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6">
        <f t="shared" si="36"/>
        <v>29.849999999999998</v>
      </c>
      <c r="N827" t="str">
        <f t="shared" si="37"/>
        <v>Arabica</v>
      </c>
      <c r="O827" t="str">
        <f t="shared" si="38"/>
        <v>Dark</v>
      </c>
      <c r="P827" t="str">
        <f>_xll.XLOOKUP(Table1[[#This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IF(_xll.XLOOKUP(C828,customers!$A$1:$A$1001,customers!$C$1:$C$1001,,0)=0, "",_xll.XLOOKUP(C828,customers!$A$1:$A$1001,customers!$C$1:$C$1001,,0))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6">
        <f t="shared" si="36"/>
        <v>41.25</v>
      </c>
      <c r="N828" t="str">
        <f t="shared" si="37"/>
        <v>Excelsa</v>
      </c>
      <c r="O828" t="str">
        <f t="shared" si="38"/>
        <v>Medium</v>
      </c>
      <c r="P828" t="str">
        <f>_xll.XLOOKUP(Table1[[#This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IF(_xll.XLOOKUP(C829,customers!$A$1:$A$1001,customers!$C$1:$C$1001,,0)=0, "",_xll.XLOOKUP(C829,customers!$A$1:$A$1001,customers!$C$1:$C$1001,,0))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6">
        <f t="shared" si="36"/>
        <v>20.625</v>
      </c>
      <c r="N829" t="str">
        <f t="shared" si="37"/>
        <v>Excelsa</v>
      </c>
      <c r="O829" t="str">
        <f t="shared" si="38"/>
        <v>Medium</v>
      </c>
      <c r="P829" t="str">
        <f>_xll.XLOOKUP(Table1[[#This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IF(_xll.XLOOKUP(C830,customers!$A$1:$A$1001,customers!$C$1:$C$1001,,0)=0, "",_xll.XLOOKUP(C830,customers!$A$1:$A$1001,customers!$C$1:$C$1001,,0))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6">
        <f t="shared" si="36"/>
        <v>137.31</v>
      </c>
      <c r="N830" t="str">
        <f t="shared" si="37"/>
        <v>Arabica</v>
      </c>
      <c r="O830" t="str">
        <f t="shared" si="38"/>
        <v>Dark</v>
      </c>
      <c r="P830" t="str">
        <f>_xll.XLOOKUP(Table1[[#This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IF(_xll.XLOOKUP(C831,customers!$A$1:$A$1001,customers!$C$1:$C$1001,,0)=0, "",_xll.XLOOKUP(C831,customers!$A$1:$A$1001,customers!$C$1:$C$1001,,0))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6">
        <f t="shared" si="36"/>
        <v>2.9849999999999999</v>
      </c>
      <c r="N831" t="str">
        <f t="shared" si="37"/>
        <v>Arabica</v>
      </c>
      <c r="O831" t="str">
        <f t="shared" si="38"/>
        <v>Dark</v>
      </c>
      <c r="P831" t="str">
        <f>_xll.XLOOKUP(Table1[[#This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IF(_xll.XLOOKUP(C832,customers!$A$1:$A$1001,customers!$C$1:$C$1001,,0)=0, "",_xll.XLOOKUP(C832,customers!$A$1:$A$1001,customers!$C$1:$C$1001,,0))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6">
        <f t="shared" si="36"/>
        <v>27.5</v>
      </c>
      <c r="N832" t="str">
        <f t="shared" si="37"/>
        <v>Excelsa</v>
      </c>
      <c r="O832" t="str">
        <f t="shared" si="38"/>
        <v>Medium</v>
      </c>
      <c r="P832" t="str">
        <f>_xll.XLOOKUP(Table1[[#This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IF(_xll.XLOOKUP(C833,customers!$A$1:$A$1001,customers!$C$1:$C$1001,,0)=0, "",_xll.XLOOKUP(C833,customers!$A$1:$A$1001,customers!$C$1:$C$1001,,0))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6">
        <f t="shared" si="36"/>
        <v>5.97</v>
      </c>
      <c r="N833" t="str">
        <f t="shared" si="37"/>
        <v>Arabica</v>
      </c>
      <c r="O833" t="str">
        <f t="shared" si="38"/>
        <v>Dark</v>
      </c>
      <c r="P833" t="str">
        <f>_xll.XLOOKUP(Table1[[#This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IF(_xll.XLOOKUP(C834,customers!$A$1:$A$1001,customers!$C$1:$C$1001,,0)=0, "",_xll.XLOOKUP(C834,customers!$A$1:$A$1001,customers!$C$1:$C$1001,,0))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6">
        <f t="shared" si="36"/>
        <v>59.699999999999996</v>
      </c>
      <c r="N834" t="str">
        <f t="shared" si="37"/>
        <v>Robusta</v>
      </c>
      <c r="O834" t="str">
        <f t="shared" si="38"/>
        <v>Medium</v>
      </c>
      <c r="P834" t="str">
        <f>_xll.XLOOKUP(Table1[[#This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IF(_xll.XLOOKUP(C835,customers!$A$1:$A$1001,customers!$C$1:$C$1001,,0)=0, "",_xll.XLOOKUP(C835,customers!$A$1:$A$1001,customers!$C$1:$C$1001,,0))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6">
        <f t="shared" ref="M835:M898" si="39">L835*E835</f>
        <v>82.339999999999989</v>
      </c>
      <c r="N835" t="str">
        <f t="shared" ref="N835:N898" si="40">_xlfn.IFS(I835="Rob","Robusta",I835="Exc", "Excelsa", I835="Ara", "Arabica", I835="Lib", "Liberica")</f>
        <v>Robusta</v>
      </c>
      <c r="O835" t="str">
        <f t="shared" ref="O835:O898" si="41">_xlfn.IFS(J835="M", "Medium", J835="L", "Light", J835="D","Dark")</f>
        <v>Dark</v>
      </c>
      <c r="P835" t="str">
        <f>_xll.XLOOKUP(Table1[[#This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IF(_xll.XLOOKUP(C836,customers!$A$1:$A$1001,customers!$C$1:$C$1001,,0)=0, "",_xll.XLOOKUP(C836,customers!$A$1:$A$1001,customers!$C$1:$C$1001,,0))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6">
        <f t="shared" si="39"/>
        <v>22.884999999999998</v>
      </c>
      <c r="N836" t="str">
        <f t="shared" si="40"/>
        <v>Arabica</v>
      </c>
      <c r="O836" t="str">
        <f t="shared" si="41"/>
        <v>Dark</v>
      </c>
      <c r="P836" t="str">
        <f>_xll.XLOOKUP(Table1[[#This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IF(_xll.XLOOKUP(C837,customers!$A$1:$A$1001,customers!$C$1:$C$1001,,0)=0, "",_xll.XLOOKUP(C837,customers!$A$1:$A$1001,customers!$C$1:$C$1001,,0))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6">
        <f t="shared" si="39"/>
        <v>8.91</v>
      </c>
      <c r="N837" t="str">
        <f t="shared" si="40"/>
        <v>Excelsa</v>
      </c>
      <c r="O837" t="str">
        <f t="shared" si="41"/>
        <v>Light</v>
      </c>
      <c r="P837" t="str">
        <f>_xll.XLOOKUP(Table1[[#This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IF(_xll.XLOOKUP(C838,customers!$A$1:$A$1001,customers!$C$1:$C$1001,,0)=0, "",_xll.XLOOKUP(C838,customers!$A$1:$A$1001,customers!$C$1:$C$1001,,0))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6">
        <f t="shared" si="39"/>
        <v>11.94</v>
      </c>
      <c r="N838" t="str">
        <f t="shared" si="40"/>
        <v>Arabica</v>
      </c>
      <c r="O838" t="str">
        <f t="shared" si="41"/>
        <v>Dark</v>
      </c>
      <c r="P838" t="str">
        <f>_xll.XLOOKUP(Table1[[#This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IF(_xll.XLOOKUP(C839,customers!$A$1:$A$1001,customers!$C$1:$C$1001,,0)=0, "",_xll.XLOOKUP(C839,customers!$A$1:$A$1001,customers!$C$1:$C$1001,,0))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6">
        <f t="shared" si="39"/>
        <v>100.39499999999998</v>
      </c>
      <c r="N839" t="str">
        <f t="shared" si="40"/>
        <v>Liberica</v>
      </c>
      <c r="O839" t="str">
        <f t="shared" si="41"/>
        <v>Medium</v>
      </c>
      <c r="P839" t="str">
        <f>_xll.XLOOKUP(Table1[[#This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IF(_xll.XLOOKUP(C840,customers!$A$1:$A$1001,customers!$C$1:$C$1001,,0)=0, "",_xll.XLOOKUP(C840,customers!$A$1:$A$1001,customers!$C$1:$C$1001,,0))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6">
        <f t="shared" si="39"/>
        <v>114.42499999999998</v>
      </c>
      <c r="N840" t="str">
        <f t="shared" si="40"/>
        <v>Arabica</v>
      </c>
      <c r="O840" t="str">
        <f t="shared" si="41"/>
        <v>Dark</v>
      </c>
      <c r="P840" t="str">
        <f>_xll.XLOOKUP(Table1[[#This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IF(_xll.XLOOKUP(C841,customers!$A$1:$A$1001,customers!$C$1:$C$1001,,0)=0, "",_xll.XLOOKUP(C841,customers!$A$1:$A$1001,customers!$C$1:$C$1001,,0))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6">
        <f t="shared" si="39"/>
        <v>41.25</v>
      </c>
      <c r="N841" t="str">
        <f t="shared" si="40"/>
        <v>Excelsa</v>
      </c>
      <c r="O841" t="str">
        <f t="shared" si="41"/>
        <v>Medium</v>
      </c>
      <c r="P841" t="str">
        <f>_xll.XLOOKUP(Table1[[#This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IF(_xll.XLOOKUP(C842,customers!$A$1:$A$1001,customers!$C$1:$C$1001,,0)=0, "",_xll.XLOOKUP(C842,customers!$A$1:$A$1001,customers!$C$1:$C$1001,,0))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6">
        <f t="shared" si="39"/>
        <v>28.679999999999996</v>
      </c>
      <c r="N842" t="str">
        <f t="shared" si="40"/>
        <v>Robusta</v>
      </c>
      <c r="O842" t="str">
        <f t="shared" si="41"/>
        <v>Light</v>
      </c>
      <c r="P842" t="str">
        <f>_xll.XLOOKUP(Table1[[#This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IF(_xll.XLOOKUP(C843,customers!$A$1:$A$1001,customers!$C$1:$C$1001,,0)=0, "",_xll.XLOOKUP(C843,customers!$A$1:$A$1001,customers!$C$1:$C$1001,,0))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6">
        <f t="shared" si="39"/>
        <v>4.3650000000000002</v>
      </c>
      <c r="N843" t="str">
        <f t="shared" si="40"/>
        <v>Liberica</v>
      </c>
      <c r="O843" t="str">
        <f t="shared" si="41"/>
        <v>Medium</v>
      </c>
      <c r="P843" t="str">
        <f>_xll.XLOOKUP(Table1[[#This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IF(_xll.XLOOKUP(C844,customers!$A$1:$A$1001,customers!$C$1:$C$1001,,0)=0, "",_xll.XLOOKUP(C844,customers!$A$1:$A$1001,customers!$C$1:$C$1001,,0))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6">
        <f t="shared" si="39"/>
        <v>8.25</v>
      </c>
      <c r="N844" t="str">
        <f t="shared" si="40"/>
        <v>Excelsa</v>
      </c>
      <c r="O844" t="str">
        <f t="shared" si="41"/>
        <v>Medium</v>
      </c>
      <c r="P844" t="str">
        <f>_xll.XLOOKUP(Table1[[#This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IF(_xll.XLOOKUP(C845,customers!$A$1:$A$1001,customers!$C$1:$C$1001,,0)=0, "",_xll.XLOOKUP(C845,customers!$A$1:$A$1001,customers!$C$1:$C$1001,,0))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6">
        <f t="shared" si="39"/>
        <v>8.25</v>
      </c>
      <c r="N845" t="str">
        <f t="shared" si="40"/>
        <v>Excelsa</v>
      </c>
      <c r="O845" t="str">
        <f t="shared" si="41"/>
        <v>Medium</v>
      </c>
      <c r="P845" t="str">
        <f>_xll.XLOOKUP(Table1[[#This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IF(_xll.XLOOKUP(C846,customers!$A$1:$A$1001,customers!$C$1:$C$1001,,0)=0, "",_xll.XLOOKUP(C846,customers!$A$1:$A$1001,customers!$C$1:$C$1001,,0))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6">
        <f t="shared" si="39"/>
        <v>35.82</v>
      </c>
      <c r="N846" t="str">
        <f t="shared" si="40"/>
        <v>Arabica</v>
      </c>
      <c r="O846" t="str">
        <f t="shared" si="41"/>
        <v>Dark</v>
      </c>
      <c r="P846" t="str">
        <f>_xll.XLOOKUP(Table1[[#This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IF(_xll.XLOOKUP(C847,customers!$A$1:$A$1001,customers!$C$1:$C$1001,,0)=0, "",_xll.XLOOKUP(C847,customers!$A$1:$A$1001,customers!$C$1:$C$1001,,0))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6">
        <f t="shared" si="39"/>
        <v>167.67000000000002</v>
      </c>
      <c r="N847" t="str">
        <f t="shared" si="40"/>
        <v>Excelsa</v>
      </c>
      <c r="O847" t="str">
        <f t="shared" si="41"/>
        <v>Dark</v>
      </c>
      <c r="P847" t="str">
        <f>_xll.XLOOKUP(Table1[[#This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IF(_xll.XLOOKUP(C848,customers!$A$1:$A$1001,customers!$C$1:$C$1001,,0)=0, "",_xll.XLOOKUP(C848,customers!$A$1:$A$1001,customers!$C$1:$C$1001,,0))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6">
        <f t="shared" si="39"/>
        <v>51.749999999999993</v>
      </c>
      <c r="N848" t="str">
        <f t="shared" si="40"/>
        <v>Arabica</v>
      </c>
      <c r="O848" t="str">
        <f t="shared" si="41"/>
        <v>Medium</v>
      </c>
      <c r="P848" t="str">
        <f>_xll.XLOOKUP(Table1[[#This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IF(_xll.XLOOKUP(C849,customers!$A$1:$A$1001,customers!$C$1:$C$1001,,0)=0, "",_xll.XLOOKUP(C849,customers!$A$1:$A$1001,customers!$C$1:$C$1001,,0))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6">
        <f t="shared" si="39"/>
        <v>8.9550000000000001</v>
      </c>
      <c r="N849" t="str">
        <f t="shared" si="40"/>
        <v>Arabica</v>
      </c>
      <c r="O849" t="str">
        <f t="shared" si="41"/>
        <v>Dark</v>
      </c>
      <c r="P849" t="str">
        <f>_xll.XLOOKUP(Table1[[#This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IF(_xll.XLOOKUP(C850,customers!$A$1:$A$1001,customers!$C$1:$C$1001,,0)=0, "",_xll.XLOOKUP(C850,customers!$A$1:$A$1001,customers!$C$1:$C$1001,,0))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6">
        <f t="shared" si="39"/>
        <v>53.46</v>
      </c>
      <c r="N850" t="str">
        <f t="shared" si="40"/>
        <v>Excelsa</v>
      </c>
      <c r="O850" t="str">
        <f t="shared" si="41"/>
        <v>Light</v>
      </c>
      <c r="P850" t="str">
        <f>_xll.XLOOKUP(Table1[[#This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IF(_xll.XLOOKUP(C851,customers!$A$1:$A$1001,customers!$C$1:$C$1001,,0)=0, "",_xll.XLOOKUP(C851,customers!$A$1:$A$1001,customers!$C$1:$C$1001,,0))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6">
        <f t="shared" si="39"/>
        <v>23.31</v>
      </c>
      <c r="N851" t="str">
        <f t="shared" si="40"/>
        <v>Arabica</v>
      </c>
      <c r="O851" t="str">
        <f t="shared" si="41"/>
        <v>Light</v>
      </c>
      <c r="P851" t="str">
        <f>_xll.XLOOKUP(Table1[[#This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IF(_xll.XLOOKUP(C852,customers!$A$1:$A$1001,customers!$C$1:$C$1001,,0)=0, "",_xll.XLOOKUP(C852,customers!$A$1:$A$1001,customers!$C$1:$C$1001,,0))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6">
        <f t="shared" si="39"/>
        <v>6.75</v>
      </c>
      <c r="N852" t="str">
        <f t="shared" si="40"/>
        <v>Arabica</v>
      </c>
      <c r="O852" t="str">
        <f t="shared" si="41"/>
        <v>Medium</v>
      </c>
      <c r="P852" t="str">
        <f>_xll.XLOOKUP(Table1[[#This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IF(_xll.XLOOKUP(C853,customers!$A$1:$A$1001,customers!$C$1:$C$1001,,0)=0, "",_xll.XLOOKUP(C853,customers!$A$1:$A$1001,customers!$C$1:$C$1001,,0))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6">
        <f t="shared" si="39"/>
        <v>7.77</v>
      </c>
      <c r="N853" t="str">
        <f t="shared" si="40"/>
        <v>Liberica</v>
      </c>
      <c r="O853" t="str">
        <f t="shared" si="41"/>
        <v>Dark</v>
      </c>
      <c r="P853" t="str">
        <f>_xll.XLOOKUP(Table1[[#This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IF(_xll.XLOOKUP(C854,customers!$A$1:$A$1001,customers!$C$1:$C$1001,,0)=0, "",_xll.XLOOKUP(C854,customers!$A$1:$A$1001,customers!$C$1:$C$1001,,0))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6">
        <f t="shared" si="39"/>
        <v>119.13999999999999</v>
      </c>
      <c r="N854" t="str">
        <f t="shared" si="40"/>
        <v>Liberica</v>
      </c>
      <c r="O854" t="str">
        <f t="shared" si="41"/>
        <v>Dark</v>
      </c>
      <c r="P854" t="str">
        <f>_xll.XLOOKUP(Table1[[#This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IF(_xll.XLOOKUP(C855,customers!$A$1:$A$1001,customers!$C$1:$C$1001,,0)=0, "",_xll.XLOOKUP(C855,customers!$A$1:$A$1001,customers!$C$1:$C$1001,,0))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6">
        <f t="shared" si="39"/>
        <v>19.899999999999999</v>
      </c>
      <c r="N855" t="str">
        <f t="shared" si="40"/>
        <v>Arabica</v>
      </c>
      <c r="O855" t="str">
        <f t="shared" si="41"/>
        <v>Dark</v>
      </c>
      <c r="P855" t="str">
        <f>_xll.XLOOKUP(Table1[[#This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IF(_xll.XLOOKUP(C856,customers!$A$1:$A$1001,customers!$C$1:$C$1001,,0)=0, "",_xll.XLOOKUP(C856,customers!$A$1:$A$1001,customers!$C$1:$C$1001,,0))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6">
        <f t="shared" si="39"/>
        <v>35.849999999999994</v>
      </c>
      <c r="N856" t="str">
        <f t="shared" si="40"/>
        <v>Robusta</v>
      </c>
      <c r="O856" t="str">
        <f t="shared" si="41"/>
        <v>Light</v>
      </c>
      <c r="P856" t="str">
        <f>_xll.XLOOKUP(Table1[[#This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IF(_xll.XLOOKUP(C857,customers!$A$1:$A$1001,customers!$C$1:$C$1001,,0)=0, "",_xll.XLOOKUP(C857,customers!$A$1:$A$1001,customers!$C$1:$C$1001,,0))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6">
        <f t="shared" si="39"/>
        <v>89.35499999999999</v>
      </c>
      <c r="N857" t="str">
        <f t="shared" si="40"/>
        <v>Liberica</v>
      </c>
      <c r="O857" t="str">
        <f t="shared" si="41"/>
        <v>Dark</v>
      </c>
      <c r="P857" t="str">
        <f>_xll.XLOOKUP(Table1[[#This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IF(_xll.XLOOKUP(C858,customers!$A$1:$A$1001,customers!$C$1:$C$1001,,0)=0, "",_xll.XLOOKUP(C858,customers!$A$1:$A$1001,customers!$C$1:$C$1001,,0))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6">
        <f t="shared" si="39"/>
        <v>8.73</v>
      </c>
      <c r="N858" t="str">
        <f t="shared" si="40"/>
        <v>Liberica</v>
      </c>
      <c r="O858" t="str">
        <f t="shared" si="41"/>
        <v>Medium</v>
      </c>
      <c r="P858" t="str">
        <f>_xll.XLOOKUP(Table1[[#This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IF(_xll.XLOOKUP(C859,customers!$A$1:$A$1001,customers!$C$1:$C$1001,,0)=0, "",_xll.XLOOKUP(C859,customers!$A$1:$A$1001,customers!$C$1:$C$1001,,0))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6">
        <f t="shared" si="39"/>
        <v>137.42499999999998</v>
      </c>
      <c r="N859" t="str">
        <f t="shared" si="40"/>
        <v>Robusta</v>
      </c>
      <c r="O859" t="str">
        <f t="shared" si="41"/>
        <v>Light</v>
      </c>
      <c r="P859" t="str">
        <f>_xll.XLOOKUP(Table1[[#This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IF(_xll.XLOOKUP(C860,customers!$A$1:$A$1001,customers!$C$1:$C$1001,,0)=0, "",_xll.XLOOKUP(C860,customers!$A$1:$A$1001,customers!$C$1:$C$1001,,0))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6">
        <f t="shared" si="39"/>
        <v>34.92</v>
      </c>
      <c r="N860" t="str">
        <f t="shared" si="40"/>
        <v>Liberica</v>
      </c>
      <c r="O860" t="str">
        <f t="shared" si="41"/>
        <v>Medium</v>
      </c>
      <c r="P860" t="str">
        <f>_xll.XLOOKUP(Table1[[#This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IF(_xll.XLOOKUP(C861,customers!$A$1:$A$1001,customers!$C$1:$C$1001,,0)=0, "",_xll.XLOOKUP(C861,customers!$A$1:$A$1001,customers!$C$1:$C$1001,,0))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6">
        <f t="shared" si="39"/>
        <v>178.70999999999998</v>
      </c>
      <c r="N861" t="str">
        <f t="shared" si="40"/>
        <v>Arabica</v>
      </c>
      <c r="O861" t="str">
        <f t="shared" si="41"/>
        <v>Light</v>
      </c>
      <c r="P861" t="str">
        <f>_xll.XLOOKUP(Table1[[#This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IF(_xll.XLOOKUP(C862,customers!$A$1:$A$1001,customers!$C$1:$C$1001,,0)=0, "",_xll.XLOOKUP(C862,customers!$A$1:$A$1001,customers!$C$1:$C$1001,,0))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6">
        <f t="shared" si="39"/>
        <v>25.874999999999996</v>
      </c>
      <c r="N862" t="str">
        <f t="shared" si="40"/>
        <v>Arabica</v>
      </c>
      <c r="O862" t="str">
        <f t="shared" si="41"/>
        <v>Medium</v>
      </c>
      <c r="P862" t="str">
        <f>_xll.XLOOKUP(Table1[[#This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IF(_xll.XLOOKUP(C863,customers!$A$1:$A$1001,customers!$C$1:$C$1001,,0)=0, "",_xll.XLOOKUP(C863,customers!$A$1:$A$1001,customers!$C$1:$C$1001,,0))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6">
        <f t="shared" si="39"/>
        <v>77.699999999999989</v>
      </c>
      <c r="N863" t="str">
        <f t="shared" si="40"/>
        <v>Liberica</v>
      </c>
      <c r="O863" t="str">
        <f t="shared" si="41"/>
        <v>Dark</v>
      </c>
      <c r="P863" t="str">
        <f>_xll.XLOOKUP(Table1[[#This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IF(_xll.XLOOKUP(C864,customers!$A$1:$A$1001,customers!$C$1:$C$1001,,0)=0, "",_xll.XLOOKUP(C864,customers!$A$1:$A$1001,customers!$C$1:$C$1001,,0))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6">
        <f t="shared" si="39"/>
        <v>9.9499999999999993</v>
      </c>
      <c r="N864" t="str">
        <f t="shared" si="40"/>
        <v>Robusta</v>
      </c>
      <c r="O864" t="str">
        <f t="shared" si="41"/>
        <v>Medium</v>
      </c>
      <c r="P864" t="str">
        <f>_xll.XLOOKUP(Table1[[#This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IF(_xll.XLOOKUP(C865,customers!$A$1:$A$1001,customers!$C$1:$C$1001,,0)=0, "",_xll.XLOOKUP(C865,customers!$A$1:$A$1001,customers!$C$1:$C$1001,,0))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6">
        <f t="shared" si="39"/>
        <v>29.1</v>
      </c>
      <c r="N865" t="str">
        <f t="shared" si="40"/>
        <v>Liberica</v>
      </c>
      <c r="O865" t="str">
        <f t="shared" si="41"/>
        <v>Medium</v>
      </c>
      <c r="P865" t="str">
        <f>_xll.XLOOKUP(Table1[[#This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IF(_xll.XLOOKUP(C866,customers!$A$1:$A$1001,customers!$C$1:$C$1001,,0)=0, "",_xll.XLOOKUP(C866,customers!$A$1:$A$1001,customers!$C$1:$C$1001,,0))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6">
        <f t="shared" si="39"/>
        <v>21.509999999999998</v>
      </c>
      <c r="N866" t="str">
        <f t="shared" si="40"/>
        <v>Robusta</v>
      </c>
      <c r="O866" t="str">
        <f t="shared" si="41"/>
        <v>Light</v>
      </c>
      <c r="P866" t="str">
        <f>_xll.XLOOKUP(Table1[[#This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IF(_xll.XLOOKUP(C867,customers!$A$1:$A$1001,customers!$C$1:$C$1001,,0)=0, "",_xll.XLOOKUP(C867,customers!$A$1:$A$1001,customers!$C$1:$C$1001,,0))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6">
        <f t="shared" si="39"/>
        <v>6.75</v>
      </c>
      <c r="N867" t="str">
        <f t="shared" si="40"/>
        <v>Arabica</v>
      </c>
      <c r="O867" t="str">
        <f t="shared" si="41"/>
        <v>Medium</v>
      </c>
      <c r="P867" t="str">
        <f>_xll.XLOOKUP(Table1[[#This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IF(_xll.XLOOKUP(C868,customers!$A$1:$A$1001,customers!$C$1:$C$1001,,0)=0, "",_xll.XLOOKUP(C868,customers!$A$1:$A$1001,customers!$C$1:$C$1001,,0))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6">
        <f t="shared" si="39"/>
        <v>17.91</v>
      </c>
      <c r="N868" t="str">
        <f t="shared" si="40"/>
        <v>Arabica</v>
      </c>
      <c r="O868" t="str">
        <f t="shared" si="41"/>
        <v>Dark</v>
      </c>
      <c r="P868" t="str">
        <f>_xll.XLOOKUP(Table1[[#This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IF(_xll.XLOOKUP(C869,customers!$A$1:$A$1001,customers!$C$1:$C$1001,,0)=0, "",_xll.XLOOKUP(C869,customers!$A$1:$A$1001,customers!$C$1:$C$1001,,0))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6">
        <f t="shared" si="39"/>
        <v>29.784999999999997</v>
      </c>
      <c r="N869" t="str">
        <f t="shared" si="40"/>
        <v>Arabica</v>
      </c>
      <c r="O869" t="str">
        <f t="shared" si="41"/>
        <v>Light</v>
      </c>
      <c r="P869" t="str">
        <f>_xll.XLOOKUP(Table1[[#This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IF(_xll.XLOOKUP(C870,customers!$A$1:$A$1001,customers!$C$1:$C$1001,,0)=0, "",_xll.XLOOKUP(C870,customers!$A$1:$A$1001,customers!$C$1:$C$1001,,0))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6">
        <f t="shared" si="39"/>
        <v>41.25</v>
      </c>
      <c r="N870" t="str">
        <f t="shared" si="40"/>
        <v>Excelsa</v>
      </c>
      <c r="O870" t="str">
        <f t="shared" si="41"/>
        <v>Medium</v>
      </c>
      <c r="P870" t="str">
        <f>_xll.XLOOKUP(Table1[[#This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IF(_xll.XLOOKUP(C871,customers!$A$1:$A$1001,customers!$C$1:$C$1001,,0)=0, "",_xll.XLOOKUP(C871,customers!$A$1:$A$1001,customers!$C$1:$C$1001,,0))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6">
        <f t="shared" si="39"/>
        <v>17.91</v>
      </c>
      <c r="N871" t="str">
        <f t="shared" si="40"/>
        <v>Robusta</v>
      </c>
      <c r="O871" t="str">
        <f t="shared" si="41"/>
        <v>Medium</v>
      </c>
      <c r="P871" t="str">
        <f>_xll.XLOOKUP(Table1[[#This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IF(_xll.XLOOKUP(C872,customers!$A$1:$A$1001,customers!$C$1:$C$1001,,0)=0, "",_xll.XLOOKUP(C872,customers!$A$1:$A$1001,customers!$C$1:$C$1001,,0))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6">
        <f t="shared" si="39"/>
        <v>7.29</v>
      </c>
      <c r="N872" t="str">
        <f t="shared" si="40"/>
        <v>Excelsa</v>
      </c>
      <c r="O872" t="str">
        <f t="shared" si="41"/>
        <v>Dark</v>
      </c>
      <c r="P872" t="str">
        <f>_xll.XLOOKUP(Table1[[#This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IF(_xll.XLOOKUP(C873,customers!$A$1:$A$1001,customers!$C$1:$C$1001,,0)=0, "",_xll.XLOOKUP(C873,customers!$A$1:$A$1001,customers!$C$1:$C$1001,,0))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6">
        <f t="shared" si="39"/>
        <v>29.7</v>
      </c>
      <c r="N873" t="str">
        <f t="shared" si="40"/>
        <v>Excelsa</v>
      </c>
      <c r="O873" t="str">
        <f t="shared" si="41"/>
        <v>Light</v>
      </c>
      <c r="P873" t="str">
        <f>_xll.XLOOKUP(Table1[[#This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IF(_xll.XLOOKUP(C874,customers!$A$1:$A$1001,customers!$C$1:$C$1001,,0)=0, "",_xll.XLOOKUP(C874,customers!$A$1:$A$1001,customers!$C$1:$C$1001,,0))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6">
        <f t="shared" si="39"/>
        <v>22.5</v>
      </c>
      <c r="N874" t="str">
        <f t="shared" si="40"/>
        <v>Arabica</v>
      </c>
      <c r="O874" t="str">
        <f t="shared" si="41"/>
        <v>Medium</v>
      </c>
      <c r="P874" t="str">
        <f>_xll.XLOOKUP(Table1[[#This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IF(_xll.XLOOKUP(C875,customers!$A$1:$A$1001,customers!$C$1:$C$1001,,0)=0, "",_xll.XLOOKUP(C875,customers!$A$1:$A$1001,customers!$C$1:$C$1001,,0))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6">
        <f t="shared" si="39"/>
        <v>11.94</v>
      </c>
      <c r="N875" t="str">
        <f t="shared" si="40"/>
        <v>Robusta</v>
      </c>
      <c r="O875" t="str">
        <f t="shared" si="41"/>
        <v>Medium</v>
      </c>
      <c r="P875" t="str">
        <f>_xll.XLOOKUP(Table1[[#This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IF(_xll.XLOOKUP(C876,customers!$A$1:$A$1001,customers!$C$1:$C$1001,,0)=0, "",_xll.XLOOKUP(C876,customers!$A$1:$A$1001,customers!$C$1:$C$1001,,0))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6">
        <f t="shared" si="39"/>
        <v>25.9</v>
      </c>
      <c r="N876" t="str">
        <f t="shared" si="40"/>
        <v>Arabica</v>
      </c>
      <c r="O876" t="str">
        <f t="shared" si="41"/>
        <v>Light</v>
      </c>
      <c r="P876" t="str">
        <f>_xll.XLOOKUP(Table1[[#This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IF(_xll.XLOOKUP(C877,customers!$A$1:$A$1001,customers!$C$1:$C$1001,,0)=0, "",_xll.XLOOKUP(C877,customers!$A$1:$A$1001,customers!$C$1:$C$1001,,0))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6">
        <f t="shared" si="39"/>
        <v>43.650000000000006</v>
      </c>
      <c r="N877" t="str">
        <f t="shared" si="40"/>
        <v>Liberica</v>
      </c>
      <c r="O877" t="str">
        <f t="shared" si="41"/>
        <v>Medium</v>
      </c>
      <c r="P877" t="str">
        <f>_xll.XLOOKUP(Table1[[#This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IF(_xll.XLOOKUP(C878,customers!$A$1:$A$1001,customers!$C$1:$C$1001,,0)=0, "",_xll.XLOOKUP(C878,customers!$A$1:$A$1001,customers!$C$1:$C$1001,,0))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6">
        <f t="shared" si="39"/>
        <v>46.62</v>
      </c>
      <c r="N878" t="str">
        <f t="shared" si="40"/>
        <v>Arabica</v>
      </c>
      <c r="O878" t="str">
        <f t="shared" si="41"/>
        <v>Light</v>
      </c>
      <c r="P878" t="str">
        <f>_xll.XLOOKUP(Table1[[#This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IF(_xll.XLOOKUP(C879,customers!$A$1:$A$1001,customers!$C$1:$C$1001,,0)=0, "",_xll.XLOOKUP(C879,customers!$A$1:$A$1001,customers!$C$1:$C$1001,,0))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6">
        <f t="shared" si="39"/>
        <v>28.53</v>
      </c>
      <c r="N879" t="str">
        <f t="shared" si="40"/>
        <v>Liberica</v>
      </c>
      <c r="O879" t="str">
        <f t="shared" si="41"/>
        <v>Light</v>
      </c>
      <c r="P879" t="str">
        <f>_xll.XLOOKUP(Table1[[#This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IF(_xll.XLOOKUP(C880,customers!$A$1:$A$1001,customers!$C$1:$C$1001,,0)=0, "",_xll.XLOOKUP(C880,customers!$A$1:$A$1001,customers!$C$1:$C$1001,,0))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6">
        <f t="shared" si="39"/>
        <v>27.484999999999996</v>
      </c>
      <c r="N880" t="str">
        <f t="shared" si="40"/>
        <v>Robusta</v>
      </c>
      <c r="O880" t="str">
        <f t="shared" si="41"/>
        <v>Light</v>
      </c>
      <c r="P880" t="str">
        <f>_xll.XLOOKUP(Table1[[#This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IF(_xll.XLOOKUP(C881,customers!$A$1:$A$1001,customers!$C$1:$C$1001,,0)=0, "",_xll.XLOOKUP(C881,customers!$A$1:$A$1001,customers!$C$1:$C$1001,,0))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6">
        <f t="shared" si="39"/>
        <v>10.935</v>
      </c>
      <c r="N881" t="str">
        <f t="shared" si="40"/>
        <v>Excelsa</v>
      </c>
      <c r="O881" t="str">
        <f t="shared" si="41"/>
        <v>Dark</v>
      </c>
      <c r="P881" t="str">
        <f>_xll.XLOOKUP(Table1[[#This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IF(_xll.XLOOKUP(C882,customers!$A$1:$A$1001,customers!$C$1:$C$1001,,0)=0, "",_xll.XLOOKUP(C882,customers!$A$1:$A$1001,customers!$C$1:$C$1001,,0))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6">
        <f t="shared" si="39"/>
        <v>7.169999999999999</v>
      </c>
      <c r="N882" t="str">
        <f t="shared" si="40"/>
        <v>Robusta</v>
      </c>
      <c r="O882" t="str">
        <f t="shared" si="41"/>
        <v>Light</v>
      </c>
      <c r="P882" t="str">
        <f>_xll.XLOOKUP(Table1[[#This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IF(_xll.XLOOKUP(C883,customers!$A$1:$A$1001,customers!$C$1:$C$1001,,0)=0, "",_xll.XLOOKUP(C883,customers!$A$1:$A$1001,customers!$C$1:$C$1001,,0))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6">
        <f t="shared" si="39"/>
        <v>23.31</v>
      </c>
      <c r="N883" t="str">
        <f t="shared" si="40"/>
        <v>Arabica</v>
      </c>
      <c r="O883" t="str">
        <f t="shared" si="41"/>
        <v>Light</v>
      </c>
      <c r="P883" t="str">
        <f>_xll.XLOOKUP(Table1[[#This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IF(_xll.XLOOKUP(C884,customers!$A$1:$A$1001,customers!$C$1:$C$1001,,0)=0, "",_xll.XLOOKUP(C884,customers!$A$1:$A$1001,customers!$C$1:$C$1001,,0))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6">
        <f t="shared" si="39"/>
        <v>114.42499999999998</v>
      </c>
      <c r="N884" t="str">
        <f t="shared" si="40"/>
        <v>Arabica</v>
      </c>
      <c r="O884" t="str">
        <f t="shared" si="41"/>
        <v>Dark</v>
      </c>
      <c r="P884" t="str">
        <f>_xll.XLOOKUP(Table1[[#This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IF(_xll.XLOOKUP(C885,customers!$A$1:$A$1001,customers!$C$1:$C$1001,,0)=0, "",_xll.XLOOKUP(C885,customers!$A$1:$A$1001,customers!$C$1:$C$1001,,0))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6">
        <f t="shared" si="39"/>
        <v>77.624999999999986</v>
      </c>
      <c r="N885" t="str">
        <f t="shared" si="40"/>
        <v>Arabica</v>
      </c>
      <c r="O885" t="str">
        <f t="shared" si="41"/>
        <v>Medium</v>
      </c>
      <c r="P885" t="str">
        <f>_xll.XLOOKUP(Table1[[#This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IF(_xll.XLOOKUP(C886,customers!$A$1:$A$1001,customers!$C$1:$C$1001,,0)=0, "",_xll.XLOOKUP(C886,customers!$A$1:$A$1001,customers!$C$1:$C$1001,,0))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6">
        <f t="shared" si="39"/>
        <v>5.3699999999999992</v>
      </c>
      <c r="N886" t="str">
        <f t="shared" si="40"/>
        <v>Robusta</v>
      </c>
      <c r="O886" t="str">
        <f t="shared" si="41"/>
        <v>Dark</v>
      </c>
      <c r="P886" t="str">
        <f>_xll.XLOOKUP(Table1[[#This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IF(_xll.XLOOKUP(C887,customers!$A$1:$A$1001,customers!$C$1:$C$1001,,0)=0, "",_xll.XLOOKUP(C887,customers!$A$1:$A$1001,customers!$C$1:$C$1001,,0))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6">
        <f t="shared" si="39"/>
        <v>123.50999999999999</v>
      </c>
      <c r="N887" t="str">
        <f t="shared" si="40"/>
        <v>Robusta</v>
      </c>
      <c r="O887" t="str">
        <f t="shared" si="41"/>
        <v>Dark</v>
      </c>
      <c r="P887" t="str">
        <f>_xll.XLOOKUP(Table1[[#This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IF(_xll.XLOOKUP(C888,customers!$A$1:$A$1001,customers!$C$1:$C$1001,,0)=0, "",_xll.XLOOKUP(C888,customers!$A$1:$A$1001,customers!$C$1:$C$1001,,0))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6">
        <f t="shared" si="39"/>
        <v>17.46</v>
      </c>
      <c r="N888" t="str">
        <f t="shared" si="40"/>
        <v>Liberica</v>
      </c>
      <c r="O888" t="str">
        <f t="shared" si="41"/>
        <v>Medium</v>
      </c>
      <c r="P888" t="str">
        <f>_xll.XLOOKUP(Table1[[#This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IF(_xll.XLOOKUP(C889,customers!$A$1:$A$1001,customers!$C$1:$C$1001,,0)=0, "",_xll.XLOOKUP(C889,customers!$A$1:$A$1001,customers!$C$1:$C$1001,,0))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6">
        <f t="shared" si="39"/>
        <v>13.365</v>
      </c>
      <c r="N889" t="str">
        <f t="shared" si="40"/>
        <v>Excelsa</v>
      </c>
      <c r="O889" t="str">
        <f t="shared" si="41"/>
        <v>Light</v>
      </c>
      <c r="P889" t="str">
        <f>_xll.XLOOKUP(Table1[[#This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IF(_xll.XLOOKUP(C890,customers!$A$1:$A$1001,customers!$C$1:$C$1001,,0)=0, "",_xll.XLOOKUP(C890,customers!$A$1:$A$1001,customers!$C$1:$C$1001,,0))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6">
        <f t="shared" si="39"/>
        <v>7.77</v>
      </c>
      <c r="N890" t="str">
        <f t="shared" si="40"/>
        <v>Arabica</v>
      </c>
      <c r="O890" t="str">
        <f t="shared" si="41"/>
        <v>Light</v>
      </c>
      <c r="P890" t="str">
        <f>_xll.XLOOKUP(Table1[[#This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IF(_xll.XLOOKUP(C891,customers!$A$1:$A$1001,customers!$C$1:$C$1001,,0)=0, "",_xll.XLOOKUP(C891,customers!$A$1:$A$1001,customers!$C$1:$C$1001,,0))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6">
        <f t="shared" si="39"/>
        <v>2.6849999999999996</v>
      </c>
      <c r="N891" t="str">
        <f t="shared" si="40"/>
        <v>Robusta</v>
      </c>
      <c r="O891" t="str">
        <f t="shared" si="41"/>
        <v>Dark</v>
      </c>
      <c r="P891" t="str">
        <f>_xll.XLOOKUP(Table1[[#This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IF(_xll.XLOOKUP(C892,customers!$A$1:$A$1001,customers!$C$1:$C$1001,,0)=0, "",_xll.XLOOKUP(C892,customers!$A$1:$A$1001,customers!$C$1:$C$1001,,0))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6">
        <f t="shared" si="39"/>
        <v>20.584999999999997</v>
      </c>
      <c r="N892" t="str">
        <f t="shared" si="40"/>
        <v>Robusta</v>
      </c>
      <c r="O892" t="str">
        <f t="shared" si="41"/>
        <v>Dark</v>
      </c>
      <c r="P892" t="str">
        <f>_xll.XLOOKUP(Table1[[#This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IF(_xll.XLOOKUP(C893,customers!$A$1:$A$1001,customers!$C$1:$C$1001,,0)=0, "",_xll.XLOOKUP(C893,customers!$A$1:$A$1001,customers!$C$1:$C$1001,,0))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6">
        <f t="shared" si="39"/>
        <v>114.42499999999998</v>
      </c>
      <c r="N893" t="str">
        <f t="shared" si="40"/>
        <v>Arabica</v>
      </c>
      <c r="O893" t="str">
        <f t="shared" si="41"/>
        <v>Dark</v>
      </c>
      <c r="P893" t="str">
        <f>_xll.XLOOKUP(Table1[[#This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IF(_xll.XLOOKUP(C894,customers!$A$1:$A$1001,customers!$C$1:$C$1001,,0)=0, "",_xll.XLOOKUP(C894,customers!$A$1:$A$1001,customers!$C$1:$C$1001,,0))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6">
        <f t="shared" si="39"/>
        <v>20.625</v>
      </c>
      <c r="N894" t="str">
        <f t="shared" si="40"/>
        <v>Excelsa</v>
      </c>
      <c r="O894" t="str">
        <f t="shared" si="41"/>
        <v>Medium</v>
      </c>
      <c r="P894" t="str">
        <f>_xll.XLOOKUP(Table1[[#This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IF(_xll.XLOOKUP(C895,customers!$A$1:$A$1001,customers!$C$1:$C$1001,,0)=0, "",_xll.XLOOKUP(C895,customers!$A$1:$A$1001,customers!$C$1:$C$1001,,0))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6">
        <f t="shared" si="39"/>
        <v>57.06</v>
      </c>
      <c r="N895" t="str">
        <f t="shared" si="40"/>
        <v>Liberica</v>
      </c>
      <c r="O895" t="str">
        <f t="shared" si="41"/>
        <v>Light</v>
      </c>
      <c r="P895" t="str">
        <f>_xll.XLOOKUP(Table1[[#This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IF(_xll.XLOOKUP(C896,customers!$A$1:$A$1001,customers!$C$1:$C$1001,,0)=0, "",_xll.XLOOKUP(C896,customers!$A$1:$A$1001,customers!$C$1:$C$1001,,0))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6">
        <f t="shared" si="39"/>
        <v>82.339999999999989</v>
      </c>
      <c r="N896" t="str">
        <f t="shared" si="40"/>
        <v>Robusta</v>
      </c>
      <c r="O896" t="str">
        <f t="shared" si="41"/>
        <v>Dark</v>
      </c>
      <c r="P896" t="str">
        <f>_xll.XLOOKUP(Table1[[#This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IF(_xll.XLOOKUP(C897,customers!$A$1:$A$1001,customers!$C$1:$C$1001,,0)=0, "",_xll.XLOOKUP(C897,customers!$A$1:$A$1001,customers!$C$1:$C$1001,,0))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6">
        <f t="shared" si="39"/>
        <v>158.12499999999997</v>
      </c>
      <c r="N897" t="str">
        <f t="shared" si="40"/>
        <v>Excelsa</v>
      </c>
      <c r="O897" t="str">
        <f t="shared" si="41"/>
        <v>Medium</v>
      </c>
      <c r="P897" t="str">
        <f>_xll.XLOOKUP(Table1[[#This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IF(_xll.XLOOKUP(C898,customers!$A$1:$A$1001,customers!$C$1:$C$1001,,0)=0, "",_xll.XLOOKUP(C898,customers!$A$1:$A$1001,customers!$C$1:$C$1001,,0))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6">
        <f t="shared" si="39"/>
        <v>32.22</v>
      </c>
      <c r="N898" t="str">
        <f t="shared" si="40"/>
        <v>Robusta</v>
      </c>
      <c r="O898" t="str">
        <f t="shared" si="41"/>
        <v>Dark</v>
      </c>
      <c r="P898" t="str">
        <f>_xll.XLOOKUP(Table1[[#This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IF(_xll.XLOOKUP(C899,customers!$A$1:$A$1001,customers!$C$1:$C$1001,,0)=0, "",_xll.XLOOKUP(C899,customers!$A$1:$A$1001,customers!$C$1:$C$1001,,0))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6">
        <f t="shared" ref="M899:M962" si="42">L899*E899</f>
        <v>24.3</v>
      </c>
      <c r="N899" t="str">
        <f t="shared" ref="N899:N962" si="43">_xlfn.IFS(I899="Rob","Robusta",I899="Exc", "Excelsa", I899="Ara", "Arabica", I899="Lib", "Liberica")</f>
        <v>Excelsa</v>
      </c>
      <c r="O899" t="str">
        <f t="shared" ref="O899:O962" si="44">_xlfn.IFS(J899="M", "Medium", J899="L", "Light", J899="D","Dark")</f>
        <v>Dark</v>
      </c>
      <c r="P899" t="str">
        <f>_xll.XLOOKUP(Table1[[#This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IF(_xll.XLOOKUP(C900,customers!$A$1:$A$1001,customers!$C$1:$C$1001,,0)=0, "",_xll.XLOOKUP(C900,customers!$A$1:$A$1001,customers!$C$1:$C$1001,,0))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6">
        <f t="shared" si="42"/>
        <v>35.849999999999994</v>
      </c>
      <c r="N900" t="str">
        <f t="shared" si="43"/>
        <v>Robusta</v>
      </c>
      <c r="O900" t="str">
        <f t="shared" si="44"/>
        <v>Light</v>
      </c>
      <c r="P900" t="str">
        <f>_xll.XLOOKUP(Table1[[#This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IF(_xll.XLOOKUP(C901,customers!$A$1:$A$1001,customers!$C$1:$C$1001,,0)=0, "",_xll.XLOOKUP(C901,customers!$A$1:$A$1001,customers!$C$1:$C$1001,,0))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6">
        <f t="shared" si="42"/>
        <v>72.75</v>
      </c>
      <c r="N901" t="str">
        <f t="shared" si="43"/>
        <v>Liberica</v>
      </c>
      <c r="O901" t="str">
        <f t="shared" si="44"/>
        <v>Medium</v>
      </c>
      <c r="P901" t="str">
        <f>_xll.XLOOKUP(Table1[[#This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IF(_xll.XLOOKUP(C902,customers!$A$1:$A$1001,customers!$C$1:$C$1001,,0)=0, "",_xll.XLOOKUP(C902,customers!$A$1:$A$1001,customers!$C$1:$C$1001,,0))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6">
        <f t="shared" si="42"/>
        <v>47.55</v>
      </c>
      <c r="N902" t="str">
        <f t="shared" si="43"/>
        <v>Liberica</v>
      </c>
      <c r="O902" t="str">
        <f t="shared" si="44"/>
        <v>Light</v>
      </c>
      <c r="P902" t="str">
        <f>_xll.XLOOKUP(Table1[[#This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IF(_xll.XLOOKUP(C903,customers!$A$1:$A$1001,customers!$C$1:$C$1001,,0)=0, "",_xll.XLOOKUP(C903,customers!$A$1:$A$1001,customers!$C$1:$C$1001,,0))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6">
        <f t="shared" si="42"/>
        <v>3.5849999999999995</v>
      </c>
      <c r="N903" t="str">
        <f t="shared" si="43"/>
        <v>Robusta</v>
      </c>
      <c r="O903" t="str">
        <f t="shared" si="44"/>
        <v>Light</v>
      </c>
      <c r="P903" t="str">
        <f>_xll.XLOOKUP(Table1[[#This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IF(_xll.XLOOKUP(C904,customers!$A$1:$A$1001,customers!$C$1:$C$1001,,0)=0, "",_xll.XLOOKUP(C904,customers!$A$1:$A$1001,customers!$C$1:$C$1001,,0))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6">
        <f t="shared" si="42"/>
        <v>158.12499999999997</v>
      </c>
      <c r="N904" t="str">
        <f t="shared" si="43"/>
        <v>Excelsa</v>
      </c>
      <c r="O904" t="str">
        <f t="shared" si="44"/>
        <v>Medium</v>
      </c>
      <c r="P904" t="str">
        <f>_xll.XLOOKUP(Table1[[#This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IF(_xll.XLOOKUP(C905,customers!$A$1:$A$1001,customers!$C$1:$C$1001,,0)=0, "",_xll.XLOOKUP(C905,customers!$A$1:$A$1001,customers!$C$1:$C$1001,,0))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6">
        <f t="shared" si="42"/>
        <v>17.46</v>
      </c>
      <c r="N905" t="str">
        <f t="shared" si="43"/>
        <v>Liberica</v>
      </c>
      <c r="O905" t="str">
        <f t="shared" si="44"/>
        <v>Medium</v>
      </c>
      <c r="P905" t="str">
        <f>_xll.XLOOKUP(Table1[[#This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IF(_xll.XLOOKUP(C906,customers!$A$1:$A$1001,customers!$C$1:$C$1001,,0)=0, "",_xll.XLOOKUP(C906,customers!$A$1:$A$1001,customers!$C$1:$C$1001,,0))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6">
        <f t="shared" si="42"/>
        <v>148.92499999999998</v>
      </c>
      <c r="N906" t="str">
        <f t="shared" si="43"/>
        <v>Arabica</v>
      </c>
      <c r="O906" t="str">
        <f t="shared" si="44"/>
        <v>Light</v>
      </c>
      <c r="P906" t="str">
        <f>_xll.XLOOKUP(Table1[[#This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IF(_xll.XLOOKUP(C907,customers!$A$1:$A$1001,customers!$C$1:$C$1001,,0)=0, "",_xll.XLOOKUP(C907,customers!$A$1:$A$1001,customers!$C$1:$C$1001,,0))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6">
        <f t="shared" si="42"/>
        <v>40.5</v>
      </c>
      <c r="N907" t="str">
        <f t="shared" si="43"/>
        <v>Arabica</v>
      </c>
      <c r="O907" t="str">
        <f t="shared" si="44"/>
        <v>Medium</v>
      </c>
      <c r="P907" t="str">
        <f>_xll.XLOOKUP(Table1[[#This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IF(_xll.XLOOKUP(C908,customers!$A$1:$A$1001,customers!$C$1:$C$1001,,0)=0, "",_xll.XLOOKUP(C908,customers!$A$1:$A$1001,customers!$C$1:$C$1001,,0))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6">
        <f t="shared" si="42"/>
        <v>27</v>
      </c>
      <c r="N908" t="str">
        <f t="shared" si="43"/>
        <v>Arabica</v>
      </c>
      <c r="O908" t="str">
        <f t="shared" si="44"/>
        <v>Medium</v>
      </c>
      <c r="P908" t="str">
        <f>_xll.XLOOKUP(Table1[[#This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IF(_xll.XLOOKUP(C909,customers!$A$1:$A$1001,customers!$C$1:$C$1001,,0)=0, "",_xll.XLOOKUP(C909,customers!$A$1:$A$1001,customers!$C$1:$C$1001,,0))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6">
        <f t="shared" si="42"/>
        <v>38.849999999999994</v>
      </c>
      <c r="N909" t="str">
        <f t="shared" si="43"/>
        <v>Liberica</v>
      </c>
      <c r="O909" t="str">
        <f t="shared" si="44"/>
        <v>Dark</v>
      </c>
      <c r="P909" t="str">
        <f>_xll.XLOOKUP(Table1[[#This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IF(_xll.XLOOKUP(C910,customers!$A$1:$A$1001,customers!$C$1:$C$1001,,0)=0, "",_xll.XLOOKUP(C910,customers!$A$1:$A$1001,customers!$C$1:$C$1001,,0))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6">
        <f t="shared" si="42"/>
        <v>59.75</v>
      </c>
      <c r="N910" t="str">
        <f t="shared" si="43"/>
        <v>Robusta</v>
      </c>
      <c r="O910" t="str">
        <f t="shared" si="44"/>
        <v>Light</v>
      </c>
      <c r="P910" t="str">
        <f>_xll.XLOOKUP(Table1[[#This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IF(_xll.XLOOKUP(C911,customers!$A$1:$A$1001,customers!$C$1:$C$1001,,0)=0, "",_xll.XLOOKUP(C911,customers!$A$1:$A$1001,customers!$C$1:$C$1001,,0))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6">
        <f t="shared" si="42"/>
        <v>10.754999999999999</v>
      </c>
      <c r="N911" t="str">
        <f t="shared" si="43"/>
        <v>Robusta</v>
      </c>
      <c r="O911" t="str">
        <f t="shared" si="44"/>
        <v>Light</v>
      </c>
      <c r="P911" t="str">
        <f>_xll.XLOOKUP(Table1[[#This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IF(_xll.XLOOKUP(C912,customers!$A$1:$A$1001,customers!$C$1:$C$1001,,0)=0, "",_xll.XLOOKUP(C912,customers!$A$1:$A$1001,customers!$C$1:$C$1001,,0))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6">
        <f t="shared" si="42"/>
        <v>91.539999999999992</v>
      </c>
      <c r="N912" t="str">
        <f t="shared" si="43"/>
        <v>Arabica</v>
      </c>
      <c r="O912" t="str">
        <f t="shared" si="44"/>
        <v>Dark</v>
      </c>
      <c r="P912" t="str">
        <f>_xll.XLOOKUP(Table1[[#This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IF(_xll.XLOOKUP(C913,customers!$A$1:$A$1001,customers!$C$1:$C$1001,,0)=0, "",_xll.XLOOKUP(C913,customers!$A$1:$A$1001,customers!$C$1:$C$1001,,0))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6">
        <f t="shared" si="42"/>
        <v>45</v>
      </c>
      <c r="N913" t="str">
        <f t="shared" si="43"/>
        <v>Arabica</v>
      </c>
      <c r="O913" t="str">
        <f t="shared" si="44"/>
        <v>Medium</v>
      </c>
      <c r="P913" t="str">
        <f>_xll.XLOOKUP(Table1[[#This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IF(_xll.XLOOKUP(C914,customers!$A$1:$A$1001,customers!$C$1:$C$1001,,0)=0, "",_xll.XLOOKUP(C914,customers!$A$1:$A$1001,customers!$C$1:$C$1001,,0))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6">
        <f t="shared" si="42"/>
        <v>137.31</v>
      </c>
      <c r="N914" t="str">
        <f t="shared" si="43"/>
        <v>Robusta</v>
      </c>
      <c r="O914" t="str">
        <f t="shared" si="44"/>
        <v>Medium</v>
      </c>
      <c r="P914" t="str">
        <f>_xll.XLOOKUP(Table1[[#This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IF(_xll.XLOOKUP(C915,customers!$A$1:$A$1001,customers!$C$1:$C$1001,,0)=0, "",_xll.XLOOKUP(C915,customers!$A$1:$A$1001,customers!$C$1:$C$1001,,0))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6">
        <f t="shared" si="42"/>
        <v>6.75</v>
      </c>
      <c r="N915" t="str">
        <f t="shared" si="43"/>
        <v>Arabica</v>
      </c>
      <c r="O915" t="str">
        <f t="shared" si="44"/>
        <v>Medium</v>
      </c>
      <c r="P915" t="str">
        <f>_xll.XLOOKUP(Table1[[#This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IF(_xll.XLOOKUP(C916,customers!$A$1:$A$1001,customers!$C$1:$C$1001,,0)=0, "",_xll.XLOOKUP(C916,customers!$A$1:$A$1001,customers!$C$1:$C$1001,,0))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6">
        <f t="shared" si="42"/>
        <v>45</v>
      </c>
      <c r="N916" t="str">
        <f t="shared" si="43"/>
        <v>Arabica</v>
      </c>
      <c r="O916" t="str">
        <f t="shared" si="44"/>
        <v>Medium</v>
      </c>
      <c r="P916" t="str">
        <f>_xll.XLOOKUP(Table1[[#This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IF(_xll.XLOOKUP(C917,customers!$A$1:$A$1001,customers!$C$1:$C$1001,,0)=0, "",_xll.XLOOKUP(C917,customers!$A$1:$A$1001,customers!$C$1:$C$1001,,0))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6">
        <f t="shared" si="42"/>
        <v>83.835000000000008</v>
      </c>
      <c r="N917" t="str">
        <f t="shared" si="43"/>
        <v>Excelsa</v>
      </c>
      <c r="O917" t="str">
        <f t="shared" si="44"/>
        <v>Dark</v>
      </c>
      <c r="P917" t="str">
        <f>_xll.XLOOKUP(Table1[[#This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IF(_xll.XLOOKUP(C918,customers!$A$1:$A$1001,customers!$C$1:$C$1001,,0)=0, "",_xll.XLOOKUP(C918,customers!$A$1:$A$1001,customers!$C$1:$C$1001,,0))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6">
        <f t="shared" si="42"/>
        <v>3.645</v>
      </c>
      <c r="N918" t="str">
        <f t="shared" si="43"/>
        <v>Excelsa</v>
      </c>
      <c r="O918" t="str">
        <f t="shared" si="44"/>
        <v>Dark</v>
      </c>
      <c r="P918" t="str">
        <f>_xll.XLOOKUP(Table1[[#This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IF(_xll.XLOOKUP(C919,customers!$A$1:$A$1001,customers!$C$1:$C$1001,,0)=0, "",_xll.XLOOKUP(C919,customers!$A$1:$A$1001,customers!$C$1:$C$1001,,0))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6">
        <f t="shared" si="42"/>
        <v>6.75</v>
      </c>
      <c r="N919" t="str">
        <f t="shared" si="43"/>
        <v>Arabica</v>
      </c>
      <c r="O919" t="str">
        <f t="shared" si="44"/>
        <v>Medium</v>
      </c>
      <c r="P919" t="str">
        <f>_xll.XLOOKUP(Table1[[#This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IF(_xll.XLOOKUP(C920,customers!$A$1:$A$1001,customers!$C$1:$C$1001,,0)=0, "",_xll.XLOOKUP(C920,customers!$A$1:$A$1001,customers!$C$1:$C$1001,,0))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6">
        <f t="shared" si="42"/>
        <v>21.87</v>
      </c>
      <c r="N920" t="str">
        <f t="shared" si="43"/>
        <v>Excelsa</v>
      </c>
      <c r="O920" t="str">
        <f t="shared" si="44"/>
        <v>Dark</v>
      </c>
      <c r="P920" t="str">
        <f>_xll.XLOOKUP(Table1[[#This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IF(_xll.XLOOKUP(C921,customers!$A$1:$A$1001,customers!$C$1:$C$1001,,0)=0, "",_xll.XLOOKUP(C921,customers!$A$1:$A$1001,customers!$C$1:$C$1001,,0))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6">
        <f t="shared" si="42"/>
        <v>13.424999999999997</v>
      </c>
      <c r="N921" t="str">
        <f t="shared" si="43"/>
        <v>Robusta</v>
      </c>
      <c r="O921" t="str">
        <f t="shared" si="44"/>
        <v>Dark</v>
      </c>
      <c r="P921" t="str">
        <f>_xll.XLOOKUP(Table1[[#This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IF(_xll.XLOOKUP(C922,customers!$A$1:$A$1001,customers!$C$1:$C$1001,,0)=0, "",_xll.XLOOKUP(C922,customers!$A$1:$A$1001,customers!$C$1:$C$1001,,0))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6">
        <f t="shared" si="42"/>
        <v>123.50999999999999</v>
      </c>
      <c r="N922" t="str">
        <f t="shared" si="43"/>
        <v>Robusta</v>
      </c>
      <c r="O922" t="str">
        <f t="shared" si="44"/>
        <v>Dark</v>
      </c>
      <c r="P922" t="str">
        <f>_xll.XLOOKUP(Table1[[#This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IF(_xll.XLOOKUP(C923,customers!$A$1:$A$1001,customers!$C$1:$C$1001,,0)=0, "",_xll.XLOOKUP(C923,customers!$A$1:$A$1001,customers!$C$1:$C$1001,,0))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6">
        <f t="shared" si="42"/>
        <v>7.77</v>
      </c>
      <c r="N923" t="str">
        <f t="shared" si="43"/>
        <v>Liberica</v>
      </c>
      <c r="O923" t="str">
        <f t="shared" si="44"/>
        <v>Dark</v>
      </c>
      <c r="P923" t="str">
        <f>_xll.XLOOKUP(Table1[[#This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IF(_xll.XLOOKUP(C924,customers!$A$1:$A$1001,customers!$C$1:$C$1001,,0)=0, "",_xll.XLOOKUP(C924,customers!$A$1:$A$1001,customers!$C$1:$C$1001,,0))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6">
        <f t="shared" si="42"/>
        <v>67.5</v>
      </c>
      <c r="N924" t="str">
        <f t="shared" si="43"/>
        <v>Arabica</v>
      </c>
      <c r="O924" t="str">
        <f t="shared" si="44"/>
        <v>Medium</v>
      </c>
      <c r="P924" t="str">
        <f>_xll.XLOOKUP(Table1[[#This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IF(_xll.XLOOKUP(C925,customers!$A$1:$A$1001,customers!$C$1:$C$1001,,0)=0, "",_xll.XLOOKUP(C925,customers!$A$1:$A$1001,customers!$C$1:$C$1001,,0))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6">
        <f t="shared" si="42"/>
        <v>27.945</v>
      </c>
      <c r="N925" t="str">
        <f t="shared" si="43"/>
        <v>Excelsa</v>
      </c>
      <c r="O925" t="str">
        <f t="shared" si="44"/>
        <v>Dark</v>
      </c>
      <c r="P925" t="str">
        <f>_xll.XLOOKUP(Table1[[#This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IF(_xll.XLOOKUP(C926,customers!$A$1:$A$1001,customers!$C$1:$C$1001,,0)=0, "",_xll.XLOOKUP(C926,customers!$A$1:$A$1001,customers!$C$1:$C$1001,,0))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6">
        <f t="shared" si="42"/>
        <v>89.35499999999999</v>
      </c>
      <c r="N926" t="str">
        <f t="shared" si="43"/>
        <v>Arabica</v>
      </c>
      <c r="O926" t="str">
        <f t="shared" si="44"/>
        <v>Light</v>
      </c>
      <c r="P926" t="str">
        <f>_xll.XLOOKUP(Table1[[#This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IF(_xll.XLOOKUP(C927,customers!$A$1:$A$1001,customers!$C$1:$C$1001,,0)=0, "",_xll.XLOOKUP(C927,customers!$A$1:$A$1001,customers!$C$1:$C$1001,,0))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6">
        <f t="shared" si="42"/>
        <v>20.25</v>
      </c>
      <c r="N927" t="str">
        <f t="shared" si="43"/>
        <v>Arabica</v>
      </c>
      <c r="O927" t="str">
        <f t="shared" si="44"/>
        <v>Medium</v>
      </c>
      <c r="P927" t="str">
        <f>_xll.XLOOKUP(Table1[[#This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IF(_xll.XLOOKUP(C928,customers!$A$1:$A$1001,customers!$C$1:$C$1001,,0)=0, "",_xll.XLOOKUP(C928,customers!$A$1:$A$1001,customers!$C$1:$C$1001,,0))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6">
        <f t="shared" si="42"/>
        <v>33.75</v>
      </c>
      <c r="N928" t="str">
        <f t="shared" si="43"/>
        <v>Arabica</v>
      </c>
      <c r="O928" t="str">
        <f t="shared" si="44"/>
        <v>Medium</v>
      </c>
      <c r="P928" t="str">
        <f>_xll.XLOOKUP(Table1[[#This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IF(_xll.XLOOKUP(C929,customers!$A$1:$A$1001,customers!$C$1:$C$1001,,0)=0, "",_xll.XLOOKUP(C929,customers!$A$1:$A$1001,customers!$C$1:$C$1001,,0))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6">
        <f t="shared" si="42"/>
        <v>111.78</v>
      </c>
      <c r="N929" t="str">
        <f t="shared" si="43"/>
        <v>Excelsa</v>
      </c>
      <c r="O929" t="str">
        <f t="shared" si="44"/>
        <v>Dark</v>
      </c>
      <c r="P929" t="str">
        <f>_xll.XLOOKUP(Table1[[#This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IF(_xll.XLOOKUP(C930,customers!$A$1:$A$1001,customers!$C$1:$C$1001,,0)=0, "",_xll.XLOOKUP(C930,customers!$A$1:$A$1001,customers!$C$1:$C$1001,,0))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6">
        <f t="shared" si="42"/>
        <v>63.249999999999993</v>
      </c>
      <c r="N930" t="str">
        <f t="shared" si="43"/>
        <v>Excelsa</v>
      </c>
      <c r="O930" t="str">
        <f t="shared" si="44"/>
        <v>Medium</v>
      </c>
      <c r="P930" t="str">
        <f>_xll.XLOOKUP(Table1[[#This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IF(_xll.XLOOKUP(C931,customers!$A$1:$A$1001,customers!$C$1:$C$1001,,0)=0, "",_xll.XLOOKUP(C931,customers!$A$1:$A$1001,customers!$C$1:$C$1001,,0))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6">
        <f t="shared" si="42"/>
        <v>8.91</v>
      </c>
      <c r="N931" t="str">
        <f t="shared" si="43"/>
        <v>Excelsa</v>
      </c>
      <c r="O931" t="str">
        <f t="shared" si="44"/>
        <v>Light</v>
      </c>
      <c r="P931" t="str">
        <f>_xll.XLOOKUP(Table1[[#This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IF(_xll.XLOOKUP(C932,customers!$A$1:$A$1001,customers!$C$1:$C$1001,,0)=0, "",_xll.XLOOKUP(C932,customers!$A$1:$A$1001,customers!$C$1:$C$1001,,0))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6">
        <f t="shared" si="42"/>
        <v>12.15</v>
      </c>
      <c r="N932" t="str">
        <f t="shared" si="43"/>
        <v>Excelsa</v>
      </c>
      <c r="O932" t="str">
        <f t="shared" si="44"/>
        <v>Dark</v>
      </c>
      <c r="P932" t="str">
        <f>_xll.XLOOKUP(Table1[[#This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IF(_xll.XLOOKUP(C933,customers!$A$1:$A$1001,customers!$C$1:$C$1001,,0)=0, "",_xll.XLOOKUP(C933,customers!$A$1:$A$1001,customers!$C$1:$C$1001,,0))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6">
        <f t="shared" si="42"/>
        <v>23.88</v>
      </c>
      <c r="N933" t="str">
        <f t="shared" si="43"/>
        <v>Arabica</v>
      </c>
      <c r="O933" t="str">
        <f t="shared" si="44"/>
        <v>Dark</v>
      </c>
      <c r="P933" t="str">
        <f>_xll.XLOOKUP(Table1[[#This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IF(_xll.XLOOKUP(C934,customers!$A$1:$A$1001,customers!$C$1:$C$1001,,0)=0, "",_xll.XLOOKUP(C934,customers!$A$1:$A$1001,customers!$C$1:$C$1001,,0))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6">
        <f t="shared" si="42"/>
        <v>55</v>
      </c>
      <c r="N934" t="str">
        <f t="shared" si="43"/>
        <v>Excelsa</v>
      </c>
      <c r="O934" t="str">
        <f t="shared" si="44"/>
        <v>Medium</v>
      </c>
      <c r="P934" t="str">
        <f>_xll.XLOOKUP(Table1[[#This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IF(_xll.XLOOKUP(C935,customers!$A$1:$A$1001,customers!$C$1:$C$1001,,0)=0, "",_xll.XLOOKUP(C935,customers!$A$1:$A$1001,customers!$C$1:$C$1001,,0))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6">
        <f t="shared" si="42"/>
        <v>26.849999999999998</v>
      </c>
      <c r="N935" t="str">
        <f t="shared" si="43"/>
        <v>Robusta</v>
      </c>
      <c r="O935" t="str">
        <f t="shared" si="44"/>
        <v>Dark</v>
      </c>
      <c r="P935" t="str">
        <f>_xll.XLOOKUP(Table1[[#This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IF(_xll.XLOOKUP(C936,customers!$A$1:$A$1001,customers!$C$1:$C$1001,,0)=0, "",_xll.XLOOKUP(C936,customers!$A$1:$A$1001,customers!$C$1:$C$1001,,0))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6">
        <f t="shared" si="42"/>
        <v>114.42499999999998</v>
      </c>
      <c r="N936" t="str">
        <f t="shared" si="43"/>
        <v>Robusta</v>
      </c>
      <c r="O936" t="str">
        <f t="shared" si="44"/>
        <v>Medium</v>
      </c>
      <c r="P936" t="str">
        <f>_xll.XLOOKUP(Table1[[#This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IF(_xll.XLOOKUP(C937,customers!$A$1:$A$1001,customers!$C$1:$C$1001,,0)=0, "",_xll.XLOOKUP(C937,customers!$A$1:$A$1001,customers!$C$1:$C$1001,,0))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6">
        <f t="shared" si="42"/>
        <v>155.24999999999997</v>
      </c>
      <c r="N937" t="str">
        <f t="shared" si="43"/>
        <v>Arabica</v>
      </c>
      <c r="O937" t="str">
        <f t="shared" si="44"/>
        <v>Medium</v>
      </c>
      <c r="P937" t="str">
        <f>_xll.XLOOKUP(Table1[[#This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IF(_xll.XLOOKUP(C938,customers!$A$1:$A$1001,customers!$C$1:$C$1001,,0)=0, "",_xll.XLOOKUP(C938,customers!$A$1:$A$1001,customers!$C$1:$C$1001,,0))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6">
        <f t="shared" si="42"/>
        <v>23.31</v>
      </c>
      <c r="N938" t="str">
        <f t="shared" si="43"/>
        <v>Liberica</v>
      </c>
      <c r="O938" t="str">
        <f t="shared" si="44"/>
        <v>Dark</v>
      </c>
      <c r="P938" t="str">
        <f>_xll.XLOOKUP(Table1[[#This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IF(_xll.XLOOKUP(C939,customers!$A$1:$A$1001,customers!$C$1:$C$1001,,0)=0, "",_xll.XLOOKUP(C939,customers!$A$1:$A$1001,customers!$C$1:$C$1001,,0))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6">
        <f t="shared" si="42"/>
        <v>91.539999999999992</v>
      </c>
      <c r="N939" t="str">
        <f t="shared" si="43"/>
        <v>Robusta</v>
      </c>
      <c r="O939" t="str">
        <f t="shared" si="44"/>
        <v>Medium</v>
      </c>
      <c r="P939" t="str">
        <f>_xll.XLOOKUP(Table1[[#This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IF(_xll.XLOOKUP(C940,customers!$A$1:$A$1001,customers!$C$1:$C$1001,,0)=0, "",_xll.XLOOKUP(C940,customers!$A$1:$A$1001,customers!$C$1:$C$1001,,0))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6">
        <f t="shared" si="42"/>
        <v>74.25</v>
      </c>
      <c r="N940" t="str">
        <f t="shared" si="43"/>
        <v>Excelsa</v>
      </c>
      <c r="O940" t="str">
        <f t="shared" si="44"/>
        <v>Light</v>
      </c>
      <c r="P940" t="str">
        <f>_xll.XLOOKUP(Table1[[#This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IF(_xll.XLOOKUP(C941,customers!$A$1:$A$1001,customers!$C$1:$C$1001,,0)=0, "",_xll.XLOOKUP(C941,customers!$A$1:$A$1001,customers!$C$1:$C$1001,,0))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6">
        <f t="shared" si="42"/>
        <v>28.53</v>
      </c>
      <c r="N941" t="str">
        <f t="shared" si="43"/>
        <v>Liberica</v>
      </c>
      <c r="O941" t="str">
        <f t="shared" si="44"/>
        <v>Light</v>
      </c>
      <c r="P941" t="str">
        <f>_xll.XLOOKUP(Table1[[#This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IF(_xll.XLOOKUP(C942,customers!$A$1:$A$1001,customers!$C$1:$C$1001,,0)=0, "",_xll.XLOOKUP(C942,customers!$A$1:$A$1001,customers!$C$1:$C$1001,,0))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6">
        <f t="shared" si="42"/>
        <v>14.339999999999998</v>
      </c>
      <c r="N942" t="str">
        <f t="shared" si="43"/>
        <v>Robusta</v>
      </c>
      <c r="O942" t="str">
        <f t="shared" si="44"/>
        <v>Light</v>
      </c>
      <c r="P942" t="str">
        <f>_xll.XLOOKUP(Table1[[#This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IF(_xll.XLOOKUP(C943,customers!$A$1:$A$1001,customers!$C$1:$C$1001,,0)=0, "",_xll.XLOOKUP(C943,customers!$A$1:$A$1001,customers!$C$1:$C$1001,,0))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6">
        <f t="shared" si="42"/>
        <v>15.54</v>
      </c>
      <c r="N943" t="str">
        <f t="shared" si="43"/>
        <v>Arabica</v>
      </c>
      <c r="O943" t="str">
        <f t="shared" si="44"/>
        <v>Light</v>
      </c>
      <c r="P943" t="str">
        <f>_xll.XLOOKUP(Table1[[#This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IF(_xll.XLOOKUP(C944,customers!$A$1:$A$1001,customers!$C$1:$C$1001,,0)=0, "",_xll.XLOOKUP(C944,customers!$A$1:$A$1001,customers!$C$1:$C$1001,,0))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6">
        <f t="shared" si="42"/>
        <v>35.849999999999994</v>
      </c>
      <c r="N944" t="str">
        <f t="shared" si="43"/>
        <v>Robusta</v>
      </c>
      <c r="O944" t="str">
        <f t="shared" si="44"/>
        <v>Light</v>
      </c>
      <c r="P944" t="str">
        <f>_xll.XLOOKUP(Table1[[#This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IF(_xll.XLOOKUP(C945,customers!$A$1:$A$1001,customers!$C$1:$C$1001,,0)=0, "",_xll.XLOOKUP(C945,customers!$A$1:$A$1001,customers!$C$1:$C$1001,,0))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6">
        <f t="shared" si="42"/>
        <v>46.62</v>
      </c>
      <c r="N945" t="str">
        <f t="shared" si="43"/>
        <v>Arabica</v>
      </c>
      <c r="O945" t="str">
        <f t="shared" si="44"/>
        <v>Light</v>
      </c>
      <c r="P945" t="str">
        <f>_xll.XLOOKUP(Table1[[#This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IF(_xll.XLOOKUP(C946,customers!$A$1:$A$1001,customers!$C$1:$C$1001,,0)=0, "",_xll.XLOOKUP(C946,customers!$A$1:$A$1001,customers!$C$1:$C$1001,,0))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6">
        <f t="shared" si="42"/>
        <v>35.849999999999994</v>
      </c>
      <c r="N946" t="str">
        <f t="shared" si="43"/>
        <v>Robusta</v>
      </c>
      <c r="O946" t="str">
        <f t="shared" si="44"/>
        <v>Light</v>
      </c>
      <c r="P946" t="str">
        <f>_xll.XLOOKUP(Table1[[#This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IF(_xll.XLOOKUP(C947,customers!$A$1:$A$1001,customers!$C$1:$C$1001,,0)=0, "",_xll.XLOOKUP(C947,customers!$A$1:$A$1001,customers!$C$1:$C$1001,,0))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6">
        <f t="shared" si="42"/>
        <v>119.13999999999999</v>
      </c>
      <c r="N947" t="str">
        <f t="shared" si="43"/>
        <v>Liberica</v>
      </c>
      <c r="O947" t="str">
        <f t="shared" si="44"/>
        <v>Dark</v>
      </c>
      <c r="P947" t="str">
        <f>_xll.XLOOKUP(Table1[[#This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IF(_xll.XLOOKUP(C948,customers!$A$1:$A$1001,customers!$C$1:$C$1001,,0)=0, "",_xll.XLOOKUP(C948,customers!$A$1:$A$1001,customers!$C$1:$C$1001,,0))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6">
        <f t="shared" si="42"/>
        <v>23.31</v>
      </c>
      <c r="N948" t="str">
        <f t="shared" si="43"/>
        <v>Liberica</v>
      </c>
      <c r="O948" t="str">
        <f t="shared" si="44"/>
        <v>Dark</v>
      </c>
      <c r="P948" t="str">
        <f>_xll.XLOOKUP(Table1[[#This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IF(_xll.XLOOKUP(C949,customers!$A$1:$A$1001,customers!$C$1:$C$1001,,0)=0, "",_xll.XLOOKUP(C949,customers!$A$1:$A$1001,customers!$C$1:$C$1001,,0))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6">
        <f t="shared" si="42"/>
        <v>11.25</v>
      </c>
      <c r="N949" t="str">
        <f t="shared" si="43"/>
        <v>Arabica</v>
      </c>
      <c r="O949" t="str">
        <f t="shared" si="44"/>
        <v>Medium</v>
      </c>
      <c r="P949" t="str">
        <f>_xll.XLOOKUP(Table1[[#This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IF(_xll.XLOOKUP(C950,customers!$A$1:$A$1001,customers!$C$1:$C$1001,,0)=0, "",_xll.XLOOKUP(C950,customers!$A$1:$A$1001,customers!$C$1:$C$1001,,0))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6">
        <f t="shared" si="42"/>
        <v>83.835000000000008</v>
      </c>
      <c r="N950" t="str">
        <f t="shared" si="43"/>
        <v>Excelsa</v>
      </c>
      <c r="O950" t="str">
        <f t="shared" si="44"/>
        <v>Dark</v>
      </c>
      <c r="P950" t="str">
        <f>_xll.XLOOKUP(Table1[[#This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IF(_xll.XLOOKUP(C951,customers!$A$1:$A$1001,customers!$C$1:$C$1001,,0)=0, "",_xll.XLOOKUP(C951,customers!$A$1:$A$1001,customers!$C$1:$C$1001,,0))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6">
        <f t="shared" si="42"/>
        <v>109.93999999999998</v>
      </c>
      <c r="N951" t="str">
        <f t="shared" si="43"/>
        <v>Robusta</v>
      </c>
      <c r="O951" t="str">
        <f t="shared" si="44"/>
        <v>Light</v>
      </c>
      <c r="P951" t="str">
        <f>_xll.XLOOKUP(Table1[[#This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IF(_xll.XLOOKUP(C952,customers!$A$1:$A$1001,customers!$C$1:$C$1001,,0)=0, "",_xll.XLOOKUP(C952,customers!$A$1:$A$1001,customers!$C$1:$C$1001,,0))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6">
        <f t="shared" si="42"/>
        <v>14.339999999999998</v>
      </c>
      <c r="N952" t="str">
        <f t="shared" si="43"/>
        <v>Robusta</v>
      </c>
      <c r="O952" t="str">
        <f t="shared" si="44"/>
        <v>Light</v>
      </c>
      <c r="P952" t="str">
        <f>_xll.XLOOKUP(Table1[[#This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IF(_xll.XLOOKUP(C953,customers!$A$1:$A$1001,customers!$C$1:$C$1001,,0)=0, "",_xll.XLOOKUP(C953,customers!$A$1:$A$1001,customers!$C$1:$C$1001,,0))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6">
        <f t="shared" si="42"/>
        <v>21.509999999999998</v>
      </c>
      <c r="N953" t="str">
        <f t="shared" si="43"/>
        <v>Robusta</v>
      </c>
      <c r="O953" t="str">
        <f t="shared" si="44"/>
        <v>Light</v>
      </c>
      <c r="P953" t="str">
        <f>_xll.XLOOKUP(Table1[[#This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IF(_xll.XLOOKUP(C954,customers!$A$1:$A$1001,customers!$C$1:$C$1001,,0)=0, "",_xll.XLOOKUP(C954,customers!$A$1:$A$1001,customers!$C$1:$C$1001,,0))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6">
        <f t="shared" si="42"/>
        <v>22.5</v>
      </c>
      <c r="N954" t="str">
        <f t="shared" si="43"/>
        <v>Arabica</v>
      </c>
      <c r="O954" t="str">
        <f t="shared" si="44"/>
        <v>Medium</v>
      </c>
      <c r="P954" t="str">
        <f>_xll.XLOOKUP(Table1[[#This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IF(_xll.XLOOKUP(C955,customers!$A$1:$A$1001,customers!$C$1:$C$1001,,0)=0, "",_xll.XLOOKUP(C955,customers!$A$1:$A$1001,customers!$C$1:$C$1001,,0))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6">
        <f t="shared" si="42"/>
        <v>3.8849999999999998</v>
      </c>
      <c r="N955" t="str">
        <f t="shared" si="43"/>
        <v>Arabica</v>
      </c>
      <c r="O955" t="str">
        <f t="shared" si="44"/>
        <v>Light</v>
      </c>
      <c r="P955" t="str">
        <f>_xll.XLOOKUP(Table1[[#This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IF(_xll.XLOOKUP(C956,customers!$A$1:$A$1001,customers!$C$1:$C$1001,,0)=0, "",_xll.XLOOKUP(C956,customers!$A$1:$A$1001,customers!$C$1:$C$1001,,0))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6">
        <f t="shared" si="42"/>
        <v>27.945</v>
      </c>
      <c r="N956" t="str">
        <f t="shared" si="43"/>
        <v>Excelsa</v>
      </c>
      <c r="O956" t="str">
        <f t="shared" si="44"/>
        <v>Dark</v>
      </c>
      <c r="P956" t="str">
        <f>_xll.XLOOKUP(Table1[[#This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IF(_xll.XLOOKUP(C957,customers!$A$1:$A$1001,customers!$C$1:$C$1001,,0)=0, "",_xll.XLOOKUP(C957,customers!$A$1:$A$1001,customers!$C$1:$C$1001,,0))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6">
        <f t="shared" si="42"/>
        <v>170.77499999999998</v>
      </c>
      <c r="N957" t="str">
        <f t="shared" si="43"/>
        <v>Excelsa</v>
      </c>
      <c r="O957" t="str">
        <f t="shared" si="44"/>
        <v>Light</v>
      </c>
      <c r="P957" t="str">
        <f>_xll.XLOOKUP(Table1[[#This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IF(_xll.XLOOKUP(C958,customers!$A$1:$A$1001,customers!$C$1:$C$1001,,0)=0, "",_xll.XLOOKUP(C958,customers!$A$1:$A$1001,customers!$C$1:$C$1001,,0))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6">
        <f t="shared" si="42"/>
        <v>54.969999999999992</v>
      </c>
      <c r="N958" t="str">
        <f t="shared" si="43"/>
        <v>Robusta</v>
      </c>
      <c r="O958" t="str">
        <f t="shared" si="44"/>
        <v>Light</v>
      </c>
      <c r="P958" t="str">
        <f>_xll.XLOOKUP(Table1[[#This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IF(_xll.XLOOKUP(C959,customers!$A$1:$A$1001,customers!$C$1:$C$1001,,0)=0, "",_xll.XLOOKUP(C959,customers!$A$1:$A$1001,customers!$C$1:$C$1001,,0))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6">
        <f t="shared" si="42"/>
        <v>14.85</v>
      </c>
      <c r="N959" t="str">
        <f t="shared" si="43"/>
        <v>Excelsa</v>
      </c>
      <c r="O959" t="str">
        <f t="shared" si="44"/>
        <v>Light</v>
      </c>
      <c r="P959" t="str">
        <f>_xll.XLOOKUP(Table1[[#This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IF(_xll.XLOOKUP(C960,customers!$A$1:$A$1001,customers!$C$1:$C$1001,,0)=0, "",_xll.XLOOKUP(C960,customers!$A$1:$A$1001,customers!$C$1:$C$1001,,0))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6">
        <f t="shared" si="42"/>
        <v>7.77</v>
      </c>
      <c r="N960" t="str">
        <f t="shared" si="43"/>
        <v>Arabica</v>
      </c>
      <c r="O960" t="str">
        <f t="shared" si="44"/>
        <v>Light</v>
      </c>
      <c r="P960" t="str">
        <f>_xll.XLOOKUP(Table1[[#This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IF(_xll.XLOOKUP(C961,customers!$A$1:$A$1001,customers!$C$1:$C$1001,,0)=0, "",_xll.XLOOKUP(C961,customers!$A$1:$A$1001,customers!$C$1:$C$1001,,0))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6">
        <f t="shared" si="42"/>
        <v>23.774999999999999</v>
      </c>
      <c r="N961" t="str">
        <f t="shared" si="43"/>
        <v>Liberica</v>
      </c>
      <c r="O961" t="str">
        <f t="shared" si="44"/>
        <v>Light</v>
      </c>
      <c r="P961" t="str">
        <f>_xll.XLOOKUP(Table1[[#This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IF(_xll.XLOOKUP(C962,customers!$A$1:$A$1001,customers!$C$1:$C$1001,,0)=0, "",_xll.XLOOKUP(C962,customers!$A$1:$A$1001,customers!$C$1:$C$1001,,0))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6">
        <f t="shared" si="42"/>
        <v>79.25</v>
      </c>
      <c r="N962" t="str">
        <f t="shared" si="43"/>
        <v>Liberica</v>
      </c>
      <c r="O962" t="str">
        <f t="shared" si="44"/>
        <v>Light</v>
      </c>
      <c r="P962" t="str">
        <f>_xll.XLOOKUP(Table1[[#This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IF(_xll.XLOOKUP(C963,customers!$A$1:$A$1001,customers!$C$1:$C$1001,,0)=0, "",_xll.XLOOKUP(C963,customers!$A$1:$A$1001,customers!$C$1:$C$1001,,0))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6">
        <f t="shared" ref="M963:M1001" si="45">L963*E963</f>
        <v>45.769999999999996</v>
      </c>
      <c r="N963" t="str">
        <f t="shared" ref="N963:N1001" si="46">_xlfn.IFS(I963="Rob","Robusta",I963="Exc", "Excelsa", I963="Ara", "Arabica", I963="Lib", "Liberica")</f>
        <v>Arabica</v>
      </c>
      <c r="O963" t="str">
        <f t="shared" ref="O963:O1001" si="47">_xlfn.IFS(J963="M", "Medium", J963="L", "Light", J963="D","Dark")</f>
        <v>Dark</v>
      </c>
      <c r="P963" t="str">
        <f>_xll.XLOOKUP(Table1[[#This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IF(_xll.XLOOKUP(C964,customers!$A$1:$A$1001,customers!$C$1:$C$1001,,0)=0, "",_xll.XLOOKUP(C964,customers!$A$1:$A$1001,customers!$C$1:$C$1001,,0))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6">
        <f t="shared" si="45"/>
        <v>8.9499999999999993</v>
      </c>
      <c r="N964" t="str">
        <f t="shared" si="46"/>
        <v>Robusta</v>
      </c>
      <c r="O964" t="str">
        <f t="shared" si="47"/>
        <v>Dark</v>
      </c>
      <c r="P964" t="str">
        <f>_xll.XLOOKUP(Table1[[#This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IF(_xll.XLOOKUP(C965,customers!$A$1:$A$1001,customers!$C$1:$C$1001,,0)=0, "",_xll.XLOOKUP(C965,customers!$A$1:$A$1001,customers!$C$1:$C$1001,,0))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6">
        <f t="shared" si="45"/>
        <v>23.88</v>
      </c>
      <c r="N965" t="str">
        <f t="shared" si="46"/>
        <v>Robusta</v>
      </c>
      <c r="O965" t="str">
        <f t="shared" si="47"/>
        <v>Medium</v>
      </c>
      <c r="P965" t="str">
        <f>_xll.XLOOKUP(Table1[[#This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IF(_xll.XLOOKUP(C966,customers!$A$1:$A$1001,customers!$C$1:$C$1001,,0)=0, "",_xll.XLOOKUP(C966,customers!$A$1:$A$1001,customers!$C$1:$C$1001,,0))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6">
        <f t="shared" si="45"/>
        <v>22.274999999999999</v>
      </c>
      <c r="N966" t="str">
        <f t="shared" si="46"/>
        <v>Excelsa</v>
      </c>
      <c r="O966" t="str">
        <f t="shared" si="47"/>
        <v>Light</v>
      </c>
      <c r="P966" t="str">
        <f>_xll.XLOOKUP(Table1[[#This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IF(_xll.XLOOKUP(C967,customers!$A$1:$A$1001,customers!$C$1:$C$1001,,0)=0, "",_xll.XLOOKUP(C967,customers!$A$1:$A$1001,customers!$C$1:$C$1001,,0))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6">
        <f t="shared" si="45"/>
        <v>29.849999999999998</v>
      </c>
      <c r="N967" t="str">
        <f t="shared" si="46"/>
        <v>Robusta</v>
      </c>
      <c r="O967" t="str">
        <f t="shared" si="47"/>
        <v>Medium</v>
      </c>
      <c r="P967" t="str">
        <f>_xll.XLOOKUP(Table1[[#This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IF(_xll.XLOOKUP(C968,customers!$A$1:$A$1001,customers!$C$1:$C$1001,,0)=0, "",_xll.XLOOKUP(C968,customers!$A$1:$A$1001,customers!$C$1:$C$1001,,0))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6">
        <f t="shared" si="45"/>
        <v>53.46</v>
      </c>
      <c r="N968" t="str">
        <f t="shared" si="46"/>
        <v>Excelsa</v>
      </c>
      <c r="O968" t="str">
        <f t="shared" si="47"/>
        <v>Light</v>
      </c>
      <c r="P968" t="str">
        <f>_xll.XLOOKUP(Table1[[#This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IF(_xll.XLOOKUP(C969,customers!$A$1:$A$1001,customers!$C$1:$C$1001,,0)=0, "",_xll.XLOOKUP(C969,customers!$A$1:$A$1001,customers!$C$1:$C$1001,,0))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6">
        <f t="shared" si="45"/>
        <v>2.6849999999999996</v>
      </c>
      <c r="N969" t="str">
        <f t="shared" si="46"/>
        <v>Robusta</v>
      </c>
      <c r="O969" t="str">
        <f t="shared" si="47"/>
        <v>Dark</v>
      </c>
      <c r="P969" t="str">
        <f>_xll.XLOOKUP(Table1[[#This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IF(_xll.XLOOKUP(C970,customers!$A$1:$A$1001,customers!$C$1:$C$1001,,0)=0, "",_xll.XLOOKUP(C970,customers!$A$1:$A$1001,customers!$C$1:$C$1001,,0))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6">
        <f t="shared" si="45"/>
        <v>5.97</v>
      </c>
      <c r="N970" t="str">
        <f t="shared" si="46"/>
        <v>Robusta</v>
      </c>
      <c r="O970" t="str">
        <f t="shared" si="47"/>
        <v>Medium</v>
      </c>
      <c r="P970" t="str">
        <f>_xll.XLOOKUP(Table1[[#This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IF(_xll.XLOOKUP(C971,customers!$A$1:$A$1001,customers!$C$1:$C$1001,,0)=0, "",_xll.XLOOKUP(C971,customers!$A$1:$A$1001,customers!$C$1:$C$1001,,0))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6">
        <f t="shared" si="45"/>
        <v>12.95</v>
      </c>
      <c r="N971" t="str">
        <f t="shared" si="46"/>
        <v>Liberica</v>
      </c>
      <c r="O971" t="str">
        <f t="shared" si="47"/>
        <v>Dark</v>
      </c>
      <c r="P971" t="str">
        <f>_xll.XLOOKUP(Table1[[#This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IF(_xll.XLOOKUP(C972,customers!$A$1:$A$1001,customers!$C$1:$C$1001,,0)=0, "",_xll.XLOOKUP(C972,customers!$A$1:$A$1001,customers!$C$1:$C$1001,,0))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6">
        <f t="shared" si="45"/>
        <v>8.25</v>
      </c>
      <c r="N972" t="str">
        <f t="shared" si="46"/>
        <v>Excelsa</v>
      </c>
      <c r="O972" t="str">
        <f t="shared" si="47"/>
        <v>Medium</v>
      </c>
      <c r="P972" t="str">
        <f>_xll.XLOOKUP(Table1[[#This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IF(_xll.XLOOKUP(C973,customers!$A$1:$A$1001,customers!$C$1:$C$1001,,0)=0, "",_xll.XLOOKUP(C973,customers!$A$1:$A$1001,customers!$C$1:$C$1001,,0))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6">
        <f t="shared" si="45"/>
        <v>148.92499999999998</v>
      </c>
      <c r="N973" t="str">
        <f t="shared" si="46"/>
        <v>Arabica</v>
      </c>
      <c r="O973" t="str">
        <f t="shared" si="47"/>
        <v>Light</v>
      </c>
      <c r="P973" t="str">
        <f>_xll.XLOOKUP(Table1[[#This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IF(_xll.XLOOKUP(C974,customers!$A$1:$A$1001,customers!$C$1:$C$1001,,0)=0, "",_xll.XLOOKUP(C974,customers!$A$1:$A$1001,customers!$C$1:$C$1001,,0))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6">
        <f t="shared" si="45"/>
        <v>89.35499999999999</v>
      </c>
      <c r="N974" t="str">
        <f t="shared" si="46"/>
        <v>Arabica</v>
      </c>
      <c r="O974" t="str">
        <f t="shared" si="47"/>
        <v>Light</v>
      </c>
      <c r="P974" t="str">
        <f>_xll.XLOOKUP(Table1[[#This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IF(_xll.XLOOKUP(C975,customers!$A$1:$A$1001,customers!$C$1:$C$1001,,0)=0, "",_xll.XLOOKUP(C975,customers!$A$1:$A$1001,customers!$C$1:$C$1001,,0))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6">
        <f t="shared" si="45"/>
        <v>87.300000000000011</v>
      </c>
      <c r="N975" t="str">
        <f t="shared" si="46"/>
        <v>Liberica</v>
      </c>
      <c r="O975" t="str">
        <f t="shared" si="47"/>
        <v>Medium</v>
      </c>
      <c r="P975" t="str">
        <f>_xll.XLOOKUP(Table1[[#This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IF(_xll.XLOOKUP(C976,customers!$A$1:$A$1001,customers!$C$1:$C$1001,,0)=0, "",_xll.XLOOKUP(C976,customers!$A$1:$A$1001,customers!$C$1:$C$1001,,0))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6">
        <f t="shared" si="45"/>
        <v>5.3699999999999992</v>
      </c>
      <c r="N976" t="str">
        <f t="shared" si="46"/>
        <v>Robusta</v>
      </c>
      <c r="O976" t="str">
        <f t="shared" si="47"/>
        <v>Dark</v>
      </c>
      <c r="P976" t="str">
        <f>_xll.XLOOKUP(Table1[[#This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IF(_xll.XLOOKUP(C977,customers!$A$1:$A$1001,customers!$C$1:$C$1001,,0)=0, "",_xll.XLOOKUP(C977,customers!$A$1:$A$1001,customers!$C$1:$C$1001,,0))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6">
        <f t="shared" si="45"/>
        <v>8.9550000000000001</v>
      </c>
      <c r="N977" t="str">
        <f t="shared" si="46"/>
        <v>Arabica</v>
      </c>
      <c r="O977" t="str">
        <f t="shared" si="47"/>
        <v>Dark</v>
      </c>
      <c r="P977" t="str">
        <f>_xll.XLOOKUP(Table1[[#This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IF(_xll.XLOOKUP(C978,customers!$A$1:$A$1001,customers!$C$1:$C$1001,,0)=0, "",_xll.XLOOKUP(C978,customers!$A$1:$A$1001,customers!$C$1:$C$1001,,0))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6">
        <f t="shared" si="45"/>
        <v>137.42499999999998</v>
      </c>
      <c r="N978" t="str">
        <f t="shared" si="46"/>
        <v>Robusta</v>
      </c>
      <c r="O978" t="str">
        <f t="shared" si="47"/>
        <v>Light</v>
      </c>
      <c r="P978" t="str">
        <f>_xll.XLOOKUP(Table1[[#This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IF(_xll.XLOOKUP(C979,customers!$A$1:$A$1001,customers!$C$1:$C$1001,,0)=0, "",_xll.XLOOKUP(C979,customers!$A$1:$A$1001,customers!$C$1:$C$1001,,0))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6">
        <f t="shared" si="45"/>
        <v>59.75</v>
      </c>
      <c r="N979" t="str">
        <f t="shared" si="46"/>
        <v>Robusta</v>
      </c>
      <c r="O979" t="str">
        <f t="shared" si="47"/>
        <v>Light</v>
      </c>
      <c r="P979" t="str">
        <f>_xll.XLOOKUP(Table1[[#This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IF(_xll.XLOOKUP(C980,customers!$A$1:$A$1001,customers!$C$1:$C$1001,,0)=0, "",_xll.XLOOKUP(C980,customers!$A$1:$A$1001,customers!$C$1:$C$1001,,0))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6">
        <f t="shared" si="45"/>
        <v>23.31</v>
      </c>
      <c r="N980" t="str">
        <f t="shared" si="46"/>
        <v>Arabica</v>
      </c>
      <c r="O980" t="str">
        <f t="shared" si="47"/>
        <v>Light</v>
      </c>
      <c r="P980" t="str">
        <f>_xll.XLOOKUP(Table1[[#This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IF(_xll.XLOOKUP(C981,customers!$A$1:$A$1001,customers!$C$1:$C$1001,,0)=0, "",_xll.XLOOKUP(C981,customers!$A$1:$A$1001,customers!$C$1:$C$1001,,0))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6">
        <f t="shared" si="45"/>
        <v>10.739999999999998</v>
      </c>
      <c r="N981" t="str">
        <f t="shared" si="46"/>
        <v>Robusta</v>
      </c>
      <c r="O981" t="str">
        <f t="shared" si="47"/>
        <v>Dark</v>
      </c>
      <c r="P981" t="str">
        <f>_xll.XLOOKUP(Table1[[#This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IF(_xll.XLOOKUP(C982,customers!$A$1:$A$1001,customers!$C$1:$C$1001,,0)=0, "",_xll.XLOOKUP(C982,customers!$A$1:$A$1001,customers!$C$1:$C$1001,,0))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6">
        <f t="shared" si="45"/>
        <v>167.67000000000002</v>
      </c>
      <c r="N982" t="str">
        <f t="shared" si="46"/>
        <v>Excelsa</v>
      </c>
      <c r="O982" t="str">
        <f t="shared" si="47"/>
        <v>Dark</v>
      </c>
      <c r="P982" t="str">
        <f>_xll.XLOOKUP(Table1[[#This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IF(_xll.XLOOKUP(C983,customers!$A$1:$A$1001,customers!$C$1:$C$1001,,0)=0, "",_xll.XLOOKUP(C983,customers!$A$1:$A$1001,customers!$C$1:$C$1001,,0))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6">
        <f t="shared" si="45"/>
        <v>21.87</v>
      </c>
      <c r="N983" t="str">
        <f t="shared" si="46"/>
        <v>Excelsa</v>
      </c>
      <c r="O983" t="str">
        <f t="shared" si="47"/>
        <v>Dark</v>
      </c>
      <c r="P983" t="str">
        <f>_xll.XLOOKUP(Table1[[#This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IF(_xll.XLOOKUP(C984,customers!$A$1:$A$1001,customers!$C$1:$C$1001,,0)=0, "",_xll.XLOOKUP(C984,customers!$A$1:$A$1001,customers!$C$1:$C$1001,,0))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6">
        <f t="shared" si="45"/>
        <v>23.9</v>
      </c>
      <c r="N984" t="str">
        <f t="shared" si="46"/>
        <v>Robusta</v>
      </c>
      <c r="O984" t="str">
        <f t="shared" si="47"/>
        <v>Light</v>
      </c>
      <c r="P984" t="str">
        <f>_xll.XLOOKUP(Table1[[#This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IF(_xll.XLOOKUP(C985,customers!$A$1:$A$1001,customers!$C$1:$C$1001,,0)=0, "",_xll.XLOOKUP(C985,customers!$A$1:$A$1001,customers!$C$1:$C$1001,,0))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6">
        <f t="shared" si="45"/>
        <v>6.75</v>
      </c>
      <c r="N985" t="str">
        <f t="shared" si="46"/>
        <v>Arabica</v>
      </c>
      <c r="O985" t="str">
        <f t="shared" si="47"/>
        <v>Medium</v>
      </c>
      <c r="P985" t="str">
        <f>_xll.XLOOKUP(Table1[[#This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IF(_xll.XLOOKUP(C986,customers!$A$1:$A$1001,customers!$C$1:$C$1001,,0)=0, "",_xll.XLOOKUP(C986,customers!$A$1:$A$1001,customers!$C$1:$C$1001,,0))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6">
        <f t="shared" si="45"/>
        <v>31.624999999999996</v>
      </c>
      <c r="N986" t="str">
        <f t="shared" si="46"/>
        <v>Excelsa</v>
      </c>
      <c r="O986" t="str">
        <f t="shared" si="47"/>
        <v>Medium</v>
      </c>
      <c r="P986" t="str">
        <f>_xll.XLOOKUP(Table1[[#This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IF(_xll.XLOOKUP(C987,customers!$A$1:$A$1001,customers!$C$1:$C$1001,,0)=0, "",_xll.XLOOKUP(C987,customers!$A$1:$A$1001,customers!$C$1:$C$1001,,0))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6">
        <f t="shared" si="45"/>
        <v>47.8</v>
      </c>
      <c r="N987" t="str">
        <f t="shared" si="46"/>
        <v>Robusta</v>
      </c>
      <c r="O987" t="str">
        <f t="shared" si="47"/>
        <v>Light</v>
      </c>
      <c r="P987" t="str">
        <f>_xll.XLOOKUP(Table1[[#This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IF(_xll.XLOOKUP(C988,customers!$A$1:$A$1001,customers!$C$1:$C$1001,,0)=0, "",_xll.XLOOKUP(C988,customers!$A$1:$A$1001,customers!$C$1:$C$1001,,0))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6">
        <f t="shared" si="45"/>
        <v>33.464999999999996</v>
      </c>
      <c r="N988" t="str">
        <f t="shared" si="46"/>
        <v>Liberica</v>
      </c>
      <c r="O988" t="str">
        <f t="shared" si="47"/>
        <v>Medium</v>
      </c>
      <c r="P988" t="str">
        <f>_xll.XLOOKUP(Table1[[#This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IF(_xll.XLOOKUP(C989,customers!$A$1:$A$1001,customers!$C$1:$C$1001,,0)=0, "",_xll.XLOOKUP(C989,customers!$A$1:$A$1001,customers!$C$1:$C$1001,,0))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6">
        <f t="shared" si="45"/>
        <v>29.849999999999998</v>
      </c>
      <c r="N989" t="str">
        <f t="shared" si="46"/>
        <v>Arabica</v>
      </c>
      <c r="O989" t="str">
        <f t="shared" si="47"/>
        <v>Dark</v>
      </c>
      <c r="P989" t="str">
        <f>_xll.XLOOKUP(Table1[[#This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IF(_xll.XLOOKUP(C990,customers!$A$1:$A$1001,customers!$C$1:$C$1001,,0)=0, "",_xll.XLOOKUP(C990,customers!$A$1:$A$1001,customers!$C$1:$C$1001,,0))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6">
        <f t="shared" si="45"/>
        <v>29.849999999999998</v>
      </c>
      <c r="N990" t="str">
        <f t="shared" si="46"/>
        <v>Robusta</v>
      </c>
      <c r="O990" t="str">
        <f t="shared" si="47"/>
        <v>Medium</v>
      </c>
      <c r="P990" t="str">
        <f>_xll.XLOOKUP(Table1[[#This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IF(_xll.XLOOKUP(C991,customers!$A$1:$A$1001,customers!$C$1:$C$1001,,0)=0, "",_xll.XLOOKUP(C991,customers!$A$1:$A$1001,customers!$C$1:$C$1001,,0))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6">
        <f t="shared" si="45"/>
        <v>155.24999999999997</v>
      </c>
      <c r="N991" t="str">
        <f t="shared" si="46"/>
        <v>Arabica</v>
      </c>
      <c r="O991" t="str">
        <f t="shared" si="47"/>
        <v>Medium</v>
      </c>
      <c r="P991" t="str">
        <f>_xll.XLOOKUP(Table1[[#This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IF(_xll.XLOOKUP(C992,customers!$A$1:$A$1001,customers!$C$1:$C$1001,,0)=0, "",_xll.XLOOKUP(C992,customers!$A$1:$A$1001,customers!$C$1:$C$1001,,0))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6">
        <f t="shared" si="45"/>
        <v>18.225000000000001</v>
      </c>
      <c r="N992" t="str">
        <f t="shared" si="46"/>
        <v>Excelsa</v>
      </c>
      <c r="O992" t="str">
        <f t="shared" si="47"/>
        <v>Dark</v>
      </c>
      <c r="P992" t="str">
        <f>_xll.XLOOKUP(Table1[[#This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IF(_xll.XLOOKUP(C993,customers!$A$1:$A$1001,customers!$C$1:$C$1001,,0)=0, "",_xll.XLOOKUP(C993,customers!$A$1:$A$1001,customers!$C$1:$C$1001,,0))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6">
        <f t="shared" si="45"/>
        <v>15.54</v>
      </c>
      <c r="N993" t="str">
        <f t="shared" si="46"/>
        <v>Liberica</v>
      </c>
      <c r="O993" t="str">
        <f t="shared" si="47"/>
        <v>Dark</v>
      </c>
      <c r="P993" t="str">
        <f>_xll.XLOOKUP(Table1[[#This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IF(_xll.XLOOKUP(C994,customers!$A$1:$A$1001,customers!$C$1:$C$1001,,0)=0, "",_xll.XLOOKUP(C994,customers!$A$1:$A$1001,customers!$C$1:$C$1001,,0))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6">
        <f t="shared" si="45"/>
        <v>109.36499999999999</v>
      </c>
      <c r="N994" t="str">
        <f t="shared" si="46"/>
        <v>Liberica</v>
      </c>
      <c r="O994" t="str">
        <f t="shared" si="47"/>
        <v>Light</v>
      </c>
      <c r="P994" t="str">
        <f>_xll.XLOOKUP(Table1[[#This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IF(_xll.XLOOKUP(C995,customers!$A$1:$A$1001,customers!$C$1:$C$1001,,0)=0, "",_xll.XLOOKUP(C995,customers!$A$1:$A$1001,customers!$C$1:$C$1001,,0))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6">
        <f t="shared" si="45"/>
        <v>77.699999999999989</v>
      </c>
      <c r="N995" t="str">
        <f t="shared" si="46"/>
        <v>Arabica</v>
      </c>
      <c r="O995" t="str">
        <f t="shared" si="47"/>
        <v>Light</v>
      </c>
      <c r="P995" t="str">
        <f>_xll.XLOOKUP(Table1[[#This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IF(_xll.XLOOKUP(C996,customers!$A$1:$A$1001,customers!$C$1:$C$1001,,0)=0, "",_xll.XLOOKUP(C996,customers!$A$1:$A$1001,customers!$C$1:$C$1001,,0))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6">
        <f t="shared" si="45"/>
        <v>8.9550000000000001</v>
      </c>
      <c r="N996" t="str">
        <f t="shared" si="46"/>
        <v>Arabica</v>
      </c>
      <c r="O996" t="str">
        <f t="shared" si="47"/>
        <v>Dark</v>
      </c>
      <c r="P996" t="str">
        <f>_xll.XLOOKUP(Table1[[#This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IF(_xll.XLOOKUP(C997,customers!$A$1:$A$1001,customers!$C$1:$C$1001,,0)=0, "",_xll.XLOOKUP(C997,customers!$A$1:$A$1001,customers!$C$1:$C$1001,,0))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6">
        <f t="shared" si="45"/>
        <v>27.484999999999996</v>
      </c>
      <c r="N997" t="str">
        <f t="shared" si="46"/>
        <v>Robusta</v>
      </c>
      <c r="O997" t="str">
        <f t="shared" si="47"/>
        <v>Light</v>
      </c>
      <c r="P997" t="str">
        <f>_xll.XLOOKUP(Table1[[#This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IF(_xll.XLOOKUP(C998,customers!$A$1:$A$1001,customers!$C$1:$C$1001,,0)=0, "",_xll.XLOOKUP(C998,customers!$A$1:$A$1001,customers!$C$1:$C$1001,,0))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6">
        <f t="shared" si="45"/>
        <v>29.849999999999998</v>
      </c>
      <c r="N998" t="str">
        <f t="shared" si="46"/>
        <v>Robusta</v>
      </c>
      <c r="O998" t="str">
        <f t="shared" si="47"/>
        <v>Medium</v>
      </c>
      <c r="P998" t="str">
        <f>_xll.XLOOKUP(Table1[[#This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IF(_xll.XLOOKUP(C999,customers!$A$1:$A$1001,customers!$C$1:$C$1001,,0)=0, "",_xll.XLOOKUP(C999,customers!$A$1:$A$1001,customers!$C$1:$C$1001,,0))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6">
        <f t="shared" si="45"/>
        <v>27</v>
      </c>
      <c r="N999" t="str">
        <f t="shared" si="46"/>
        <v>Arabica</v>
      </c>
      <c r="O999" t="str">
        <f t="shared" si="47"/>
        <v>Medium</v>
      </c>
      <c r="P999" t="str">
        <f>_xll.XLOOKUP(Table1[[#This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IF(_xll.XLOOKUP(C1000,customers!$A$1:$A$1001,customers!$C$1:$C$1001,,0)=0, "",_xll.XLOOKUP(C1000,customers!$A$1:$A$1001,customers!$C$1:$C$1001,,0))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6">
        <f t="shared" si="45"/>
        <v>9.9499999999999993</v>
      </c>
      <c r="N1000" t="str">
        <f t="shared" si="46"/>
        <v>Arabica</v>
      </c>
      <c r="O1000" t="str">
        <f t="shared" si="47"/>
        <v>Dark</v>
      </c>
      <c r="P1000" t="str">
        <f>_xll.XLOOKUP(Table1[[#This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IF(_xll.XLOOKUP(C1001,customers!$A$1:$A$1001,customers!$C$1:$C$1001,,0)=0, "",_xll.XLOOKUP(C1001,customers!$A$1:$A$1001,customers!$C$1:$C$1001,,0))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6">
        <f t="shared" si="45"/>
        <v>12.375</v>
      </c>
      <c r="N1001" t="str">
        <f t="shared" si="46"/>
        <v>Excelsa</v>
      </c>
      <c r="O1001" t="str">
        <f t="shared" si="47"/>
        <v>Medium</v>
      </c>
      <c r="P1001" t="str">
        <f>_xll.XLOOKUP(Table1[[#This Row],[Customer ID]],customers!$A$1:$A$1001,customers!$I$1:$I$1001,,0)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B977" sqref="B97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3" sqref="K1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72D9-4FFF-4B7C-B893-DBE1ED588997}">
  <dimension ref="A3:B13"/>
  <sheetViews>
    <sheetView workbookViewId="0">
      <selection activeCell="B34" sqref="B34"/>
    </sheetView>
  </sheetViews>
  <sheetFormatPr defaultRowHeight="14.4" x14ac:dyDescent="0.3"/>
  <cols>
    <col min="1" max="1" width="16.77734375" bestFit="1" customWidth="1"/>
    <col min="2" max="2" width="19.44140625" bestFit="1" customWidth="1"/>
  </cols>
  <sheetData>
    <row r="3" spans="1:2" x14ac:dyDescent="0.3">
      <c r="A3" s="7" t="s">
        <v>6198</v>
      </c>
      <c r="B3" t="s">
        <v>6223</v>
      </c>
    </row>
    <row r="4" spans="1:2" x14ac:dyDescent="0.3">
      <c r="A4" s="8" t="s">
        <v>318</v>
      </c>
      <c r="B4" s="10">
        <v>153</v>
      </c>
    </row>
    <row r="5" spans="1:2" x14ac:dyDescent="0.3">
      <c r="A5" s="11" t="s">
        <v>6191</v>
      </c>
      <c r="B5" s="10">
        <v>72</v>
      </c>
    </row>
    <row r="6" spans="1:2" x14ac:dyDescent="0.3">
      <c r="A6" s="11" t="s">
        <v>6190</v>
      </c>
      <c r="B6" s="10">
        <v>81</v>
      </c>
    </row>
    <row r="7" spans="1:2" x14ac:dyDescent="0.3">
      <c r="A7" s="8" t="s">
        <v>28</v>
      </c>
      <c r="B7" s="10">
        <v>73</v>
      </c>
    </row>
    <row r="8" spans="1:2" x14ac:dyDescent="0.3">
      <c r="A8" s="11" t="s">
        <v>6191</v>
      </c>
      <c r="B8" s="10">
        <v>46</v>
      </c>
    </row>
    <row r="9" spans="1:2" x14ac:dyDescent="0.3">
      <c r="A9" s="11" t="s">
        <v>6190</v>
      </c>
      <c r="B9" s="10">
        <v>27</v>
      </c>
    </row>
    <row r="10" spans="1:2" x14ac:dyDescent="0.3">
      <c r="A10" s="8" t="s">
        <v>19</v>
      </c>
      <c r="B10" s="10">
        <v>774</v>
      </c>
    </row>
    <row r="11" spans="1:2" x14ac:dyDescent="0.3">
      <c r="A11" s="11" t="s">
        <v>6191</v>
      </c>
      <c r="B11" s="10">
        <v>403</v>
      </c>
    </row>
    <row r="12" spans="1:2" x14ac:dyDescent="0.3">
      <c r="A12" s="11" t="s">
        <v>6190</v>
      </c>
      <c r="B12" s="10">
        <v>371</v>
      </c>
    </row>
    <row r="13" spans="1:2" x14ac:dyDescent="0.3">
      <c r="A13" s="8" t="s">
        <v>6199</v>
      </c>
      <c r="B13" s="1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E8F9-5AD6-400A-ABC3-A8C129BE3B52}">
  <dimension ref="A3:B8"/>
  <sheetViews>
    <sheetView topLeftCell="C1" workbookViewId="0">
      <selection activeCell="O18" sqref="O18:P18"/>
    </sheetView>
  </sheetViews>
  <sheetFormatPr defaultRowHeight="14.4" x14ac:dyDescent="0.3"/>
  <cols>
    <col min="1" max="1" width="12.5546875" bestFit="1" customWidth="1"/>
    <col min="2" max="2" width="11.6640625" bestFit="1" customWidth="1"/>
  </cols>
  <sheetData>
    <row r="3" spans="1:2" x14ac:dyDescent="0.3">
      <c r="A3" s="7" t="s">
        <v>6198</v>
      </c>
      <c r="B3" t="s">
        <v>6204</v>
      </c>
    </row>
    <row r="4" spans="1:2" x14ac:dyDescent="0.3">
      <c r="A4" s="8" t="s">
        <v>6219</v>
      </c>
      <c r="B4" s="10">
        <v>11768.494999999997</v>
      </c>
    </row>
    <row r="5" spans="1:2" x14ac:dyDescent="0.3">
      <c r="A5" s="8" t="s">
        <v>6220</v>
      </c>
      <c r="B5" s="10">
        <v>12306.439999999995</v>
      </c>
    </row>
    <row r="6" spans="1:2" x14ac:dyDescent="0.3">
      <c r="A6" s="8" t="s">
        <v>6221</v>
      </c>
      <c r="B6" s="10">
        <v>12054.074999999995</v>
      </c>
    </row>
    <row r="7" spans="1:2" x14ac:dyDescent="0.3">
      <c r="A7" s="8" t="s">
        <v>6222</v>
      </c>
      <c r="B7" s="10">
        <v>9005.2450000000099</v>
      </c>
    </row>
    <row r="8" spans="1:2" x14ac:dyDescent="0.3">
      <c r="A8" s="8" t="s">
        <v>6199</v>
      </c>
      <c r="B8" s="10">
        <v>45134.254999999997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AA39-07C1-4FE1-A13B-1BA46DBA2729}">
  <dimension ref="A3:F48"/>
  <sheetViews>
    <sheetView topLeftCell="B1" workbookViewId="0">
      <selection activeCell="L15" activeCellId="1" sqref="U23 L15"/>
    </sheetView>
  </sheetViews>
  <sheetFormatPr defaultRowHeight="14.4" x14ac:dyDescent="0.3"/>
  <cols>
    <col min="1" max="1" width="12.5546875" bestFit="1" customWidth="1"/>
    <col min="2" max="2" width="20.88671875" bestFit="1" customWidth="1"/>
    <col min="3" max="3" width="13.33203125" bestFit="1" customWidth="1"/>
    <col min="4" max="6" width="5" bestFit="1" customWidth="1"/>
    <col min="7" max="7" width="10.77734375" bestFit="1" customWidth="1"/>
  </cols>
  <sheetData>
    <row r="3" spans="1:6" x14ac:dyDescent="0.3">
      <c r="A3" s="7" t="s">
        <v>6204</v>
      </c>
      <c r="C3" s="7" t="s">
        <v>9</v>
      </c>
    </row>
    <row r="4" spans="1:6" x14ac:dyDescent="0.3">
      <c r="A4" s="7" t="s">
        <v>6217</v>
      </c>
      <c r="B4" s="7" t="s">
        <v>6218</v>
      </c>
      <c r="C4" t="s">
        <v>6193</v>
      </c>
      <c r="D4" t="s">
        <v>6194</v>
      </c>
      <c r="E4" t="s">
        <v>6195</v>
      </c>
      <c r="F4" t="s">
        <v>6192</v>
      </c>
    </row>
    <row r="5" spans="1:6" x14ac:dyDescent="0.3">
      <c r="A5" t="s">
        <v>6200</v>
      </c>
      <c r="B5" t="s">
        <v>6205</v>
      </c>
      <c r="C5" s="9">
        <v>186.85499999999999</v>
      </c>
      <c r="D5" s="9">
        <v>305.97000000000003</v>
      </c>
      <c r="E5" s="9">
        <v>213.15999999999997</v>
      </c>
      <c r="F5" s="9">
        <v>123</v>
      </c>
    </row>
    <row r="6" spans="1:6" x14ac:dyDescent="0.3">
      <c r="B6" t="s">
        <v>6206</v>
      </c>
      <c r="C6" s="9">
        <v>251.96499999999997</v>
      </c>
      <c r="D6" s="9">
        <v>129.46</v>
      </c>
      <c r="E6" s="9">
        <v>434.03999999999996</v>
      </c>
      <c r="F6" s="9">
        <v>171.93999999999997</v>
      </c>
    </row>
    <row r="7" spans="1:6" x14ac:dyDescent="0.3">
      <c r="B7" t="s">
        <v>6207</v>
      </c>
      <c r="C7" s="9">
        <v>224.94499999999999</v>
      </c>
      <c r="D7" s="9">
        <v>349.12</v>
      </c>
      <c r="E7" s="9">
        <v>321.04000000000002</v>
      </c>
      <c r="F7" s="9">
        <v>126.035</v>
      </c>
    </row>
    <row r="8" spans="1:6" x14ac:dyDescent="0.3">
      <c r="B8" t="s">
        <v>6208</v>
      </c>
      <c r="C8" s="9">
        <v>307.12</v>
      </c>
      <c r="D8" s="9">
        <v>681.07499999999993</v>
      </c>
      <c r="E8" s="9">
        <v>533.70499999999993</v>
      </c>
      <c r="F8" s="9">
        <v>158.85</v>
      </c>
    </row>
    <row r="9" spans="1:6" x14ac:dyDescent="0.3">
      <c r="B9" t="s">
        <v>6209</v>
      </c>
      <c r="C9" s="9">
        <v>53.664999999999992</v>
      </c>
      <c r="D9" s="9">
        <v>83.025000000000006</v>
      </c>
      <c r="E9" s="9">
        <v>193.83499999999998</v>
      </c>
      <c r="F9" s="9">
        <v>68.039999999999992</v>
      </c>
    </row>
    <row r="10" spans="1:6" x14ac:dyDescent="0.3">
      <c r="B10" t="s">
        <v>6210</v>
      </c>
      <c r="C10" s="9">
        <v>163.01999999999998</v>
      </c>
      <c r="D10" s="9">
        <v>678.3599999999999</v>
      </c>
      <c r="E10" s="9">
        <v>171.04500000000002</v>
      </c>
      <c r="F10" s="9">
        <v>372.255</v>
      </c>
    </row>
    <row r="11" spans="1:6" x14ac:dyDescent="0.3">
      <c r="B11" t="s">
        <v>6211</v>
      </c>
      <c r="C11" s="9">
        <v>345.02</v>
      </c>
      <c r="D11" s="9">
        <v>273.86999999999995</v>
      </c>
      <c r="E11" s="9">
        <v>184.12999999999997</v>
      </c>
      <c r="F11" s="9">
        <v>201.11499999999998</v>
      </c>
    </row>
    <row r="12" spans="1:6" x14ac:dyDescent="0.3">
      <c r="B12" t="s">
        <v>6212</v>
      </c>
      <c r="C12" s="9">
        <v>334.89</v>
      </c>
      <c r="D12" s="9">
        <v>70.95</v>
      </c>
      <c r="E12" s="9">
        <v>134.23000000000002</v>
      </c>
      <c r="F12" s="9">
        <v>166.27499999999998</v>
      </c>
    </row>
    <row r="13" spans="1:6" x14ac:dyDescent="0.3">
      <c r="B13" t="s">
        <v>6213</v>
      </c>
      <c r="C13" s="9">
        <v>178.70999999999998</v>
      </c>
      <c r="D13" s="9">
        <v>166.1</v>
      </c>
      <c r="E13" s="9">
        <v>439.30999999999995</v>
      </c>
      <c r="F13" s="9">
        <v>492.9</v>
      </c>
    </row>
    <row r="14" spans="1:6" x14ac:dyDescent="0.3">
      <c r="B14" t="s">
        <v>6214</v>
      </c>
      <c r="C14" s="9">
        <v>301.98500000000001</v>
      </c>
      <c r="D14" s="9">
        <v>153.76499999999999</v>
      </c>
      <c r="E14" s="9">
        <v>215.55499999999998</v>
      </c>
      <c r="F14" s="9">
        <v>213.66499999999999</v>
      </c>
    </row>
    <row r="15" spans="1:6" x14ac:dyDescent="0.3">
      <c r="B15" t="s">
        <v>6215</v>
      </c>
      <c r="C15" s="9">
        <v>312.83499999999998</v>
      </c>
      <c r="D15" s="9">
        <v>63.249999999999993</v>
      </c>
      <c r="E15" s="9">
        <v>350.89500000000004</v>
      </c>
      <c r="F15" s="9">
        <v>96.405000000000001</v>
      </c>
    </row>
    <row r="16" spans="1:6" x14ac:dyDescent="0.3">
      <c r="B16" t="s">
        <v>6216</v>
      </c>
      <c r="C16" s="9">
        <v>265.62</v>
      </c>
      <c r="D16" s="9">
        <v>526.51499999999987</v>
      </c>
      <c r="E16" s="9">
        <v>187.06</v>
      </c>
      <c r="F16" s="9">
        <v>210.58999999999997</v>
      </c>
    </row>
    <row r="17" spans="1:6" x14ac:dyDescent="0.3">
      <c r="A17" t="s">
        <v>6201</v>
      </c>
      <c r="B17" t="s">
        <v>6205</v>
      </c>
      <c r="C17" s="9">
        <v>47.25</v>
      </c>
      <c r="D17" s="9">
        <v>65.805000000000007</v>
      </c>
      <c r="E17" s="9">
        <v>274.67500000000001</v>
      </c>
      <c r="F17" s="9">
        <v>179.22</v>
      </c>
    </row>
    <row r="18" spans="1:6" x14ac:dyDescent="0.3">
      <c r="B18" t="s">
        <v>6206</v>
      </c>
      <c r="C18" s="9">
        <v>745.44999999999993</v>
      </c>
      <c r="D18" s="9">
        <v>428.88499999999999</v>
      </c>
      <c r="E18" s="9">
        <v>194.17499999999998</v>
      </c>
      <c r="F18" s="9">
        <v>429.82999999999993</v>
      </c>
    </row>
    <row r="19" spans="1:6" x14ac:dyDescent="0.3">
      <c r="B19" t="s">
        <v>6207</v>
      </c>
      <c r="C19" s="9">
        <v>130.47</v>
      </c>
      <c r="D19" s="9">
        <v>271.48500000000001</v>
      </c>
      <c r="E19" s="9">
        <v>281.20499999999998</v>
      </c>
      <c r="F19" s="9">
        <v>231.63000000000002</v>
      </c>
    </row>
    <row r="20" spans="1:6" x14ac:dyDescent="0.3">
      <c r="B20" t="s">
        <v>6208</v>
      </c>
      <c r="C20" s="9">
        <v>27</v>
      </c>
      <c r="D20" s="9">
        <v>347.26</v>
      </c>
      <c r="E20" s="9">
        <v>147.51</v>
      </c>
      <c r="F20" s="9">
        <v>240.04</v>
      </c>
    </row>
    <row r="21" spans="1:6" x14ac:dyDescent="0.3">
      <c r="B21" t="s">
        <v>6209</v>
      </c>
      <c r="C21" s="9">
        <v>255.11499999999995</v>
      </c>
      <c r="D21" s="9">
        <v>541.73</v>
      </c>
      <c r="E21" s="9">
        <v>83.43</v>
      </c>
      <c r="F21" s="9">
        <v>59.079999999999991</v>
      </c>
    </row>
    <row r="22" spans="1:6" x14ac:dyDescent="0.3">
      <c r="B22" t="s">
        <v>6210</v>
      </c>
      <c r="C22" s="9">
        <v>584.78999999999985</v>
      </c>
      <c r="D22" s="9">
        <v>357.42999999999995</v>
      </c>
      <c r="E22" s="9">
        <v>355.34</v>
      </c>
      <c r="F22" s="9">
        <v>140.88</v>
      </c>
    </row>
    <row r="23" spans="1:6" x14ac:dyDescent="0.3">
      <c r="B23" t="s">
        <v>6211</v>
      </c>
      <c r="C23" s="9">
        <v>430.62</v>
      </c>
      <c r="D23" s="9">
        <v>227.42500000000001</v>
      </c>
      <c r="E23" s="9">
        <v>236.315</v>
      </c>
      <c r="F23" s="9">
        <v>414.58499999999992</v>
      </c>
    </row>
    <row r="24" spans="1:6" x14ac:dyDescent="0.3">
      <c r="B24" t="s">
        <v>6212</v>
      </c>
      <c r="C24" s="9">
        <v>22.5</v>
      </c>
      <c r="D24" s="9">
        <v>77.72</v>
      </c>
      <c r="E24" s="9">
        <v>60.5</v>
      </c>
      <c r="F24" s="9">
        <v>139.67999999999998</v>
      </c>
    </row>
    <row r="25" spans="1:6" x14ac:dyDescent="0.3">
      <c r="B25" t="s">
        <v>6213</v>
      </c>
      <c r="C25" s="9">
        <v>126.14999999999999</v>
      </c>
      <c r="D25" s="9">
        <v>195.11</v>
      </c>
      <c r="E25" s="9">
        <v>89.13</v>
      </c>
      <c r="F25" s="9">
        <v>302.65999999999997</v>
      </c>
    </row>
    <row r="26" spans="1:6" x14ac:dyDescent="0.3">
      <c r="B26" t="s">
        <v>6214</v>
      </c>
      <c r="C26" s="9">
        <v>376.03</v>
      </c>
      <c r="D26" s="9">
        <v>523.24</v>
      </c>
      <c r="E26" s="9">
        <v>440.96499999999997</v>
      </c>
      <c r="F26" s="9">
        <v>174.46999999999997</v>
      </c>
    </row>
    <row r="27" spans="1:6" x14ac:dyDescent="0.3">
      <c r="B27" t="s">
        <v>6215</v>
      </c>
      <c r="C27" s="9">
        <v>515.17999999999995</v>
      </c>
      <c r="D27" s="9">
        <v>142.56</v>
      </c>
      <c r="E27" s="9">
        <v>347.03999999999996</v>
      </c>
      <c r="F27" s="9">
        <v>104.08499999999999</v>
      </c>
    </row>
    <row r="28" spans="1:6" x14ac:dyDescent="0.3">
      <c r="B28" t="s">
        <v>6216</v>
      </c>
      <c r="C28" s="9">
        <v>95.859999999999985</v>
      </c>
      <c r="D28" s="9">
        <v>484.76</v>
      </c>
      <c r="E28" s="9">
        <v>94.17</v>
      </c>
      <c r="F28" s="9">
        <v>77.10499999999999</v>
      </c>
    </row>
    <row r="29" spans="1:6" x14ac:dyDescent="0.3">
      <c r="A29" t="s">
        <v>6202</v>
      </c>
      <c r="B29" t="s">
        <v>6205</v>
      </c>
      <c r="C29" s="9">
        <v>258.34500000000003</v>
      </c>
      <c r="D29" s="9">
        <v>139.625</v>
      </c>
      <c r="E29" s="9">
        <v>279.52000000000004</v>
      </c>
      <c r="F29" s="9">
        <v>160.19499999999999</v>
      </c>
    </row>
    <row r="30" spans="1:6" x14ac:dyDescent="0.3">
      <c r="B30" t="s">
        <v>6206</v>
      </c>
      <c r="C30" s="9">
        <v>342.2</v>
      </c>
      <c r="D30" s="9">
        <v>284.24999999999994</v>
      </c>
      <c r="E30" s="9">
        <v>251.83</v>
      </c>
      <c r="F30" s="9">
        <v>80.550000000000011</v>
      </c>
    </row>
    <row r="31" spans="1:6" x14ac:dyDescent="0.3">
      <c r="B31" t="s">
        <v>6207</v>
      </c>
      <c r="C31" s="9">
        <v>418.30499999999989</v>
      </c>
      <c r="D31" s="9">
        <v>468.125</v>
      </c>
      <c r="E31" s="9">
        <v>405.05500000000006</v>
      </c>
      <c r="F31" s="9">
        <v>253.15499999999997</v>
      </c>
    </row>
    <row r="32" spans="1:6" x14ac:dyDescent="0.3">
      <c r="B32" t="s">
        <v>6208</v>
      </c>
      <c r="C32" s="9">
        <v>102.32999999999998</v>
      </c>
      <c r="D32" s="9">
        <v>242.14000000000001</v>
      </c>
      <c r="E32" s="9">
        <v>554.875</v>
      </c>
      <c r="F32" s="9">
        <v>106.23999999999998</v>
      </c>
    </row>
    <row r="33" spans="1:6" x14ac:dyDescent="0.3">
      <c r="B33" t="s">
        <v>6209</v>
      </c>
      <c r="C33" s="9">
        <v>234.71999999999997</v>
      </c>
      <c r="D33" s="9">
        <v>133.08000000000001</v>
      </c>
      <c r="E33" s="9">
        <v>267.2</v>
      </c>
      <c r="F33" s="9">
        <v>272.68999999999994</v>
      </c>
    </row>
    <row r="34" spans="1:6" x14ac:dyDescent="0.3">
      <c r="B34" t="s">
        <v>6210</v>
      </c>
      <c r="C34" s="9">
        <v>430.39</v>
      </c>
      <c r="D34" s="9">
        <v>136.20500000000001</v>
      </c>
      <c r="E34" s="9">
        <v>209.6</v>
      </c>
      <c r="F34" s="9">
        <v>88.334999999999994</v>
      </c>
    </row>
    <row r="35" spans="1:6" x14ac:dyDescent="0.3">
      <c r="B35" t="s">
        <v>6211</v>
      </c>
      <c r="C35" s="9">
        <v>109.005</v>
      </c>
      <c r="D35" s="9">
        <v>393.57499999999999</v>
      </c>
      <c r="E35" s="9">
        <v>61.034999999999997</v>
      </c>
      <c r="F35" s="9">
        <v>199.48999999999998</v>
      </c>
    </row>
    <row r="36" spans="1:6" x14ac:dyDescent="0.3">
      <c r="B36" t="s">
        <v>6212</v>
      </c>
      <c r="C36" s="9">
        <v>287.52499999999998</v>
      </c>
      <c r="D36" s="9">
        <v>288.67</v>
      </c>
      <c r="E36" s="9">
        <v>125.58</v>
      </c>
      <c r="F36" s="9">
        <v>374.13499999999999</v>
      </c>
    </row>
    <row r="37" spans="1:6" x14ac:dyDescent="0.3">
      <c r="B37" t="s">
        <v>6213</v>
      </c>
      <c r="C37" s="9">
        <v>840.92999999999984</v>
      </c>
      <c r="D37" s="9">
        <v>409.875</v>
      </c>
      <c r="E37" s="9">
        <v>171.32999999999998</v>
      </c>
      <c r="F37" s="9">
        <v>221.43999999999997</v>
      </c>
    </row>
    <row r="38" spans="1:6" x14ac:dyDescent="0.3">
      <c r="B38" t="s">
        <v>6214</v>
      </c>
      <c r="C38" s="9">
        <v>299.07</v>
      </c>
      <c r="D38" s="9">
        <v>260.32499999999999</v>
      </c>
      <c r="E38" s="9">
        <v>584.64</v>
      </c>
      <c r="F38" s="9">
        <v>256.36500000000001</v>
      </c>
    </row>
    <row r="39" spans="1:6" x14ac:dyDescent="0.3">
      <c r="B39" t="s">
        <v>6215</v>
      </c>
      <c r="C39" s="9">
        <v>323.32499999999999</v>
      </c>
      <c r="D39" s="9">
        <v>565.57000000000005</v>
      </c>
      <c r="E39" s="9">
        <v>537.80999999999995</v>
      </c>
      <c r="F39" s="9">
        <v>189.47499999999999</v>
      </c>
    </row>
    <row r="40" spans="1:6" x14ac:dyDescent="0.3">
      <c r="B40" t="s">
        <v>6216</v>
      </c>
      <c r="C40" s="9">
        <v>399.48499999999996</v>
      </c>
      <c r="D40" s="9">
        <v>148.19999999999999</v>
      </c>
      <c r="E40" s="9">
        <v>388.21999999999997</v>
      </c>
      <c r="F40" s="9">
        <v>212.07499999999999</v>
      </c>
    </row>
    <row r="41" spans="1:6" x14ac:dyDescent="0.3">
      <c r="A41" t="s">
        <v>6203</v>
      </c>
      <c r="B41" t="s">
        <v>6205</v>
      </c>
      <c r="C41" s="9">
        <v>112.69499999999999</v>
      </c>
      <c r="D41" s="9">
        <v>166.32</v>
      </c>
      <c r="E41" s="9">
        <v>843.71499999999992</v>
      </c>
      <c r="F41" s="9">
        <v>146.685</v>
      </c>
    </row>
    <row r="42" spans="1:6" x14ac:dyDescent="0.3">
      <c r="B42" t="s">
        <v>6206</v>
      </c>
      <c r="C42" s="9">
        <v>114.87999999999998</v>
      </c>
      <c r="D42" s="9">
        <v>133.815</v>
      </c>
      <c r="E42" s="9">
        <v>91.175000000000011</v>
      </c>
      <c r="F42" s="9">
        <v>53.759999999999991</v>
      </c>
    </row>
    <row r="43" spans="1:6" x14ac:dyDescent="0.3">
      <c r="B43" t="s">
        <v>6207</v>
      </c>
      <c r="C43" s="9">
        <v>277.76</v>
      </c>
      <c r="D43" s="9">
        <v>175.41</v>
      </c>
      <c r="E43" s="9">
        <v>462.50999999999993</v>
      </c>
      <c r="F43" s="9">
        <v>399.52499999999998</v>
      </c>
    </row>
    <row r="44" spans="1:6" x14ac:dyDescent="0.3">
      <c r="B44" t="s">
        <v>6208</v>
      </c>
      <c r="C44" s="9">
        <v>197.89499999999998</v>
      </c>
      <c r="D44" s="9">
        <v>289.755</v>
      </c>
      <c r="E44" s="9">
        <v>88.545000000000002</v>
      </c>
      <c r="F44" s="9">
        <v>200.25499999999997</v>
      </c>
    </row>
    <row r="45" spans="1:6" x14ac:dyDescent="0.3">
      <c r="B45" t="s">
        <v>6209</v>
      </c>
      <c r="C45" s="9">
        <v>193.11499999999998</v>
      </c>
      <c r="D45" s="9">
        <v>212.49499999999998</v>
      </c>
      <c r="E45" s="9">
        <v>292.29000000000002</v>
      </c>
      <c r="F45" s="9">
        <v>304.46999999999997</v>
      </c>
    </row>
    <row r="46" spans="1:6" x14ac:dyDescent="0.3">
      <c r="B46" t="s">
        <v>6210</v>
      </c>
      <c r="C46" s="9">
        <v>179.79</v>
      </c>
      <c r="D46" s="9">
        <v>426.2</v>
      </c>
      <c r="E46" s="9">
        <v>170.08999999999997</v>
      </c>
      <c r="F46" s="9">
        <v>379.31</v>
      </c>
    </row>
    <row r="47" spans="1:6" x14ac:dyDescent="0.3">
      <c r="B47" t="s">
        <v>6211</v>
      </c>
      <c r="C47" s="9">
        <v>247.28999999999996</v>
      </c>
      <c r="D47" s="9">
        <v>246.685</v>
      </c>
      <c r="E47" s="9">
        <v>271.05499999999995</v>
      </c>
      <c r="F47" s="9">
        <v>141.69999999999999</v>
      </c>
    </row>
    <row r="48" spans="1:6" x14ac:dyDescent="0.3">
      <c r="B48" t="s">
        <v>6212</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DE476-D070-47E8-AAFE-6E5034D74310}">
  <dimension ref="A3:B7"/>
  <sheetViews>
    <sheetView workbookViewId="0">
      <selection activeCell="D18" sqref="D18"/>
    </sheetView>
  </sheetViews>
  <sheetFormatPr defaultRowHeight="14.4" x14ac:dyDescent="0.3"/>
  <cols>
    <col min="1" max="1" width="14" bestFit="1" customWidth="1"/>
    <col min="2" max="2" width="11.6640625" bestFit="1" customWidth="1"/>
  </cols>
  <sheetData>
    <row r="3" spans="1:2" x14ac:dyDescent="0.3">
      <c r="A3" s="7" t="s">
        <v>6198</v>
      </c>
      <c r="B3" t="s">
        <v>6204</v>
      </c>
    </row>
    <row r="4" spans="1:2" x14ac:dyDescent="0.3">
      <c r="A4" s="8" t="s">
        <v>28</v>
      </c>
      <c r="B4" s="9">
        <v>2798.5050000000001</v>
      </c>
    </row>
    <row r="5" spans="1:2" x14ac:dyDescent="0.3">
      <c r="A5" s="8" t="s">
        <v>318</v>
      </c>
      <c r="B5" s="9">
        <v>6696.8649999999989</v>
      </c>
    </row>
    <row r="6" spans="1:2" x14ac:dyDescent="0.3">
      <c r="A6" s="8" t="s">
        <v>19</v>
      </c>
      <c r="B6" s="9">
        <v>35638.88499999998</v>
      </c>
    </row>
    <row r="7" spans="1:2" x14ac:dyDescent="0.3">
      <c r="A7" s="8" t="s">
        <v>6199</v>
      </c>
      <c r="B7" s="9">
        <v>45134.254999999976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43F96-372C-478F-BCB3-55C6A7274408}">
  <dimension ref="A3:B9"/>
  <sheetViews>
    <sheetView workbookViewId="0">
      <selection activeCell="N23" sqref="N23"/>
    </sheetView>
  </sheetViews>
  <sheetFormatPr defaultRowHeight="14.4" x14ac:dyDescent="0.3"/>
  <cols>
    <col min="1" max="1" width="15.109375" bestFit="1" customWidth="1"/>
    <col min="2" max="2" width="11.6640625" bestFit="1" customWidth="1"/>
  </cols>
  <sheetData>
    <row r="3" spans="1:2" x14ac:dyDescent="0.3">
      <c r="A3" s="7" t="s">
        <v>6198</v>
      </c>
      <c r="B3" t="s">
        <v>6204</v>
      </c>
    </row>
    <row r="4" spans="1:2" x14ac:dyDescent="0.3">
      <c r="A4" s="8" t="s">
        <v>3753</v>
      </c>
      <c r="B4" s="9">
        <v>278.01</v>
      </c>
    </row>
    <row r="5" spans="1:2" x14ac:dyDescent="0.3">
      <c r="A5" s="8" t="s">
        <v>1598</v>
      </c>
      <c r="B5" s="9">
        <v>281.67499999999995</v>
      </c>
    </row>
    <row r="6" spans="1:2" x14ac:dyDescent="0.3">
      <c r="A6" s="8" t="s">
        <v>2587</v>
      </c>
      <c r="B6" s="9">
        <v>289.11</v>
      </c>
    </row>
    <row r="7" spans="1:2" x14ac:dyDescent="0.3">
      <c r="A7" s="8" t="s">
        <v>5765</v>
      </c>
      <c r="B7" s="9">
        <v>307.04499999999996</v>
      </c>
    </row>
    <row r="8" spans="1:2" x14ac:dyDescent="0.3">
      <c r="A8" s="8" t="s">
        <v>5114</v>
      </c>
      <c r="B8" s="9">
        <v>317.06999999999994</v>
      </c>
    </row>
    <row r="9" spans="1:2" x14ac:dyDescent="0.3">
      <c r="A9" s="8" t="s">
        <v>6199</v>
      </c>
      <c r="B9" s="9">
        <v>1472.9099999999999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orders</vt:lpstr>
      <vt:lpstr>customers</vt:lpstr>
      <vt:lpstr>products</vt:lpstr>
      <vt:lpstr>Loyalty Cards by Country</vt:lpstr>
      <vt:lpstr>Sales by Coffee Type</vt:lpstr>
      <vt:lpstr>Total Sales</vt:lpstr>
      <vt:lpstr>Sales by Country</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Niranjan Hiremath</dc:creator>
  <cp:keywords/>
  <dc:description/>
  <cp:lastModifiedBy>Niranjan Hiremath</cp:lastModifiedBy>
  <cp:revision/>
  <dcterms:created xsi:type="dcterms:W3CDTF">2022-11-26T09:51:45Z</dcterms:created>
  <dcterms:modified xsi:type="dcterms:W3CDTF">2024-10-24T06:21:54Z</dcterms:modified>
  <cp:category/>
  <cp:contentStatus/>
</cp:coreProperties>
</file>