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fileSharing readOnlyRecommended="1"/>
  <workbookPr codeName="ThisWorkbook"/>
  <mc:AlternateContent xmlns:mc="http://schemas.openxmlformats.org/markup-compatibility/2006">
    <mc:Choice Requires="x15">
      <x15ac:absPath xmlns:x15ac="http://schemas.microsoft.com/office/spreadsheetml/2010/11/ac" url="C:\Users\Welcome\Desktop\"/>
    </mc:Choice>
  </mc:AlternateContent>
  <xr:revisionPtr revIDLastSave="0" documentId="13_ncr:1_{98C4EE33-E83A-4804-AA65-1BECF1C36F02}" xr6:coauthVersionLast="36" xr6:coauthVersionMax="36" xr10:uidLastSave="{00000000-0000-0000-0000-000000000000}"/>
  <bookViews>
    <workbookView xWindow="0" yWindow="0" windowWidth="20490" windowHeight="7545" xr2:uid="{00000000-000D-0000-FFFF-FFFF00000000}"/>
  </bookViews>
  <sheets>
    <sheet name="Project Tracker" sheetId="1" r:id="rId1"/>
    <sheet name="Setup" sheetId="2" r:id="rId2"/>
  </sheets>
  <definedNames>
    <definedName name="CategoryList">Setup!$B$5:$B$26</definedName>
    <definedName name="ColumnTitle1">'Project Tracker'!$B$4</definedName>
    <definedName name="ColumnTitle2">CategoryAndEmployeeTable[[#Headers],[Category Name]]</definedName>
    <definedName name="EmployeeList">Setup!$C$5:$C$26</definedName>
    <definedName name="FlagPercent">'Project Tracker'!$D$2</definedName>
    <definedName name="_xlnm.Print_Titles" localSheetId="0">'Project Tracker'!$4:$4</definedName>
  </definedNames>
  <calcPr calcId="179021"/>
</workbook>
</file>

<file path=xl/calcChain.xml><?xml version="1.0" encoding="utf-8"?>
<calcChain xmlns="http://schemas.openxmlformats.org/spreadsheetml/2006/main">
  <c r="J5" i="1" l="1"/>
  <c r="O15" i="1"/>
  <c r="O16" i="1"/>
  <c r="O17" i="1"/>
  <c r="O18" i="1"/>
  <c r="O19" i="1"/>
  <c r="O20" i="1"/>
  <c r="O21" i="1"/>
  <c r="O22" i="1"/>
  <c r="O23" i="1"/>
  <c r="O24" i="1"/>
  <c r="O6" i="1"/>
  <c r="O7" i="1"/>
  <c r="O8" i="1"/>
  <c r="O9" i="1"/>
  <c r="O10" i="1"/>
  <c r="O11" i="1"/>
  <c r="O12" i="1"/>
  <c r="O13" i="1"/>
  <c r="O5" i="1"/>
  <c r="O14" i="1"/>
  <c r="F14" i="1"/>
  <c r="F15" i="1"/>
  <c r="F16" i="1"/>
  <c r="F17" i="1"/>
  <c r="F18" i="1"/>
  <c r="F19" i="1"/>
  <c r="F20" i="1"/>
  <c r="F21" i="1"/>
  <c r="F22" i="1"/>
  <c r="F23" i="1"/>
  <c r="F24" i="1"/>
  <c r="F6" i="1"/>
  <c r="F7" i="1"/>
  <c r="F8" i="1"/>
  <c r="F9" i="1"/>
  <c r="F10" i="1"/>
  <c r="F11" i="1"/>
  <c r="F12" i="1"/>
  <c r="F13" i="1"/>
  <c r="F5" i="1"/>
  <c r="J22" i="1"/>
  <c r="I22" i="1"/>
  <c r="E22" i="1"/>
  <c r="K22" i="1"/>
  <c r="J23" i="1"/>
  <c r="J24" i="1"/>
  <c r="I23" i="1"/>
  <c r="I24" i="1"/>
  <c r="E23" i="1"/>
  <c r="E24" i="1"/>
  <c r="K23" i="1"/>
  <c r="K24" i="1"/>
  <c r="J11" i="1"/>
  <c r="I11" i="1"/>
  <c r="E11" i="1"/>
  <c r="K11" i="1"/>
  <c r="J12" i="1"/>
  <c r="J13" i="1"/>
  <c r="I12" i="1"/>
  <c r="I13" i="1"/>
  <c r="E12" i="1"/>
  <c r="E13" i="1"/>
  <c r="K12" i="1"/>
  <c r="K13" i="1"/>
  <c r="J17" i="1"/>
  <c r="J18" i="1"/>
  <c r="J19" i="1"/>
  <c r="J20" i="1"/>
  <c r="J21" i="1"/>
  <c r="J15" i="1"/>
  <c r="J16" i="1"/>
  <c r="J14" i="1"/>
  <c r="I17" i="1"/>
  <c r="I18" i="1"/>
  <c r="I19" i="1"/>
  <c r="I20" i="1"/>
  <c r="I21" i="1"/>
  <c r="I14" i="1"/>
  <c r="I15" i="1"/>
  <c r="I16" i="1"/>
  <c r="E14" i="1"/>
  <c r="E15" i="1"/>
  <c r="E16" i="1"/>
  <c r="E17" i="1"/>
  <c r="E18" i="1"/>
  <c r="E19" i="1"/>
  <c r="E20" i="1"/>
  <c r="E21" i="1"/>
  <c r="J6" i="1"/>
  <c r="J7" i="1"/>
  <c r="J8" i="1"/>
  <c r="J9" i="1"/>
  <c r="J10" i="1"/>
  <c r="E10" i="1"/>
  <c r="E6" i="1"/>
  <c r="E7" i="1"/>
  <c r="E8" i="1"/>
  <c r="E9" i="1"/>
  <c r="E5" i="1"/>
  <c r="I6" i="1"/>
  <c r="I7" i="1"/>
  <c r="I8" i="1"/>
  <c r="I9" i="1"/>
  <c r="I10" i="1"/>
  <c r="I5" i="1"/>
  <c r="M18" i="1"/>
  <c r="K21" i="1"/>
  <c r="K20" i="1"/>
  <c r="K17" i="1"/>
  <c r="K18" i="1"/>
  <c r="K19" i="1"/>
  <c r="K6" i="1"/>
  <c r="M22" i="1" l="1"/>
  <c r="M23" i="1"/>
  <c r="M24" i="1"/>
  <c r="M11" i="1"/>
  <c r="M12" i="1"/>
  <c r="M13" i="1"/>
  <c r="M21" i="1"/>
  <c r="M17" i="1"/>
  <c r="M19" i="1"/>
  <c r="M20" i="1"/>
  <c r="K5" i="1"/>
  <c r="K7" i="1"/>
  <c r="K8" i="1"/>
  <c r="K9" i="1"/>
  <c r="K10" i="1"/>
  <c r="K14" i="1"/>
  <c r="K15" i="1"/>
  <c r="K16" i="1"/>
  <c r="M16" i="1" l="1"/>
  <c r="M15" i="1" l="1"/>
  <c r="M14" i="1"/>
  <c r="M10" i="1"/>
  <c r="M9" i="1"/>
  <c r="M8" i="1"/>
  <c r="M7" i="1"/>
  <c r="M6" i="1"/>
  <c r="M5" i="1" l="1"/>
</calcChain>
</file>

<file path=xl/sharedStrings.xml><?xml version="1.0" encoding="utf-8"?>
<sst xmlns="http://schemas.openxmlformats.org/spreadsheetml/2006/main" count="149" uniqueCount="58">
  <si>
    <t>Project</t>
  </si>
  <si>
    <t>Category</t>
  </si>
  <si>
    <t>Assigned To</t>
  </si>
  <si>
    <t>Setup</t>
  </si>
  <si>
    <t xml:space="preserve">Percent Over/Under to Flag: </t>
  </si>
  <si>
    <t>Estimated
Start</t>
  </si>
  <si>
    <t>Actual
Finish</t>
  </si>
  <si>
    <t>Estimated 
Finish</t>
  </si>
  <si>
    <t>Employee Name</t>
  </si>
  <si>
    <t>Category Name</t>
  </si>
  <si>
    <t>Estimated Work (in hours)</t>
  </si>
  <si>
    <t>Actual Work (in hours)</t>
  </si>
  <si>
    <t>Actual Duration (in days)</t>
  </si>
  <si>
    <t>Estimated Duration (in days)</t>
  </si>
  <si>
    <t>Actual 
Start</t>
  </si>
  <si>
    <t>Vezeza Software Solutions</t>
  </si>
  <si>
    <t>Tuition World</t>
  </si>
  <si>
    <t>Mobile Application Development</t>
  </si>
  <si>
    <t>M Mounika</t>
  </si>
  <si>
    <t>M Anuhya</t>
  </si>
  <si>
    <t>M Srinivas</t>
  </si>
  <si>
    <t>A Vamsi</t>
  </si>
  <si>
    <t>P Narendar</t>
  </si>
  <si>
    <t>M Surendra</t>
  </si>
  <si>
    <t>G Anoof Vijay</t>
  </si>
  <si>
    <t>Web Application Development</t>
  </si>
  <si>
    <t>G.NIKHIL SAI</t>
  </si>
  <si>
    <t>P.NARESH KUMAR</t>
  </si>
  <si>
    <t>B.POOJITHA</t>
  </si>
  <si>
    <t>M.AKHILESH</t>
  </si>
  <si>
    <t>A.GIRIDHAR</t>
  </si>
  <si>
    <t>JJ.MANIDEEP</t>
  </si>
  <si>
    <t>M.RAMA KRISHNA</t>
  </si>
  <si>
    <t>Ridere</t>
  </si>
  <si>
    <t>DevOps</t>
  </si>
  <si>
    <t>Shiva Sai CH</t>
  </si>
  <si>
    <t>Hemanth K</t>
  </si>
  <si>
    <t>Testing</t>
  </si>
  <si>
    <t>G Narendra</t>
  </si>
  <si>
    <t>Power Bi</t>
  </si>
  <si>
    <t>T Vinod Kumar</t>
  </si>
  <si>
    <t>Technology</t>
  </si>
  <si>
    <t>Kotlin,Android Studio,Firebase</t>
  </si>
  <si>
    <t>HTML,CSS,JavaScript,React,Node JS</t>
  </si>
  <si>
    <t>AWS,Terraform,JIRA,Ansible,Cloudwatch,Kubernettes,Jenkins</t>
  </si>
  <si>
    <t>Manual,Automation</t>
  </si>
  <si>
    <t>Bi Tools</t>
  </si>
  <si>
    <t>B Lakpathi</t>
  </si>
  <si>
    <t>Deadline</t>
  </si>
  <si>
    <t>Deadline2</t>
  </si>
  <si>
    <t>Bench</t>
  </si>
  <si>
    <t>Company</t>
  </si>
  <si>
    <t>Flag</t>
  </si>
  <si>
    <t>Flag2</t>
  </si>
  <si>
    <t>B Lakpathi(TL)</t>
  </si>
  <si>
    <t>SJ Purushothaman™</t>
  </si>
  <si>
    <t>Purushottam™</t>
  </si>
  <si>
    <t>Bhavani(TL)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</si>
</sst>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Over/Under flag&quot;;&quot;&quot;;&quot;&quot;"/>
    <numFmt numFmtId="165" formatCode="[$-409]dd/mmm/yy;@"/>
  </numFmts>
  <fonts count="14" x14ac:knownFonts="1">
    <font>
      <sz val="11"/>
      <color theme="3" tint="-0.499984740745262"/>
      <name val="Century Gothic"/>
      <family val="2"/>
      <scheme val="minor"/>
    </font>
    <font>
      <sz val="11"/>
      <color theme="1"/>
      <name val="Century Gothic"/>
      <family val="2"/>
      <scheme val="minor"/>
    </font>
    <font>
      <b/>
      <sz val="11"/>
      <color rgb="FF3F3F3F"/>
      <name val="Century Gothic"/>
      <family val="2"/>
      <scheme val="minor"/>
    </font>
    <font>
      <sz val="8"/>
      <color theme="3"/>
      <name val="Century Gothic"/>
      <family val="2"/>
      <scheme val="minor"/>
    </font>
    <font>
      <sz val="24"/>
      <color theme="3"/>
      <name val="Century Gothic"/>
      <family val="2"/>
      <scheme val="minor"/>
    </font>
    <font>
      <sz val="24"/>
      <color theme="3"/>
      <name val="Century Gothic"/>
      <family val="2"/>
      <scheme val="major"/>
    </font>
    <font>
      <b/>
      <sz val="12"/>
      <color theme="9" tint="-0.499984740745262"/>
      <name val="Century Gothic"/>
      <family val="2"/>
      <scheme val="minor"/>
    </font>
    <font>
      <b/>
      <sz val="11"/>
      <color theme="2" tint="-0.89996032593768116"/>
      <name val="Century Gothic"/>
      <family val="2"/>
      <scheme val="minor"/>
    </font>
    <font>
      <sz val="11"/>
      <color theme="2" tint="-0.89992980742820516"/>
      <name val="Century Gothic"/>
      <family val="2"/>
      <scheme val="minor"/>
    </font>
    <font>
      <sz val="11"/>
      <color theme="2" tint="-0.89989928891872917"/>
      <name val="Century Gothic"/>
      <family val="2"/>
      <scheme val="minor"/>
    </font>
    <font>
      <sz val="11"/>
      <color theme="0"/>
      <name val="Century Gothic"/>
      <family val="2"/>
      <scheme val="minor"/>
    </font>
    <font>
      <b/>
      <sz val="11"/>
      <color theme="9"/>
      <name val="Century Gothic"/>
      <family val="2"/>
      <scheme val="minor"/>
    </font>
    <font>
      <b/>
      <sz val="24"/>
      <color theme="3"/>
      <name val="Century Gothic"/>
      <family val="2"/>
      <scheme val="major"/>
    </font>
    <font>
      <b/>
      <sz val="11"/>
      <name val="Century Gothic"/>
      <family val="2"/>
      <scheme val="minor"/>
    </font>
  </fonts>
  <fills count="5">
    <fill>
      <patternFill patternType="none"/>
    </fill>
    <fill>
      <patternFill patternType="gray125"/>
    </fill>
    <fill>
      <patternFill patternType="solid">
        <fgColor theme="2"/>
        <bgColor indexed="64"/>
      </patternFill>
    </fill>
    <fill>
      <patternFill patternType="solid">
        <fgColor rgb="FFFFFFCC"/>
      </patternFill>
    </fill>
    <fill>
      <patternFill patternType="solid">
        <fgColor theme="9"/>
        <bgColor indexed="64"/>
      </patternFill>
    </fill>
  </fills>
  <borders count="8">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
      <left style="thin">
        <color indexed="64"/>
      </left>
      <right style="thin">
        <color indexed="64"/>
      </right>
      <top style="thin">
        <color indexed="64"/>
      </top>
      <bottom style="thin">
        <color indexed="64"/>
      </bottom>
      <diagonal/>
    </border>
  </borders>
  <cellStyleXfs count="17">
    <xf numFmtId="0" fontId="0" fillId="0" borderId="0">
      <alignment vertical="center"/>
    </xf>
    <xf numFmtId="0" fontId="4" fillId="0" borderId="0" applyNumberFormat="0" applyFill="0" applyBorder="0" applyProtection="0">
      <alignment horizontal="left" vertical="center" indent="1"/>
    </xf>
    <xf numFmtId="9" fontId="6" fillId="0" borderId="3" applyProtection="0">
      <alignment horizontal="center" vertical="center"/>
    </xf>
    <xf numFmtId="0" fontId="2" fillId="2" borderId="1" applyNumberFormat="0" applyFont="0" applyBorder="0" applyProtection="0">
      <alignment horizontal="right" vertical="center" indent="2"/>
    </xf>
    <xf numFmtId="3" fontId="9" fillId="0" borderId="0" applyFill="0" applyBorder="0" applyProtection="0">
      <alignment horizontal="left" vertical="center" indent="1"/>
    </xf>
    <xf numFmtId="0" fontId="9" fillId="0" borderId="0" applyFill="0" applyBorder="0" applyProtection="0">
      <alignment horizontal="left" vertical="center" wrapText="1" indent="1"/>
    </xf>
    <xf numFmtId="0" fontId="7" fillId="0" borderId="0" applyNumberFormat="0" applyBorder="0" applyProtection="0">
      <alignment horizontal="left" vertical="center" wrapText="1" indent="1"/>
    </xf>
    <xf numFmtId="0" fontId="3" fillId="3" borderId="2" applyNumberFormat="0" applyFont="0" applyAlignment="0" applyProtection="0"/>
    <xf numFmtId="14" fontId="8" fillId="0" borderId="0" applyFill="0" applyBorder="0" applyProtection="0">
      <alignment horizontal="right" vertical="center" indent="2"/>
    </xf>
    <xf numFmtId="0" fontId="5" fillId="0" borderId="0" applyNumberFormat="0" applyFill="0" applyBorder="0" applyAlignment="0" applyProtection="0"/>
    <xf numFmtId="164" fontId="11" fillId="0" borderId="0" applyFill="0" applyProtection="0">
      <alignment horizontal="left" vertical="center" indent="1"/>
    </xf>
    <xf numFmtId="0" fontId="7" fillId="0" borderId="5" applyNumberFormat="0" applyFill="0" applyProtection="0">
      <alignment horizontal="left" vertical="center" wrapText="1" indent="2"/>
    </xf>
    <xf numFmtId="164" fontId="10" fillId="0" borderId="4">
      <alignment horizontal="right" vertical="center"/>
    </xf>
    <xf numFmtId="14" fontId="8" fillId="0" borderId="5">
      <alignment horizontal="left" vertical="center" indent="2"/>
    </xf>
    <xf numFmtId="3" fontId="9" fillId="2" borderId="0" applyBorder="0">
      <alignment horizontal="left" vertical="center" indent="1"/>
    </xf>
    <xf numFmtId="3" fontId="9" fillId="2" borderId="6">
      <alignment horizontal="left" vertical="center" indent="1"/>
    </xf>
    <xf numFmtId="0" fontId="1" fillId="0" borderId="0"/>
  </cellStyleXfs>
  <cellXfs count="38">
    <xf numFmtId="0" fontId="0" fillId="0" borderId="0" xfId="0">
      <alignment vertical="center"/>
    </xf>
    <xf numFmtId="0" fontId="0" fillId="0" borderId="0" xfId="0" applyProtection="1">
      <alignment vertical="center"/>
    </xf>
    <xf numFmtId="14" fontId="0" fillId="0" borderId="0" xfId="8" applyFont="1" applyAlignment="1" applyProtection="1">
      <alignment vertical="center"/>
    </xf>
    <xf numFmtId="0" fontId="4" fillId="0" borderId="0" xfId="1" applyAlignment="1" applyProtection="1">
      <alignment vertical="center"/>
    </xf>
    <xf numFmtId="0" fontId="0" fillId="0" borderId="0" xfId="0" applyAlignment="1">
      <alignment horizontal="right" vertical="center"/>
    </xf>
    <xf numFmtId="9" fontId="6" fillId="0" borderId="3" xfId="2" applyProtection="1">
      <alignment horizontal="center" vertical="center"/>
    </xf>
    <xf numFmtId="0" fontId="7" fillId="0" borderId="0" xfId="6">
      <alignment horizontal="left" vertical="center" wrapText="1" indent="1"/>
    </xf>
    <xf numFmtId="0" fontId="5" fillId="0" borderId="0" xfId="9" applyAlignment="1" applyProtection="1">
      <alignment vertical="center"/>
    </xf>
    <xf numFmtId="0" fontId="5" fillId="0" borderId="0" xfId="9" applyAlignment="1">
      <alignment vertical="center"/>
    </xf>
    <xf numFmtId="0" fontId="9" fillId="0" borderId="0" xfId="5">
      <alignment horizontal="left" vertical="center" wrapText="1" indent="1"/>
    </xf>
    <xf numFmtId="0" fontId="0" fillId="0" borderId="0" xfId="0" applyAlignment="1">
      <alignment vertical="center"/>
    </xf>
    <xf numFmtId="0" fontId="7" fillId="0" borderId="0" xfId="6" applyAlignment="1">
      <alignment vertical="center" wrapText="1"/>
    </xf>
    <xf numFmtId="0" fontId="9" fillId="0" borderId="0" xfId="5" applyAlignment="1">
      <alignment vertical="center" wrapText="1"/>
    </xf>
    <xf numFmtId="0" fontId="1" fillId="0" borderId="0" xfId="16" applyAlignment="1"/>
    <xf numFmtId="0" fontId="9" fillId="0" borderId="7" xfId="5" applyBorder="1">
      <alignment horizontal="left" vertical="center" wrapText="1" indent="1"/>
    </xf>
    <xf numFmtId="165" fontId="8" fillId="0" borderId="7" xfId="8" applyNumberFormat="1" applyBorder="1">
      <alignment horizontal="right" vertical="center" indent="2"/>
    </xf>
    <xf numFmtId="14" fontId="8" fillId="0" borderId="7" xfId="8" applyBorder="1">
      <alignment horizontal="right" vertical="center" indent="2"/>
    </xf>
    <xf numFmtId="3" fontId="9" fillId="0" borderId="7" xfId="4" applyBorder="1">
      <alignment horizontal="left" vertical="center" indent="1"/>
    </xf>
    <xf numFmtId="3" fontId="9" fillId="2" borderId="7" xfId="15" applyBorder="1">
      <alignment horizontal="left" vertical="center" indent="1"/>
    </xf>
    <xf numFmtId="14" fontId="8" fillId="0" borderId="7" xfId="13" applyBorder="1">
      <alignment horizontal="left" vertical="center" indent="2"/>
    </xf>
    <xf numFmtId="14" fontId="8" fillId="0" borderId="7" xfId="8" applyNumberFormat="1" applyBorder="1">
      <alignment horizontal="right" vertical="center" indent="2"/>
    </xf>
    <xf numFmtId="164" fontId="10" fillId="0" borderId="7" xfId="12" applyBorder="1">
      <alignment horizontal="right" vertical="center"/>
    </xf>
    <xf numFmtId="3" fontId="9" fillId="2" borderId="7" xfId="14" applyBorder="1">
      <alignment horizontal="left" vertical="center" indent="1"/>
    </xf>
    <xf numFmtId="14" fontId="9" fillId="0" borderId="7" xfId="5" applyNumberFormat="1" applyBorder="1">
      <alignment horizontal="left" vertical="center" wrapText="1" indent="1"/>
    </xf>
    <xf numFmtId="0" fontId="0" fillId="0" borderId="7" xfId="0" applyBorder="1" applyProtection="1">
      <alignment vertical="center"/>
    </xf>
    <xf numFmtId="164" fontId="10" fillId="0" borderId="7" xfId="12" applyNumberFormat="1" applyFill="1" applyBorder="1">
      <alignment horizontal="right" vertical="center"/>
    </xf>
    <xf numFmtId="164" fontId="10" fillId="0" borderId="7" xfId="12" applyFill="1" applyBorder="1">
      <alignment horizontal="right" vertical="center"/>
    </xf>
    <xf numFmtId="0" fontId="9" fillId="0" borderId="7" xfId="5" applyBorder="1" applyProtection="1">
      <alignment horizontal="left" vertical="center" wrapText="1" indent="1"/>
    </xf>
    <xf numFmtId="0" fontId="7" fillId="4" borderId="0" xfId="6" applyFont="1" applyFill="1" applyBorder="1" applyAlignment="1">
      <alignment horizontal="left" vertical="center" wrapText="1"/>
    </xf>
    <xf numFmtId="0" fontId="7" fillId="0" borderId="0" xfId="6" applyBorder="1" applyAlignment="1">
      <alignment horizontal="left" vertical="center" wrapText="1"/>
    </xf>
    <xf numFmtId="14" fontId="7" fillId="0" borderId="0" xfId="6" applyNumberFormat="1" applyBorder="1" applyAlignment="1">
      <alignment horizontal="left" vertical="center" wrapText="1"/>
    </xf>
    <xf numFmtId="3" fontId="7" fillId="0" borderId="0" xfId="6" applyNumberFormat="1" applyBorder="1" applyAlignment="1">
      <alignment horizontal="left" vertical="center" wrapText="1"/>
    </xf>
    <xf numFmtId="0" fontId="7" fillId="0" borderId="0" xfId="6" applyNumberFormat="1" applyBorder="1" applyAlignment="1">
      <alignment horizontal="left" vertical="center" wrapText="1"/>
    </xf>
    <xf numFmtId="14" fontId="7" fillId="0" borderId="5" xfId="11" applyNumberFormat="1" applyAlignment="1">
      <alignment horizontal="left" vertical="center" wrapText="1"/>
    </xf>
    <xf numFmtId="164" fontId="13" fillId="0" borderId="0" xfId="10" applyFont="1" applyAlignment="1">
      <alignment horizontal="left" vertical="center" wrapText="1"/>
    </xf>
    <xf numFmtId="0" fontId="0" fillId="0" borderId="0" xfId="0" applyAlignment="1" applyProtection="1">
      <alignment horizontal="left" vertical="center" wrapText="1"/>
    </xf>
    <xf numFmtId="0" fontId="0" fillId="0" borderId="7" xfId="0" applyBorder="1" applyAlignment="1" applyProtection="1">
      <alignment horizontal="center" vertical="center"/>
    </xf>
    <xf numFmtId="0" fontId="12" fillId="0" borderId="0" xfId="9" applyFont="1" applyAlignment="1" applyProtection="1">
      <alignment horizontal="center" vertical="center"/>
    </xf>
  </cellXfs>
  <cellStyles count="17">
    <cellStyle name="Actual Start" xfId="13" xr:uid="{00000000-0005-0000-0000-000000000000}"/>
    <cellStyle name="Date" xfId="8" xr:uid="{00000000-0005-0000-0000-000001000000}"/>
    <cellStyle name="Estimated duration" xfId="15" xr:uid="{00000000-0005-0000-0000-000002000000}"/>
    <cellStyle name="Flag" xfId="12" xr:uid="{00000000-0005-0000-0000-000003000000}"/>
    <cellStyle name="Grey Column" xfId="14" xr:uid="{00000000-0005-0000-0000-000004000000}"/>
    <cellStyle name="Heading 1" xfId="1" builtinId="16" customBuiltin="1"/>
    <cellStyle name="Heading 2" xfId="6" builtinId="17" customBuiltin="1"/>
    <cellStyle name="Heading 3" xfId="10" builtinId="18" customBuiltin="1"/>
    <cellStyle name="Heading 4" xfId="11" builtinId="19" customBuiltin="1"/>
    <cellStyle name="Input" xfId="2" builtinId="20" customBuiltin="1"/>
    <cellStyle name="Normal" xfId="0" builtinId="0" customBuiltin="1"/>
    <cellStyle name="Normal 2" xfId="16" xr:uid="{00000000-0005-0000-0000-000037000000}"/>
    <cellStyle name="Note" xfId="7" builtinId="10" customBuiltin="1"/>
    <cellStyle name="Numbers" xfId="4" xr:uid="{00000000-0005-0000-0000-00000C000000}"/>
    <cellStyle name="Output" xfId="3" builtinId="21" customBuiltin="1"/>
    <cellStyle name="Text" xfId="5" xr:uid="{00000000-0005-0000-0000-00000E000000}"/>
    <cellStyle name="Title" xfId="9" builtinId="15" customBuiltin="1"/>
  </cellStyles>
  <dxfs count="11">
    <dxf>
      <alignment horizontal="general" textRotation="0" indent="0" justifyLastLine="0" shrinkToFit="0" readingOrder="0"/>
    </dxf>
    <dxf>
      <protection locked="1" hidden="0"/>
    </dxf>
    <dxf>
      <protection locked="1" hidden="0"/>
    </dxf>
    <dxf>
      <numFmt numFmtId="19" formatCode="dd/mm/yyyy"/>
    </dxf>
    <dxf>
      <numFmt numFmtId="164" formatCode="&quot;Over/Under flag&quot;;&quot;&quot;;&quot;&quot;"/>
    </dxf>
    <dxf>
      <border outline="0">
        <bottom style="thin">
          <color theme="9"/>
        </bottom>
      </border>
    </dxf>
    <dxf>
      <alignment horizontal="left" vertical="center" textRotation="0" wrapText="1" indent="0" justifyLastLine="0" shrinkToFit="0" readingOrder="0"/>
    </dxf>
    <dxf>
      <font>
        <b/>
        <i val="0"/>
        <color theme="4" tint="-0.499984740745262"/>
      </font>
    </dxf>
    <dxf>
      <font>
        <b/>
        <i val="0"/>
        <color theme="4" tint="-0.499984740745262"/>
      </font>
    </dxf>
    <dxf>
      <font>
        <b/>
        <i val="0"/>
        <color theme="2" tint="-0.89996032593768116"/>
      </font>
      <fill>
        <patternFill>
          <bgColor theme="9"/>
        </patternFill>
      </fill>
      <border>
        <bottom/>
      </border>
    </dxf>
    <dxf>
      <font>
        <b val="0"/>
        <i val="0"/>
        <color theme="2" tint="-0.749961851863155"/>
      </font>
      <border>
        <bottom style="thin">
          <color theme="9"/>
        </bottom>
        <horizontal style="thin">
          <color theme="3" tint="0.59996337778862885"/>
        </horizontal>
      </border>
    </dxf>
  </dxfs>
  <tableStyles count="1" defaultTableStyle="Custom Table Style" defaultPivotStyle="PivotStyleMedium2">
    <tableStyle name="Custom Table Style" pivot="0" count="2" xr9:uid="{00000000-0011-0000-FFFF-FFFF00000000}">
      <tableStyleElement type="wholeTable" dxfId="10"/>
      <tableStyleElement type="headerRow" dxfId="9"/>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hyperlink" Target="#Setup!A1"/><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hyperlink" Target="#'Project Tracker'!A1"/></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1</xdr:col>
      <xdr:colOff>13805</xdr:colOff>
      <xdr:row>11</xdr:row>
      <xdr:rowOff>27610</xdr:rowOff>
    </xdr:to>
    <xdr:pic>
      <xdr:nvPicPr>
        <xdr:cNvPr id="4" name="Picture 3">
          <a:extLst>
            <a:ext uri="{FF2B5EF4-FFF2-40B4-BE49-F238E27FC236}">
              <a16:creationId xmlns:a16="http://schemas.microsoft.com/office/drawing/2014/main" id="{E8B3D1D8-163B-449B-A744-6E55E3DF337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2802283"/>
          <a:ext cx="1960218" cy="1960218"/>
        </a:xfrm>
        <a:prstGeom prst="rect">
          <a:avLst/>
        </a:prstGeom>
      </xdr:spPr>
    </xdr:pic>
    <xdr:clientData/>
  </xdr:twoCellAnchor>
  <xdr:twoCellAnchor editAs="oneCell">
    <xdr:from>
      <xdr:col>1</xdr:col>
      <xdr:colOff>466</xdr:colOff>
      <xdr:row>1</xdr:row>
      <xdr:rowOff>6351</xdr:rowOff>
    </xdr:from>
    <xdr:to>
      <xdr:col>1</xdr:col>
      <xdr:colOff>914866</xdr:colOff>
      <xdr:row>2</xdr:row>
      <xdr:rowOff>26671</xdr:rowOff>
    </xdr:to>
    <xdr:sp macro="" textlink="">
      <xdr:nvSpPr>
        <xdr:cNvPr id="3" name="Setup Button" descr="Setup navigation button. Click to view the Setup worksheet." title="Navigation Button - Setup">
          <a:hlinkClick xmlns:r="http://schemas.openxmlformats.org/officeDocument/2006/relationships" r:id="rId2" tooltip="Click to view Setup"/>
          <a:extLst>
            <a:ext uri="{FF2B5EF4-FFF2-40B4-BE49-F238E27FC236}">
              <a16:creationId xmlns:a16="http://schemas.microsoft.com/office/drawing/2014/main" id="{00000000-0008-0000-0000-000003000000}"/>
            </a:ext>
          </a:extLst>
        </xdr:cNvPr>
        <xdr:cNvSpPr txBox="1">
          <a:spLocks noChangeAspect="1"/>
        </xdr:cNvSpPr>
      </xdr:nvSpPr>
      <xdr:spPr>
        <a:xfrm>
          <a:off x="182562" y="825781"/>
          <a:ext cx="914400" cy="279456"/>
        </a:xfrm>
        <a:prstGeom prst="rect">
          <a:avLst/>
        </a:prstGeom>
        <a:solidFill>
          <a:schemeClr val="tx2">
            <a:lumMod val="75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a:r>
            <a:rPr lang="en-US" sz="1100" b="1"/>
            <a:t>SETUP</a:t>
          </a:r>
        </a:p>
      </xdr:txBody>
    </xdr:sp>
    <xdr:clientData fPrintsWithSheet="0"/>
  </xdr:twoCellAnchor>
  <xdr:twoCellAnchor editAs="oneCell">
    <xdr:from>
      <xdr:col>0</xdr:col>
      <xdr:colOff>0</xdr:colOff>
      <xdr:row>15</xdr:row>
      <xdr:rowOff>372718</xdr:rowOff>
    </xdr:from>
    <xdr:to>
      <xdr:col>1</xdr:col>
      <xdr:colOff>0</xdr:colOff>
      <xdr:row>21</xdr:row>
      <xdr:rowOff>0</xdr:rowOff>
    </xdr:to>
    <xdr:pic>
      <xdr:nvPicPr>
        <xdr:cNvPr id="6" name="Picture 5">
          <a:extLst>
            <a:ext uri="{FF2B5EF4-FFF2-40B4-BE49-F238E27FC236}">
              <a16:creationId xmlns:a16="http://schemas.microsoft.com/office/drawing/2014/main" id="{19544D4E-07CD-4B57-B0F1-EFEFCC9007F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6653696"/>
          <a:ext cx="1946413" cy="194641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181934</xdr:colOff>
      <xdr:row>1</xdr:row>
      <xdr:rowOff>6351</xdr:rowOff>
    </xdr:from>
    <xdr:to>
      <xdr:col>1</xdr:col>
      <xdr:colOff>895094</xdr:colOff>
      <xdr:row>2</xdr:row>
      <xdr:rowOff>25400</xdr:rowOff>
    </xdr:to>
    <xdr:sp macro="" textlink="">
      <xdr:nvSpPr>
        <xdr:cNvPr id="3" name="Projects Button" descr="Projects navigation button. Click to view the Projects worksheet." title="Navigation Button - Projects">
          <a:hlinkClick xmlns:r="http://schemas.openxmlformats.org/officeDocument/2006/relationships" r:id="rId1" tooltip="Click to view Projects"/>
          <a:extLst>
            <a:ext uri="{FF2B5EF4-FFF2-40B4-BE49-F238E27FC236}">
              <a16:creationId xmlns:a16="http://schemas.microsoft.com/office/drawing/2014/main" id="{00000000-0008-0000-0100-000003000000}"/>
            </a:ext>
          </a:extLst>
        </xdr:cNvPr>
        <xdr:cNvSpPr txBox="1">
          <a:spLocks noChangeAspect="1"/>
        </xdr:cNvSpPr>
      </xdr:nvSpPr>
      <xdr:spPr>
        <a:xfrm>
          <a:off x="181934" y="578490"/>
          <a:ext cx="914400" cy="274754"/>
        </a:xfrm>
        <a:prstGeom prst="rect">
          <a:avLst/>
        </a:prstGeom>
        <a:solidFill>
          <a:schemeClr val="tx2">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a:r>
            <a:rPr lang="en-US" sz="1100" b="1"/>
            <a:t>PROJECTS</a:t>
          </a:r>
        </a:p>
      </xdr:txBody>
    </xdr: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ctTracker" displayName="ProjectTracker" ref="B4:Q24" totalsRowShown="0" headerRowDxfId="6" tableBorderDxfId="5" headerRowCellStyle="Heading 2">
  <autoFilter ref="B4:Q24" xr:uid="{00000000-0009-0000-0100-000001000000}"/>
  <tableColumns count="16">
    <tableColumn id="1" xr3:uid="{00000000-0010-0000-0000-000001000000}" name="Project" dataCellStyle="Text"/>
    <tableColumn id="2" xr3:uid="{00000000-0010-0000-0000-000002000000}" name="Category" dataCellStyle="Text"/>
    <tableColumn id="3" xr3:uid="{00000000-0010-0000-0000-000003000000}" name="Assigned To" dataCellStyle="Text"/>
    <tableColumn id="4" xr3:uid="{00000000-0010-0000-0000-000004000000}" name="Estimated_x000a_Start" dataCellStyle="Date"/>
    <tableColumn id="5" xr3:uid="{00000000-0010-0000-0000-000005000000}" name="Estimated _x000a_Finish" dataCellStyle="Date"/>
    <tableColumn id="6" xr3:uid="{00000000-0010-0000-0000-000006000000}" name="Estimated Work (in hours)" dataCellStyle="Numbers"/>
    <tableColumn id="7" xr3:uid="{00000000-0010-0000-0000-000007000000}" name="Estimated Duration (in days)" dataCellStyle="Estimated duration">
      <calculatedColumnFormula>IF(COUNTA('Project Tracker'!$E5,'Project Tracker'!$F5)&lt;&gt;2,"",DAYS360('Project Tracker'!$E5,'Project Tracker'!$F5,FALSE))</calculatedColumnFormula>
    </tableColumn>
    <tableColumn id="8" xr3:uid="{00000000-0010-0000-0000-000008000000}" name="Actual _x000a_Start" dataCellStyle="Actual Start"/>
    <tableColumn id="9" xr3:uid="{00000000-0010-0000-0000-000009000000}" name="Actual_x000a_Finish" dataCellStyle="Date"/>
    <tableColumn id="13" xr3:uid="{00000000-0010-0000-0000-00000D000000}" name="Flag" dataDxfId="4" dataCellStyle="Flag">
      <calculatedColumnFormula>IFERROR(IF(ProjectTracker[Actual Work (in hours)]=0,"",IF(ABS((ProjectTracker[[#This Row],[Actual Work (in hours)]]-ProjectTracker[[#This Row],[Estimated Work (in hours)]])/ProjectTracker[[#This Row],[Estimated Work (in hours)]])&gt;FlagPercent,1,0)),"")</calculatedColumnFormula>
    </tableColumn>
    <tableColumn id="10" xr3:uid="{00000000-0010-0000-0000-00000A000000}" name="Actual Work (in hours)" dataCellStyle="Numbers"/>
    <tableColumn id="14" xr3:uid="{00000000-0010-0000-0000-00000E000000}" name="Flag2" dataCellStyle="Flag">
      <calculatedColumnFormula>IFERROR(IF(ProjectTracker[Actual Duration (in days)]=0,"",IF(ABS((ProjectTracker[[#This Row],[Actual Duration (in days)]]-ProjectTracker[[#This Row],[Estimated Duration (in days)]])/ProjectTracker[[#This Row],[Estimated Duration (in days)]])&gt;FlagPercent,1,0)),"")</calculatedColumnFormula>
    </tableColumn>
    <tableColumn id="11" xr3:uid="{00000000-0010-0000-0000-00000B000000}" name="Actual Duration (in days)" dataCellStyle="Grey Column">
      <calculatedColumnFormula>IF(COUNTA('Project Tracker'!$I5,'Project Tracker'!$J5)&lt;&gt;2,"",DAYS360('Project Tracker'!$I5,'Project Tracker'!$J5,FALSE))</calculatedColumnFormula>
    </tableColumn>
    <tableColumn id="12" xr3:uid="{00000000-0010-0000-0000-00000C000000}" name="Deadline" dataDxfId="3" dataCellStyle="Text">
      <calculatedColumnFormula>TODAY()+15</calculatedColumnFormula>
    </tableColumn>
    <tableColumn id="15" xr3:uid="{2C79CC5F-AF80-4D40-A840-634D00FFE186}" name="Deadline2" dataDxfId="2"/>
    <tableColumn id="16" xr3:uid="{9F8BDC8A-5B6E-4FF4-BC19-FFCDFE00A7E1}" name="Bench" dataDxfId="1"/>
  </tableColumns>
  <tableStyleInfo name="Custom Table Style" showFirstColumn="0" showLastColumn="0" showRowStripes="1" showColumnStripes="0"/>
  <extLst>
    <ext xmlns:x14="http://schemas.microsoft.com/office/spreadsheetml/2009/9/main" uri="{504A1905-F514-4f6f-8877-14C23A59335A}">
      <x14:table altText="Project table" altTextSummary="List of project details such as Project, Category, Assigned To, Estimated Start, Estimated Finish, Estimated Work in hours, Estimated Duration in days,  Actual Start, Actual Finish, Actual Work, Actual Duration,and Note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CategoryAndEmployeeTable" displayName="CategoryAndEmployeeTable" ref="B4:D26" totalsRowShown="0" headerRowCellStyle="Heading 2" dataCellStyle="Text">
  <autoFilter ref="B4:D26" xr:uid="{00000000-0009-0000-0100-000003000000}"/>
  <tableColumns count="3">
    <tableColumn id="1" xr3:uid="{00000000-0010-0000-0100-000001000000}" name="Category Name" dataCellStyle="Text"/>
    <tableColumn id="2" xr3:uid="{00000000-0010-0000-0100-000002000000}" name="Employee Name" dataDxfId="0" dataCellStyle="Text"/>
    <tableColumn id="3" xr3:uid="{76926A95-D89E-46FD-9FBC-ADF477910DE0}" name="Technology" dataCellStyle="Text"/>
  </tableColumns>
  <tableStyleInfo name="Custom Table Style" showFirstColumn="0" showLastColumn="0" showRowStripes="1" showColumnStripes="0"/>
  <extLst>
    <ext xmlns:x14="http://schemas.microsoft.com/office/spreadsheetml/2009/9/main" uri="{504A1905-F514-4f6f-8877-14C23A59335A}">
      <x14:table altTextSummary="List of categories and employees used in the Category and Employee data validation drop down selection list on the Project Tracker worksheet. Use these columns to customize the items in each list. the lists do not need the same number of items"/>
    </ext>
  </extLst>
</table>
</file>

<file path=xl/theme/theme1.xml><?xml version="1.0" encoding="utf-8"?>
<a:theme xmlns:a="http://schemas.openxmlformats.org/drawingml/2006/main" name="Office Theme">
  <a:themeElements>
    <a:clrScheme name="072_Project_Tracker">
      <a:dk1>
        <a:sysClr val="windowText" lastClr="000000"/>
      </a:dk1>
      <a:lt1>
        <a:sysClr val="window" lastClr="FFFFFF"/>
      </a:lt1>
      <a:dk2>
        <a:srgbClr val="4C483D"/>
      </a:dk2>
      <a:lt2>
        <a:srgbClr val="E4E3E2"/>
      </a:lt2>
      <a:accent1>
        <a:srgbClr val="FF5959"/>
      </a:accent1>
      <a:accent2>
        <a:srgbClr val="8DBB70"/>
      </a:accent2>
      <a:accent3>
        <a:srgbClr val="F0BB44"/>
      </a:accent3>
      <a:accent4>
        <a:srgbClr val="61ADBF"/>
      </a:accent4>
      <a:accent5>
        <a:srgbClr val="A3648B"/>
      </a:accent5>
      <a:accent6>
        <a:srgbClr val="F8943F"/>
      </a:accent6>
      <a:hlink>
        <a:srgbClr val="61ADBF"/>
      </a:hlink>
      <a:folHlink>
        <a:srgbClr val="A3648B"/>
      </a:folHlink>
    </a:clrScheme>
    <a:fontScheme name="085_Weekly_Time_Planner">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9"/>
    <pageSetUpPr autoPageBreaks="0" fitToPage="1"/>
  </sheetPr>
  <dimension ref="A1:Q27"/>
  <sheetViews>
    <sheetView showGridLines="0" tabSelected="1" zoomScale="69" zoomScaleNormal="69" workbookViewId="0">
      <pane ySplit="4" topLeftCell="A14" activePane="bottomLeft" state="frozen"/>
      <selection pane="bottomLeft" activeCell="D18" sqref="D18"/>
    </sheetView>
  </sheetViews>
  <sheetFormatPr defaultColWidth="9" defaultRowHeight="30" customHeight="1" x14ac:dyDescent="0.3"/>
  <cols>
    <col min="1" max="1" width="25.625" style="1" customWidth="1"/>
    <col min="2" max="2" width="13.875" style="1" bestFit="1" customWidth="1"/>
    <col min="3" max="3" width="33.625" style="1" bestFit="1" customWidth="1"/>
    <col min="4" max="4" width="19.125" style="1" bestFit="1" customWidth="1"/>
    <col min="5" max="5" width="12.875" style="2" customWidth="1"/>
    <col min="6" max="6" width="14.375" style="2" bestFit="1" customWidth="1"/>
    <col min="7" max="8" width="15.75" style="1" bestFit="1" customWidth="1"/>
    <col min="9" max="9" width="15.625" style="2" customWidth="1"/>
    <col min="10" max="10" width="14.625" style="2" bestFit="1" customWidth="1"/>
    <col min="11" max="11" width="10.25" style="2" bestFit="1" customWidth="1"/>
    <col min="12" max="12" width="12.625" style="1" customWidth="1"/>
    <col min="13" max="13" width="8.5" style="1" customWidth="1"/>
    <col min="14" max="14" width="14.375" style="1" bestFit="1" customWidth="1"/>
    <col min="15" max="15" width="14.75" style="1" bestFit="1" customWidth="1"/>
    <col min="16" max="16" width="12.25" style="1" bestFit="1" customWidth="1"/>
    <col min="17" max="16384" width="9" style="1"/>
  </cols>
  <sheetData>
    <row r="1" spans="1:17" ht="65.099999999999994" customHeight="1" x14ac:dyDescent="0.3">
      <c r="A1" s="37" t="s">
        <v>15</v>
      </c>
      <c r="B1" s="37"/>
      <c r="C1" s="37"/>
      <c r="D1" s="37"/>
      <c r="E1" s="37"/>
      <c r="F1" s="37"/>
      <c r="G1" s="37"/>
      <c r="H1" s="37"/>
      <c r="I1" s="37"/>
      <c r="J1" s="37"/>
      <c r="K1" s="37"/>
      <c r="L1" s="37"/>
      <c r="M1" s="37"/>
      <c r="N1" s="37"/>
      <c r="O1" s="37"/>
      <c r="P1" s="37"/>
      <c r="Q1" s="37"/>
    </row>
    <row r="2" spans="1:17" ht="20.25" customHeight="1" x14ac:dyDescent="0.3">
      <c r="A2" s="3"/>
      <c r="B2" s="7"/>
      <c r="C2" s="4" t="s">
        <v>4</v>
      </c>
      <c r="D2" s="5">
        <v>0.25</v>
      </c>
      <c r="F2"/>
    </row>
    <row r="3" spans="1:17" ht="20.25" customHeight="1" x14ac:dyDescent="0.3">
      <c r="G3"/>
      <c r="H3"/>
    </row>
    <row r="4" spans="1:17" s="35" customFormat="1" ht="54.95" customHeight="1" x14ac:dyDescent="0.3">
      <c r="A4" s="28" t="s">
        <v>51</v>
      </c>
      <c r="B4" s="29" t="s">
        <v>0</v>
      </c>
      <c r="C4" s="29" t="s">
        <v>1</v>
      </c>
      <c r="D4" s="29" t="s">
        <v>2</v>
      </c>
      <c r="E4" s="30" t="s">
        <v>5</v>
      </c>
      <c r="F4" s="30" t="s">
        <v>7</v>
      </c>
      <c r="G4" s="31" t="s">
        <v>10</v>
      </c>
      <c r="H4" s="32" t="s">
        <v>13</v>
      </c>
      <c r="I4" s="33" t="s">
        <v>14</v>
      </c>
      <c r="J4" s="30" t="s">
        <v>6</v>
      </c>
      <c r="K4" s="34" t="s">
        <v>52</v>
      </c>
      <c r="L4" s="31" t="s">
        <v>11</v>
      </c>
      <c r="M4" s="34" t="s">
        <v>53</v>
      </c>
      <c r="N4" s="31" t="s">
        <v>12</v>
      </c>
      <c r="O4" s="29" t="s">
        <v>48</v>
      </c>
      <c r="P4" s="29" t="s">
        <v>49</v>
      </c>
      <c r="Q4" s="29" t="s">
        <v>50</v>
      </c>
    </row>
    <row r="5" spans="1:17" ht="30" customHeight="1" x14ac:dyDescent="0.3">
      <c r="A5" s="36"/>
      <c r="B5" s="14" t="s">
        <v>16</v>
      </c>
      <c r="C5" s="14" t="s">
        <v>17</v>
      </c>
      <c r="D5" s="14" t="s">
        <v>18</v>
      </c>
      <c r="E5" s="15">
        <f ca="1">TODAY()+4</f>
        <v>44936</v>
      </c>
      <c r="F5" s="16">
        <f ca="1">TODAY()+12</f>
        <v>44944</v>
      </c>
      <c r="G5" s="17">
        <v>48</v>
      </c>
      <c r="H5" s="18">
        <v>6</v>
      </c>
      <c r="I5" s="19">
        <f ca="1">TODAY()+4</f>
        <v>44936</v>
      </c>
      <c r="J5" s="20">
        <f t="shared" ref="J5:J13" ca="1" si="0">TODAY()+14</f>
        <v>44946</v>
      </c>
      <c r="K5" s="21">
        <f>IFERROR(IF(ProjectTracker[Actual Work (in hours)]=0,"",IF(ABS((ProjectTracker[[#This Row],[Actual Work (in hours)]]-ProjectTracker[[#This Row],[Estimated Work (in hours)]])/ProjectTracker[[#This Row],[Estimated Work (in hours)]])&gt;FlagPercent,1,0)),"")</f>
        <v>0</v>
      </c>
      <c r="L5" s="17">
        <v>48</v>
      </c>
      <c r="M5" s="21">
        <f>IFERROR(IF(ProjectTracker[Actual Duration (in days)]=0,"",IF(ABS((ProjectTracker[[#This Row],[Actual Duration (in days)]]-ProjectTracker[[#This Row],[Estimated Duration (in days)]])/ProjectTracker[[#This Row],[Estimated Duration (in days)]])&gt;FlagPercent,1,0)),"")</f>
        <v>0</v>
      </c>
      <c r="N5" s="22">
        <v>6</v>
      </c>
      <c r="O5" s="23">
        <f t="shared" ref="O5:O13" ca="1" si="1">TODAY()+15</f>
        <v>44947</v>
      </c>
      <c r="P5" s="24"/>
      <c r="Q5" s="24"/>
    </row>
    <row r="6" spans="1:17" ht="30" customHeight="1" x14ac:dyDescent="0.3">
      <c r="A6" s="36"/>
      <c r="B6" s="14" t="s">
        <v>16</v>
      </c>
      <c r="C6" s="14" t="s">
        <v>17</v>
      </c>
      <c r="D6" s="14" t="s">
        <v>23</v>
      </c>
      <c r="E6" s="15">
        <f t="shared" ref="E6:E9" ca="1" si="2">TODAY()+4</f>
        <v>44936</v>
      </c>
      <c r="F6" s="16">
        <f t="shared" ref="F6:F13" ca="1" si="3">TODAY()+12</f>
        <v>44944</v>
      </c>
      <c r="G6" s="17">
        <v>48</v>
      </c>
      <c r="H6" s="18">
        <v>6</v>
      </c>
      <c r="I6" s="19">
        <f t="shared" ref="I6:I24" ca="1" si="4">TODAY()+4</f>
        <v>44936</v>
      </c>
      <c r="J6" s="20">
        <f t="shared" ca="1" si="0"/>
        <v>44946</v>
      </c>
      <c r="K6" s="21">
        <f>IFERROR(IF(ProjectTracker[Actual Work (in hours)]=0,"",IF(ABS((ProjectTracker[[#This Row],[Actual Work (in hours)]]-ProjectTracker[[#This Row],[Estimated Work (in hours)]])/ProjectTracker[[#This Row],[Estimated Work (in hours)]])&gt;FlagPercent,1,0)),"")</f>
        <v>0</v>
      </c>
      <c r="L6" s="17">
        <v>48</v>
      </c>
      <c r="M6" s="21">
        <f>IFERROR(IF(ProjectTracker[Actual Duration (in days)]=0,"",IF(ABS((ProjectTracker[[#This Row],[Actual Duration (in days)]]-ProjectTracker[[#This Row],[Estimated Duration (in days)]])/ProjectTracker[[#This Row],[Estimated Duration (in days)]])&gt;FlagPercent,1,0)),"")</f>
        <v>0</v>
      </c>
      <c r="N6" s="22">
        <v>6</v>
      </c>
      <c r="O6" s="23">
        <f t="shared" ca="1" si="1"/>
        <v>44947</v>
      </c>
      <c r="P6" s="24"/>
      <c r="Q6" s="24"/>
    </row>
    <row r="7" spans="1:17" ht="30" customHeight="1" x14ac:dyDescent="0.3">
      <c r="A7" s="36"/>
      <c r="B7" s="14" t="s">
        <v>16</v>
      </c>
      <c r="C7" s="14" t="s">
        <v>17</v>
      </c>
      <c r="D7" s="14" t="s">
        <v>20</v>
      </c>
      <c r="E7" s="15">
        <f t="shared" ca="1" si="2"/>
        <v>44936</v>
      </c>
      <c r="F7" s="16">
        <f t="shared" ca="1" si="3"/>
        <v>44944</v>
      </c>
      <c r="G7" s="17">
        <v>48</v>
      </c>
      <c r="H7" s="18">
        <v>6</v>
      </c>
      <c r="I7" s="19">
        <f t="shared" ca="1" si="4"/>
        <v>44936</v>
      </c>
      <c r="J7" s="20">
        <f t="shared" ca="1" si="0"/>
        <v>44946</v>
      </c>
      <c r="K7" s="21">
        <f>IFERROR(IF(ProjectTracker[Actual Work (in hours)]=0,"",IF(ABS((ProjectTracker[[#This Row],[Actual Work (in hours)]]-ProjectTracker[[#This Row],[Estimated Work (in hours)]])/ProjectTracker[[#This Row],[Estimated Work (in hours)]])&gt;FlagPercent,1,0)),"")</f>
        <v>0</v>
      </c>
      <c r="L7" s="17">
        <v>48</v>
      </c>
      <c r="M7" s="21">
        <f>IFERROR(IF(ProjectTracker[Actual Duration (in days)]=0,"",IF(ABS((ProjectTracker[[#This Row],[Actual Duration (in days)]]-ProjectTracker[[#This Row],[Estimated Duration (in days)]])/ProjectTracker[[#This Row],[Estimated Duration (in days)]])&gt;FlagPercent,1,0)),"")</f>
        <v>0</v>
      </c>
      <c r="N7" s="22">
        <v>6</v>
      </c>
      <c r="O7" s="23">
        <f t="shared" ca="1" si="1"/>
        <v>44947</v>
      </c>
      <c r="P7" s="24"/>
      <c r="Q7" s="24"/>
    </row>
    <row r="8" spans="1:17" ht="30" customHeight="1" x14ac:dyDescent="0.3">
      <c r="A8" s="36"/>
      <c r="B8" s="14" t="s">
        <v>16</v>
      </c>
      <c r="C8" s="14" t="s">
        <v>25</v>
      </c>
      <c r="D8" s="14" t="s">
        <v>27</v>
      </c>
      <c r="E8" s="15">
        <f t="shared" ca="1" si="2"/>
        <v>44936</v>
      </c>
      <c r="F8" s="16">
        <f t="shared" ca="1" si="3"/>
        <v>44944</v>
      </c>
      <c r="G8" s="17">
        <v>48</v>
      </c>
      <c r="H8" s="18">
        <v>6</v>
      </c>
      <c r="I8" s="19">
        <f t="shared" ca="1" si="4"/>
        <v>44936</v>
      </c>
      <c r="J8" s="20">
        <f t="shared" ca="1" si="0"/>
        <v>44946</v>
      </c>
      <c r="K8" s="21">
        <f>IFERROR(IF(ProjectTracker[Actual Work (in hours)]=0,"",IF(ABS((ProjectTracker[[#This Row],[Actual Work (in hours)]]-ProjectTracker[[#This Row],[Estimated Work (in hours)]])/ProjectTracker[[#This Row],[Estimated Work (in hours)]])&gt;FlagPercent,1,0)),"")</f>
        <v>0</v>
      </c>
      <c r="L8" s="17">
        <v>48</v>
      </c>
      <c r="M8" s="21">
        <f>IFERROR(IF(ProjectTracker[Actual Duration (in days)]=0,"",IF(ABS((ProjectTracker[[#This Row],[Actual Duration (in days)]]-ProjectTracker[[#This Row],[Estimated Duration (in days)]])/ProjectTracker[[#This Row],[Estimated Duration (in days)]])&gt;FlagPercent,1,0)),"")</f>
        <v>0</v>
      </c>
      <c r="N8" s="22">
        <v>6</v>
      </c>
      <c r="O8" s="23">
        <f t="shared" ca="1" si="1"/>
        <v>44947</v>
      </c>
      <c r="P8" s="24"/>
      <c r="Q8" s="24"/>
    </row>
    <row r="9" spans="1:17" ht="30" customHeight="1" x14ac:dyDescent="0.3">
      <c r="A9" s="36"/>
      <c r="B9" s="14" t="s">
        <v>16</v>
      </c>
      <c r="C9" s="14" t="s">
        <v>25</v>
      </c>
      <c r="D9" s="14" t="s">
        <v>29</v>
      </c>
      <c r="E9" s="15">
        <f t="shared" ca="1" si="2"/>
        <v>44936</v>
      </c>
      <c r="F9" s="16">
        <f t="shared" ca="1" si="3"/>
        <v>44944</v>
      </c>
      <c r="G9" s="17">
        <v>48</v>
      </c>
      <c r="H9" s="18">
        <v>6</v>
      </c>
      <c r="I9" s="19">
        <f t="shared" ca="1" si="4"/>
        <v>44936</v>
      </c>
      <c r="J9" s="20">
        <f t="shared" ca="1" si="0"/>
        <v>44946</v>
      </c>
      <c r="K9" s="21">
        <f>IFERROR(IF(ProjectTracker[Actual Work (in hours)]=0,"",IF(ABS((ProjectTracker[[#This Row],[Actual Work (in hours)]]-ProjectTracker[[#This Row],[Estimated Work (in hours)]])/ProjectTracker[[#This Row],[Estimated Work (in hours)]])&gt;FlagPercent,1,0)),"")</f>
        <v>0</v>
      </c>
      <c r="L9" s="17">
        <v>48</v>
      </c>
      <c r="M9" s="21">
        <f>IFERROR(IF(ProjectTracker[Actual Duration (in days)]=0,"",IF(ABS((ProjectTracker[[#This Row],[Actual Duration (in days)]]-ProjectTracker[[#This Row],[Estimated Duration (in days)]])/ProjectTracker[[#This Row],[Estimated Duration (in days)]])&gt;FlagPercent,1,0)),"")</f>
        <v>0</v>
      </c>
      <c r="N9" s="22">
        <v>6</v>
      </c>
      <c r="O9" s="23">
        <f t="shared" ca="1" si="1"/>
        <v>44947</v>
      </c>
      <c r="P9" s="24"/>
      <c r="Q9" s="24"/>
    </row>
    <row r="10" spans="1:17" ht="30" customHeight="1" x14ac:dyDescent="0.3">
      <c r="A10" s="36"/>
      <c r="B10" s="14" t="s">
        <v>16</v>
      </c>
      <c r="C10" s="14" t="s">
        <v>25</v>
      </c>
      <c r="D10" s="14" t="s">
        <v>32</v>
      </c>
      <c r="E10" s="15">
        <f ca="1">TODAY()+4</f>
        <v>44936</v>
      </c>
      <c r="F10" s="16">
        <f t="shared" ca="1" si="3"/>
        <v>44944</v>
      </c>
      <c r="G10" s="17">
        <v>48</v>
      </c>
      <c r="H10" s="18">
        <v>6</v>
      </c>
      <c r="I10" s="19">
        <f t="shared" ca="1" si="4"/>
        <v>44936</v>
      </c>
      <c r="J10" s="20">
        <f t="shared" ca="1" si="0"/>
        <v>44946</v>
      </c>
      <c r="K10" s="21">
        <f>IFERROR(IF(ProjectTracker[Actual Work (in hours)]=0,"",IF(ABS((ProjectTracker[[#This Row],[Actual Work (in hours)]]-ProjectTracker[[#This Row],[Estimated Work (in hours)]])/ProjectTracker[[#This Row],[Estimated Work (in hours)]])&gt;FlagPercent,1,0)),"")</f>
        <v>0</v>
      </c>
      <c r="L10" s="17">
        <v>48</v>
      </c>
      <c r="M10" s="21">
        <f>IFERROR(IF(ProjectTracker[Actual Duration (in days)]=0,"",IF(ABS((ProjectTracker[[#This Row],[Actual Duration (in days)]]-ProjectTracker[[#This Row],[Estimated Duration (in days)]])/ProjectTracker[[#This Row],[Estimated Duration (in days)]])&gt;FlagPercent,1,0)),"")</f>
        <v>0</v>
      </c>
      <c r="N10" s="22">
        <v>6</v>
      </c>
      <c r="O10" s="23">
        <f t="shared" ca="1" si="1"/>
        <v>44947</v>
      </c>
      <c r="P10" s="24"/>
      <c r="Q10" s="24"/>
    </row>
    <row r="11" spans="1:17" ht="30" customHeight="1" x14ac:dyDescent="0.3">
      <c r="A11" s="36"/>
      <c r="B11" s="14" t="s">
        <v>16</v>
      </c>
      <c r="C11" s="14" t="s">
        <v>37</v>
      </c>
      <c r="D11" s="14" t="s">
        <v>38</v>
      </c>
      <c r="E11" s="15">
        <f ca="1">TODAY()+4</f>
        <v>44936</v>
      </c>
      <c r="F11" s="16">
        <f t="shared" ca="1" si="3"/>
        <v>44944</v>
      </c>
      <c r="G11" s="17">
        <v>48</v>
      </c>
      <c r="H11" s="18">
        <v>6</v>
      </c>
      <c r="I11" s="19">
        <f t="shared" ca="1" si="4"/>
        <v>44936</v>
      </c>
      <c r="J11" s="20">
        <f t="shared" ca="1" si="0"/>
        <v>44946</v>
      </c>
      <c r="K11" s="25">
        <f>IFERROR(IF(ProjectTracker[Actual Work (in hours)]=0,"",IF(ABS((ProjectTracker[[#This Row],[Actual Work (in hours)]]-ProjectTracker[[#This Row],[Estimated Work (in hours)]])/ProjectTracker[[#This Row],[Estimated Work (in hours)]])&gt;FlagPercent,1,0)),"")</f>
        <v>0</v>
      </c>
      <c r="L11" s="17">
        <v>48</v>
      </c>
      <c r="M11" s="26">
        <f>IFERROR(IF(ProjectTracker[Actual Duration (in days)]=0,"",IF(ABS((ProjectTracker[[#This Row],[Actual Duration (in days)]]-ProjectTracker[[#This Row],[Estimated Duration (in days)]])/ProjectTracker[[#This Row],[Estimated Duration (in days)]])&gt;FlagPercent,1,0)),"")</f>
        <v>0</v>
      </c>
      <c r="N11" s="22">
        <v>6</v>
      </c>
      <c r="O11" s="23">
        <f t="shared" ca="1" si="1"/>
        <v>44947</v>
      </c>
      <c r="P11" s="24"/>
      <c r="Q11" s="24"/>
    </row>
    <row r="12" spans="1:17" ht="30" customHeight="1" x14ac:dyDescent="0.3">
      <c r="A12" s="36"/>
      <c r="B12" s="14" t="s">
        <v>16</v>
      </c>
      <c r="C12" s="14" t="s">
        <v>34</v>
      </c>
      <c r="D12" s="14" t="s">
        <v>36</v>
      </c>
      <c r="E12" s="15">
        <f t="shared" ref="E12:E13" ca="1" si="5">TODAY()+4</f>
        <v>44936</v>
      </c>
      <c r="F12" s="16">
        <f t="shared" ca="1" si="3"/>
        <v>44944</v>
      </c>
      <c r="G12" s="17">
        <v>48</v>
      </c>
      <c r="H12" s="18">
        <v>6</v>
      </c>
      <c r="I12" s="19">
        <f t="shared" ca="1" si="4"/>
        <v>44936</v>
      </c>
      <c r="J12" s="20">
        <f t="shared" ca="1" si="0"/>
        <v>44946</v>
      </c>
      <c r="K12" s="25">
        <f>IFERROR(IF(ProjectTracker[Actual Work (in hours)]=0,"",IF(ABS((ProjectTracker[[#This Row],[Actual Work (in hours)]]-ProjectTracker[[#This Row],[Estimated Work (in hours)]])/ProjectTracker[[#This Row],[Estimated Work (in hours)]])&gt;FlagPercent,1,0)),"")</f>
        <v>0</v>
      </c>
      <c r="L12" s="17">
        <v>48</v>
      </c>
      <c r="M12" s="26">
        <f>IFERROR(IF(ProjectTracker[Actual Duration (in days)]=0,"",IF(ABS((ProjectTracker[[#This Row],[Actual Duration (in days)]]-ProjectTracker[[#This Row],[Estimated Duration (in days)]])/ProjectTracker[[#This Row],[Estimated Duration (in days)]])&gt;FlagPercent,1,0)),"")</f>
        <v>0</v>
      </c>
      <c r="N12" s="22">
        <v>6</v>
      </c>
      <c r="O12" s="23">
        <f t="shared" ca="1" si="1"/>
        <v>44947</v>
      </c>
      <c r="P12" s="24"/>
      <c r="Q12" s="24"/>
    </row>
    <row r="13" spans="1:17" ht="30" customHeight="1" x14ac:dyDescent="0.3">
      <c r="A13" s="36"/>
      <c r="B13" s="14" t="s">
        <v>16</v>
      </c>
      <c r="C13" s="14" t="s">
        <v>39</v>
      </c>
      <c r="D13" s="14" t="s">
        <v>40</v>
      </c>
      <c r="E13" s="15">
        <f t="shared" ca="1" si="5"/>
        <v>44936</v>
      </c>
      <c r="F13" s="16">
        <f t="shared" ca="1" si="3"/>
        <v>44944</v>
      </c>
      <c r="G13" s="17">
        <v>48</v>
      </c>
      <c r="H13" s="18">
        <v>6</v>
      </c>
      <c r="I13" s="19">
        <f t="shared" ca="1" si="4"/>
        <v>44936</v>
      </c>
      <c r="J13" s="20">
        <f t="shared" ca="1" si="0"/>
        <v>44946</v>
      </c>
      <c r="K13" s="25">
        <f>IFERROR(IF(ProjectTracker[Actual Work (in hours)]=0,"",IF(ABS((ProjectTracker[[#This Row],[Actual Work (in hours)]]-ProjectTracker[[#This Row],[Estimated Work (in hours)]])/ProjectTracker[[#This Row],[Estimated Work (in hours)]])&gt;FlagPercent,1,0)),"")</f>
        <v>0</v>
      </c>
      <c r="L13" s="17">
        <v>48</v>
      </c>
      <c r="M13" s="26">
        <f>IFERROR(IF(ProjectTracker[Actual Duration (in days)]=0,"",IF(ABS((ProjectTracker[[#This Row],[Actual Duration (in days)]]-ProjectTracker[[#This Row],[Estimated Duration (in days)]])/ProjectTracker[[#This Row],[Estimated Duration (in days)]])&gt;FlagPercent,1,0)),"")</f>
        <v>0</v>
      </c>
      <c r="N13" s="22">
        <v>6</v>
      </c>
      <c r="O13" s="23">
        <f t="shared" ca="1" si="1"/>
        <v>44947</v>
      </c>
      <c r="P13" s="24"/>
      <c r="Q13" s="24"/>
    </row>
    <row r="14" spans="1:17" ht="30" customHeight="1" x14ac:dyDescent="0.3">
      <c r="A14" s="36"/>
      <c r="B14" s="14" t="s">
        <v>33</v>
      </c>
      <c r="C14" s="14" t="s">
        <v>17</v>
      </c>
      <c r="D14" s="14" t="s">
        <v>19</v>
      </c>
      <c r="E14" s="15">
        <f t="shared" ref="E14:E24" ca="1" si="6">TODAY()+4</f>
        <v>44936</v>
      </c>
      <c r="F14" s="16">
        <f ca="1">TODAY()+20</f>
        <v>44952</v>
      </c>
      <c r="G14" s="17">
        <v>112</v>
      </c>
      <c r="H14" s="18">
        <v>14</v>
      </c>
      <c r="I14" s="19">
        <f t="shared" ca="1" si="4"/>
        <v>44936</v>
      </c>
      <c r="J14" s="16">
        <f ca="1">TODAY()+20</f>
        <v>44952</v>
      </c>
      <c r="K14" s="21">
        <f>IFERROR(IF(ProjectTracker[Actual Work (in hours)]=0,"",IF(ABS((ProjectTracker[[#This Row],[Actual Work (in hours)]]-ProjectTracker[[#This Row],[Estimated Work (in hours)]])/ProjectTracker[[#This Row],[Estimated Work (in hours)]])&gt;FlagPercent,1,0)),"")</f>
        <v>0</v>
      </c>
      <c r="L14" s="17">
        <v>112</v>
      </c>
      <c r="M14" s="21">
        <f>IFERROR(IF(ProjectTracker[Actual Duration (in days)]=0,"",IF(ABS((ProjectTracker[[#This Row],[Actual Duration (in days)]]-ProjectTracker[[#This Row],[Estimated Duration (in days)]])/ProjectTracker[[#This Row],[Estimated Duration (in days)]])&gt;FlagPercent,1,0)),"")</f>
        <v>0</v>
      </c>
      <c r="N14" s="22">
        <v>14</v>
      </c>
      <c r="O14" s="23">
        <f ca="1">TODAY()+16</f>
        <v>44948</v>
      </c>
      <c r="P14" s="24"/>
      <c r="Q14" s="24"/>
    </row>
    <row r="15" spans="1:17" ht="30" customHeight="1" x14ac:dyDescent="0.3">
      <c r="A15" s="36"/>
      <c r="B15" s="14" t="s">
        <v>33</v>
      </c>
      <c r="C15" s="14" t="s">
        <v>17</v>
      </c>
      <c r="D15" s="14" t="s">
        <v>21</v>
      </c>
      <c r="E15" s="15">
        <f t="shared" ca="1" si="6"/>
        <v>44936</v>
      </c>
      <c r="F15" s="16">
        <f t="shared" ref="F15:F24" ca="1" si="7">TODAY()+20</f>
        <v>44952</v>
      </c>
      <c r="G15" s="17">
        <v>112</v>
      </c>
      <c r="H15" s="18">
        <v>14</v>
      </c>
      <c r="I15" s="19">
        <f t="shared" ca="1" si="4"/>
        <v>44936</v>
      </c>
      <c r="J15" s="16">
        <f t="shared" ref="J15:J24" ca="1" si="8">TODAY()+20</f>
        <v>44952</v>
      </c>
      <c r="K15" s="21">
        <f>IFERROR(IF(ProjectTracker[Actual Work (in hours)]=0,"",IF(ABS((ProjectTracker[[#This Row],[Actual Work (in hours)]]-ProjectTracker[[#This Row],[Estimated Work (in hours)]])/ProjectTracker[[#This Row],[Estimated Work (in hours)]])&gt;FlagPercent,1,0)),"")</f>
        <v>0</v>
      </c>
      <c r="L15" s="17">
        <v>112</v>
      </c>
      <c r="M15" s="21">
        <f>IFERROR(IF(ProjectTracker[Actual Duration (in days)]=0,"",IF(ABS((ProjectTracker[[#This Row],[Actual Duration (in days)]]-ProjectTracker[[#This Row],[Estimated Duration (in days)]])/ProjectTracker[[#This Row],[Estimated Duration (in days)]])&gt;FlagPercent,1,0)),"")</f>
        <v>0</v>
      </c>
      <c r="N15" s="22">
        <v>14</v>
      </c>
      <c r="O15" s="23">
        <f t="shared" ref="O15:O24" ca="1" si="9">TODAY()+16</f>
        <v>44948</v>
      </c>
      <c r="P15" s="24"/>
      <c r="Q15" s="24"/>
    </row>
    <row r="16" spans="1:17" ht="30" customHeight="1" x14ac:dyDescent="0.3">
      <c r="A16" s="36"/>
      <c r="B16" s="14" t="s">
        <v>33</v>
      </c>
      <c r="C16" s="27" t="s">
        <v>17</v>
      </c>
      <c r="D16" s="14" t="s">
        <v>22</v>
      </c>
      <c r="E16" s="15">
        <f t="shared" ca="1" si="6"/>
        <v>44936</v>
      </c>
      <c r="F16" s="16">
        <f t="shared" ca="1" si="7"/>
        <v>44952</v>
      </c>
      <c r="G16" s="17">
        <v>112</v>
      </c>
      <c r="H16" s="18">
        <v>14</v>
      </c>
      <c r="I16" s="19">
        <f t="shared" ca="1" si="4"/>
        <v>44936</v>
      </c>
      <c r="J16" s="16">
        <f t="shared" ca="1" si="8"/>
        <v>44952</v>
      </c>
      <c r="K16" s="26">
        <f>IFERROR(IF(ProjectTracker[Actual Work (in hours)]=0,"",IF(ABS((ProjectTracker[[#This Row],[Actual Work (in hours)]]-ProjectTracker[[#This Row],[Estimated Work (in hours)]])/ProjectTracker[[#This Row],[Estimated Work (in hours)]])&gt;FlagPercent,1,0)),"")</f>
        <v>0</v>
      </c>
      <c r="L16" s="17">
        <v>112</v>
      </c>
      <c r="M16" s="21">
        <f>IFERROR(IF(ProjectTracker[Actual Duration (in days)]=0,"",IF(ABS((ProjectTracker[[#This Row],[Actual Duration (in days)]]-ProjectTracker[[#This Row],[Estimated Duration (in days)]])/ProjectTracker[[#This Row],[Estimated Duration (in days)]])&gt;FlagPercent,1,0)),"")</f>
        <v>0</v>
      </c>
      <c r="N16" s="22">
        <v>14</v>
      </c>
      <c r="O16" s="23">
        <f t="shared" ca="1" si="9"/>
        <v>44948</v>
      </c>
      <c r="P16" s="24"/>
      <c r="Q16" s="24"/>
    </row>
    <row r="17" spans="1:17" ht="30" customHeight="1" x14ac:dyDescent="0.3">
      <c r="A17" s="36"/>
      <c r="B17" s="14" t="s">
        <v>33</v>
      </c>
      <c r="C17" s="27" t="s">
        <v>17</v>
      </c>
      <c r="D17" s="27" t="s">
        <v>24</v>
      </c>
      <c r="E17" s="15">
        <f t="shared" ca="1" si="6"/>
        <v>44936</v>
      </c>
      <c r="F17" s="16">
        <f t="shared" ca="1" si="7"/>
        <v>44952</v>
      </c>
      <c r="G17" s="17">
        <v>112</v>
      </c>
      <c r="H17" s="18">
        <v>14</v>
      </c>
      <c r="I17" s="19">
        <f t="shared" ca="1" si="4"/>
        <v>44936</v>
      </c>
      <c r="J17" s="16">
        <f t="shared" ca="1" si="8"/>
        <v>44952</v>
      </c>
      <c r="K17" s="25">
        <f>IFERROR(IF(ProjectTracker[Actual Work (in hours)]=0,"",IF(ABS((ProjectTracker[[#This Row],[Actual Work (in hours)]]-ProjectTracker[[#This Row],[Estimated Work (in hours)]])/ProjectTracker[[#This Row],[Estimated Work (in hours)]])&gt;FlagPercent,1,0)),"")</f>
        <v>0</v>
      </c>
      <c r="L17" s="17">
        <v>112</v>
      </c>
      <c r="M17" s="26">
        <f>IFERROR(IF(ProjectTracker[Actual Duration (in days)]=0,"",IF(ABS((ProjectTracker[[#This Row],[Actual Duration (in days)]]-ProjectTracker[[#This Row],[Estimated Duration (in days)]])/ProjectTracker[[#This Row],[Estimated Duration (in days)]])&gt;FlagPercent,1,0)),"")</f>
        <v>0</v>
      </c>
      <c r="N17" s="22">
        <v>14</v>
      </c>
      <c r="O17" s="23">
        <f t="shared" ca="1" si="9"/>
        <v>44948</v>
      </c>
      <c r="P17" s="24"/>
      <c r="Q17" s="24"/>
    </row>
    <row r="18" spans="1:17" ht="30" customHeight="1" x14ac:dyDescent="0.3">
      <c r="A18" s="36"/>
      <c r="B18" s="14" t="s">
        <v>33</v>
      </c>
      <c r="C18" s="27" t="s">
        <v>25</v>
      </c>
      <c r="D18" s="27" t="s">
        <v>26</v>
      </c>
      <c r="E18" s="15">
        <f t="shared" ca="1" si="6"/>
        <v>44936</v>
      </c>
      <c r="F18" s="16">
        <f t="shared" ca="1" si="7"/>
        <v>44952</v>
      </c>
      <c r="G18" s="17">
        <v>112</v>
      </c>
      <c r="H18" s="18">
        <v>14</v>
      </c>
      <c r="I18" s="19">
        <f t="shared" ca="1" si="4"/>
        <v>44936</v>
      </c>
      <c r="J18" s="16">
        <f t="shared" ca="1" si="8"/>
        <v>44952</v>
      </c>
      <c r="K18" s="25">
        <f>IFERROR(IF(ProjectTracker[Actual Work (in hours)]=0,"",IF(ABS((ProjectTracker[[#This Row],[Actual Work (in hours)]]-ProjectTracker[[#This Row],[Estimated Work (in hours)]])/ProjectTracker[[#This Row],[Estimated Work (in hours)]])&gt;FlagPercent,1,0)),"")</f>
        <v>0</v>
      </c>
      <c r="L18" s="17">
        <v>112</v>
      </c>
      <c r="M18" s="26">
        <f>IFERROR(IF(ProjectTracker[Actual Duration (in days)]=0,"",IF(ABS((ProjectTracker[[#This Row],[Actual Duration (in days)]]-ProjectTracker[[#This Row],[Estimated Duration (in days)]])/ProjectTracker[[#This Row],[Estimated Duration (in days)]])&gt;FlagPercent,1,0)),"")</f>
        <v>0</v>
      </c>
      <c r="N18" s="22">
        <v>14</v>
      </c>
      <c r="O18" s="23">
        <f t="shared" ca="1" si="9"/>
        <v>44948</v>
      </c>
      <c r="P18" s="24"/>
      <c r="Q18" s="24"/>
    </row>
    <row r="19" spans="1:17" ht="30" customHeight="1" x14ac:dyDescent="0.3">
      <c r="A19" s="36"/>
      <c r="B19" s="14" t="s">
        <v>33</v>
      </c>
      <c r="C19" s="27" t="s">
        <v>25</v>
      </c>
      <c r="D19" s="27" t="s">
        <v>28</v>
      </c>
      <c r="E19" s="15">
        <f t="shared" ca="1" si="6"/>
        <v>44936</v>
      </c>
      <c r="F19" s="16">
        <f t="shared" ca="1" si="7"/>
        <v>44952</v>
      </c>
      <c r="G19" s="17">
        <v>112</v>
      </c>
      <c r="H19" s="18">
        <v>14</v>
      </c>
      <c r="I19" s="19">
        <f t="shared" ca="1" si="4"/>
        <v>44936</v>
      </c>
      <c r="J19" s="16">
        <f t="shared" ca="1" si="8"/>
        <v>44952</v>
      </c>
      <c r="K19" s="25">
        <f>IFERROR(IF(ProjectTracker[Actual Work (in hours)]=0,"",IF(ABS((ProjectTracker[[#This Row],[Actual Work (in hours)]]-ProjectTracker[[#This Row],[Estimated Work (in hours)]])/ProjectTracker[[#This Row],[Estimated Work (in hours)]])&gt;FlagPercent,1,0)),"")</f>
        <v>0</v>
      </c>
      <c r="L19" s="17">
        <v>112</v>
      </c>
      <c r="M19" s="26">
        <f>IFERROR(IF(ProjectTracker[Actual Duration (in days)]=0,"",IF(ABS((ProjectTracker[[#This Row],[Actual Duration (in days)]]-ProjectTracker[[#This Row],[Estimated Duration (in days)]])/ProjectTracker[[#This Row],[Estimated Duration (in days)]])&gt;FlagPercent,1,0)),"")</f>
        <v>0</v>
      </c>
      <c r="N19" s="22">
        <v>14</v>
      </c>
      <c r="O19" s="23">
        <f t="shared" ca="1" si="9"/>
        <v>44948</v>
      </c>
      <c r="P19" s="24"/>
      <c r="Q19" s="24"/>
    </row>
    <row r="20" spans="1:17" ht="30" customHeight="1" x14ac:dyDescent="0.3">
      <c r="A20" s="36"/>
      <c r="B20" s="14" t="s">
        <v>33</v>
      </c>
      <c r="C20" s="27" t="s">
        <v>25</v>
      </c>
      <c r="D20" s="27" t="s">
        <v>30</v>
      </c>
      <c r="E20" s="15">
        <f t="shared" ca="1" si="6"/>
        <v>44936</v>
      </c>
      <c r="F20" s="16">
        <f t="shared" ca="1" si="7"/>
        <v>44952</v>
      </c>
      <c r="G20" s="17">
        <v>112</v>
      </c>
      <c r="H20" s="18">
        <v>14</v>
      </c>
      <c r="I20" s="19">
        <f t="shared" ca="1" si="4"/>
        <v>44936</v>
      </c>
      <c r="J20" s="16">
        <f t="shared" ca="1" si="8"/>
        <v>44952</v>
      </c>
      <c r="K20" s="25">
        <f>IFERROR(IF(ProjectTracker[Actual Work (in hours)]=0,"",IF(ABS((ProjectTracker[[#This Row],[Actual Work (in hours)]]-ProjectTracker[[#This Row],[Estimated Work (in hours)]])/ProjectTracker[[#This Row],[Estimated Work (in hours)]])&gt;FlagPercent,1,0)),"")</f>
        <v>0</v>
      </c>
      <c r="L20" s="17">
        <v>112</v>
      </c>
      <c r="M20" s="26">
        <f>IFERROR(IF(ProjectTracker[Actual Duration (in days)]=0,"",IF(ABS((ProjectTracker[[#This Row],[Actual Duration (in days)]]-ProjectTracker[[#This Row],[Estimated Duration (in days)]])/ProjectTracker[[#This Row],[Estimated Duration (in days)]])&gt;FlagPercent,1,0)),"")</f>
        <v>0</v>
      </c>
      <c r="N20" s="22">
        <v>14</v>
      </c>
      <c r="O20" s="23">
        <f t="shared" ca="1" si="9"/>
        <v>44948</v>
      </c>
      <c r="P20" s="24"/>
      <c r="Q20" s="24"/>
    </row>
    <row r="21" spans="1:17" ht="30" customHeight="1" x14ac:dyDescent="0.3">
      <c r="A21" s="36"/>
      <c r="B21" s="14" t="s">
        <v>33</v>
      </c>
      <c r="C21" s="27" t="s">
        <v>25</v>
      </c>
      <c r="D21" s="27" t="s">
        <v>31</v>
      </c>
      <c r="E21" s="15">
        <f t="shared" ca="1" si="6"/>
        <v>44936</v>
      </c>
      <c r="F21" s="16">
        <f t="shared" ca="1" si="7"/>
        <v>44952</v>
      </c>
      <c r="G21" s="17">
        <v>112</v>
      </c>
      <c r="H21" s="18">
        <v>14</v>
      </c>
      <c r="I21" s="19">
        <f t="shared" ca="1" si="4"/>
        <v>44936</v>
      </c>
      <c r="J21" s="16">
        <f t="shared" ca="1" si="8"/>
        <v>44952</v>
      </c>
      <c r="K21" s="25">
        <f>IFERROR(IF(ProjectTracker[Actual Work (in hours)]=0,"",IF(ABS((ProjectTracker[[#This Row],[Actual Work (in hours)]]-ProjectTracker[[#This Row],[Estimated Work (in hours)]])/ProjectTracker[[#This Row],[Estimated Work (in hours)]])&gt;FlagPercent,1,0)),"")</f>
        <v>0</v>
      </c>
      <c r="L21" s="17">
        <v>112</v>
      </c>
      <c r="M21" s="26">
        <f>IFERROR(IF(ProjectTracker[Actual Duration (in days)]=0,"",IF(ABS((ProjectTracker[[#This Row],[Actual Duration (in days)]]-ProjectTracker[[#This Row],[Estimated Duration (in days)]])/ProjectTracker[[#This Row],[Estimated Duration (in days)]])&gt;FlagPercent,1,0)),"")</f>
        <v>0</v>
      </c>
      <c r="N21" s="22">
        <v>14</v>
      </c>
      <c r="O21" s="23">
        <f t="shared" ca="1" si="9"/>
        <v>44948</v>
      </c>
      <c r="P21" s="24"/>
      <c r="Q21" s="24"/>
    </row>
    <row r="22" spans="1:17" ht="30" customHeight="1" x14ac:dyDescent="0.3">
      <c r="A22" s="36"/>
      <c r="B22" s="14" t="s">
        <v>33</v>
      </c>
      <c r="C22" s="27" t="s">
        <v>25</v>
      </c>
      <c r="D22" s="27" t="s">
        <v>47</v>
      </c>
      <c r="E22" s="15">
        <f t="shared" ca="1" si="6"/>
        <v>44936</v>
      </c>
      <c r="F22" s="16">
        <f t="shared" ca="1" si="7"/>
        <v>44952</v>
      </c>
      <c r="G22" s="17">
        <v>112</v>
      </c>
      <c r="H22" s="18">
        <v>14</v>
      </c>
      <c r="I22" s="19">
        <f t="shared" ca="1" si="4"/>
        <v>44936</v>
      </c>
      <c r="J22" s="16">
        <f t="shared" ca="1" si="8"/>
        <v>44952</v>
      </c>
      <c r="K22" s="25">
        <f>IFERROR(IF(ProjectTracker[Actual Work (in hours)]=0,"",IF(ABS((ProjectTracker[[#This Row],[Actual Work (in hours)]]-ProjectTracker[[#This Row],[Estimated Work (in hours)]])/ProjectTracker[[#This Row],[Estimated Work (in hours)]])&gt;FlagPercent,1,0)),"")</f>
        <v>0</v>
      </c>
      <c r="L22" s="17">
        <v>112</v>
      </c>
      <c r="M22" s="26">
        <f>IFERROR(IF(ProjectTracker[Actual Duration (in days)]=0,"",IF(ABS((ProjectTracker[[#This Row],[Actual Duration (in days)]]-ProjectTracker[[#This Row],[Estimated Duration (in days)]])/ProjectTracker[[#This Row],[Estimated Duration (in days)]])&gt;FlagPercent,1,0)),"")</f>
        <v>0</v>
      </c>
      <c r="N22" s="22">
        <v>14</v>
      </c>
      <c r="O22" s="23">
        <f t="shared" ca="1" si="9"/>
        <v>44948</v>
      </c>
      <c r="P22" s="24"/>
      <c r="Q22" s="24"/>
    </row>
    <row r="23" spans="1:17" ht="30" customHeight="1" x14ac:dyDescent="0.3">
      <c r="A23" s="36"/>
      <c r="B23" s="14" t="s">
        <v>33</v>
      </c>
      <c r="C23" s="14" t="s">
        <v>37</v>
      </c>
      <c r="D23" s="27" t="s">
        <v>38</v>
      </c>
      <c r="E23" s="15">
        <f t="shared" ca="1" si="6"/>
        <v>44936</v>
      </c>
      <c r="F23" s="16">
        <f t="shared" ca="1" si="7"/>
        <v>44952</v>
      </c>
      <c r="G23" s="17">
        <v>112</v>
      </c>
      <c r="H23" s="18">
        <v>14</v>
      </c>
      <c r="I23" s="19">
        <f t="shared" ca="1" si="4"/>
        <v>44936</v>
      </c>
      <c r="J23" s="16">
        <f t="shared" ca="1" si="8"/>
        <v>44952</v>
      </c>
      <c r="K23" s="25">
        <f>IFERROR(IF(ProjectTracker[Actual Work (in hours)]=0,"",IF(ABS((ProjectTracker[[#This Row],[Actual Work (in hours)]]-ProjectTracker[[#This Row],[Estimated Work (in hours)]])/ProjectTracker[[#This Row],[Estimated Work (in hours)]])&gt;FlagPercent,1,0)),"")</f>
        <v>0</v>
      </c>
      <c r="L23" s="17">
        <v>112</v>
      </c>
      <c r="M23" s="26">
        <f>IFERROR(IF(ProjectTracker[Actual Duration (in days)]=0,"",IF(ABS((ProjectTracker[[#This Row],[Actual Duration (in days)]]-ProjectTracker[[#This Row],[Estimated Duration (in days)]])/ProjectTracker[[#This Row],[Estimated Duration (in days)]])&gt;FlagPercent,1,0)),"")</f>
        <v>0</v>
      </c>
      <c r="N23" s="22">
        <v>14</v>
      </c>
      <c r="O23" s="23">
        <f t="shared" ca="1" si="9"/>
        <v>44948</v>
      </c>
      <c r="P23" s="24"/>
      <c r="Q23" s="24"/>
    </row>
    <row r="24" spans="1:17" ht="30" customHeight="1" x14ac:dyDescent="0.3">
      <c r="A24" s="36"/>
      <c r="B24" s="14" t="s">
        <v>33</v>
      </c>
      <c r="C24" s="14" t="s">
        <v>34</v>
      </c>
      <c r="D24" s="27" t="s">
        <v>35</v>
      </c>
      <c r="E24" s="15">
        <f t="shared" ca="1" si="6"/>
        <v>44936</v>
      </c>
      <c r="F24" s="16">
        <f t="shared" ca="1" si="7"/>
        <v>44952</v>
      </c>
      <c r="G24" s="17">
        <v>112</v>
      </c>
      <c r="H24" s="18">
        <v>14</v>
      </c>
      <c r="I24" s="19">
        <f t="shared" ca="1" si="4"/>
        <v>44936</v>
      </c>
      <c r="J24" s="16">
        <f t="shared" ca="1" si="8"/>
        <v>44952</v>
      </c>
      <c r="K24" s="25">
        <f>IFERROR(IF(ProjectTracker[Actual Work (in hours)]=0,"",IF(ABS((ProjectTracker[[#This Row],[Actual Work (in hours)]]-ProjectTracker[[#This Row],[Estimated Work (in hours)]])/ProjectTracker[[#This Row],[Estimated Work (in hours)]])&gt;FlagPercent,1,0)),"")</f>
        <v>0</v>
      </c>
      <c r="L24" s="17">
        <v>112</v>
      </c>
      <c r="M24" s="26">
        <f>IFERROR(IF(ProjectTracker[Actual Duration (in days)]=0,"",IF(ABS((ProjectTracker[[#This Row],[Actual Duration (in days)]]-ProjectTracker[[#This Row],[Estimated Duration (in days)]])/ProjectTracker[[#This Row],[Estimated Duration (in days)]])&gt;FlagPercent,1,0)),"")</f>
        <v>0</v>
      </c>
      <c r="N24" s="22">
        <v>14</v>
      </c>
      <c r="O24" s="23">
        <f t="shared" ca="1" si="9"/>
        <v>44948</v>
      </c>
      <c r="P24" s="24"/>
      <c r="Q24" s="24"/>
    </row>
    <row r="25" spans="1:17" customFormat="1" ht="30" customHeight="1" x14ac:dyDescent="0.3"/>
    <row r="26" spans="1:17" customFormat="1" ht="30" customHeight="1" x14ac:dyDescent="0.3"/>
    <row r="27" spans="1:17" customFormat="1" ht="30" customHeight="1" x14ac:dyDescent="0.3"/>
  </sheetData>
  <mergeCells count="3">
    <mergeCell ref="A5:A13"/>
    <mergeCell ref="A14:A24"/>
    <mergeCell ref="A1:Q1"/>
  </mergeCells>
  <conditionalFormatting sqref="L5:L24">
    <cfRule type="expression" dxfId="8" priority="10">
      <formula>(ABS((L5-G5))/G5)&gt;FlagPercent</formula>
    </cfRule>
  </conditionalFormatting>
  <conditionalFormatting sqref="N5:N24">
    <cfRule type="expression" dxfId="7" priority="12">
      <formula>(ABS((N5-H5))/H5)&gt;FlagPercent</formula>
    </cfRule>
  </conditionalFormatting>
  <dataValidations count="17">
    <dataValidation allowBlank="1" showInputMessage="1" showErrorMessage="1" prompt="Customizable over/under percent used for highlighting the actual work in hours and days in the project table that are over or under this number" sqref="D2" xr:uid="{00000000-0002-0000-0000-000001000000}"/>
    <dataValidation allowBlank="1" showInputMessage="1" showErrorMessage="1" prompt="Enter project names in this column" sqref="A4:B4" xr:uid="{00000000-0002-0000-0000-000006000000}"/>
    <dataValidation allowBlank="1" showInputMessage="1" showErrorMessage="1" prompt="Select Category name from the dropdown list in each cell in this column. Options in this list are defined in the Setup worksheet. Press ALT+DOWN ARROW to navigate the list, then ENTER to make a selection" sqref="C4" xr:uid="{00000000-0002-0000-0000-000007000000}"/>
    <dataValidation allowBlank="1" showInputMessage="1" showErrorMessage="1" prompt="Select the Employee name from the dropdown list in each cell in this column. Options are defined in the Setup worksheet. Press ALT+DOWN ARROW to navigate the list, then ENTER to make a selection" sqref="D4" xr:uid="{00000000-0002-0000-0000-000008000000}"/>
    <dataValidation allowBlank="1" showInputMessage="1" showErrorMessage="1" prompt="Enter the estimated project start date in this column" sqref="E4" xr:uid="{00000000-0002-0000-0000-000009000000}"/>
    <dataValidation allowBlank="1" showInputMessage="1" showErrorMessage="1" prompt="Enter the estimated project finish date in this column" sqref="F4" xr:uid="{00000000-0002-0000-0000-00000A000000}"/>
    <dataValidation allowBlank="1" showInputMessage="1" showErrorMessage="1" prompt="Enter estimated project work in hours" sqref="G4" xr:uid="{00000000-0002-0000-0000-00000B000000}"/>
    <dataValidation allowBlank="1" showInputMessage="1" showErrorMessage="1" prompt="Enter estimated duration of the project in days in this column" sqref="H4" xr:uid="{00000000-0002-0000-0000-00000C000000}"/>
    <dataValidation allowBlank="1" showInputMessage="1" showErrorMessage="1" prompt="Enter the actual project start date in this column" sqref="I4" xr:uid="{00000000-0002-0000-0000-00000D000000}"/>
    <dataValidation allowBlank="1" showInputMessage="1" showErrorMessage="1" prompt="Enter the actual project finish date in this column" sqref="J4" xr:uid="{00000000-0002-0000-0000-00000E000000}"/>
    <dataValidation allowBlank="1" showInputMessage="1" showErrorMessage="1" prompt="Project Tracker table heading Flag icon for Over/Under Actual Work (in hours). Values in column L that meet the Over/Under criteria generate a flag icon in each cell in this column. Blank cells indicate the values do not meet the Over/Under criteria" sqref="K4" xr:uid="{00000000-0002-0000-0000-00000F000000}"/>
    <dataValidation allowBlank="1" showInputMessage="1" showErrorMessage="1" prompt="Project Tracker table heading Flag icon for Over/Under Actual Duration (in days Values in column N that meet the Over/Under criteria generate a flag icon in each cell in this column. Blank cells indicate the values do not meet the Over/Under criteria" sqref="M4" xr:uid="{00000000-0002-0000-0000-000010000000}"/>
    <dataValidation allowBlank="1" showInputMessage="1" showErrorMessage="1" prompt="Enter the actual project work in hours. Values that meet the Over/Under criteria are highlighted bold, red and generate a flag icon in column K at left" sqref="L4" xr:uid="{00000000-0002-0000-0000-000011000000}"/>
    <dataValidation allowBlank="1" showInputMessage="1" showErrorMessage="1" prompt="Enter the actual project duration in days. Values that meet the Over/Under criteria are highlighted bold, red and generate a flag icon in column M at left" sqref="N4" xr:uid="{00000000-0002-0000-0000-000012000000}"/>
    <dataValidation allowBlank="1" showInputMessage="1" showErrorMessage="1" prompt="Enter notes for projects in this column" sqref="O4:Q4" xr:uid="{00000000-0002-0000-0000-000013000000}"/>
    <dataValidation type="list" allowBlank="1" showInputMessage="1" showErrorMessage="1" error="Select an employee from the list or create a new employee to display in this list from the Setup worksheet." sqref="D5:D24" xr:uid="{00000000-0002-0000-0000-000003000000}">
      <formula1>EmployeeList</formula1>
    </dataValidation>
    <dataValidation type="list" allowBlank="1" showInputMessage="1" showErrorMessage="1" error="Select a category from the list or create a new category to display in this list from the Setup worksheet." sqref="C5:C24" xr:uid="{00000000-0002-0000-0000-000002000000}">
      <formula1>CategoryList</formula1>
    </dataValidation>
  </dataValidations>
  <printOptions horizontalCentered="1"/>
  <pageMargins left="0.25" right="0.25" top="0.5" bottom="0.5" header="0.3" footer="0.3"/>
  <pageSetup scale="57" fitToHeight="0" orientation="landscape" r:id="rId1"/>
  <headerFooter differentFirst="1">
    <oddFooter>&amp;CPage &amp;P of &amp;N</oddFooter>
  </headerFooter>
  <ignoredErrors>
    <ignoredError sqref="K16" emptyCellReference="1"/>
  </ignoredErrors>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27" id="{981D7EE4-7E94-41DD-989D-38C05876B668}">
            <x14:iconSet custom="1">
              <x14:cfvo type="percent">
                <xm:f>0</xm:f>
              </x14:cfvo>
              <x14:cfvo type="num">
                <xm:f>0</xm:f>
              </x14:cfvo>
              <x14:cfvo type="num">
                <xm:f>1</xm:f>
              </x14:cfvo>
              <x14:cfIcon iconSet="NoIcons" iconId="0"/>
              <x14:cfIcon iconSet="NoIcons" iconId="0"/>
              <x14:cfIcon iconSet="3Flags" iconId="0"/>
            </x14:iconSet>
          </x14:cfRule>
          <xm:sqref>K5:K24</xm:sqref>
        </x14:conditionalFormatting>
        <x14:conditionalFormatting xmlns:xm="http://schemas.microsoft.com/office/excel/2006/main">
          <x14:cfRule type="iconSet" priority="28" id="{136B1933-ABA4-46F0-A1B3-AE0D99AE777F}">
            <x14:iconSet custom="1">
              <x14:cfvo type="percent">
                <xm:f>0</xm:f>
              </x14:cfvo>
              <x14:cfvo type="num">
                <xm:f>0</xm:f>
              </x14:cfvo>
              <x14:cfvo type="num">
                <xm:f>1</xm:f>
              </x14:cfvo>
              <x14:cfIcon iconSet="NoIcons" iconId="0"/>
              <x14:cfIcon iconSet="NoIcons" iconId="0"/>
              <x14:cfIcon iconSet="3Flags" iconId="0"/>
            </x14:iconSet>
          </x14:cfRule>
          <xm:sqref>M5:M24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3"/>
    <pageSetUpPr fitToPage="1"/>
  </sheetPr>
  <dimension ref="B1:D26"/>
  <sheetViews>
    <sheetView showGridLines="0" zoomScaleNormal="100" workbookViewId="0">
      <pane ySplit="4" topLeftCell="A5" activePane="bottomLeft" state="frozen"/>
      <selection pane="bottomLeft" activeCell="C5" sqref="C5"/>
    </sheetView>
  </sheetViews>
  <sheetFormatPr defaultRowHeight="30" customHeight="1" x14ac:dyDescent="0.3"/>
  <cols>
    <col min="1" max="1" width="2.625" customWidth="1"/>
    <col min="2" max="2" width="25.625" customWidth="1"/>
    <col min="3" max="3" width="25.625" style="10" customWidth="1"/>
    <col min="4" max="4" width="35.5" bestFit="1" customWidth="1"/>
  </cols>
  <sheetData>
    <row r="1" spans="2:4" ht="65.099999999999994" customHeight="1" x14ac:dyDescent="0.3">
      <c r="B1" s="8" t="s">
        <v>3</v>
      </c>
    </row>
    <row r="2" spans="2:4" ht="20.25" customHeight="1" x14ac:dyDescent="0.3"/>
    <row r="3" spans="2:4" ht="20.25" customHeight="1" x14ac:dyDescent="0.3"/>
    <row r="4" spans="2:4" ht="50.1" customHeight="1" x14ac:dyDescent="0.3">
      <c r="B4" s="6" t="s">
        <v>9</v>
      </c>
      <c r="C4" s="11" t="s">
        <v>8</v>
      </c>
      <c r="D4" s="6" t="s">
        <v>41</v>
      </c>
    </row>
    <row r="5" spans="2:4" ht="30" customHeight="1" x14ac:dyDescent="0.3">
      <c r="B5" s="9" t="s">
        <v>17</v>
      </c>
      <c r="C5" s="12" t="s">
        <v>18</v>
      </c>
      <c r="D5" s="9" t="s">
        <v>42</v>
      </c>
    </row>
    <row r="6" spans="2:4" ht="30" customHeight="1" x14ac:dyDescent="0.3">
      <c r="B6" s="9" t="s">
        <v>17</v>
      </c>
      <c r="C6" s="12" t="s">
        <v>19</v>
      </c>
      <c r="D6" s="9" t="s">
        <v>42</v>
      </c>
    </row>
    <row r="7" spans="2:4" ht="30" customHeight="1" x14ac:dyDescent="0.3">
      <c r="B7" s="9" t="s">
        <v>17</v>
      </c>
      <c r="C7" s="12" t="s">
        <v>20</v>
      </c>
      <c r="D7" s="9" t="s">
        <v>42</v>
      </c>
    </row>
    <row r="8" spans="2:4" ht="30" customHeight="1" x14ac:dyDescent="0.3">
      <c r="B8" s="9" t="s">
        <v>17</v>
      </c>
      <c r="C8" s="12" t="s">
        <v>21</v>
      </c>
      <c r="D8" s="9" t="s">
        <v>42</v>
      </c>
    </row>
    <row r="9" spans="2:4" ht="30" customHeight="1" x14ac:dyDescent="0.3">
      <c r="B9" s="9" t="s">
        <v>17</v>
      </c>
      <c r="C9" s="12" t="s">
        <v>22</v>
      </c>
      <c r="D9" s="9" t="s">
        <v>42</v>
      </c>
    </row>
    <row r="10" spans="2:4" ht="30" customHeight="1" x14ac:dyDescent="0.3">
      <c r="B10" s="9" t="s">
        <v>17</v>
      </c>
      <c r="C10" s="12" t="s">
        <v>23</v>
      </c>
      <c r="D10" s="9" t="s">
        <v>42</v>
      </c>
    </row>
    <row r="11" spans="2:4" ht="30" customHeight="1" x14ac:dyDescent="0.3">
      <c r="B11" s="9" t="s">
        <v>17</v>
      </c>
      <c r="C11" s="12" t="s">
        <v>24</v>
      </c>
      <c r="D11" s="9" t="s">
        <v>42</v>
      </c>
    </row>
    <row r="12" spans="2:4" ht="30" customHeight="1" x14ac:dyDescent="0.3">
      <c r="B12" s="9" t="s">
        <v>25</v>
      </c>
      <c r="C12" s="13" t="s">
        <v>26</v>
      </c>
      <c r="D12" s="9" t="s">
        <v>43</v>
      </c>
    </row>
    <row r="13" spans="2:4" ht="30" customHeight="1" x14ac:dyDescent="0.3">
      <c r="B13" s="9" t="s">
        <v>25</v>
      </c>
      <c r="C13" s="13" t="s">
        <v>27</v>
      </c>
      <c r="D13" s="9" t="s">
        <v>43</v>
      </c>
    </row>
    <row r="14" spans="2:4" ht="30" customHeight="1" x14ac:dyDescent="0.3">
      <c r="B14" s="9" t="s">
        <v>25</v>
      </c>
      <c r="C14" s="13" t="s">
        <v>28</v>
      </c>
      <c r="D14" s="9" t="s">
        <v>43</v>
      </c>
    </row>
    <row r="15" spans="2:4" ht="30" customHeight="1" x14ac:dyDescent="0.3">
      <c r="B15" s="9" t="s">
        <v>25</v>
      </c>
      <c r="C15" s="13" t="s">
        <v>29</v>
      </c>
      <c r="D15" s="9" t="s">
        <v>43</v>
      </c>
    </row>
    <row r="16" spans="2:4" ht="30" customHeight="1" x14ac:dyDescent="0.3">
      <c r="B16" s="9" t="s">
        <v>25</v>
      </c>
      <c r="C16" s="13" t="s">
        <v>30</v>
      </c>
      <c r="D16" s="9" t="s">
        <v>43</v>
      </c>
    </row>
    <row r="17" spans="2:4" ht="30" customHeight="1" x14ac:dyDescent="0.3">
      <c r="B17" s="9" t="s">
        <v>25</v>
      </c>
      <c r="C17" s="12" t="s">
        <v>31</v>
      </c>
      <c r="D17" s="9" t="s">
        <v>43</v>
      </c>
    </row>
    <row r="18" spans="2:4" ht="30" customHeight="1" x14ac:dyDescent="0.3">
      <c r="B18" s="9" t="s">
        <v>25</v>
      </c>
      <c r="C18" s="12" t="s">
        <v>32</v>
      </c>
      <c r="D18" s="9" t="s">
        <v>43</v>
      </c>
    </row>
    <row r="19" spans="2:4" ht="30" customHeight="1" x14ac:dyDescent="0.3">
      <c r="B19" s="9" t="s">
        <v>34</v>
      </c>
      <c r="C19" s="12" t="s">
        <v>35</v>
      </c>
      <c r="D19" s="9" t="s">
        <v>44</v>
      </c>
    </row>
    <row r="20" spans="2:4" ht="30" customHeight="1" x14ac:dyDescent="0.3">
      <c r="B20" s="9" t="s">
        <v>34</v>
      </c>
      <c r="C20" s="12" t="s">
        <v>36</v>
      </c>
      <c r="D20" s="9" t="s">
        <v>44</v>
      </c>
    </row>
    <row r="21" spans="2:4" ht="30" customHeight="1" x14ac:dyDescent="0.3">
      <c r="B21" s="9" t="s">
        <v>37</v>
      </c>
      <c r="C21" s="12" t="s">
        <v>38</v>
      </c>
      <c r="D21" s="9" t="s">
        <v>45</v>
      </c>
    </row>
    <row r="22" spans="2:4" ht="30" customHeight="1" x14ac:dyDescent="0.3">
      <c r="B22" s="9" t="s">
        <v>39</v>
      </c>
      <c r="C22" s="12" t="s">
        <v>40</v>
      </c>
      <c r="D22" s="9" t="s">
        <v>46</v>
      </c>
    </row>
    <row r="23" spans="2:4" ht="30" customHeight="1" x14ac:dyDescent="0.3">
      <c r="B23" s="9" t="s">
        <v>25</v>
      </c>
      <c r="C23" s="12" t="s">
        <v>54</v>
      </c>
      <c r="D23" s="9" t="s">
        <v>43</v>
      </c>
    </row>
    <row r="24" spans="2:4" ht="30" customHeight="1" x14ac:dyDescent="0.3">
      <c r="B24" s="9" t="s">
        <v>25</v>
      </c>
      <c r="C24" s="12" t="s">
        <v>55</v>
      </c>
      <c r="D24" s="9" t="s">
        <v>43</v>
      </c>
    </row>
    <row r="25" spans="2:4" ht="30" customHeight="1" x14ac:dyDescent="0.3">
      <c r="B25" s="9" t="s">
        <v>17</v>
      </c>
      <c r="C25" s="12" t="s">
        <v>56</v>
      </c>
      <c r="D25" s="9" t="s">
        <v>42</v>
      </c>
    </row>
    <row r="26" spans="2:4" ht="30" customHeight="1" x14ac:dyDescent="0.3">
      <c r="B26" s="9" t="s">
        <v>17</v>
      </c>
      <c r="C26" s="12" t="s">
        <v>57</v>
      </c>
      <c r="D26" s="9" t="s">
        <v>42</v>
      </c>
    </row>
  </sheetData>
  <dataValidations count="3">
    <dataValidation allowBlank="1" showInputMessage="1" prompt="The setup worksheet contains a customizable list of project categories and employee names. These lists are used as dropdown lists in the project tracker worksheet. The lists do not need the same number of items between them " sqref="A1" xr:uid="{00000000-0002-0000-0100-000000000000}"/>
    <dataValidation allowBlank="1" showInputMessage="1" showErrorMessage="1" prompt="Enter employee names in this column that will be used as options in the Assigned To dropdown list in the Project Tracker worksheet" sqref="C4:D4" xr:uid="{00000000-0002-0000-0100-000001000000}"/>
    <dataValidation allowBlank="1" showInputMessage="1" showErrorMessage="1" prompt="Enter project categories in this column that will be used as options in the Category dropdown list in the Project Tracker worksheet" sqref="B4" xr:uid="{00000000-0002-0000-0100-000002000000}"/>
  </dataValidations>
  <pageMargins left="0.7" right="0.7" top="0.75" bottom="0.75" header="0.3" footer="0.3"/>
  <pageSetup fitToHeight="0"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Tracker</vt:lpstr>
      <vt:lpstr>Setup</vt:lpstr>
      <vt:lpstr>CategoryList</vt:lpstr>
      <vt:lpstr>ColumnTitle1</vt:lpstr>
      <vt:lpstr>ColumnTitle2</vt:lpstr>
      <vt:lpstr>EmployeeList</vt:lpstr>
      <vt:lpstr>FlagPercent</vt:lpstr>
      <vt:lpstr>'Project Tracker'!Print_Titles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Ketlin</dc:creator>
  <cp:keywords>Vezeza Software Solutions</cp:keywords>
  <cp:lastModifiedBy>Welcome</cp:lastModifiedBy>
  <dcterms:created xsi:type="dcterms:W3CDTF">2016-08-03T05:15:41Z</dcterms:created>
  <dcterms:modified xsi:type="dcterms:W3CDTF">2023-01-11T07:10:02Z</dcterms:modified>
  <cp:contentStatus/>
</cp:coreProperties>
</file>