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3"/>
  </bookViews>
  <sheets>
    <sheet name="Sheet4" sheetId="7" r:id="rId1"/>
    <sheet name="PROJECT" sheetId="1" r:id="rId2"/>
    <sheet name="Sheet1" sheetId="4" r:id="rId3"/>
    <sheet name="Sheet2" sheetId="5" r:id="rId4"/>
    <sheet name="CHART" sheetId="3" r:id="rId5"/>
    <sheet name="PIVOT " sheetId="6" r:id="rId6"/>
  </sheets>
  <calcPr calcId="15251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H9" i="5"/>
  <c r="H8" i="5"/>
  <c r="H7" i="5"/>
  <c r="H6" i="5"/>
  <c r="G10" i="5"/>
  <c r="G9" i="5"/>
  <c r="G8" i="5"/>
  <c r="G7" i="5"/>
  <c r="G6" i="5"/>
  <c r="C14" i="5"/>
  <c r="C13" i="5"/>
  <c r="C12" i="5"/>
  <c r="C11" i="5"/>
  <c r="C10" i="5"/>
  <c r="C9" i="5"/>
  <c r="C8" i="5"/>
  <c r="C7" i="5"/>
  <c r="C6" i="5"/>
  <c r="B14" i="5"/>
  <c r="B13" i="5"/>
  <c r="B12" i="5"/>
  <c r="B11" i="5"/>
  <c r="B10" i="5"/>
  <c r="B9" i="5"/>
  <c r="B8" i="5"/>
  <c r="B7" i="5"/>
  <c r="B6" i="5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G11" i="1" l="1"/>
  <c r="H11" i="1"/>
  <c r="G12" i="1"/>
  <c r="H12" i="1"/>
  <c r="G13" i="1"/>
  <c r="H13" i="1"/>
  <c r="G14" i="1"/>
  <c r="H14" i="1"/>
  <c r="G15" i="1"/>
  <c r="H15" i="1"/>
  <c r="G16" i="1"/>
  <c r="I16" i="1" s="1"/>
  <c r="H16" i="1"/>
  <c r="G17" i="1"/>
  <c r="I17" i="1" s="1"/>
  <c r="H17" i="1"/>
  <c r="G18" i="1"/>
  <c r="H18" i="1"/>
  <c r="I18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I7" i="1" l="1"/>
  <c r="I5" i="1"/>
  <c r="I15" i="1"/>
  <c r="I11" i="1"/>
  <c r="I9" i="1"/>
  <c r="I14" i="1"/>
  <c r="I12" i="1"/>
  <c r="I8" i="1"/>
  <c r="I6" i="1"/>
  <c r="I4" i="1"/>
  <c r="I10" i="1"/>
  <c r="I13" i="1"/>
  <c r="I19" i="1" l="1"/>
</calcChain>
</file>

<file path=xl/sharedStrings.xml><?xml version="1.0" encoding="utf-8"?>
<sst xmlns="http://schemas.openxmlformats.org/spreadsheetml/2006/main" count="122" uniqueCount="73">
  <si>
    <t>EID</t>
  </si>
  <si>
    <t>E0014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</si>
  <si>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</si>
  <si>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</si>
  <si>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</si>
  <si>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</si>
  <si>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</si>
  <si>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</si>
  <si>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</si>
  <si>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</si>
  <si>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</si>
  <si>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</si>
  <si>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</si>
  <si>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</si>
  <si>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</si>
  <si>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E0015</t>
  </si>
  <si>
    <t>NAME</t>
  </si>
  <si>
    <t>RAKESH SHARMA</t>
  </si>
  <si>
    <t>NEHA MISHRA</t>
  </si>
  <si>
    <t>SHASHI VAJPAYEE</t>
  </si>
  <si>
    <t>RONIT SHUKLA</t>
  </si>
  <si>
    <t>VISHAKHA</t>
  </si>
  <si>
    <t>SHEEKHA IYER</t>
  </si>
  <si>
    <t>ZAVED ALI</t>
  </si>
  <si>
    <t>RITU RAJ</t>
  </si>
  <si>
    <t>MUSKAN SHARMA</t>
  </si>
  <si>
    <t>VINOD SINGH</t>
  </si>
  <si>
    <t xml:space="preserve">MUKESH </t>
  </si>
  <si>
    <t>RASHI VARDHAN</t>
  </si>
  <si>
    <t>MAHIRA MALAWAT</t>
  </si>
  <si>
    <t>DISHA KUMARI</t>
  </si>
  <si>
    <t>SALES</t>
  </si>
  <si>
    <t>15% COMMISSION</t>
  </si>
  <si>
    <t>5% TAX</t>
  </si>
  <si>
    <t>NET INCOME</t>
  </si>
  <si>
    <t>YEAR</t>
  </si>
  <si>
    <t>Sum of SALES</t>
  </si>
  <si>
    <t>Sum of 15% COMMISSION</t>
  </si>
  <si>
    <t>Sum of 5% TAX</t>
  </si>
  <si>
    <t>Sum of NET INCOME</t>
  </si>
  <si>
    <t>GRAND TOTAL</t>
  </si>
  <si>
    <t>VISHWAS KUMAR</t>
  </si>
  <si>
    <t>COMMISSISON</t>
  </si>
  <si>
    <t>Active</t>
  </si>
  <si>
    <t>Suspended</t>
  </si>
  <si>
    <t>Deleted</t>
  </si>
  <si>
    <t>STATUS</t>
  </si>
  <si>
    <t>Branch Group</t>
  </si>
  <si>
    <t>BG 3</t>
  </si>
  <si>
    <t>BG 5</t>
  </si>
  <si>
    <t>BG 6</t>
  </si>
  <si>
    <t>BG 4</t>
  </si>
  <si>
    <t>BG 2</t>
  </si>
  <si>
    <t>BG 1</t>
  </si>
  <si>
    <t>Ach %</t>
  </si>
  <si>
    <t>Status</t>
  </si>
  <si>
    <t>BRANCH GROUP</t>
  </si>
  <si>
    <t xml:space="preserve"> </t>
  </si>
  <si>
    <t>100000-150000</t>
  </si>
  <si>
    <t>150000-200000</t>
  </si>
  <si>
    <t>200000-250000</t>
  </si>
  <si>
    <t>Sales</t>
  </si>
  <si>
    <t>250000-350000</t>
  </si>
  <si>
    <t>sales&gt; 350000</t>
  </si>
  <si>
    <t>Name</t>
  </si>
  <si>
    <t>TOTAL SALES</t>
  </si>
  <si>
    <t>TOTAL NET INCOME</t>
  </si>
  <si>
    <t>(All)</t>
  </si>
  <si>
    <t>Row Labels</t>
  </si>
  <si>
    <t>Grand Total</t>
  </si>
  <si>
    <t>Q.1&gt; FILL THE CRITERIA AS PER THE DEMAND</t>
  </si>
  <si>
    <t>Q.3&gt; Please fill below fields with out changing any number…</t>
  </si>
  <si>
    <t>Q.4&gt;FIND TOTAL SALES ON THE BASIS OF BRANCH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</si>
</sst>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Arial Black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4" fillId="0" borderId="0" xfId="0" applyFont="1"/>
    <xf numFmtId="0" fontId="0" fillId="0" borderId="0" xfId="0" pivotButton="1"/>
    <xf numFmtId="0" fontId="0" fillId="0" borderId="0" xfId="0" applyNumberFormat="1"/>
    <xf numFmtId="0" fontId="6" fillId="2" borderId="1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0" xfId="0" applyAlignment="1">
      <alignment wrapText="1"/>
    </xf>
    <xf numFmtId="0" fontId="8" fillId="5" borderId="1" xfId="0" applyFont="1" applyFill="1" applyBorder="1" applyAlignment="1">
      <alignment horizontal="center"/>
    </xf>
    <xf numFmtId="0" fontId="0" fillId="0" borderId="1" xfId="0" applyBorder="1"/>
    <xf numFmtId="9" fontId="9" fillId="0" borderId="1" xfId="1" applyFont="1" applyBorder="1"/>
    <xf numFmtId="0" fontId="0" fillId="4" borderId="0" xfId="0" applyFill="1" applyBorder="1"/>
    <xf numFmtId="0" fontId="0" fillId="0" borderId="4" xfId="0" applyFill="1" applyBorder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PROJECT!$F$1:$F$3</c:f>
              <c:strCache>
                <c:ptCount val="3"/>
                <c:pt idx="0">
                  <c:v>COMMISSISON</c:v>
                </c:pt>
                <c:pt idx="2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PROJECT!$A$4:$E$18</c15:sqref>
                  </c15:fullRef>
                  <c15:levelRef>
                    <c15:sqref>PROJECT!$A$4:$A$18</c15:sqref>
                  </c15:levelRef>
                </c:ext>
              </c:extLst>
              <c:f>PROJECT!$A$4:$A$18</c:f>
              <c:strCache>
                <c:ptCount val="15"/>
                <c:pt idx="0">
                  <c:v>E0001</c:v>
                </c:pt>
                <c:pt idx="1">
                  <c:v>E0002</c:v>
                </c:pt>
                <c:pt idx="2">
                  <c:v>E0003</c:v>
                </c:pt>
                <c:pt idx="3">
                  <c:v>E0004</c:v>
                </c:pt>
                <c:pt idx="4">
                  <c:v>E0005</c:v>
                </c:pt>
                <c:pt idx="5">
                  <c:v>E0006</c:v>
                </c:pt>
                <c:pt idx="6">
                  <c:v>E0007</c:v>
                </c:pt>
                <c:pt idx="7">
                  <c:v>E0008</c:v>
                </c:pt>
                <c:pt idx="8">
                  <c:v>E0009</c:v>
                </c:pt>
                <c:pt idx="9">
                  <c:v>E0010</c:v>
                </c:pt>
                <c:pt idx="10">
                  <c:v>E0011</c:v>
                </c:pt>
                <c:pt idx="11">
                  <c:v>E0012</c:v>
                </c:pt>
                <c:pt idx="12">
                  <c:v>E0013</c:v>
                </c:pt>
                <c:pt idx="13">
                  <c:v>E0014</c:v>
                </c:pt>
                <c:pt idx="14">
                  <c:v>E0015</c:v>
                </c:pt>
              </c:strCache>
            </c:strRef>
          </c:cat>
          <c:val>
            <c:numRef>
              <c:f>PROJECT!$F$4:$F$18</c:f>
              <c:numCache>
                <c:formatCode>General</c:formatCode>
                <c:ptCount val="15"/>
                <c:pt idx="0">
                  <c:v>255000</c:v>
                </c:pt>
                <c:pt idx="1">
                  <c:v>255001</c:v>
                </c:pt>
                <c:pt idx="2">
                  <c:v>255002</c:v>
                </c:pt>
                <c:pt idx="3">
                  <c:v>255003</c:v>
                </c:pt>
                <c:pt idx="4">
                  <c:v>255004</c:v>
                </c:pt>
                <c:pt idx="5">
                  <c:v>255005</c:v>
                </c:pt>
                <c:pt idx="6">
                  <c:v>255006</c:v>
                </c:pt>
                <c:pt idx="7">
                  <c:v>255007</c:v>
                </c:pt>
                <c:pt idx="8">
                  <c:v>255008</c:v>
                </c:pt>
                <c:pt idx="9">
                  <c:v>255009</c:v>
                </c:pt>
                <c:pt idx="10">
                  <c:v>255010</c:v>
                </c:pt>
                <c:pt idx="11">
                  <c:v>255011</c:v>
                </c:pt>
                <c:pt idx="12">
                  <c:v>226700</c:v>
                </c:pt>
                <c:pt idx="13">
                  <c:v>237500</c:v>
                </c:pt>
                <c:pt idx="14">
                  <c:v>195000</c:v>
                </c:pt>
              </c:numCache>
            </c:numRef>
          </c:val>
        </c:ser>
        <c:ser>
          <c:idx val="3"/>
          <c:order val="3"/>
          <c:tx>
            <c:strRef>
              <c:f>PROJECT!$I$1:$I$3</c:f>
              <c:strCache>
                <c:ptCount val="3"/>
                <c:pt idx="0">
                  <c:v>COMMISSISON</c:v>
                </c:pt>
                <c:pt idx="2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PROJECT!$A$4:$E$18</c15:sqref>
                  </c15:fullRef>
                  <c15:levelRef>
                    <c15:sqref>PROJECT!$A$4:$A$18</c15:sqref>
                  </c15:levelRef>
                </c:ext>
              </c:extLst>
              <c:f>PROJECT!$A$4:$A$18</c:f>
              <c:strCache>
                <c:ptCount val="15"/>
                <c:pt idx="0">
                  <c:v>E0001</c:v>
                </c:pt>
                <c:pt idx="1">
                  <c:v>E0002</c:v>
                </c:pt>
                <c:pt idx="2">
                  <c:v>E0003</c:v>
                </c:pt>
                <c:pt idx="3">
                  <c:v>E0004</c:v>
                </c:pt>
                <c:pt idx="4">
                  <c:v>E0005</c:v>
                </c:pt>
                <c:pt idx="5">
                  <c:v>E0006</c:v>
                </c:pt>
                <c:pt idx="6">
                  <c:v>E0007</c:v>
                </c:pt>
                <c:pt idx="7">
                  <c:v>E0008</c:v>
                </c:pt>
                <c:pt idx="8">
                  <c:v>E0009</c:v>
                </c:pt>
                <c:pt idx="9">
                  <c:v>E0010</c:v>
                </c:pt>
                <c:pt idx="10">
                  <c:v>E0011</c:v>
                </c:pt>
                <c:pt idx="11">
                  <c:v>E0012</c:v>
                </c:pt>
                <c:pt idx="12">
                  <c:v>E0013</c:v>
                </c:pt>
                <c:pt idx="13">
                  <c:v>E0014</c:v>
                </c:pt>
                <c:pt idx="14">
                  <c:v>E0015</c:v>
                </c:pt>
              </c:strCache>
            </c:strRef>
          </c:cat>
          <c:val>
            <c:numRef>
              <c:f>PROJECT!$I$4:$I$18</c:f>
              <c:numCache>
                <c:formatCode>General</c:formatCode>
                <c:ptCount val="15"/>
                <c:pt idx="0">
                  <c:v>229500</c:v>
                </c:pt>
                <c:pt idx="1">
                  <c:v>229500.9</c:v>
                </c:pt>
                <c:pt idx="2">
                  <c:v>229501.80000000002</c:v>
                </c:pt>
                <c:pt idx="3">
                  <c:v>229502.69999999998</c:v>
                </c:pt>
                <c:pt idx="4">
                  <c:v>229503.6</c:v>
                </c:pt>
                <c:pt idx="5">
                  <c:v>229504.5</c:v>
                </c:pt>
                <c:pt idx="6">
                  <c:v>229505.4</c:v>
                </c:pt>
                <c:pt idx="7">
                  <c:v>229506.30000000002</c:v>
                </c:pt>
                <c:pt idx="8">
                  <c:v>229507.19999999998</c:v>
                </c:pt>
                <c:pt idx="9">
                  <c:v>229508.1</c:v>
                </c:pt>
                <c:pt idx="10">
                  <c:v>229509</c:v>
                </c:pt>
                <c:pt idx="11">
                  <c:v>229509.9</c:v>
                </c:pt>
                <c:pt idx="12">
                  <c:v>204030</c:v>
                </c:pt>
                <c:pt idx="13">
                  <c:v>213750</c:v>
                </c:pt>
                <c:pt idx="14">
                  <c:v>175500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9011120"/>
        <c:axId val="44901660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PROJECT!$J$1:$J$3</c15:sqref>
                        </c15:formulaRef>
                      </c:ext>
                    </c:extLst>
                    <c:strCache>
                      <c:ptCount val="3"/>
                      <c:pt idx="0">
                        <c:v>COMMISSISON</c:v>
                      </c:pt>
                      <c:pt idx="2">
                        <c:v>NET INCOME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PROJECT!$A$4:$E$18</c15:sqref>
                        </c15:fullRef>
                        <c15:levelRef>
                          <c15:sqref>PROJECT!$A$4:$A$18</c15:sqref>
                        </c15:levelRef>
                        <c15:formulaRef>
                          <c15:sqref>PROJECT!$A$4:$A$18</c15:sqref>
                        </c15:formulaRef>
                      </c:ext>
                    </c:extLst>
                    <c:strCache>
                      <c:ptCount val="15"/>
                      <c:pt idx="0">
                        <c:v>E0001</c:v>
                      </c:pt>
                      <c:pt idx="1">
                        <c:v>E0002</c:v>
                      </c:pt>
                      <c:pt idx="2">
                        <c:v>E0003</c:v>
                      </c:pt>
                      <c:pt idx="3">
                        <c:v>E0004</c:v>
                      </c:pt>
                      <c:pt idx="4">
                        <c:v>E0005</c:v>
                      </c:pt>
                      <c:pt idx="5">
                        <c:v>E0006</c:v>
                      </c:pt>
                      <c:pt idx="6">
                        <c:v>E0007</c:v>
                      </c:pt>
                      <c:pt idx="7">
                        <c:v>E0008</c:v>
                      </c:pt>
                      <c:pt idx="8">
                        <c:v>E0009</c:v>
                      </c:pt>
                      <c:pt idx="9">
                        <c:v>E0010</c:v>
                      </c:pt>
                      <c:pt idx="10">
                        <c:v>E0011</c:v>
                      </c:pt>
                      <c:pt idx="11">
                        <c:v>E0012</c:v>
                      </c:pt>
                      <c:pt idx="12">
                        <c:v>E0013</c:v>
                      </c:pt>
                      <c:pt idx="13">
                        <c:v>E0014</c:v>
                      </c:pt>
                      <c:pt idx="14">
                        <c:v>E0015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PROJECT!$J$4:$J$18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PROJECT!$H$1:$H$3</c:f>
              <c:strCache>
                <c:ptCount val="3"/>
                <c:pt idx="0">
                  <c:v>COMMISSISON</c:v>
                </c:pt>
                <c:pt idx="2">
                  <c:v>5% TAX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PROJECT!$A$4:$E$18</c15:sqref>
                  </c15:fullRef>
                  <c15:levelRef>
                    <c15:sqref>PROJECT!$A$4:$A$18</c15:sqref>
                  </c15:levelRef>
                </c:ext>
              </c:extLst>
              <c:f>PROJECT!$A$4:$A$18</c:f>
              <c:strCache>
                <c:ptCount val="15"/>
                <c:pt idx="0">
                  <c:v>E0001</c:v>
                </c:pt>
                <c:pt idx="1">
                  <c:v>E0002</c:v>
                </c:pt>
                <c:pt idx="2">
                  <c:v>E0003</c:v>
                </c:pt>
                <c:pt idx="3">
                  <c:v>E0004</c:v>
                </c:pt>
                <c:pt idx="4">
                  <c:v>E0005</c:v>
                </c:pt>
                <c:pt idx="5">
                  <c:v>E0006</c:v>
                </c:pt>
                <c:pt idx="6">
                  <c:v>E0007</c:v>
                </c:pt>
                <c:pt idx="7">
                  <c:v>E0008</c:v>
                </c:pt>
                <c:pt idx="8">
                  <c:v>E0009</c:v>
                </c:pt>
                <c:pt idx="9">
                  <c:v>E0010</c:v>
                </c:pt>
                <c:pt idx="10">
                  <c:v>E0011</c:v>
                </c:pt>
                <c:pt idx="11">
                  <c:v>E0012</c:v>
                </c:pt>
                <c:pt idx="12">
                  <c:v>E0013</c:v>
                </c:pt>
                <c:pt idx="13">
                  <c:v>E0014</c:v>
                </c:pt>
                <c:pt idx="14">
                  <c:v>E0015</c:v>
                </c:pt>
              </c:strCache>
            </c:strRef>
          </c:cat>
          <c:val>
            <c:numRef>
              <c:f>PROJECT!$H$4:$H$18</c:f>
              <c:numCache>
                <c:formatCode>General</c:formatCode>
                <c:ptCount val="15"/>
                <c:pt idx="0">
                  <c:v>12750</c:v>
                </c:pt>
                <c:pt idx="1">
                  <c:v>12750.05</c:v>
                </c:pt>
                <c:pt idx="2">
                  <c:v>12750.1</c:v>
                </c:pt>
                <c:pt idx="3">
                  <c:v>12750.15</c:v>
                </c:pt>
                <c:pt idx="4">
                  <c:v>12750.2</c:v>
                </c:pt>
                <c:pt idx="5">
                  <c:v>12750.25</c:v>
                </c:pt>
                <c:pt idx="6">
                  <c:v>12750.3</c:v>
                </c:pt>
                <c:pt idx="7">
                  <c:v>12750.35</c:v>
                </c:pt>
                <c:pt idx="8">
                  <c:v>12750.4</c:v>
                </c:pt>
                <c:pt idx="9">
                  <c:v>12750.45</c:v>
                </c:pt>
                <c:pt idx="10">
                  <c:v>12750.5</c:v>
                </c:pt>
                <c:pt idx="11">
                  <c:v>12750.55</c:v>
                </c:pt>
                <c:pt idx="12">
                  <c:v>11335</c:v>
                </c:pt>
                <c:pt idx="13">
                  <c:v>11875</c:v>
                </c:pt>
                <c:pt idx="14">
                  <c:v>9750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11120"/>
        <c:axId val="449016608"/>
      </c:lineChart>
      <c:lineChart>
        <c:grouping val="standard"/>
        <c:varyColors val="0"/>
        <c:ser>
          <c:idx val="1"/>
          <c:order val="1"/>
          <c:tx>
            <c:strRef>
              <c:f>PROJECT!$G$1:$G$3</c:f>
              <c:strCache>
                <c:ptCount val="3"/>
                <c:pt idx="0">
                  <c:v>COMMISSISON</c:v>
                </c:pt>
                <c:pt idx="2">
                  <c:v>15% COMMISSION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PROJECT!$A$4:$E$18</c15:sqref>
                  </c15:fullRef>
                  <c15:levelRef>
                    <c15:sqref>PROJECT!$A$4:$A$18</c15:sqref>
                  </c15:levelRef>
                </c:ext>
              </c:extLst>
              <c:f>PROJECT!$A$4:$A$18</c:f>
              <c:strCache>
                <c:ptCount val="15"/>
                <c:pt idx="0">
                  <c:v>E0001</c:v>
                </c:pt>
                <c:pt idx="1">
                  <c:v>E0002</c:v>
                </c:pt>
                <c:pt idx="2">
                  <c:v>E0003</c:v>
                </c:pt>
                <c:pt idx="3">
                  <c:v>E0004</c:v>
                </c:pt>
                <c:pt idx="4">
                  <c:v>E0005</c:v>
                </c:pt>
                <c:pt idx="5">
                  <c:v>E0006</c:v>
                </c:pt>
                <c:pt idx="6">
                  <c:v>E0007</c:v>
                </c:pt>
                <c:pt idx="7">
                  <c:v>E0008</c:v>
                </c:pt>
                <c:pt idx="8">
                  <c:v>E0009</c:v>
                </c:pt>
                <c:pt idx="9">
                  <c:v>E0010</c:v>
                </c:pt>
                <c:pt idx="10">
                  <c:v>E0011</c:v>
                </c:pt>
                <c:pt idx="11">
                  <c:v>E0012</c:v>
                </c:pt>
                <c:pt idx="12">
                  <c:v>E0013</c:v>
                </c:pt>
                <c:pt idx="13">
                  <c:v>E0014</c:v>
                </c:pt>
                <c:pt idx="14">
                  <c:v>E0015</c:v>
                </c:pt>
              </c:strCache>
            </c:strRef>
          </c:cat>
          <c:val>
            <c:numRef>
              <c:f>PROJECT!$G$4:$G$18</c:f>
              <c:numCache>
                <c:formatCode>General</c:formatCode>
                <c:ptCount val="15"/>
                <c:pt idx="0">
                  <c:v>38250</c:v>
                </c:pt>
                <c:pt idx="1">
                  <c:v>38250.15</c:v>
                </c:pt>
                <c:pt idx="2">
                  <c:v>38250.300000000003</c:v>
                </c:pt>
                <c:pt idx="3">
                  <c:v>38250.449999999997</c:v>
                </c:pt>
                <c:pt idx="4">
                  <c:v>38250.6</c:v>
                </c:pt>
                <c:pt idx="5">
                  <c:v>38250.75</c:v>
                </c:pt>
                <c:pt idx="6">
                  <c:v>38250.9</c:v>
                </c:pt>
                <c:pt idx="7">
                  <c:v>38251.050000000003</c:v>
                </c:pt>
                <c:pt idx="8">
                  <c:v>38251.199999999997</c:v>
                </c:pt>
                <c:pt idx="9">
                  <c:v>38251.35</c:v>
                </c:pt>
                <c:pt idx="10">
                  <c:v>38251.5</c:v>
                </c:pt>
                <c:pt idx="11">
                  <c:v>38251.65</c:v>
                </c:pt>
                <c:pt idx="12">
                  <c:v>34005</c:v>
                </c:pt>
                <c:pt idx="13">
                  <c:v>35625</c:v>
                </c:pt>
                <c:pt idx="14">
                  <c:v>29250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18176"/>
        <c:axId val="449012688"/>
      </c:lineChart>
      <c:catAx>
        <c:axId val="4490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6608"/>
        <c:crosses val="autoZero"/>
        <c:auto val="1"/>
        <c:lblAlgn val="ctr"/>
        <c:lblOffset val="100"/>
        <c:noMultiLvlLbl val="0"/>
      </c:catAx>
      <c:valAx>
        <c:axId val="4490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1120"/>
        <c:crosses val="autoZero"/>
        <c:crossBetween val="between"/>
      </c:valAx>
      <c:valAx>
        <c:axId val="4490126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8176"/>
        <c:crosses val="max"/>
        <c:crossBetween val="between"/>
      </c:valAx>
      <c:catAx>
        <c:axId val="44901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01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2</xdr:row>
      <xdr:rowOff>57150</xdr:rowOff>
    </xdr:from>
    <xdr:to>
      <xdr:col>18</xdr:col>
      <xdr:colOff>95250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62.036209143516" createdVersion="5" refreshedVersion="5" minRefreshableVersion="3" recordCount="15">
  <cacheSource type="worksheet">
    <worksheetSource ref="A3:I18" sheet="PROJECT"/>
  </cacheSource>
  <cacheFields count="9">
    <cacheField name="EID" numFmtId="0">
      <sharedItems/>
    </cacheField>
    <cacheField name="NAME" numFmtId="0">
      <sharedItems/>
    </cacheField>
    <cacheField name="STATUS" numFmtId="0">
      <sharedItems/>
    </cacheField>
    <cacheField name="Branch Group" numFmtId="0">
      <sharedItems count="6">
        <s v="BG 3"/>
        <s v="BG 5"/>
        <s v="BG 2"/>
        <s v="BG 4"/>
        <s v="BG 1"/>
        <s v="BG 6"/>
      </sharedItems>
    </cacheField>
    <cacheField name="YEAR" numFmtId="0">
      <sharedItems containsSemiMixedTypes="0" containsString="0" containsNumber="1" containsInteger="1" minValue="2019" maxValue="2024" count="6">
        <n v="2019"/>
        <n v="2022"/>
        <n v="2021"/>
        <n v="2023"/>
        <n v="2020"/>
        <n v="2024"/>
      </sharedItems>
    </cacheField>
    <cacheField name="SALES" numFmtId="0">
      <sharedItems containsSemiMixedTypes="0" containsString="0" containsNumber="1" containsInteger="1" minValue="195000" maxValue="255011"/>
    </cacheField>
    <cacheField name="15% COMMISSION" numFmtId="0">
      <sharedItems containsSemiMixedTypes="0" containsString="0" containsNumber="1" minValue="29250" maxValue="38251.65"/>
    </cacheField>
    <cacheField name="5% TAX" numFmtId="0">
      <sharedItems containsSemiMixedTypes="0" containsString="0" containsNumber="1" minValue="9750" maxValue="12750.55"/>
    </cacheField>
    <cacheField name="NET INCOME" numFmtId="0">
      <sharedItems containsSemiMixedTypes="0" containsString="0" containsNumber="1" minValue="175500" maxValue="22950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E0001"/>
    <s v="RAKESH SHARMA"/>
    <s v="Active"/>
    <x v="0"/>
    <x v="0"/>
    <n v="255000"/>
    <n v="38250"/>
    <n v="12750"/>
    <n v="229500"/>
  </r>
  <r>
    <s v="E0002"/>
    <s v="VISHWAS KUMAR"/>
    <s v="Suspended"/>
    <x v="1"/>
    <x v="1"/>
    <n v="255001"/>
    <n v="38250.15"/>
    <n v="12750.05"/>
    <n v="229500.9"/>
  </r>
  <r>
    <s v="E0003"/>
    <s v="NEHA MISHRA"/>
    <s v="Active"/>
    <x v="2"/>
    <x v="2"/>
    <n v="255002"/>
    <n v="38250.300000000003"/>
    <n v="12750.1"/>
    <n v="229501.80000000002"/>
  </r>
  <r>
    <s v="E0004"/>
    <s v="SHASHI VAJPAYEE"/>
    <s v="Suspended"/>
    <x v="3"/>
    <x v="3"/>
    <n v="255003"/>
    <n v="38250.449999999997"/>
    <n v="12750.15"/>
    <n v="229502.69999999998"/>
  </r>
  <r>
    <s v="E0005"/>
    <s v="RONIT SHUKLA"/>
    <s v="Active"/>
    <x v="2"/>
    <x v="1"/>
    <n v="255004"/>
    <n v="38250.6"/>
    <n v="12750.2"/>
    <n v="229503.6"/>
  </r>
  <r>
    <s v="E0006"/>
    <s v="VISHAKHA"/>
    <s v="Suspended"/>
    <x v="4"/>
    <x v="4"/>
    <n v="255005"/>
    <n v="38250.75"/>
    <n v="12750.25"/>
    <n v="229504.5"/>
  </r>
  <r>
    <s v="E0007"/>
    <s v="SHEEKHA IYER"/>
    <s v="Active"/>
    <x v="1"/>
    <x v="2"/>
    <n v="255006"/>
    <n v="38250.9"/>
    <n v="12750.3"/>
    <n v="229505.4"/>
  </r>
  <r>
    <s v="E0008"/>
    <s v="ZAVED ALI"/>
    <s v="Suspended"/>
    <x v="0"/>
    <x v="3"/>
    <n v="255007"/>
    <n v="38251.050000000003"/>
    <n v="12750.35"/>
    <n v="229506.30000000002"/>
  </r>
  <r>
    <s v="E0009"/>
    <s v="RITU RAJ"/>
    <s v="Deleted"/>
    <x v="0"/>
    <x v="2"/>
    <n v="255008"/>
    <n v="38251.199999999997"/>
    <n v="12750.4"/>
    <n v="229507.19999999998"/>
  </r>
  <r>
    <s v="E0010"/>
    <s v="MUSKAN SHARMA"/>
    <s v="Deleted"/>
    <x v="4"/>
    <x v="3"/>
    <n v="255009"/>
    <n v="38251.35"/>
    <n v="12750.45"/>
    <n v="229508.1"/>
  </r>
  <r>
    <s v="E0011"/>
    <s v="VINOD SINGH"/>
    <s v="Suspended"/>
    <x v="1"/>
    <x v="5"/>
    <n v="255010"/>
    <n v="38251.5"/>
    <n v="12750.5"/>
    <n v="229509"/>
  </r>
  <r>
    <s v="E0012"/>
    <s v="MUKESH "/>
    <s v="Suspended"/>
    <x v="2"/>
    <x v="2"/>
    <n v="255011"/>
    <n v="38251.65"/>
    <n v="12750.55"/>
    <n v="229509.9"/>
  </r>
  <r>
    <s v="E0013"/>
    <s v="RASHI VARDHAN"/>
    <s v="Deleted"/>
    <x v="5"/>
    <x v="1"/>
    <n v="226700"/>
    <n v="34005"/>
    <n v="11335"/>
    <n v="204030"/>
  </r>
  <r>
    <s v="E0014"/>
    <s v="MAHIRA MALAWAT"/>
    <s v="Deleted"/>
    <x v="1"/>
    <x v="2"/>
    <n v="237500"/>
    <n v="35625"/>
    <n v="11875"/>
    <n v="213750"/>
  </r>
  <r>
    <s v="E0015"/>
    <s v="DISHA KUMARI"/>
    <s v="Suspended"/>
    <x v="3"/>
    <x v="5"/>
    <n v="195000"/>
    <n v="29250"/>
    <n v="9750"/>
    <n v="175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0" firstHeaderRow="0" firstDataRow="1" firstDataCol="1" rowPageCount="1" colPageCount="1"/>
  <pivotFields count="9">
    <pivotField showAll="0"/>
    <pivotField showAll="0"/>
    <pivotField showAll="0"/>
    <pivotField axis="axisRow" showAll="0">
      <items count="7">
        <item x="4"/>
        <item x="2"/>
        <item x="0"/>
        <item x="3"/>
        <item x="1"/>
        <item x="5"/>
        <item t="default"/>
      </items>
    </pivotField>
    <pivotField axis="axisPage" showAll="0">
      <items count="7">
        <item x="0"/>
        <item x="4"/>
        <item x="2"/>
        <item x="1"/>
        <item x="3"/>
        <item x="5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Sum of SALES" fld="5" baseField="0" baseItem="0"/>
    <dataField name="Sum of NET INCOME" fld="8" baseField="0" baseItem="0"/>
    <dataField name="Sum of 5% TAX" fld="7" baseField="0" baseItem="0"/>
    <dataField name="Sum of 15% COMMI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1" max="1" width="13.140625" customWidth="1"/>
    <col min="2" max="2" width="12.7109375" customWidth="1"/>
    <col min="3" max="3" width="19.140625" customWidth="1"/>
    <col min="4" max="4" width="14.140625" customWidth="1"/>
    <col min="5" max="5" width="24.28515625" bestFit="1" customWidth="1"/>
  </cols>
  <sheetData>
    <row r="1" spans="1:5" x14ac:dyDescent="0.25">
      <c r="A1" s="3" t="s">
        <v>35</v>
      </c>
      <c r="B1" t="s">
        <v>67</v>
      </c>
    </row>
    <row r="3" spans="1:5" x14ac:dyDescent="0.25">
      <c r="A3" s="3" t="s">
        <v>68</v>
      </c>
      <c r="B3" t="s">
        <v>36</v>
      </c>
      <c r="C3" t="s">
        <v>39</v>
      </c>
      <c r="D3" t="s">
        <v>38</v>
      </c>
      <c r="E3" t="s">
        <v>37</v>
      </c>
    </row>
    <row r="4" spans="1:5" x14ac:dyDescent="0.25">
      <c r="A4" s="16" t="s">
        <v>53</v>
      </c>
      <c r="B4" s="4">
        <v>510014</v>
      </c>
      <c r="C4" s="4">
        <v>459012.6</v>
      </c>
      <c r="D4" s="4">
        <v>25500.7</v>
      </c>
      <c r="E4" s="4">
        <v>76502.100000000006</v>
      </c>
    </row>
    <row r="5" spans="1:5" x14ac:dyDescent="0.25">
      <c r="A5" s="16" t="s">
        <v>52</v>
      </c>
      <c r="B5" s="4">
        <v>765017</v>
      </c>
      <c r="C5" s="4">
        <v>688515.3</v>
      </c>
      <c r="D5" s="4">
        <v>38250.850000000006</v>
      </c>
      <c r="E5" s="4">
        <v>114752.54999999999</v>
      </c>
    </row>
    <row r="6" spans="1:5" x14ac:dyDescent="0.25">
      <c r="A6" s="16" t="s">
        <v>48</v>
      </c>
      <c r="B6" s="4">
        <v>765015</v>
      </c>
      <c r="C6" s="4">
        <v>688513.5</v>
      </c>
      <c r="D6" s="4">
        <v>38250.75</v>
      </c>
      <c r="E6" s="4">
        <v>114752.25</v>
      </c>
    </row>
    <row r="7" spans="1:5" x14ac:dyDescent="0.25">
      <c r="A7" s="16" t="s">
        <v>51</v>
      </c>
      <c r="B7" s="4">
        <v>450003</v>
      </c>
      <c r="C7" s="4">
        <v>405002.69999999995</v>
      </c>
      <c r="D7" s="4">
        <v>22500.15</v>
      </c>
      <c r="E7" s="4">
        <v>67500.45</v>
      </c>
    </row>
    <row r="8" spans="1:5" x14ac:dyDescent="0.25">
      <c r="A8" s="16" t="s">
        <v>49</v>
      </c>
      <c r="B8" s="4">
        <v>1002517</v>
      </c>
      <c r="C8" s="4">
        <v>902265.3</v>
      </c>
      <c r="D8" s="4">
        <v>50125.85</v>
      </c>
      <c r="E8" s="4">
        <v>150377.54999999999</v>
      </c>
    </row>
    <row r="9" spans="1:5" x14ac:dyDescent="0.25">
      <c r="A9" s="16" t="s">
        <v>50</v>
      </c>
      <c r="B9" s="4">
        <v>226700</v>
      </c>
      <c r="C9" s="4">
        <v>204030</v>
      </c>
      <c r="D9" s="4">
        <v>11335</v>
      </c>
      <c r="E9" s="4">
        <v>34005</v>
      </c>
    </row>
    <row r="10" spans="1:5" x14ac:dyDescent="0.25">
      <c r="A10" s="16" t="s">
        <v>69</v>
      </c>
      <c r="B10" s="4">
        <v>3719266</v>
      </c>
      <c r="C10" s="4">
        <v>3347339.3999999994</v>
      </c>
      <c r="D10" s="4">
        <v>185963.30000000002</v>
      </c>
      <c r="E10" s="4">
        <v>557889.9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8" sqref="A3:I18"/>
    </sheetView>
  </sheetViews>
  <sheetFormatPr defaultRowHeight="15" x14ac:dyDescent="0.25"/>
  <cols>
    <col min="2" max="2" width="18.28515625" bestFit="1" customWidth="1"/>
    <col min="3" max="3" width="10.85546875" bestFit="1" customWidth="1"/>
    <col min="4" max="4" width="15.42578125" bestFit="1" customWidth="1"/>
    <col min="5" max="5" width="6.7109375" bestFit="1" customWidth="1"/>
    <col min="6" max="6" width="7.85546875" bestFit="1" customWidth="1"/>
    <col min="7" max="7" width="20.28515625" bestFit="1" customWidth="1"/>
    <col min="9" max="9" width="14.42578125" bestFit="1" customWidth="1"/>
  </cols>
  <sheetData>
    <row r="1" spans="1:10" ht="15" customHeight="1" x14ac:dyDescent="0.25">
      <c r="C1" s="8"/>
      <c r="D1" s="8"/>
      <c r="E1" s="18" t="s">
        <v>42</v>
      </c>
      <c r="F1" s="19"/>
      <c r="G1" s="19"/>
    </row>
    <row r="2" spans="1:10" ht="15" customHeight="1" x14ac:dyDescent="0.25">
      <c r="C2" s="8"/>
      <c r="D2" s="8"/>
      <c r="E2" s="20"/>
      <c r="F2" s="20"/>
      <c r="G2" s="20"/>
    </row>
    <row r="3" spans="1:10" x14ac:dyDescent="0.25">
      <c r="A3" s="1" t="s">
        <v>0</v>
      </c>
      <c r="B3" s="1" t="s">
        <v>16</v>
      </c>
      <c r="C3" s="1" t="s">
        <v>46</v>
      </c>
      <c r="D3" s="1" t="s">
        <v>47</v>
      </c>
      <c r="E3" s="1" t="s">
        <v>35</v>
      </c>
      <c r="F3" s="1" t="s">
        <v>31</v>
      </c>
      <c r="G3" s="1" t="s">
        <v>32</v>
      </c>
      <c r="H3" s="1" t="s">
        <v>33</v>
      </c>
      <c r="I3" s="1" t="s">
        <v>34</v>
      </c>
    </row>
    <row r="4" spans="1:10" ht="15.75" x14ac:dyDescent="0.25">
      <c r="A4" s="7" t="s">
        <v>2</v>
      </c>
      <c r="B4" s="7" t="s">
        <v>17</v>
      </c>
      <c r="C4" s="7" t="s">
        <v>43</v>
      </c>
      <c r="D4" s="7" t="s">
        <v>48</v>
      </c>
      <c r="E4" s="7">
        <v>2019</v>
      </c>
      <c r="F4" s="7">
        <v>255000</v>
      </c>
      <c r="G4" s="7">
        <f>F4*3/20</f>
        <v>38250</v>
      </c>
      <c r="H4" s="7">
        <f>F4*1/20</f>
        <v>12750</v>
      </c>
      <c r="I4" s="7">
        <f>F4-G4+H4</f>
        <v>229500</v>
      </c>
      <c r="J4" s="2"/>
    </row>
    <row r="5" spans="1:10" ht="15.75" x14ac:dyDescent="0.25">
      <c r="A5" s="6" t="s">
        <v>3</v>
      </c>
      <c r="B5" s="6" t="s">
        <v>41</v>
      </c>
      <c r="C5" s="6" t="s">
        <v>44</v>
      </c>
      <c r="D5" s="6" t="s">
        <v>49</v>
      </c>
      <c r="E5" s="6">
        <v>2022</v>
      </c>
      <c r="F5" s="7">
        <v>255001</v>
      </c>
      <c r="G5" s="6">
        <f t="shared" ref="G5:G18" si="0">F5*3/20</f>
        <v>38250.15</v>
      </c>
      <c r="H5" s="6">
        <f t="shared" ref="H5:H18" si="1">F5*1/20</f>
        <v>12750.05</v>
      </c>
      <c r="I5" s="6">
        <f t="shared" ref="I5:I18" si="2">F5-G5+H5</f>
        <v>229500.9</v>
      </c>
      <c r="J5" s="2"/>
    </row>
    <row r="6" spans="1:10" ht="15.75" x14ac:dyDescent="0.25">
      <c r="A6" s="7" t="s">
        <v>4</v>
      </c>
      <c r="B6" s="7" t="s">
        <v>18</v>
      </c>
      <c r="C6" s="7" t="s">
        <v>43</v>
      </c>
      <c r="D6" s="7" t="s">
        <v>52</v>
      </c>
      <c r="E6" s="7">
        <v>2021</v>
      </c>
      <c r="F6" s="7">
        <v>255002</v>
      </c>
      <c r="G6" s="7">
        <f t="shared" si="0"/>
        <v>38250.300000000003</v>
      </c>
      <c r="H6" s="7">
        <f t="shared" si="1"/>
        <v>12750.1</v>
      </c>
      <c r="I6" s="7">
        <f t="shared" si="2"/>
        <v>229501.80000000002</v>
      </c>
      <c r="J6" s="2"/>
    </row>
    <row r="7" spans="1:10" ht="15.75" x14ac:dyDescent="0.25">
      <c r="A7" s="6" t="s">
        <v>5</v>
      </c>
      <c r="B7" s="6" t="s">
        <v>19</v>
      </c>
      <c r="C7" s="6" t="s">
        <v>44</v>
      </c>
      <c r="D7" s="6" t="s">
        <v>51</v>
      </c>
      <c r="E7" s="6">
        <v>2023</v>
      </c>
      <c r="F7" s="7">
        <v>255003</v>
      </c>
      <c r="G7" s="6">
        <f t="shared" si="0"/>
        <v>38250.449999999997</v>
      </c>
      <c r="H7" s="6">
        <f t="shared" si="1"/>
        <v>12750.15</v>
      </c>
      <c r="I7" s="6">
        <f t="shared" si="2"/>
        <v>229502.69999999998</v>
      </c>
      <c r="J7" s="2"/>
    </row>
    <row r="8" spans="1:10" ht="15.75" x14ac:dyDescent="0.25">
      <c r="A8" s="7" t="s">
        <v>6</v>
      </c>
      <c r="B8" s="7" t="s">
        <v>20</v>
      </c>
      <c r="C8" s="7" t="s">
        <v>43</v>
      </c>
      <c r="D8" s="7" t="s">
        <v>52</v>
      </c>
      <c r="E8" s="7">
        <v>2022</v>
      </c>
      <c r="F8" s="7">
        <v>255004</v>
      </c>
      <c r="G8" s="7">
        <f t="shared" si="0"/>
        <v>38250.6</v>
      </c>
      <c r="H8" s="7">
        <f t="shared" si="1"/>
        <v>12750.2</v>
      </c>
      <c r="I8" s="7">
        <f t="shared" si="2"/>
        <v>229503.6</v>
      </c>
      <c r="J8" s="2"/>
    </row>
    <row r="9" spans="1:10" ht="15.75" x14ac:dyDescent="0.25">
      <c r="A9" s="6" t="s">
        <v>7</v>
      </c>
      <c r="B9" s="6" t="s">
        <v>21</v>
      </c>
      <c r="C9" s="6" t="s">
        <v>44</v>
      </c>
      <c r="D9" s="6" t="s">
        <v>53</v>
      </c>
      <c r="E9" s="6">
        <v>2020</v>
      </c>
      <c r="F9" s="7">
        <v>255005</v>
      </c>
      <c r="G9" s="6">
        <f t="shared" si="0"/>
        <v>38250.75</v>
      </c>
      <c r="H9" s="6">
        <f t="shared" si="1"/>
        <v>12750.25</v>
      </c>
      <c r="I9" s="6">
        <f t="shared" si="2"/>
        <v>229504.5</v>
      </c>
      <c r="J9" s="2"/>
    </row>
    <row r="10" spans="1:10" ht="15.75" x14ac:dyDescent="0.25">
      <c r="A10" s="7" t="s">
        <v>8</v>
      </c>
      <c r="B10" s="7" t="s">
        <v>22</v>
      </c>
      <c r="C10" s="7" t="s">
        <v>43</v>
      </c>
      <c r="D10" s="7" t="s">
        <v>49</v>
      </c>
      <c r="E10" s="7">
        <v>2021</v>
      </c>
      <c r="F10" s="7">
        <v>255006</v>
      </c>
      <c r="G10" s="7">
        <f t="shared" si="0"/>
        <v>38250.9</v>
      </c>
      <c r="H10" s="7">
        <f t="shared" si="1"/>
        <v>12750.3</v>
      </c>
      <c r="I10" s="7">
        <f t="shared" si="2"/>
        <v>229505.4</v>
      </c>
      <c r="J10" s="2"/>
    </row>
    <row r="11" spans="1:10" ht="15.75" x14ac:dyDescent="0.25">
      <c r="A11" s="7" t="s">
        <v>9</v>
      </c>
      <c r="B11" s="7" t="s">
        <v>23</v>
      </c>
      <c r="C11" s="7" t="s">
        <v>44</v>
      </c>
      <c r="D11" s="7" t="s">
        <v>48</v>
      </c>
      <c r="E11" s="7">
        <v>2023</v>
      </c>
      <c r="F11" s="7">
        <v>255007</v>
      </c>
      <c r="G11" s="7">
        <f t="shared" si="0"/>
        <v>38251.050000000003</v>
      </c>
      <c r="H11" s="7">
        <f t="shared" si="1"/>
        <v>12750.35</v>
      </c>
      <c r="I11" s="7">
        <f t="shared" si="2"/>
        <v>229506.30000000002</v>
      </c>
      <c r="J11" s="2"/>
    </row>
    <row r="12" spans="1:10" ht="15.75" x14ac:dyDescent="0.25">
      <c r="A12" s="6" t="s">
        <v>10</v>
      </c>
      <c r="B12" s="6" t="s">
        <v>24</v>
      </c>
      <c r="C12" s="6" t="s">
        <v>45</v>
      </c>
      <c r="D12" s="6" t="s">
        <v>48</v>
      </c>
      <c r="E12" s="6">
        <v>2021</v>
      </c>
      <c r="F12" s="7">
        <v>255008</v>
      </c>
      <c r="G12" s="6">
        <f t="shared" si="0"/>
        <v>38251.199999999997</v>
      </c>
      <c r="H12" s="6">
        <f t="shared" si="1"/>
        <v>12750.4</v>
      </c>
      <c r="I12" s="6">
        <f t="shared" si="2"/>
        <v>229507.19999999998</v>
      </c>
      <c r="J12" s="2"/>
    </row>
    <row r="13" spans="1:10" ht="15.75" x14ac:dyDescent="0.25">
      <c r="A13" s="7" t="s">
        <v>11</v>
      </c>
      <c r="B13" s="7" t="s">
        <v>25</v>
      </c>
      <c r="C13" s="7" t="s">
        <v>45</v>
      </c>
      <c r="D13" s="7" t="s">
        <v>53</v>
      </c>
      <c r="E13" s="7">
        <v>2023</v>
      </c>
      <c r="F13" s="7">
        <v>255009</v>
      </c>
      <c r="G13" s="7">
        <f t="shared" si="0"/>
        <v>38251.35</v>
      </c>
      <c r="H13" s="7">
        <f t="shared" si="1"/>
        <v>12750.45</v>
      </c>
      <c r="I13" s="7">
        <f t="shared" si="2"/>
        <v>229508.1</v>
      </c>
      <c r="J13" s="2"/>
    </row>
    <row r="14" spans="1:10" ht="15.75" x14ac:dyDescent="0.25">
      <c r="A14" s="6" t="s">
        <v>12</v>
      </c>
      <c r="B14" s="6" t="s">
        <v>26</v>
      </c>
      <c r="C14" s="6" t="s">
        <v>44</v>
      </c>
      <c r="D14" s="6" t="s">
        <v>49</v>
      </c>
      <c r="E14" s="6">
        <v>2024</v>
      </c>
      <c r="F14" s="7">
        <v>255010</v>
      </c>
      <c r="G14" s="6">
        <f t="shared" si="0"/>
        <v>38251.5</v>
      </c>
      <c r="H14" s="6">
        <f t="shared" si="1"/>
        <v>12750.5</v>
      </c>
      <c r="I14" s="6">
        <f t="shared" si="2"/>
        <v>229509</v>
      </c>
      <c r="J14" s="2"/>
    </row>
    <row r="15" spans="1:10" ht="15.75" x14ac:dyDescent="0.25">
      <c r="A15" s="7" t="s">
        <v>13</v>
      </c>
      <c r="B15" s="7" t="s">
        <v>27</v>
      </c>
      <c r="C15" s="7" t="s">
        <v>44</v>
      </c>
      <c r="D15" s="7" t="s">
        <v>52</v>
      </c>
      <c r="E15" s="7">
        <v>2021</v>
      </c>
      <c r="F15" s="7">
        <v>255011</v>
      </c>
      <c r="G15" s="7">
        <f t="shared" si="0"/>
        <v>38251.65</v>
      </c>
      <c r="H15" s="7">
        <f t="shared" si="1"/>
        <v>12750.55</v>
      </c>
      <c r="I15" s="7">
        <f t="shared" si="2"/>
        <v>229509.9</v>
      </c>
      <c r="J15" s="2"/>
    </row>
    <row r="16" spans="1:10" ht="15.75" x14ac:dyDescent="0.25">
      <c r="A16" s="6" t="s">
        <v>14</v>
      </c>
      <c r="B16" s="6" t="s">
        <v>28</v>
      </c>
      <c r="C16" s="6" t="s">
        <v>45</v>
      </c>
      <c r="D16" s="6" t="s">
        <v>50</v>
      </c>
      <c r="E16" s="6">
        <v>2022</v>
      </c>
      <c r="F16" s="6">
        <v>226700</v>
      </c>
      <c r="G16" s="6">
        <f t="shared" si="0"/>
        <v>34005</v>
      </c>
      <c r="H16" s="6">
        <f t="shared" si="1"/>
        <v>11335</v>
      </c>
      <c r="I16" s="6">
        <f t="shared" si="2"/>
        <v>204030</v>
      </c>
      <c r="J16" s="2"/>
    </row>
    <row r="17" spans="1:10" ht="15.75" x14ac:dyDescent="0.25">
      <c r="A17" s="7" t="s">
        <v>1</v>
      </c>
      <c r="B17" s="7" t="s">
        <v>29</v>
      </c>
      <c r="C17" s="7" t="s">
        <v>45</v>
      </c>
      <c r="D17" s="7" t="s">
        <v>49</v>
      </c>
      <c r="E17" s="7">
        <v>2021</v>
      </c>
      <c r="F17" s="7">
        <v>237500</v>
      </c>
      <c r="G17" s="7">
        <f t="shared" si="0"/>
        <v>35625</v>
      </c>
      <c r="H17" s="7">
        <f t="shared" si="1"/>
        <v>11875</v>
      </c>
      <c r="I17" s="7">
        <f t="shared" si="2"/>
        <v>213750</v>
      </c>
      <c r="J17" s="2"/>
    </row>
    <row r="18" spans="1:10" ht="15.75" x14ac:dyDescent="0.25">
      <c r="A18" s="7" t="s">
        <v>15</v>
      </c>
      <c r="B18" s="7" t="s">
        <v>30</v>
      </c>
      <c r="C18" s="7" t="s">
        <v>44</v>
      </c>
      <c r="D18" s="7" t="s">
        <v>51</v>
      </c>
      <c r="E18" s="7">
        <v>2024</v>
      </c>
      <c r="F18" s="7">
        <v>195000</v>
      </c>
      <c r="G18" s="7">
        <f t="shared" si="0"/>
        <v>29250</v>
      </c>
      <c r="H18" s="7">
        <f t="shared" si="1"/>
        <v>9750</v>
      </c>
      <c r="I18" s="7">
        <f t="shared" si="2"/>
        <v>175500</v>
      </c>
      <c r="J18" s="2"/>
    </row>
    <row r="19" spans="1:10" ht="23.25" x14ac:dyDescent="0.35">
      <c r="G19" s="21" t="s">
        <v>40</v>
      </c>
      <c r="H19" s="22"/>
      <c r="I19" s="5">
        <f>SUM(I4:I18)</f>
        <v>3347339.4</v>
      </c>
      <c r="J19" s="2"/>
    </row>
    <row r="20" spans="1:10" x14ac:dyDescent="0.25">
      <c r="D20" s="12" t="s">
        <v>31</v>
      </c>
    </row>
    <row r="21" spans="1:10" x14ac:dyDescent="0.25">
      <c r="D21" s="12" t="s">
        <v>58</v>
      </c>
    </row>
    <row r="22" spans="1:10" x14ac:dyDescent="0.25">
      <c r="D22" s="12" t="s">
        <v>59</v>
      </c>
    </row>
    <row r="23" spans="1:10" x14ac:dyDescent="0.25">
      <c r="D23" s="12" t="s">
        <v>60</v>
      </c>
    </row>
  </sheetData>
  <mergeCells count="2">
    <mergeCell ref="E1:G2"/>
    <mergeCell ref="G19:H19"/>
  </mergeCells>
  <conditionalFormatting sqref="D20:D23 A4:I18">
    <cfRule type="expression" dxfId="0" priority="1">
      <formula>AND($D4="Active",$K4&gt;1000000)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0.42578125" bestFit="1" customWidth="1"/>
    <col min="2" max="2" width="20.28515625" customWidth="1"/>
    <col min="5" max="5" width="56.42578125" customWidth="1"/>
  </cols>
  <sheetData>
    <row r="1" spans="1:7" x14ac:dyDescent="0.25">
      <c r="A1" s="9" t="s">
        <v>70</v>
      </c>
      <c r="G1" t="s">
        <v>57</v>
      </c>
    </row>
    <row r="2" spans="1:7" x14ac:dyDescent="0.25">
      <c r="A2" s="9" t="s">
        <v>54</v>
      </c>
      <c r="B2" s="9" t="s">
        <v>61</v>
      </c>
    </row>
    <row r="3" spans="1:7" x14ac:dyDescent="0.25">
      <c r="A3" s="11">
        <v>0.55000000000000004</v>
      </c>
      <c r="B3" s="10" t="s">
        <v>58</v>
      </c>
    </row>
    <row r="4" spans="1:7" x14ac:dyDescent="0.25">
      <c r="A4" s="11">
        <v>0.65</v>
      </c>
      <c r="B4" s="10" t="s">
        <v>59</v>
      </c>
    </row>
    <row r="5" spans="1:7" x14ac:dyDescent="0.25">
      <c r="A5" s="11">
        <v>0.8</v>
      </c>
      <c r="B5" s="10" t="s">
        <v>60</v>
      </c>
    </row>
    <row r="6" spans="1:7" x14ac:dyDescent="0.25">
      <c r="A6" s="11">
        <v>0.9</v>
      </c>
      <c r="B6" s="10" t="s">
        <v>62</v>
      </c>
    </row>
    <row r="7" spans="1:7" x14ac:dyDescent="0.25">
      <c r="A7" s="14">
        <v>1</v>
      </c>
      <c r="B7" s="13" t="s">
        <v>63</v>
      </c>
    </row>
    <row r="9" spans="1:7" x14ac:dyDescent="0.25">
      <c r="A9" s="9" t="s">
        <v>31</v>
      </c>
      <c r="B9" s="9" t="s">
        <v>54</v>
      </c>
      <c r="D9" s="8"/>
      <c r="E9" s="8"/>
      <c r="F9" s="8"/>
      <c r="G9" s="8"/>
    </row>
    <row r="10" spans="1:7" x14ac:dyDescent="0.25">
      <c r="A10" s="15">
        <v>255000</v>
      </c>
      <c r="B10" s="15" t="str">
        <f>IF(A10&gt;350000,"100%",IF(A10&gt;=250000,"90%",IF(A10&gt;200000,"80%",IF(A10&gt;150000,"65%",IF(A10&gt;100000,"55%","0%")))))</f>
        <v>90%</v>
      </c>
      <c r="D10" s="8"/>
      <c r="E10" s="8"/>
      <c r="F10" s="8"/>
      <c r="G10" s="8"/>
    </row>
    <row r="11" spans="1:7" x14ac:dyDescent="0.25">
      <c r="A11" s="15">
        <v>255001</v>
      </c>
      <c r="B11" s="15" t="str">
        <f t="shared" ref="B11:B24" si="0">IF(A11&gt;350000,"100%",IF(A11&gt;=250000,"90%",IF(A11&gt;200000,"80%",IF(A11&gt;150000,"65%",IF(A11&gt;100000,"55%","0%")))))</f>
        <v>90%</v>
      </c>
      <c r="D11" s="8"/>
      <c r="E11" s="8"/>
      <c r="F11" s="8"/>
      <c r="G11" s="8"/>
    </row>
    <row r="12" spans="1:7" x14ac:dyDescent="0.25">
      <c r="A12" s="15">
        <v>255002</v>
      </c>
      <c r="B12" s="15" t="str">
        <f t="shared" si="0"/>
        <v>90%</v>
      </c>
      <c r="D12" s="8"/>
      <c r="E12" s="8"/>
      <c r="F12" s="8"/>
      <c r="G12" s="8"/>
    </row>
    <row r="13" spans="1:7" x14ac:dyDescent="0.25">
      <c r="A13" s="15">
        <v>255003</v>
      </c>
      <c r="B13" s="15" t="str">
        <f t="shared" si="0"/>
        <v>90%</v>
      </c>
      <c r="D13" s="8"/>
      <c r="E13" s="8"/>
      <c r="F13" s="8"/>
      <c r="G13" s="8"/>
    </row>
    <row r="14" spans="1:7" x14ac:dyDescent="0.25">
      <c r="A14" s="15">
        <v>255004</v>
      </c>
      <c r="B14" s="15" t="str">
        <f t="shared" si="0"/>
        <v>90%</v>
      </c>
      <c r="D14" s="8"/>
      <c r="E14" s="8"/>
      <c r="F14" s="8"/>
      <c r="G14" s="8"/>
    </row>
    <row r="15" spans="1:7" x14ac:dyDescent="0.25">
      <c r="A15" s="15">
        <v>255005</v>
      </c>
      <c r="B15" s="15" t="str">
        <f t="shared" si="0"/>
        <v>90%</v>
      </c>
    </row>
    <row r="16" spans="1:7" x14ac:dyDescent="0.25">
      <c r="A16" s="15">
        <v>255006</v>
      </c>
      <c r="B16" s="15" t="str">
        <f t="shared" si="0"/>
        <v>90%</v>
      </c>
    </row>
    <row r="17" spans="1:2" x14ac:dyDescent="0.25">
      <c r="A17" s="15">
        <v>255007</v>
      </c>
      <c r="B17" s="15" t="str">
        <f t="shared" si="0"/>
        <v>90%</v>
      </c>
    </row>
    <row r="18" spans="1:2" x14ac:dyDescent="0.25">
      <c r="A18" s="15">
        <v>255008</v>
      </c>
      <c r="B18" s="15" t="str">
        <f t="shared" si="0"/>
        <v>90%</v>
      </c>
    </row>
    <row r="19" spans="1:2" x14ac:dyDescent="0.25">
      <c r="A19" s="15">
        <v>255009</v>
      </c>
      <c r="B19" s="15" t="str">
        <f t="shared" si="0"/>
        <v>90%</v>
      </c>
    </row>
    <row r="20" spans="1:2" x14ac:dyDescent="0.25">
      <c r="A20" s="15">
        <v>255010</v>
      </c>
      <c r="B20" s="15" t="str">
        <f t="shared" si="0"/>
        <v>90%</v>
      </c>
    </row>
    <row r="21" spans="1:2" x14ac:dyDescent="0.25">
      <c r="A21" s="15">
        <v>255011</v>
      </c>
      <c r="B21" s="15" t="str">
        <f t="shared" si="0"/>
        <v>90%</v>
      </c>
    </row>
    <row r="22" spans="1:2" x14ac:dyDescent="0.25">
      <c r="A22" s="15">
        <v>226700</v>
      </c>
      <c r="B22" s="15" t="str">
        <f t="shared" si="0"/>
        <v>80%</v>
      </c>
    </row>
    <row r="23" spans="1:2" x14ac:dyDescent="0.25">
      <c r="A23" s="15">
        <v>237500</v>
      </c>
      <c r="B23" s="15" t="str">
        <f t="shared" si="0"/>
        <v>80%</v>
      </c>
    </row>
    <row r="24" spans="1:2" x14ac:dyDescent="0.25">
      <c r="A24" s="15">
        <v>195000</v>
      </c>
      <c r="B24" s="15" t="str">
        <f t="shared" si="0"/>
        <v>65%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F3" sqref="F3"/>
    </sheetView>
  </sheetViews>
  <sheetFormatPr defaultRowHeight="15" x14ac:dyDescent="0.25"/>
  <cols>
    <col min="1" max="1" width="11.140625" customWidth="1"/>
    <col min="2" max="2" width="18.28515625" bestFit="1" customWidth="1"/>
    <col min="3" max="3" width="26.7109375" customWidth="1"/>
    <col min="6" max="6" width="15.5703125" bestFit="1" customWidth="1"/>
    <col min="7" max="7" width="12.140625" bestFit="1" customWidth="1"/>
    <col min="8" max="8" width="28" customWidth="1"/>
    <col min="12" max="12" width="11.85546875" customWidth="1"/>
    <col min="13" max="13" width="10.5703125" customWidth="1"/>
  </cols>
  <sheetData>
    <row r="2" spans="1:8" ht="15.75" x14ac:dyDescent="0.25">
      <c r="A2" s="23" t="s">
        <v>71</v>
      </c>
      <c r="B2" s="23"/>
      <c r="C2" s="23"/>
      <c r="F2" s="23" t="s">
        <v>72</v>
      </c>
      <c r="G2" s="23"/>
      <c r="H2" s="23"/>
    </row>
    <row r="5" spans="1:8" x14ac:dyDescent="0.25">
      <c r="A5" s="17" t="s">
        <v>0</v>
      </c>
      <c r="B5" s="17" t="s">
        <v>64</v>
      </c>
      <c r="C5" s="17" t="s">
        <v>55</v>
      </c>
      <c r="F5" s="17" t="s">
        <v>56</v>
      </c>
      <c r="G5" s="17" t="s">
        <v>65</v>
      </c>
      <c r="H5" s="17" t="s">
        <v>66</v>
      </c>
    </row>
    <row r="6" spans="1:8" x14ac:dyDescent="0.25">
      <c r="A6" s="10" t="s">
        <v>2</v>
      </c>
      <c r="B6" s="10" t="str">
        <f>INDEX(PROJECT!$A$3:$I$18,MATCH(Sheet2!$A6,PROJECT!$A$3:$A$18,0),MATCH(Sheet2!B$5,PROJECT!$A$3:$I$3,0))</f>
        <v>RAKESH SHARMA</v>
      </c>
      <c r="C6" s="10" t="str">
        <f>INDEX(PROJECT!$A$3:$I$18,MATCH(Sheet2!$A6,PROJECT!$A$3:$A$18,0),MATCH(Sheet2!C$5,PROJECT!$A$3:$I$3,0))</f>
        <v>Active</v>
      </c>
      <c r="F6" s="10" t="s">
        <v>53</v>
      </c>
      <c r="G6" s="10">
        <f>SUMIF(PROJECT!$D$3:$D$18,Sheet2!$F6,PROJECT!$F$3:$F$18)</f>
        <v>510014</v>
      </c>
      <c r="H6" s="10">
        <f>SUMIF(PROJECT!$D$3:$D$18,Sheet2!$F6,PROJECT!$I$3:$I$18)</f>
        <v>459012.6</v>
      </c>
    </row>
    <row r="7" spans="1:8" x14ac:dyDescent="0.25">
      <c r="A7" s="10" t="s">
        <v>5</v>
      </c>
      <c r="B7" s="10" t="str">
        <f>INDEX(PROJECT!$A$3:$I$18,MATCH(Sheet2!$A7,PROJECT!$A$3:$A$18,0),MATCH(Sheet2!B$5,PROJECT!$A$3:$I$3,0))</f>
        <v>SHASHI VAJPAYEE</v>
      </c>
      <c r="C7" s="10" t="str">
        <f>INDEX(PROJECT!$A$3:$I$18,MATCH(Sheet2!$A7,PROJECT!$A$3:$A$18,0),MATCH(Sheet2!C$5,PROJECT!$A$3:$I$3,0))</f>
        <v>Suspended</v>
      </c>
      <c r="F7" s="10" t="s">
        <v>52</v>
      </c>
      <c r="G7" s="10">
        <f>SUMIF(PROJECT!$D$3:$D$18,Sheet2!$F7,PROJECT!$F$3:$F$18)</f>
        <v>765017</v>
      </c>
      <c r="H7" s="10">
        <f>SUMIF(PROJECT!$D$3:$D$18,Sheet2!$F7,PROJECT!$I$3:$I$18)</f>
        <v>688515.3</v>
      </c>
    </row>
    <row r="8" spans="1:8" x14ac:dyDescent="0.25">
      <c r="A8" s="10" t="s">
        <v>7</v>
      </c>
      <c r="B8" s="10" t="str">
        <f>INDEX(PROJECT!$A$3:$I$18,MATCH(Sheet2!$A8,PROJECT!$A$3:$A$18,0),MATCH(Sheet2!B$5,PROJECT!$A$3:$I$3,0))</f>
        <v>VISHAKHA</v>
      </c>
      <c r="C8" s="10" t="str">
        <f>INDEX(PROJECT!$A$3:$I$18,MATCH(Sheet2!$A8,PROJECT!$A$3:$A$18,0),MATCH(Sheet2!C$5,PROJECT!$A$3:$I$3,0))</f>
        <v>Suspended</v>
      </c>
      <c r="F8" s="10" t="s">
        <v>48</v>
      </c>
      <c r="G8" s="10">
        <f>SUMIF(PROJECT!$D$3:$D$18,Sheet2!$F8,PROJECT!$F$3:$F$18)</f>
        <v>765015</v>
      </c>
      <c r="H8" s="10">
        <f>SUMIF(PROJECT!$D$3:$D$18,Sheet2!$F8,PROJECT!$I$3:$I$18)</f>
        <v>688513.5</v>
      </c>
    </row>
    <row r="9" spans="1:8" x14ac:dyDescent="0.25">
      <c r="A9" s="10" t="s">
        <v>9</v>
      </c>
      <c r="B9" s="10" t="str">
        <f>INDEX(PROJECT!$A$3:$I$18,MATCH(Sheet2!$A9,PROJECT!$A$3:$A$18,0),MATCH(Sheet2!B$5,PROJECT!$A$3:$I$3,0))</f>
        <v>ZAVED ALI</v>
      </c>
      <c r="C9" s="10" t="str">
        <f>INDEX(PROJECT!$A$3:$I$18,MATCH(Sheet2!$A9,PROJECT!$A$3:$A$18,0),MATCH(Sheet2!C$5,PROJECT!$A$3:$I$3,0))</f>
        <v>Suspended</v>
      </c>
      <c r="F9" s="10" t="s">
        <v>51</v>
      </c>
      <c r="G9" s="10">
        <f>SUMIF(PROJECT!$D$3:$D$18,Sheet2!$F9,PROJECT!$F$3:$F$18)</f>
        <v>450003</v>
      </c>
      <c r="H9" s="10">
        <f>SUMIF(PROJECT!$D$3:$D$18,Sheet2!$F9,PROJECT!$I$3:$I$18)</f>
        <v>405002.69999999995</v>
      </c>
    </row>
    <row r="10" spans="1:8" x14ac:dyDescent="0.25">
      <c r="A10" s="10" t="s">
        <v>10</v>
      </c>
      <c r="B10" s="10" t="str">
        <f>INDEX(PROJECT!$A$3:$I$18,MATCH(Sheet2!$A10,PROJECT!$A$3:$A$18,0),MATCH(Sheet2!B$5,PROJECT!$A$3:$I$3,0))</f>
        <v>RITU RAJ</v>
      </c>
      <c r="C10" s="10" t="str">
        <f>INDEX(PROJECT!$A$3:$I$18,MATCH(Sheet2!$A10,PROJECT!$A$3:$A$18,0),MATCH(Sheet2!C$5,PROJECT!$A$3:$I$3,0))</f>
        <v>Deleted</v>
      </c>
      <c r="F10" s="10" t="s">
        <v>49</v>
      </c>
      <c r="G10" s="10">
        <f>SUMIF(PROJECT!$D$3:$D$18,Sheet2!$F10,PROJECT!$F$3:$F$18)</f>
        <v>1002517</v>
      </c>
      <c r="H10" s="10">
        <f>SUMIF(PROJECT!$D$3:$D$18,Sheet2!$F10,PROJECT!$I$3:$I$18)</f>
        <v>902265.3</v>
      </c>
    </row>
    <row r="11" spans="1:8" x14ac:dyDescent="0.25">
      <c r="A11" s="10" t="s">
        <v>11</v>
      </c>
      <c r="B11" s="10" t="str">
        <f>INDEX(PROJECT!$A$3:$I$18,MATCH(Sheet2!$A11,PROJECT!$A$3:$A$18,0),MATCH(Sheet2!B$5,PROJECT!$A$3:$I$3,0))</f>
        <v>MUSKAN SHARMA</v>
      </c>
      <c r="C11" s="10" t="str">
        <f>INDEX(PROJECT!$A$3:$I$18,MATCH(Sheet2!$A11,PROJECT!$A$3:$A$18,0),MATCH(Sheet2!C$5,PROJECT!$A$3:$I$3,0))</f>
        <v>Deleted</v>
      </c>
    </row>
    <row r="12" spans="1:8" x14ac:dyDescent="0.25">
      <c r="A12" s="10" t="s">
        <v>14</v>
      </c>
      <c r="B12" s="10" t="str">
        <f>INDEX(PROJECT!$A$3:$I$18,MATCH(Sheet2!$A12,PROJECT!$A$3:$A$18,0),MATCH(Sheet2!B$5,PROJECT!$A$3:$I$3,0))</f>
        <v>RASHI VARDHAN</v>
      </c>
      <c r="C12" s="10" t="str">
        <f>INDEX(PROJECT!$A$3:$I$18,MATCH(Sheet2!$A12,PROJECT!$A$3:$A$18,0),MATCH(Sheet2!C$5,PROJECT!$A$3:$I$3,0))</f>
        <v>Deleted</v>
      </c>
    </row>
    <row r="13" spans="1:8" x14ac:dyDescent="0.25">
      <c r="A13" s="10" t="s">
        <v>1</v>
      </c>
      <c r="B13" s="10" t="str">
        <f>INDEX(PROJECT!$A$3:$I$18,MATCH(Sheet2!$A13,PROJECT!$A$3:$A$18,0),MATCH(Sheet2!B$5,PROJECT!$A$3:$I$3,0))</f>
        <v>MAHIRA MALAWAT</v>
      </c>
      <c r="C13" s="10" t="str">
        <f>INDEX(PROJECT!$A$3:$I$18,MATCH(Sheet2!$A13,PROJECT!$A$3:$A$18,0),MATCH(Sheet2!C$5,PROJECT!$A$3:$I$3,0))</f>
        <v>Deleted</v>
      </c>
    </row>
    <row r="14" spans="1:8" x14ac:dyDescent="0.25">
      <c r="A14" s="10" t="s">
        <v>15</v>
      </c>
      <c r="B14" s="10" t="str">
        <f>INDEX(PROJECT!$A$3:$I$18,MATCH(Sheet2!$A14,PROJECT!$A$3:$A$18,0),MATCH(Sheet2!B$5,PROJECT!$A$3:$I$3,0))</f>
        <v>DISHA KUMARI</v>
      </c>
      <c r="C14" s="10" t="str">
        <f>INDEX(PROJECT!$A$3:$I$18,MATCH(Sheet2!$A14,PROJECT!$A$3:$A$18,0),MATCH(Sheet2!C$5,PROJECT!$A$3:$I$3,0))</f>
        <v>Suspended</v>
      </c>
    </row>
  </sheetData>
  <mergeCells count="2">
    <mergeCell ref="A2:C2"/>
    <mergeCell ref="F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U14" sqref="U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PROJECT</vt:lpstr>
      <vt:lpstr>Sheet1</vt:lpstr>
      <vt:lpstr>Sheet2</vt:lpstr>
      <vt:lpstr>CHART</vt:lpstr>
      <vt:lpstr>PIVOT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2024-06-08T20:06:32Z</dcterms:created>
  <dcterms:modified xsi:type="dcterms:W3CDTF">2024-06-18T19:58:43Z</dcterms:modified>
</cp:coreProperties>
</file>