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6440" windowHeight="706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0" i="1" l="1"/>
  <c r="D16" i="1" l="1"/>
  <c r="J13" i="1"/>
  <c r="E13" i="1"/>
  <c r="J11" i="1"/>
  <c r="J12" i="1"/>
  <c r="J9" i="1"/>
  <c r="J8" i="1"/>
  <c r="J5" i="1"/>
  <c r="E12" i="1" l="1"/>
  <c r="E11" i="1"/>
  <c r="C5" i="1"/>
  <c r="E15" i="1" l="1"/>
  <c r="E14" i="1"/>
  <c r="E10" i="1"/>
  <c r="E7" i="1"/>
  <c r="E9" i="1"/>
  <c r="G5" i="1"/>
  <c r="E4" i="1"/>
  <c r="E8" i="1"/>
  <c r="E6" i="1"/>
  <c r="E5" i="1"/>
  <c r="H5" i="1" l="1"/>
  <c r="G6" i="1" s="1"/>
  <c r="H6" i="1" s="1"/>
  <c r="G7" i="1" s="1"/>
  <c r="H7" i="1" s="1"/>
  <c r="G8" i="1" s="1"/>
  <c r="E18" i="1"/>
  <c r="H8" i="1" l="1"/>
  <c r="G9" i="1" s="1"/>
  <c r="H9" i="1" s="1"/>
  <c r="G10" i="1" s="1"/>
  <c r="H10" i="1" l="1"/>
  <c r="G11" i="1" s="1"/>
  <c r="H11" i="1" s="1"/>
  <c r="G12" i="1" s="1"/>
  <c r="H12" i="1" s="1"/>
  <c r="G13" i="1" s="1"/>
  <c r="H13" i="1" s="1"/>
  <c r="G14" i="1" s="1"/>
  <c r="H14" i="1" s="1"/>
  <c r="G15" i="1" s="1"/>
  <c r="H15" i="1" s="1"/>
</calcChain>
</file>

<file path=xl/sharedStrings.xml><?xml version="1.0" encoding="utf-8"?>
<sst xmlns="http://schemas.openxmlformats.org/spreadsheetml/2006/main" count="109" uniqueCount="96">
  <si>
    <t>Waveform</t>
  </si>
  <si>
    <t>Name</t>
  </si>
  <si>
    <t>DataType</t>
  </si>
  <si>
    <t>Update Rate (Hz)</t>
  </si>
  <si>
    <t>Points</t>
  </si>
  <si>
    <t>Qty</t>
  </si>
  <si>
    <t>int16</t>
  </si>
  <si>
    <t>Offsets</t>
  </si>
  <si>
    <t>Total B/s</t>
  </si>
  <si>
    <t>Start</t>
  </si>
  <si>
    <t>End</t>
  </si>
  <si>
    <t>Scaling</t>
  </si>
  <si>
    <t>Gain</t>
  </si>
  <si>
    <t>Offset</t>
  </si>
  <si>
    <t>Voltage</t>
  </si>
  <si>
    <t>Frequency</t>
  </si>
  <si>
    <t>Units</t>
  </si>
  <si>
    <t>kW</t>
  </si>
  <si>
    <t>Hz</t>
  </si>
  <si>
    <t>Start byte</t>
  </si>
  <si>
    <t>Breaker Status</t>
  </si>
  <si>
    <t>Power Real</t>
  </si>
  <si>
    <t>Power Reactive</t>
  </si>
  <si>
    <t>kVar</t>
  </si>
  <si>
    <t>Stop byte</t>
  </si>
  <si>
    <t>Checksum</t>
  </si>
  <si>
    <t>Comment</t>
  </si>
  <si>
    <t>Total Data Rate (B/s)</t>
  </si>
  <si>
    <t>0x5555</t>
  </si>
  <si>
    <t>0xAFAF</t>
  </si>
  <si>
    <t>Battery SoC</t>
  </si>
  <si>
    <t>PF @ PCC</t>
  </si>
  <si>
    <t>Add all the bytes with overflow.  Send bottom 16-bits</t>
  </si>
  <si>
    <t>Breaker Positions</t>
  </si>
  <si>
    <t>Grid</t>
  </si>
  <si>
    <t>Gen 1MW</t>
  </si>
  <si>
    <t>Gen 4MW</t>
  </si>
  <si>
    <t>Breaker Status (LSB on right)</t>
  </si>
  <si>
    <t>Batt current</t>
  </si>
  <si>
    <t>Waveforms (in PU)</t>
  </si>
  <si>
    <t>Gen 1MW Voltage</t>
  </si>
  <si>
    <t>Gen 4MW Voltage</t>
  </si>
  <si>
    <t>-1 to 1</t>
  </si>
  <si>
    <t>%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</si>
  <si>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</si>
  <si>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</si>
  <si>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</si>
  <si>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</si>
  <si>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</si>
  <si>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</si>
  <si>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</si>
  <si>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</si>
  <si>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</si>
  <si>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</si>
  <si>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</si>
  <si>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</si>
  <si>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</si>
  <si>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</si>
  <si>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</si>
  <si>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</si>
  <si>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</si>
  <si>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TBD</t>
  </si>
  <si>
    <t>Motor 1, Zone 1</t>
  </si>
  <si>
    <t>Motor 2, Zone 3</t>
  </si>
  <si>
    <t>Battery</t>
  </si>
  <si>
    <t>Battery + PV</t>
  </si>
  <si>
    <t>Energy Flows</t>
  </si>
  <si>
    <t>Battery + PV + G1</t>
  </si>
  <si>
    <t>Battery + PV + G1 + G2</t>
  </si>
  <si>
    <t>Battery + PV + G1 + G2 + grid</t>
  </si>
  <si>
    <t>trend. 1:</t>
  </si>
  <si>
    <t>trend. 2:</t>
  </si>
  <si>
    <t>trend. 3:</t>
  </si>
  <si>
    <t>trend. 4:</t>
  </si>
  <si>
    <t>trend. 5:</t>
  </si>
  <si>
    <t xml:space="preserve">trend. 6: </t>
  </si>
  <si>
    <t>P13 power</t>
  </si>
  <si>
    <t>P13 + P17 power</t>
  </si>
  <si>
    <t>P13 + P17 + P7 power</t>
  </si>
  <si>
    <t>P13 + P17 + P7 + P8 power</t>
  </si>
  <si>
    <t>P13 + P17 + P7 + P8 + P1 power</t>
  </si>
  <si>
    <t>1PU</t>
  </si>
  <si>
    <t>1PU Volts</t>
  </si>
  <si>
    <t>FuelUsage</t>
  </si>
  <si>
    <t>Gal/Hr</t>
  </si>
  <si>
    <t>Bit field - 8bits per breaker</t>
  </si>
  <si>
    <t>2-1</t>
  </si>
  <si>
    <t>6-5</t>
  </si>
  <si>
    <t>4-3</t>
  </si>
  <si>
    <t>8-7</t>
  </si>
  <si>
    <t>10-9</t>
  </si>
  <si>
    <t>12-11</t>
  </si>
  <si>
    <t>14-13</t>
  </si>
  <si>
    <t>16-15</t>
  </si>
  <si>
    <t>18-17</t>
  </si>
  <si>
    <t>20-19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</si>
</sst>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quotePrefix="1"/>
    <xf numFmtId="0" fontId="1" fillId="0" borderId="0" xfId="0" applyFont="1" applyAlignment="1">
      <alignment horizontal="center"/>
    </xf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workbookViewId="0">
      <selection activeCell="F31" sqref="F31"/>
    </sheetView>
  </sheetViews>
  <sheetFormatPr defaultRowHeight="15" x14ac:dyDescent="0.25"/>
  <cols>
    <col min="1" max="1" width="20.5703125" bestFit="1" customWidth="1"/>
    <col min="3" max="3" width="11.42578125" customWidth="1"/>
    <col min="5" max="6" width="9.85546875" customWidth="1"/>
  </cols>
  <sheetData>
    <row r="1" spans="1:14" x14ac:dyDescent="0.25">
      <c r="A1" s="1" t="s">
        <v>3</v>
      </c>
      <c r="B1">
        <v>5</v>
      </c>
    </row>
    <row r="2" spans="1:14" x14ac:dyDescent="0.25">
      <c r="G2" s="1" t="s">
        <v>7</v>
      </c>
      <c r="J2" s="1" t="s">
        <v>11</v>
      </c>
      <c r="N2" s="1" t="s">
        <v>26</v>
      </c>
    </row>
    <row r="3" spans="1:14" x14ac:dyDescent="0.25">
      <c r="A3" s="1" t="s">
        <v>1</v>
      </c>
      <c r="B3" s="1" t="s">
        <v>2</v>
      </c>
      <c r="C3" s="1" t="s">
        <v>4</v>
      </c>
      <c r="D3" s="1" t="s">
        <v>5</v>
      </c>
      <c r="E3" s="1" t="s">
        <v>8</v>
      </c>
      <c r="F3" s="1"/>
      <c r="G3" s="1" t="s">
        <v>9</v>
      </c>
      <c r="H3" s="1" t="s">
        <v>10</v>
      </c>
      <c r="J3" s="1" t="s">
        <v>12</v>
      </c>
      <c r="K3" s="1" t="s">
        <v>13</v>
      </c>
      <c r="L3" s="1" t="s">
        <v>16</v>
      </c>
    </row>
    <row r="4" spans="1:14" x14ac:dyDescent="0.25">
      <c r="A4" s="2" t="s">
        <v>19</v>
      </c>
      <c r="B4" t="s">
        <v>6</v>
      </c>
      <c r="C4" s="2">
        <v>1</v>
      </c>
      <c r="D4" s="2">
        <v>1</v>
      </c>
      <c r="E4" s="2">
        <f t="shared" ref="E4:E15" si="0">RIGHT(B4,2)/8*C4*D4*$B$1</f>
        <v>10</v>
      </c>
      <c r="F4" s="2"/>
      <c r="G4" s="2">
        <v>0</v>
      </c>
      <c r="H4" s="2">
        <v>0</v>
      </c>
      <c r="I4" s="2"/>
      <c r="J4" s="2"/>
      <c r="K4" s="2"/>
      <c r="L4" s="2" t="s">
        <v>29</v>
      </c>
    </row>
    <row r="5" spans="1:14" x14ac:dyDescent="0.25">
      <c r="A5" t="s">
        <v>0</v>
      </c>
      <c r="B5" t="s">
        <v>6</v>
      </c>
      <c r="C5">
        <f>FLOOR(1/60/0.00008,1)</f>
        <v>208</v>
      </c>
      <c r="D5">
        <v>3</v>
      </c>
      <c r="E5">
        <f t="shared" si="0"/>
        <v>6240</v>
      </c>
      <c r="G5">
        <f t="shared" ref="G5:G10" si="1">H4+1</f>
        <v>1</v>
      </c>
      <c r="H5">
        <f>E5/$B$1+G5-1</f>
        <v>1248</v>
      </c>
      <c r="J5">
        <f>0.8*2^15</f>
        <v>26214.400000000001</v>
      </c>
      <c r="L5" t="s">
        <v>81</v>
      </c>
    </row>
    <row r="6" spans="1:14" x14ac:dyDescent="0.25">
      <c r="A6" t="s">
        <v>21</v>
      </c>
      <c r="B6" t="s">
        <v>6</v>
      </c>
      <c r="C6">
        <v>1</v>
      </c>
      <c r="D6">
        <v>20</v>
      </c>
      <c r="E6">
        <f t="shared" si="0"/>
        <v>200</v>
      </c>
      <c r="G6">
        <f t="shared" si="1"/>
        <v>1249</v>
      </c>
      <c r="H6">
        <f t="shared" ref="H6:H10" si="2">E6/$B$1+G6-1</f>
        <v>1288</v>
      </c>
      <c r="J6">
        <v>1</v>
      </c>
      <c r="L6" t="s">
        <v>17</v>
      </c>
    </row>
    <row r="7" spans="1:14" x14ac:dyDescent="0.25">
      <c r="A7" t="s">
        <v>22</v>
      </c>
      <c r="B7" t="s">
        <v>6</v>
      </c>
      <c r="C7">
        <v>1</v>
      </c>
      <c r="D7">
        <v>20</v>
      </c>
      <c r="E7">
        <f t="shared" si="0"/>
        <v>200</v>
      </c>
      <c r="G7">
        <f t="shared" si="1"/>
        <v>1289</v>
      </c>
      <c r="H7">
        <f t="shared" si="2"/>
        <v>1328</v>
      </c>
      <c r="J7">
        <v>1</v>
      </c>
      <c r="L7" t="s">
        <v>23</v>
      </c>
    </row>
    <row r="8" spans="1:14" x14ac:dyDescent="0.25">
      <c r="A8" t="s">
        <v>14</v>
      </c>
      <c r="B8" t="s">
        <v>6</v>
      </c>
      <c r="C8">
        <v>1</v>
      </c>
      <c r="D8">
        <v>20</v>
      </c>
      <c r="E8">
        <f t="shared" si="0"/>
        <v>200</v>
      </c>
      <c r="G8">
        <f t="shared" si="1"/>
        <v>1329</v>
      </c>
      <c r="H8">
        <f t="shared" si="2"/>
        <v>1368</v>
      </c>
      <c r="J8">
        <f>0.8*2^15</f>
        <v>26214.400000000001</v>
      </c>
      <c r="L8" t="s">
        <v>82</v>
      </c>
    </row>
    <row r="9" spans="1:14" x14ac:dyDescent="0.25">
      <c r="A9" t="s">
        <v>15</v>
      </c>
      <c r="B9" t="s">
        <v>6</v>
      </c>
      <c r="C9">
        <v>1</v>
      </c>
      <c r="D9">
        <v>20</v>
      </c>
      <c r="E9">
        <f t="shared" si="0"/>
        <v>200</v>
      </c>
      <c r="G9">
        <f t="shared" si="1"/>
        <v>1369</v>
      </c>
      <c r="H9">
        <f t="shared" si="2"/>
        <v>1408</v>
      </c>
      <c r="J9">
        <f>2^15/70</f>
        <v>468.1142857142857</v>
      </c>
      <c r="L9" t="s">
        <v>18</v>
      </c>
    </row>
    <row r="10" spans="1:14" x14ac:dyDescent="0.25">
      <c r="A10" t="s">
        <v>20</v>
      </c>
      <c r="B10" t="s">
        <v>6</v>
      </c>
      <c r="C10">
        <v>1</v>
      </c>
      <c r="D10">
        <f>CEILING(20*8/16,1)</f>
        <v>10</v>
      </c>
      <c r="E10">
        <f t="shared" si="0"/>
        <v>100</v>
      </c>
      <c r="G10">
        <f t="shared" si="1"/>
        <v>1409</v>
      </c>
      <c r="H10">
        <f t="shared" si="2"/>
        <v>1428</v>
      </c>
      <c r="L10" t="s">
        <v>85</v>
      </c>
    </row>
    <row r="11" spans="1:14" x14ac:dyDescent="0.25">
      <c r="A11" t="s">
        <v>30</v>
      </c>
      <c r="B11" t="s">
        <v>6</v>
      </c>
      <c r="C11">
        <v>1</v>
      </c>
      <c r="D11">
        <v>1</v>
      </c>
      <c r="E11">
        <f t="shared" si="0"/>
        <v>10</v>
      </c>
      <c r="G11">
        <f t="shared" ref="G11:G12" si="3">H10+1</f>
        <v>1429</v>
      </c>
      <c r="H11">
        <f t="shared" ref="H11:H12" si="4">E11/$B$1+G11-1</f>
        <v>1430</v>
      </c>
      <c r="J11">
        <f>2^15/100</f>
        <v>327.68</v>
      </c>
      <c r="L11" t="s">
        <v>43</v>
      </c>
    </row>
    <row r="12" spans="1:14" x14ac:dyDescent="0.25">
      <c r="A12" t="s">
        <v>31</v>
      </c>
      <c r="B12" t="s">
        <v>6</v>
      </c>
      <c r="C12">
        <v>1</v>
      </c>
      <c r="D12">
        <v>1</v>
      </c>
      <c r="E12">
        <f t="shared" si="0"/>
        <v>10</v>
      </c>
      <c r="G12">
        <f t="shared" si="3"/>
        <v>1431</v>
      </c>
      <c r="H12">
        <f t="shared" si="4"/>
        <v>1432</v>
      </c>
      <c r="J12">
        <f>2^15</f>
        <v>32768</v>
      </c>
      <c r="L12" s="3" t="s">
        <v>42</v>
      </c>
    </row>
    <row r="13" spans="1:14" x14ac:dyDescent="0.25">
      <c r="A13" t="s">
        <v>83</v>
      </c>
      <c r="B13" t="s">
        <v>6</v>
      </c>
      <c r="C13">
        <v>1</v>
      </c>
      <c r="D13">
        <v>2</v>
      </c>
      <c r="E13">
        <f t="shared" si="0"/>
        <v>20</v>
      </c>
      <c r="G13">
        <f t="shared" ref="G13:G15" si="5">H12+1</f>
        <v>1433</v>
      </c>
      <c r="H13">
        <f t="shared" ref="H13:H15" si="6">E13/$B$1+G13-1</f>
        <v>1436</v>
      </c>
      <c r="J13">
        <f>2^15/100</f>
        <v>327.68</v>
      </c>
      <c r="L13" s="3" t="s">
        <v>84</v>
      </c>
    </row>
    <row r="14" spans="1:14" x14ac:dyDescent="0.25">
      <c r="A14" t="s">
        <v>24</v>
      </c>
      <c r="B14" t="s">
        <v>6</v>
      </c>
      <c r="C14">
        <v>1</v>
      </c>
      <c r="D14">
        <v>1</v>
      </c>
      <c r="E14">
        <f t="shared" si="0"/>
        <v>10</v>
      </c>
      <c r="G14">
        <f t="shared" si="5"/>
        <v>1437</v>
      </c>
      <c r="H14">
        <f t="shared" si="6"/>
        <v>1438</v>
      </c>
      <c r="L14" t="s">
        <v>28</v>
      </c>
    </row>
    <row r="15" spans="1:14" x14ac:dyDescent="0.25">
      <c r="A15" t="s">
        <v>25</v>
      </c>
      <c r="B15" t="s">
        <v>6</v>
      </c>
      <c r="C15">
        <v>1</v>
      </c>
      <c r="D15">
        <v>1</v>
      </c>
      <c r="E15">
        <f t="shared" si="0"/>
        <v>10</v>
      </c>
      <c r="G15">
        <f t="shared" si="5"/>
        <v>1439</v>
      </c>
      <c r="H15">
        <f t="shared" si="6"/>
        <v>1440</v>
      </c>
      <c r="N15" t="s">
        <v>32</v>
      </c>
    </row>
    <row r="16" spans="1:14" x14ac:dyDescent="0.25">
      <c r="D16">
        <f>SUM(D6:D15)+D4+C5*D5</f>
        <v>721</v>
      </c>
    </row>
    <row r="18" spans="1:18" x14ac:dyDescent="0.25">
      <c r="C18" s="1" t="s">
        <v>27</v>
      </c>
      <c r="D18" s="1"/>
      <c r="E18" s="1">
        <f>SUM(E4:E17)</f>
        <v>7210</v>
      </c>
    </row>
    <row r="20" spans="1:18" x14ac:dyDescent="0.25">
      <c r="A20" s="1" t="s">
        <v>33</v>
      </c>
      <c r="B20" s="1"/>
      <c r="C20" s="1" t="s">
        <v>15</v>
      </c>
      <c r="E20" s="1" t="s">
        <v>37</v>
      </c>
      <c r="I20" s="1" t="s">
        <v>39</v>
      </c>
      <c r="L20" s="4" t="s">
        <v>66</v>
      </c>
      <c r="M20" s="4"/>
      <c r="N20" s="4"/>
      <c r="O20" s="4"/>
      <c r="P20" s="4"/>
      <c r="Q20" s="4"/>
      <c r="R20" s="4"/>
    </row>
    <row r="21" spans="1:18" x14ac:dyDescent="0.25">
      <c r="A21">
        <v>1</v>
      </c>
      <c r="B21" t="s">
        <v>44</v>
      </c>
      <c r="C21" t="s">
        <v>34</v>
      </c>
      <c r="E21">
        <v>1</v>
      </c>
      <c r="F21" s="5" t="s">
        <v>86</v>
      </c>
      <c r="I21" t="s">
        <v>38</v>
      </c>
      <c r="L21" t="s">
        <v>70</v>
      </c>
      <c r="M21" t="s">
        <v>76</v>
      </c>
      <c r="P21" t="s">
        <v>64</v>
      </c>
    </row>
    <row r="22" spans="1:18" x14ac:dyDescent="0.25">
      <c r="A22">
        <v>2</v>
      </c>
      <c r="B22" t="s">
        <v>45</v>
      </c>
      <c r="C22" t="s">
        <v>35</v>
      </c>
      <c r="E22">
        <v>2</v>
      </c>
      <c r="F22" s="3" t="s">
        <v>88</v>
      </c>
      <c r="I22" t="s">
        <v>40</v>
      </c>
      <c r="L22" t="s">
        <v>71</v>
      </c>
      <c r="M22" t="s">
        <v>77</v>
      </c>
      <c r="P22" t="s">
        <v>65</v>
      </c>
    </row>
    <row r="23" spans="1:18" x14ac:dyDescent="0.25">
      <c r="A23">
        <v>3</v>
      </c>
      <c r="B23" t="s">
        <v>46</v>
      </c>
      <c r="C23" t="s">
        <v>36</v>
      </c>
      <c r="E23">
        <v>3</v>
      </c>
      <c r="F23" s="3" t="s">
        <v>87</v>
      </c>
      <c r="I23" t="s">
        <v>41</v>
      </c>
      <c r="L23" t="s">
        <v>72</v>
      </c>
      <c r="M23" t="s">
        <v>78</v>
      </c>
      <c r="P23" t="s">
        <v>67</v>
      </c>
    </row>
    <row r="24" spans="1:18" x14ac:dyDescent="0.25">
      <c r="A24">
        <v>4</v>
      </c>
      <c r="B24" t="s">
        <v>47</v>
      </c>
      <c r="E24">
        <v>4</v>
      </c>
      <c r="F24" s="3" t="s">
        <v>89</v>
      </c>
      <c r="L24" t="s">
        <v>73</v>
      </c>
      <c r="M24" t="s">
        <v>79</v>
      </c>
      <c r="P24" t="s">
        <v>68</v>
      </c>
    </row>
    <row r="25" spans="1:18" x14ac:dyDescent="0.25">
      <c r="A25">
        <v>5</v>
      </c>
      <c r="B25" t="s">
        <v>48</v>
      </c>
      <c r="E25">
        <v>5</v>
      </c>
      <c r="F25" s="3" t="s">
        <v>90</v>
      </c>
      <c r="L25" t="s">
        <v>74</v>
      </c>
      <c r="M25" t="s">
        <v>80</v>
      </c>
      <c r="P25" t="s">
        <v>69</v>
      </c>
    </row>
    <row r="26" spans="1:18" x14ac:dyDescent="0.25">
      <c r="A26">
        <v>6</v>
      </c>
      <c r="B26" t="s">
        <v>49</v>
      </c>
      <c r="E26">
        <v>6</v>
      </c>
      <c r="F26" s="3" t="s">
        <v>91</v>
      </c>
      <c r="L26" t="s">
        <v>75</v>
      </c>
      <c r="M26" t="s">
        <v>30</v>
      </c>
    </row>
    <row r="27" spans="1:18" x14ac:dyDescent="0.25">
      <c r="A27">
        <v>7</v>
      </c>
      <c r="B27" t="s">
        <v>50</v>
      </c>
      <c r="E27">
        <v>7</v>
      </c>
      <c r="F27" s="3" t="s">
        <v>92</v>
      </c>
    </row>
    <row r="28" spans="1:18" x14ac:dyDescent="0.25">
      <c r="A28">
        <v>8</v>
      </c>
      <c r="B28" t="s">
        <v>51</v>
      </c>
      <c r="E28">
        <v>8</v>
      </c>
      <c r="F28" s="3" t="s">
        <v>93</v>
      </c>
    </row>
    <row r="29" spans="1:18" x14ac:dyDescent="0.25">
      <c r="A29">
        <v>9</v>
      </c>
      <c r="B29" t="s">
        <v>52</v>
      </c>
      <c r="E29">
        <v>9</v>
      </c>
      <c r="F29" s="3" t="s">
        <v>94</v>
      </c>
    </row>
    <row r="30" spans="1:18" x14ac:dyDescent="0.25">
      <c r="A30">
        <v>10</v>
      </c>
      <c r="B30" t="s">
        <v>53</v>
      </c>
      <c r="E30">
        <v>10</v>
      </c>
      <c r="F30" s="3" t="s">
        <v>95</v>
      </c>
    </row>
    <row r="31" spans="1:18" x14ac:dyDescent="0.25">
      <c r="A31">
        <v>11</v>
      </c>
      <c r="B31" t="s">
        <v>54</v>
      </c>
    </row>
    <row r="32" spans="1:18" x14ac:dyDescent="0.25">
      <c r="A32">
        <v>12</v>
      </c>
      <c r="B32" t="s">
        <v>55</v>
      </c>
    </row>
    <row r="33" spans="1:2" x14ac:dyDescent="0.25">
      <c r="A33">
        <v>13</v>
      </c>
      <c r="B33" t="s">
        <v>56</v>
      </c>
    </row>
    <row r="34" spans="1:2" x14ac:dyDescent="0.25">
      <c r="A34">
        <v>14</v>
      </c>
      <c r="B34" t="s">
        <v>57</v>
      </c>
    </row>
    <row r="35" spans="1:2" x14ac:dyDescent="0.25">
      <c r="A35">
        <v>15</v>
      </c>
      <c r="B35" t="s">
        <v>58</v>
      </c>
    </row>
    <row r="36" spans="1:2" x14ac:dyDescent="0.25">
      <c r="A36">
        <v>16</v>
      </c>
      <c r="B36" t="s">
        <v>59</v>
      </c>
    </row>
    <row r="37" spans="1:2" x14ac:dyDescent="0.25">
      <c r="A37">
        <v>17</v>
      </c>
      <c r="B37" t="s">
        <v>60</v>
      </c>
    </row>
    <row r="38" spans="1:2" x14ac:dyDescent="0.25">
      <c r="A38">
        <v>18</v>
      </c>
      <c r="B38" t="s">
        <v>62</v>
      </c>
    </row>
    <row r="39" spans="1:2" x14ac:dyDescent="0.25">
      <c r="A39">
        <v>19</v>
      </c>
      <c r="B39" t="s">
        <v>63</v>
      </c>
    </row>
    <row r="40" spans="1:2" x14ac:dyDescent="0.25">
      <c r="A40">
        <v>20</v>
      </c>
      <c r="B40" t="s">
        <v>61</v>
      </c>
    </row>
  </sheetData>
  <mergeCells count="1">
    <mergeCell ref="L20:R20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MIT Lincoln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Authorized User</cp:lastModifiedBy>
  <cp:lastPrinted>2015-09-15T17:56:26Z</cp:lastPrinted>
  <dcterms:created xsi:type="dcterms:W3CDTF">2015-08-21T19:50:24Z</dcterms:created>
  <dcterms:modified xsi:type="dcterms:W3CDTF">2015-09-22T15:18:19Z</dcterms:modified>
</cp:coreProperties>
</file>