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4655"/>
  </bookViews>
  <sheets>
    <sheet name="UDPPacket_info" sheetId="1" r:id="rId1"/>
  </sheets>
  <calcPr calcId="145621"/>
</workbook>
</file>

<file path=xl/calcChain.xml><?xml version="1.0" encoding="utf-8"?>
<calcChain xmlns="http://schemas.openxmlformats.org/spreadsheetml/2006/main">
  <c r="E17" i="1" l="1"/>
  <c r="H13" i="1"/>
  <c r="E11" i="1"/>
  <c r="E12" i="1"/>
  <c r="E13" i="1"/>
  <c r="E14" i="1"/>
  <c r="E15" i="1"/>
  <c r="D10" i="1" l="1"/>
  <c r="E16" i="1" l="1"/>
  <c r="H8" i="1"/>
  <c r="H5" i="1"/>
  <c r="C5" i="1" l="1"/>
  <c r="D20" i="1" s="1"/>
  <c r="E19" i="1" l="1"/>
  <c r="E18" i="1"/>
  <c r="E10" i="1"/>
  <c r="E7" i="1"/>
  <c r="E9" i="1"/>
  <c r="E4" i="1"/>
  <c r="E8" i="1"/>
  <c r="E6" i="1"/>
  <c r="E5" i="1"/>
  <c r="E22" i="1" l="1"/>
</calcChain>
</file>

<file path=xl/sharedStrings.xml><?xml version="1.0" encoding="utf-8"?>
<sst xmlns="http://schemas.openxmlformats.org/spreadsheetml/2006/main" count="67" uniqueCount="48">
  <si>
    <t>Waveform</t>
  </si>
  <si>
    <t>Name</t>
  </si>
  <si>
    <t>DataType</t>
  </si>
  <si>
    <t>Update Rate (Hz)</t>
  </si>
  <si>
    <t>Points</t>
  </si>
  <si>
    <t>Qty</t>
  </si>
  <si>
    <t>int16</t>
  </si>
  <si>
    <t>Total B/s</t>
  </si>
  <si>
    <t>Scaling</t>
  </si>
  <si>
    <t>Gain</t>
  </si>
  <si>
    <t>Offset</t>
  </si>
  <si>
    <t>Voltage</t>
  </si>
  <si>
    <t>Frequency</t>
  </si>
  <si>
    <t>Units</t>
  </si>
  <si>
    <t>Start byte</t>
  </si>
  <si>
    <t>Breaker Status</t>
  </si>
  <si>
    <t>Power Real</t>
  </si>
  <si>
    <t>Power Reactive</t>
  </si>
  <si>
    <t>Stop byte</t>
  </si>
  <si>
    <t>Checksum</t>
  </si>
  <si>
    <t>Total Data Rate (B/s)</t>
  </si>
  <si>
    <t>0x5555</t>
  </si>
  <si>
    <t>0xAFAF</t>
  </si>
  <si>
    <t>Add all the bytes with overflow.  Send bottom 16-bits</t>
  </si>
  <si>
    <t>Breaker Positions</t>
  </si>
  <si>
    <t>Breaker Status (LSB on right)</t>
  </si>
  <si>
    <t>Bit field - 8bits per breaker</t>
  </si>
  <si>
    <t>2-1</t>
  </si>
  <si>
    <t>4-3</t>
  </si>
  <si>
    <t>CB2</t>
  </si>
  <si>
    <t>CB3</t>
  </si>
  <si>
    <t>MID</t>
  </si>
  <si>
    <t>GCB</t>
  </si>
  <si>
    <t>Num of breaker to display</t>
  </si>
  <si>
    <t>Btu/Hr and degree F</t>
  </si>
  <si>
    <t>kw</t>
  </si>
  <si>
    <t>kvar</t>
  </si>
  <si>
    <t>pu</t>
  </si>
  <si>
    <t>Hz</t>
  </si>
  <si>
    <t>Miscellaneous Data #1</t>
  </si>
  <si>
    <t>PF, dV, dF, dA</t>
  </si>
  <si>
    <t>BESS Data</t>
  </si>
  <si>
    <t>Generator data</t>
  </si>
  <si>
    <t>Motor data</t>
  </si>
  <si>
    <t>PV data</t>
  </si>
  <si>
    <t>Miscellaneous Data #2</t>
  </si>
  <si>
    <t>Miscellaneous Data #3</t>
  </si>
  <si>
    <t>[2^15, 1,1,1]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</si>
</sst>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ont="1" applyFill="1"/>
    <xf numFmtId="0" fontId="0" fillId="3" borderId="0" xfId="0" applyFill="1"/>
    <xf numFmtId="0" fontId="3" fillId="4" borderId="0" xfId="0" applyFont="1" applyFill="1"/>
    <xf numFmtId="0" fontId="4" fillId="4" borderId="0" xfId="0" applyFont="1" applyFill="1"/>
    <xf numFmtId="0" fontId="1" fillId="2" borderId="0" xfId="0" applyFont="1" applyFill="1"/>
    <xf numFmtId="0" fontId="1" fillId="0" borderId="0" xfId="0" applyFont="1" applyAlignment="1"/>
    <xf numFmtId="0" fontId="0" fillId="0" borderId="0" xfId="0" quotePrefix="1" applyFill="1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H7" sqref="H7"/>
    </sheetView>
  </sheetViews>
  <sheetFormatPr defaultRowHeight="15" x14ac:dyDescent="0.25"/>
  <cols>
    <col min="1" max="1" width="24.28515625" bestFit="1" customWidth="1"/>
    <col min="3" max="3" width="11.42578125" customWidth="1"/>
    <col min="5" max="5" width="27.42578125" customWidth="1"/>
    <col min="6" max="6" width="9.85546875" customWidth="1"/>
    <col min="8" max="8" width="12.7109375" customWidth="1"/>
    <col min="10" max="10" width="40.85546875" customWidth="1"/>
  </cols>
  <sheetData>
    <row r="1" spans="1:15" x14ac:dyDescent="0.25">
      <c r="A1" s="11" t="s">
        <v>3</v>
      </c>
      <c r="B1" s="16">
        <v>5</v>
      </c>
    </row>
    <row r="2" spans="1:15" x14ac:dyDescent="0.25">
      <c r="A2" s="9"/>
      <c r="B2" s="9"/>
      <c r="C2" s="9"/>
      <c r="D2" s="9"/>
      <c r="E2" s="9"/>
      <c r="F2" s="9"/>
      <c r="G2" s="9"/>
      <c r="H2" s="10" t="s">
        <v>8</v>
      </c>
      <c r="I2" s="9"/>
      <c r="J2" s="9"/>
      <c r="L2" s="1"/>
    </row>
    <row r="3" spans="1:15" x14ac:dyDescent="0.25">
      <c r="A3" s="10" t="s">
        <v>1</v>
      </c>
      <c r="B3" s="10" t="s">
        <v>2</v>
      </c>
      <c r="C3" s="10" t="s">
        <v>4</v>
      </c>
      <c r="D3" s="10" t="s">
        <v>5</v>
      </c>
      <c r="E3" s="10" t="s">
        <v>7</v>
      </c>
      <c r="F3" s="10"/>
      <c r="G3" s="9"/>
      <c r="H3" s="10" t="s">
        <v>9</v>
      </c>
      <c r="I3" s="10" t="s">
        <v>10</v>
      </c>
      <c r="J3" s="10" t="s">
        <v>13</v>
      </c>
    </row>
    <row r="4" spans="1:15" x14ac:dyDescent="0.25">
      <c r="A4" s="7" t="s">
        <v>14</v>
      </c>
      <c r="B4" s="8" t="s">
        <v>6</v>
      </c>
      <c r="C4" s="7">
        <v>1</v>
      </c>
      <c r="D4" s="7">
        <v>1</v>
      </c>
      <c r="E4" s="7">
        <f t="shared" ref="E4:E19" si="0">RIGHT(B4,2)/8*C4*D4*$B$1</f>
        <v>10</v>
      </c>
      <c r="F4" s="7"/>
      <c r="G4" s="7"/>
      <c r="H4" s="7"/>
      <c r="I4" s="7"/>
      <c r="J4" s="7" t="s">
        <v>22</v>
      </c>
    </row>
    <row r="5" spans="1:15" x14ac:dyDescent="0.25">
      <c r="A5" t="s">
        <v>0</v>
      </c>
      <c r="B5" s="5" t="s">
        <v>6</v>
      </c>
      <c r="C5" s="5">
        <f>FLOOR(1/60/0.00008,1)</f>
        <v>208</v>
      </c>
      <c r="D5" s="5">
        <v>3</v>
      </c>
      <c r="E5" s="5">
        <f t="shared" si="0"/>
        <v>6240</v>
      </c>
      <c r="F5" s="5"/>
      <c r="G5" s="5"/>
      <c r="H5" s="4">
        <f>0.8*2^15</f>
        <v>26214.400000000001</v>
      </c>
      <c r="I5" s="5"/>
      <c r="J5" s="5" t="s">
        <v>37</v>
      </c>
      <c r="O5" s="2"/>
    </row>
    <row r="6" spans="1:15" x14ac:dyDescent="0.25">
      <c r="A6" t="s">
        <v>16</v>
      </c>
      <c r="B6" s="5" t="s">
        <v>6</v>
      </c>
      <c r="C6" s="5">
        <v>1</v>
      </c>
      <c r="D6" s="5">
        <v>4</v>
      </c>
      <c r="E6" s="5">
        <f t="shared" si="0"/>
        <v>40</v>
      </c>
      <c r="F6" s="5"/>
      <c r="G6" s="5"/>
      <c r="H6" s="4">
        <v>1</v>
      </c>
      <c r="I6" s="5"/>
      <c r="J6" s="5" t="s">
        <v>35</v>
      </c>
    </row>
    <row r="7" spans="1:15" x14ac:dyDescent="0.25">
      <c r="A7" t="s">
        <v>17</v>
      </c>
      <c r="B7" s="5" t="s">
        <v>6</v>
      </c>
      <c r="C7" s="5">
        <v>1</v>
      </c>
      <c r="D7" s="5">
        <v>4</v>
      </c>
      <c r="E7" s="5">
        <f t="shared" si="0"/>
        <v>40</v>
      </c>
      <c r="F7" s="5"/>
      <c r="G7" s="5"/>
      <c r="H7" s="4">
        <v>1</v>
      </c>
      <c r="I7" s="5"/>
      <c r="J7" s="5" t="s">
        <v>36</v>
      </c>
    </row>
    <row r="8" spans="1:15" x14ac:dyDescent="0.25">
      <c r="A8" t="s">
        <v>11</v>
      </c>
      <c r="B8" s="5" t="s">
        <v>6</v>
      </c>
      <c r="C8" s="5">
        <v>1</v>
      </c>
      <c r="D8" s="5">
        <v>2</v>
      </c>
      <c r="E8" s="5">
        <f t="shared" si="0"/>
        <v>20</v>
      </c>
      <c r="F8" s="5"/>
      <c r="G8" s="5"/>
      <c r="H8" s="4">
        <f>0.8*2^15</f>
        <v>26214.400000000001</v>
      </c>
      <c r="I8" s="5"/>
      <c r="J8" s="5" t="s">
        <v>37</v>
      </c>
    </row>
    <row r="9" spans="1:15" x14ac:dyDescent="0.25">
      <c r="A9" t="s">
        <v>12</v>
      </c>
      <c r="B9" s="5" t="s">
        <v>6</v>
      </c>
      <c r="C9" s="5">
        <v>1</v>
      </c>
      <c r="D9" s="5">
        <v>2</v>
      </c>
      <c r="E9" s="5">
        <f t="shared" si="0"/>
        <v>20</v>
      </c>
      <c r="F9" s="5"/>
      <c r="G9" s="5"/>
      <c r="H9" s="4">
        <v>1</v>
      </c>
      <c r="I9" s="5"/>
      <c r="J9" s="5" t="s">
        <v>38</v>
      </c>
    </row>
    <row r="10" spans="1:15" x14ac:dyDescent="0.25">
      <c r="A10" t="s">
        <v>15</v>
      </c>
      <c r="B10" t="s">
        <v>6</v>
      </c>
      <c r="C10">
        <v>1</v>
      </c>
      <c r="D10">
        <f>CEILING($B$23*8/16,1)</f>
        <v>2</v>
      </c>
      <c r="E10">
        <f t="shared" si="0"/>
        <v>20</v>
      </c>
      <c r="H10" s="4"/>
      <c r="J10" t="s">
        <v>26</v>
      </c>
    </row>
    <row r="11" spans="1:15" x14ac:dyDescent="0.25">
      <c r="A11" t="s">
        <v>41</v>
      </c>
      <c r="B11" t="s">
        <v>6</v>
      </c>
      <c r="C11">
        <v>1</v>
      </c>
      <c r="D11">
        <v>0</v>
      </c>
      <c r="E11">
        <f t="shared" si="0"/>
        <v>0</v>
      </c>
      <c r="H11" s="4"/>
    </row>
    <row r="12" spans="1:15" x14ac:dyDescent="0.25">
      <c r="A12" t="s">
        <v>42</v>
      </c>
      <c r="B12" t="s">
        <v>6</v>
      </c>
      <c r="C12">
        <v>1</v>
      </c>
      <c r="D12" s="17">
        <v>0</v>
      </c>
      <c r="E12">
        <f t="shared" si="0"/>
        <v>0</v>
      </c>
      <c r="H12" s="4"/>
    </row>
    <row r="13" spans="1:15" x14ac:dyDescent="0.25">
      <c r="A13" t="s">
        <v>43</v>
      </c>
      <c r="B13" t="s">
        <v>6</v>
      </c>
      <c r="C13">
        <v>1</v>
      </c>
      <c r="D13">
        <v>1</v>
      </c>
      <c r="E13">
        <f t="shared" si="0"/>
        <v>10</v>
      </c>
      <c r="H13" s="4">
        <f>2^15</f>
        <v>32768</v>
      </c>
    </row>
    <row r="14" spans="1:15" x14ac:dyDescent="0.25">
      <c r="A14" t="s">
        <v>44</v>
      </c>
      <c r="B14" t="s">
        <v>6</v>
      </c>
      <c r="C14">
        <v>1</v>
      </c>
      <c r="D14">
        <v>0</v>
      </c>
      <c r="E14">
        <f t="shared" si="0"/>
        <v>0</v>
      </c>
      <c r="H14" s="4"/>
    </row>
    <row r="15" spans="1:15" x14ac:dyDescent="0.25">
      <c r="A15" t="s">
        <v>39</v>
      </c>
      <c r="B15" t="s">
        <v>6</v>
      </c>
      <c r="C15">
        <v>1</v>
      </c>
      <c r="D15">
        <v>4</v>
      </c>
      <c r="E15">
        <f t="shared" si="0"/>
        <v>40</v>
      </c>
      <c r="G15" s="5"/>
      <c r="H15" s="4" t="s">
        <v>47</v>
      </c>
      <c r="I15" s="5"/>
      <c r="J15" s="13" t="s">
        <v>40</v>
      </c>
    </row>
    <row r="16" spans="1:15" x14ac:dyDescent="0.25">
      <c r="A16" t="s">
        <v>45</v>
      </c>
      <c r="B16" t="s">
        <v>6</v>
      </c>
      <c r="C16">
        <v>1</v>
      </c>
      <c r="D16">
        <v>3</v>
      </c>
      <c r="E16">
        <f t="shared" si="0"/>
        <v>30</v>
      </c>
      <c r="H16" s="4">
        <v>1</v>
      </c>
      <c r="J16" s="2" t="s">
        <v>34</v>
      </c>
    </row>
    <row r="17" spans="1:16" x14ac:dyDescent="0.25">
      <c r="A17" t="s">
        <v>46</v>
      </c>
      <c r="B17" t="s">
        <v>6</v>
      </c>
      <c r="C17">
        <v>1</v>
      </c>
      <c r="D17">
        <v>0</v>
      </c>
      <c r="E17">
        <f t="shared" ref="E17" si="1">RIGHT(B17,2)/8*C17*D17*$B$1</f>
        <v>0</v>
      </c>
      <c r="H17" s="4">
        <v>1</v>
      </c>
      <c r="J17" s="2"/>
    </row>
    <row r="18" spans="1:16" x14ac:dyDescent="0.25">
      <c r="A18" s="8" t="s">
        <v>18</v>
      </c>
      <c r="B18" s="8" t="s">
        <v>6</v>
      </c>
      <c r="C18" s="8">
        <v>1</v>
      </c>
      <c r="D18" s="8">
        <v>1</v>
      </c>
      <c r="E18" s="8">
        <f t="shared" si="0"/>
        <v>10</v>
      </c>
      <c r="F18" s="8"/>
      <c r="G18" s="8"/>
      <c r="H18" s="8"/>
      <c r="I18" s="8"/>
      <c r="J18" s="8" t="s">
        <v>21</v>
      </c>
    </row>
    <row r="19" spans="1:16" ht="29.25" customHeight="1" x14ac:dyDescent="0.25">
      <c r="A19" t="s">
        <v>19</v>
      </c>
      <c r="B19" t="s">
        <v>6</v>
      </c>
      <c r="C19">
        <v>1</v>
      </c>
      <c r="D19">
        <v>1</v>
      </c>
      <c r="E19">
        <f t="shared" si="0"/>
        <v>10</v>
      </c>
      <c r="H19" s="4"/>
      <c r="J19" s="14" t="s">
        <v>23</v>
      </c>
    </row>
    <row r="20" spans="1:16" x14ac:dyDescent="0.25">
      <c r="D20">
        <f>SUM(D6:D19)+D4+C5*D5</f>
        <v>649</v>
      </c>
    </row>
    <row r="22" spans="1:16" x14ac:dyDescent="0.25">
      <c r="C22" s="1" t="s">
        <v>20</v>
      </c>
      <c r="D22" s="1"/>
      <c r="E22" s="1">
        <f>SUM(E4:E21)</f>
        <v>6490</v>
      </c>
    </row>
    <row r="23" spans="1:16" x14ac:dyDescent="0.25">
      <c r="A23" s="1" t="s">
        <v>33</v>
      </c>
      <c r="B23" s="15">
        <v>4</v>
      </c>
    </row>
    <row r="24" spans="1:16" ht="18" customHeight="1" x14ac:dyDescent="0.25">
      <c r="A24" s="1" t="s">
        <v>24</v>
      </c>
      <c r="B24" s="1"/>
      <c r="C24" s="1" t="s">
        <v>12</v>
      </c>
      <c r="E24" s="12" t="s">
        <v>25</v>
      </c>
      <c r="G24" s="1"/>
      <c r="J24" s="12"/>
      <c r="K24" s="12"/>
      <c r="L24" s="12"/>
      <c r="M24" s="12"/>
      <c r="N24" s="12"/>
      <c r="O24" s="12"/>
      <c r="P24" s="12"/>
    </row>
    <row r="25" spans="1:16" x14ac:dyDescent="0.25">
      <c r="A25" s="6">
        <v>1</v>
      </c>
      <c r="B25" t="s">
        <v>31</v>
      </c>
      <c r="C25" t="s">
        <v>29</v>
      </c>
      <c r="E25" s="6">
        <v>1</v>
      </c>
      <c r="F25" s="3" t="s">
        <v>27</v>
      </c>
    </row>
    <row r="26" spans="1:16" x14ac:dyDescent="0.25">
      <c r="A26" s="6">
        <v>2</v>
      </c>
      <c r="B26" t="s">
        <v>32</v>
      </c>
      <c r="C26" t="s">
        <v>30</v>
      </c>
      <c r="E26" s="6">
        <v>2</v>
      </c>
      <c r="F26" s="2" t="s">
        <v>28</v>
      </c>
    </row>
    <row r="27" spans="1:16" x14ac:dyDescent="0.25">
      <c r="A27" s="6">
        <v>3</v>
      </c>
      <c r="B27" t="s">
        <v>29</v>
      </c>
      <c r="E27" s="6"/>
      <c r="F27" s="2"/>
    </row>
    <row r="28" spans="1:16" x14ac:dyDescent="0.25">
      <c r="A28" s="6">
        <v>4</v>
      </c>
      <c r="B28" t="s">
        <v>30</v>
      </c>
      <c r="F28" s="2"/>
    </row>
    <row r="29" spans="1:16" x14ac:dyDescent="0.25">
      <c r="F29" s="2"/>
    </row>
    <row r="30" spans="1:16" x14ac:dyDescent="0.25">
      <c r="F30" s="2"/>
    </row>
    <row r="31" spans="1:16" x14ac:dyDescent="0.25">
      <c r="F31" s="2"/>
    </row>
    <row r="32" spans="1:16" x14ac:dyDescent="0.25">
      <c r="F32" s="2"/>
    </row>
    <row r="33" spans="6:6" x14ac:dyDescent="0.25">
      <c r="F33" s="2"/>
    </row>
    <row r="34" spans="6:6" x14ac:dyDescent="0.25">
      <c r="F34" s="2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UDPPacket_info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Reynaldo Salcedo</cp:lastModifiedBy>
  <cp:lastPrinted>2015-09-15T17:56:26Z</cp:lastPrinted>
  <dcterms:created xsi:type="dcterms:W3CDTF">2015-08-21T19:50:24Z</dcterms:created>
  <dcterms:modified xsi:type="dcterms:W3CDTF">2016-10-12T16:24:24Z</dcterms:modified>
</cp:coreProperties>
</file>