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3A530B5C-4B82-4188-9DB5-EC2719CA3ACD}" xr6:coauthVersionLast="47" xr6:coauthVersionMax="47" xr10:uidLastSave="{00000000-0000-0000-0000-000000000000}"/>
  <bookViews>
    <workbookView xWindow="-120" yWindow="-120" windowWidth="20730" windowHeight="11040" xr2:uid="{00000000-000D-0000-FFFF-FFFF00000000}"/>
  </bookViews>
  <sheets>
    <sheet name="Sheet1" sheetId="1" r:id="rId1"/>
  </sheets>
  <definedNames>
    <definedName name="_xlnm._FilterDatabase" localSheetId="0" hidden="1">Sheet1!$A$1:$J$51</definedName>
    <definedName name="Slicer_Class">#N/A</definedName>
  </definedNames>
  <calcPr calcId="191029"/>
  <pivotCaches>
    <pivotCache cacheId="11"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1" i="1" l="1"/>
  <c r="N44" i="1"/>
  <c r="N18" i="1"/>
  <c r="N10" i="1"/>
  <c r="N3" i="1"/>
  <c r="N2" i="1"/>
  <c r="N41" i="1"/>
  <c r="N46" i="1"/>
  <c r="N27" i="1"/>
  <c r="N25" i="1"/>
  <c r="N45" i="1"/>
  <c r="N7" i="1"/>
  <c r="N19" i="1"/>
  <c r="N11" i="1"/>
  <c r="N26" i="1"/>
  <c r="N50" i="1"/>
  <c r="N35" i="1"/>
  <c r="N39" i="1"/>
  <c r="N8" i="1"/>
  <c r="N29" i="1"/>
  <c r="N51" i="1"/>
  <c r="N12" i="1"/>
  <c r="N31" i="1"/>
  <c r="N21" i="1"/>
  <c r="N14" i="1"/>
  <c r="N5" i="1"/>
  <c r="N42" i="1"/>
  <c r="N15" i="1"/>
  <c r="N6" i="1"/>
  <c r="N32" i="1"/>
  <c r="N38" i="1"/>
  <c r="N43" i="1"/>
  <c r="N4" i="1"/>
  <c r="N47" i="1"/>
  <c r="N20" i="1"/>
  <c r="N37" i="1"/>
  <c r="N30" i="1"/>
  <c r="N33" i="1"/>
  <c r="N40" i="1"/>
  <c r="N48" i="1"/>
  <c r="N34" i="1"/>
  <c r="N28" i="1"/>
  <c r="N9" i="1"/>
  <c r="N36" i="1"/>
  <c r="N49" i="1"/>
  <c r="N17" i="1"/>
  <c r="N23" i="1"/>
  <c r="N13" i="1"/>
  <c r="N22" i="1"/>
  <c r="N16" i="1"/>
  <c r="N24" i="1"/>
  <c r="T20" i="1"/>
  <c r="T17" i="1"/>
  <c r="T14" i="1"/>
  <c r="M44" i="1"/>
  <c r="M18" i="1"/>
  <c r="M10" i="1"/>
  <c r="M3" i="1"/>
  <c r="M2" i="1"/>
  <c r="M41" i="1"/>
  <c r="M46" i="1"/>
  <c r="M27" i="1"/>
  <c r="M25" i="1"/>
  <c r="M45" i="1"/>
  <c r="M7" i="1"/>
  <c r="M19" i="1"/>
  <c r="M11" i="1"/>
  <c r="M26" i="1"/>
  <c r="M50" i="1"/>
  <c r="M35" i="1"/>
  <c r="M39" i="1"/>
  <c r="M8" i="1"/>
  <c r="M29" i="1"/>
  <c r="M51" i="1"/>
  <c r="M12" i="1"/>
  <c r="M31" i="1"/>
  <c r="M21" i="1"/>
  <c r="M14" i="1"/>
  <c r="M5" i="1"/>
  <c r="M42" i="1"/>
  <c r="M15" i="1"/>
  <c r="M6" i="1"/>
  <c r="M32" i="1"/>
  <c r="M38" i="1"/>
  <c r="M43" i="1"/>
  <c r="M4" i="1"/>
  <c r="M47" i="1"/>
  <c r="M20" i="1"/>
  <c r="M37" i="1"/>
  <c r="M30" i="1"/>
  <c r="M33" i="1"/>
  <c r="M40" i="1"/>
  <c r="M48" i="1"/>
  <c r="M34" i="1"/>
  <c r="M28" i="1"/>
  <c r="M9" i="1"/>
  <c r="M36" i="1"/>
  <c r="M49" i="1"/>
  <c r="M17" i="1"/>
  <c r="M23" i="1"/>
  <c r="M13" i="1"/>
  <c r="M22" i="1"/>
  <c r="M16" i="1"/>
  <c r="M24" i="1"/>
  <c r="L44" i="1"/>
  <c r="L18" i="1"/>
  <c r="L10" i="1"/>
  <c r="L3" i="1"/>
  <c r="L2" i="1"/>
  <c r="L41" i="1"/>
  <c r="L46" i="1"/>
  <c r="L27" i="1"/>
  <c r="L25" i="1"/>
  <c r="L45" i="1"/>
  <c r="L7" i="1"/>
  <c r="L19" i="1"/>
  <c r="L11" i="1"/>
  <c r="L26" i="1"/>
  <c r="L50" i="1"/>
  <c r="L35" i="1"/>
  <c r="L39" i="1"/>
  <c r="L8" i="1"/>
  <c r="L29" i="1"/>
  <c r="L51" i="1"/>
  <c r="L12" i="1"/>
  <c r="L31" i="1"/>
  <c r="L21" i="1"/>
  <c r="L14" i="1"/>
  <c r="L5" i="1"/>
  <c r="L42" i="1"/>
  <c r="L15" i="1"/>
  <c r="L6" i="1"/>
  <c r="T48" i="1" s="1"/>
  <c r="L32" i="1"/>
  <c r="L38" i="1"/>
  <c r="L43" i="1"/>
  <c r="L4" i="1"/>
  <c r="L47" i="1"/>
  <c r="L20" i="1"/>
  <c r="L37" i="1"/>
  <c r="L30" i="1"/>
  <c r="L33" i="1"/>
  <c r="L40" i="1"/>
  <c r="L48" i="1"/>
  <c r="L34" i="1"/>
  <c r="L28" i="1"/>
  <c r="L9" i="1"/>
  <c r="L36" i="1"/>
  <c r="L49" i="1"/>
  <c r="L17" i="1"/>
  <c r="L23" i="1"/>
  <c r="L13" i="1"/>
  <c r="L22" i="1"/>
  <c r="L16" i="1"/>
  <c r="L24" i="1"/>
  <c r="K3" i="1"/>
  <c r="O3" i="1" s="1"/>
  <c r="K2" i="1"/>
  <c r="O2" i="1" s="1"/>
  <c r="K41" i="1"/>
  <c r="O41" i="1" s="1"/>
  <c r="K46" i="1"/>
  <c r="O46" i="1" s="1"/>
  <c r="K27" i="1"/>
  <c r="O27" i="1" s="1"/>
  <c r="K25" i="1"/>
  <c r="O25" i="1" s="1"/>
  <c r="K45" i="1"/>
  <c r="O45" i="1" s="1"/>
  <c r="K7" i="1"/>
  <c r="O7" i="1" s="1"/>
  <c r="K19" i="1"/>
  <c r="O19" i="1" s="1"/>
  <c r="K11" i="1"/>
  <c r="O11" i="1" s="1"/>
  <c r="K26" i="1"/>
  <c r="O26" i="1" s="1"/>
  <c r="K50" i="1"/>
  <c r="O50" i="1" s="1"/>
  <c r="K35" i="1"/>
  <c r="O35" i="1" s="1"/>
  <c r="K39" i="1"/>
  <c r="O39" i="1" s="1"/>
  <c r="K8" i="1"/>
  <c r="O8" i="1" s="1"/>
  <c r="K29" i="1"/>
  <c r="O29" i="1" s="1"/>
  <c r="K51" i="1"/>
  <c r="O51" i="1" s="1"/>
  <c r="K12" i="1"/>
  <c r="O12" i="1" s="1"/>
  <c r="K31" i="1"/>
  <c r="O31" i="1" s="1"/>
  <c r="K21" i="1"/>
  <c r="O21" i="1" s="1"/>
  <c r="K14" i="1"/>
  <c r="O14" i="1" s="1"/>
  <c r="K5" i="1"/>
  <c r="O5" i="1" s="1"/>
  <c r="K42" i="1"/>
  <c r="O42" i="1" s="1"/>
  <c r="K15" i="1"/>
  <c r="O15" i="1" s="1"/>
  <c r="K6" i="1"/>
  <c r="O6" i="1" s="1"/>
  <c r="K32" i="1"/>
  <c r="O32" i="1" s="1"/>
  <c r="K38" i="1"/>
  <c r="O38" i="1" s="1"/>
  <c r="K43" i="1"/>
  <c r="O43" i="1" s="1"/>
  <c r="K4" i="1"/>
  <c r="O4" i="1" s="1"/>
  <c r="K47" i="1"/>
  <c r="O47" i="1" s="1"/>
  <c r="K20" i="1"/>
  <c r="O20" i="1" s="1"/>
  <c r="K37" i="1"/>
  <c r="O37" i="1" s="1"/>
  <c r="K30" i="1"/>
  <c r="O30" i="1" s="1"/>
  <c r="K33" i="1"/>
  <c r="O33" i="1" s="1"/>
  <c r="K40" i="1"/>
  <c r="O40" i="1" s="1"/>
  <c r="K48" i="1"/>
  <c r="O48" i="1" s="1"/>
  <c r="K34" i="1"/>
  <c r="O34" i="1" s="1"/>
  <c r="K28" i="1"/>
  <c r="O28" i="1" s="1"/>
  <c r="K9" i="1"/>
  <c r="O9" i="1" s="1"/>
  <c r="K36" i="1"/>
  <c r="O36" i="1" s="1"/>
  <c r="K49" i="1"/>
  <c r="O49" i="1" s="1"/>
  <c r="K17" i="1"/>
  <c r="O17" i="1" s="1"/>
  <c r="K23" i="1"/>
  <c r="O23" i="1" s="1"/>
  <c r="K13" i="1"/>
  <c r="O13" i="1" s="1"/>
  <c r="K22" i="1"/>
  <c r="O22" i="1" s="1"/>
  <c r="K16" i="1"/>
  <c r="O16" i="1" s="1"/>
  <c r="K44" i="1"/>
  <c r="O44" i="1" s="1"/>
  <c r="K18" i="1"/>
  <c r="O18" i="1" s="1"/>
  <c r="K10" i="1"/>
  <c r="O10" i="1" s="1"/>
  <c r="K24" i="1"/>
  <c r="O24" i="1" s="1"/>
  <c r="P10" i="1" l="1"/>
  <c r="P24" i="1"/>
  <c r="P44" i="1"/>
  <c r="P23" i="1"/>
  <c r="P9" i="1"/>
  <c r="P40" i="1"/>
  <c r="P20" i="1"/>
  <c r="P38" i="1"/>
  <c r="P42" i="1"/>
  <c r="P31" i="1"/>
  <c r="P8" i="1"/>
  <c r="P26" i="1"/>
  <c r="P45" i="1"/>
  <c r="P41" i="1"/>
  <c r="P16" i="1"/>
  <c r="P17" i="1"/>
  <c r="P28" i="1"/>
  <c r="P33" i="1"/>
  <c r="P47" i="1"/>
  <c r="P32" i="1"/>
  <c r="P5" i="1"/>
  <c r="P12" i="1"/>
  <c r="P39" i="1"/>
  <c r="P11" i="1"/>
  <c r="P25" i="1"/>
  <c r="P2" i="1"/>
  <c r="P22" i="1"/>
  <c r="P49" i="1"/>
  <c r="P34" i="1"/>
  <c r="P30" i="1"/>
  <c r="P4" i="1"/>
  <c r="P6" i="1"/>
  <c r="P14" i="1"/>
  <c r="P51" i="1"/>
  <c r="P35" i="1"/>
  <c r="P19" i="1"/>
  <c r="P27" i="1"/>
  <c r="P3" i="1"/>
  <c r="P18" i="1"/>
  <c r="P13" i="1"/>
  <c r="P36" i="1"/>
  <c r="P48" i="1"/>
  <c r="P37" i="1"/>
  <c r="P43" i="1"/>
  <c r="P15" i="1"/>
  <c r="P21" i="1"/>
  <c r="P29" i="1"/>
  <c r="P50" i="1"/>
  <c r="P7" i="1"/>
  <c r="P46" i="1"/>
</calcChain>
</file>

<file path=xl/sharedStrings.xml><?xml version="1.0" encoding="utf-8"?>
<sst xmlns="http://schemas.openxmlformats.org/spreadsheetml/2006/main" count="143" uniqueCount="93">
  <si>
    <t>Student Name</t>
  </si>
  <si>
    <t>Class</t>
  </si>
  <si>
    <t>Math Marks</t>
  </si>
  <si>
    <t>Science Marks</t>
  </si>
  <si>
    <t>English Marks</t>
  </si>
  <si>
    <t>History Marks</t>
  </si>
  <si>
    <t>Geography Marks</t>
  </si>
  <si>
    <t>Attendance (%)</t>
  </si>
  <si>
    <t>Sports Points</t>
  </si>
  <si>
    <t>Discipline Rating (1-5)</t>
  </si>
  <si>
    <t>Student_1</t>
  </si>
  <si>
    <t>Student_2</t>
  </si>
  <si>
    <t>Student_3</t>
  </si>
  <si>
    <t>Student_4</t>
  </si>
  <si>
    <t>Student_5</t>
  </si>
  <si>
    <t>Student_6</t>
  </si>
  <si>
    <t>Student_7</t>
  </si>
  <si>
    <t>Student_8</t>
  </si>
  <si>
    <t>Student_9</t>
  </si>
  <si>
    <t>Student_10</t>
  </si>
  <si>
    <t>Student_11</t>
  </si>
  <si>
    <t>Student_12</t>
  </si>
  <si>
    <t>Student_13</t>
  </si>
  <si>
    <t>Student_14</t>
  </si>
  <si>
    <t>Student_15</t>
  </si>
  <si>
    <t>Student_16</t>
  </si>
  <si>
    <t>Student_17</t>
  </si>
  <si>
    <t>Student_18</t>
  </si>
  <si>
    <t>Student_19</t>
  </si>
  <si>
    <t>Student_20</t>
  </si>
  <si>
    <t>Student_21</t>
  </si>
  <si>
    <t>Student_22</t>
  </si>
  <si>
    <t>Student_23</t>
  </si>
  <si>
    <t>Student_24</t>
  </si>
  <si>
    <t>Student_25</t>
  </si>
  <si>
    <t>Student_26</t>
  </si>
  <si>
    <t>Student_27</t>
  </si>
  <si>
    <t>Student_28</t>
  </si>
  <si>
    <t>Student_29</t>
  </si>
  <si>
    <t>Student_30</t>
  </si>
  <si>
    <t>Student_31</t>
  </si>
  <si>
    <t>Student_32</t>
  </si>
  <si>
    <t>Student_33</t>
  </si>
  <si>
    <t>Student_34</t>
  </si>
  <si>
    <t>Student_35</t>
  </si>
  <si>
    <t>Student_36</t>
  </si>
  <si>
    <t>Student_37</t>
  </si>
  <si>
    <t>Student_38</t>
  </si>
  <si>
    <t>Student_39</t>
  </si>
  <si>
    <t>Student_40</t>
  </si>
  <si>
    <t>Student_41</t>
  </si>
  <si>
    <t>Student_42</t>
  </si>
  <si>
    <t>Student_43</t>
  </si>
  <si>
    <t>Student_44</t>
  </si>
  <si>
    <t>Student_45</t>
  </si>
  <si>
    <t>Student_46</t>
  </si>
  <si>
    <t>Student_47</t>
  </si>
  <si>
    <t>Student_48</t>
  </si>
  <si>
    <t>Student_49</t>
  </si>
  <si>
    <t>Student_50</t>
  </si>
  <si>
    <t>10B</t>
  </si>
  <si>
    <t>10C</t>
  </si>
  <si>
    <t>10A</t>
  </si>
  <si>
    <t>Questions</t>
  </si>
  <si>
    <t>1. Calculate Total Marks for each student</t>
  </si>
  <si>
    <t>Total Marks</t>
  </si>
  <si>
    <t>2. Calculate Average Marks</t>
  </si>
  <si>
    <t>Avg Marks</t>
  </si>
  <si>
    <t>3. Classify students as "Pass" or "Fail" (Pass if Average ≥ 40)</t>
  </si>
  <si>
    <t>Result</t>
  </si>
  <si>
    <r>
      <t xml:space="preserve">4. Highlight students scoring </t>
    </r>
    <r>
      <rPr>
        <b/>
        <sz val="11"/>
        <color theme="1"/>
        <rFont val="Calibri"/>
        <family val="2"/>
        <scheme val="minor"/>
      </rPr>
      <t>below 40 in Math</t>
    </r>
  </si>
  <si>
    <t>5. Filter students of Class 10A only</t>
  </si>
  <si>
    <t>6.Count students in Class 10B</t>
  </si>
  <si>
    <t>7. Find highest English Marks</t>
  </si>
  <si>
    <t>8. Find lowest Geography Marks</t>
  </si>
  <si>
    <t>9. Calculate Attendance Marks (Attendance % × 0.5)</t>
  </si>
  <si>
    <t>Attendance Marks</t>
  </si>
  <si>
    <t>10. Calculate Final Score = Total Marks + Attendance Marks + Sports Points</t>
  </si>
  <si>
    <t>Final Score</t>
  </si>
  <si>
    <t>11. Rank students by Final Score (1 = Highest)</t>
  </si>
  <si>
    <t>Rank</t>
  </si>
  <si>
    <t>12. Create Bar Chart of Student Name vs Final Score</t>
  </si>
  <si>
    <t>13. Apply Data Validation to restrict Discipline Rating (1-5 only)</t>
  </si>
  <si>
    <t>14. Use VLOOKUP to find a student's Final Score by their name</t>
  </si>
  <si>
    <t>15.  Calculate Overall Class Average Marks</t>
  </si>
  <si>
    <t>16. Sort students by Final Score in Descending order</t>
  </si>
  <si>
    <t>17. Show students with Discipline Rating = 5</t>
  </si>
  <si>
    <t>18. Create a Pivot Table to summarize Average Marks by Class</t>
  </si>
  <si>
    <t>Row Labels</t>
  </si>
  <si>
    <t>Grand Total</t>
  </si>
  <si>
    <t>Sum of Avg Marks</t>
  </si>
  <si>
    <t>19. Add Slicers to the Pivot Table by Class</t>
  </si>
  <si>
    <t>20. Highlight Top 10 students by Final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</si>
</sst>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5">
    <dxf>
      <font>
        <color rgb="FF9C0006"/>
      </font>
      <fill>
        <patternFill>
          <bgColor rgb="FFFFC7CE"/>
        </patternFill>
      </fill>
    </dxf>
    <dxf>
      <font>
        <b/>
        <i val="0"/>
      </font>
      <fill>
        <patternFill>
          <bgColor rgb="FF92D050"/>
        </patternFill>
      </fill>
    </dxf>
    <dxf>
      <font>
        <b/>
        <i val="0"/>
      </font>
      <fill>
        <patternFill>
          <bgColor rgb="FFDB3733"/>
        </patternFill>
      </fill>
    </dxf>
    <dxf>
      <font>
        <b/>
        <i val="0"/>
      </font>
      <fill>
        <patternFill>
          <bgColor rgb="FF92D050"/>
        </patternFill>
      </fill>
    </dxf>
    <dxf>
      <font>
        <b/>
        <i val="0"/>
      </font>
      <fill>
        <patternFill>
          <bgColor rgb="FFDB3733"/>
        </patternFill>
      </fill>
    </dxf>
  </dxfs>
  <tableStyles count="0" defaultTableStyle="TableStyleMedium9" defaultPivotStyle="PivotStyleLight16"/>
  <colors>
    <mruColors>
      <color rgb="FFDB37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Final Score</c:v>
          </c:tx>
          <c:spPr>
            <a:solidFill>
              <a:schemeClr val="accent2"/>
            </a:solidFill>
            <a:ln>
              <a:noFill/>
            </a:ln>
            <a:effectLst/>
          </c:spPr>
          <c:invertIfNegative val="0"/>
          <c:cat>
            <c:strRef>
              <c:f>Sheet1!$A$2:$A$51</c:f>
              <c:strCache>
                <c:ptCount val="50"/>
                <c:pt idx="0">
                  <c:v>Student_1</c:v>
                </c:pt>
                <c:pt idx="1">
                  <c:v>Student_2</c:v>
                </c:pt>
                <c:pt idx="2">
                  <c:v>Student_3</c:v>
                </c:pt>
                <c:pt idx="3">
                  <c:v>Student_4</c:v>
                </c:pt>
                <c:pt idx="4">
                  <c:v>Student_5</c:v>
                </c:pt>
                <c:pt idx="5">
                  <c:v>Student_6</c:v>
                </c:pt>
                <c:pt idx="6">
                  <c:v>Student_7</c:v>
                </c:pt>
                <c:pt idx="7">
                  <c:v>Student_8</c:v>
                </c:pt>
                <c:pt idx="8">
                  <c:v>Student_9</c:v>
                </c:pt>
                <c:pt idx="9">
                  <c:v>Student_10</c:v>
                </c:pt>
                <c:pt idx="10">
                  <c:v>Student_11</c:v>
                </c:pt>
                <c:pt idx="11">
                  <c:v>Student_12</c:v>
                </c:pt>
                <c:pt idx="12">
                  <c:v>Student_13</c:v>
                </c:pt>
                <c:pt idx="13">
                  <c:v>Student_14</c:v>
                </c:pt>
                <c:pt idx="14">
                  <c:v>Student_15</c:v>
                </c:pt>
                <c:pt idx="15">
                  <c:v>Student_16</c:v>
                </c:pt>
                <c:pt idx="16">
                  <c:v>Student_17</c:v>
                </c:pt>
                <c:pt idx="17">
                  <c:v>Student_18</c:v>
                </c:pt>
                <c:pt idx="18">
                  <c:v>Student_19</c:v>
                </c:pt>
                <c:pt idx="19">
                  <c:v>Student_20</c:v>
                </c:pt>
                <c:pt idx="20">
                  <c:v>Student_21</c:v>
                </c:pt>
                <c:pt idx="21">
                  <c:v>Student_22</c:v>
                </c:pt>
                <c:pt idx="22">
                  <c:v>Student_23</c:v>
                </c:pt>
                <c:pt idx="23">
                  <c:v>Student_24</c:v>
                </c:pt>
                <c:pt idx="24">
                  <c:v>Student_25</c:v>
                </c:pt>
                <c:pt idx="25">
                  <c:v>Student_26</c:v>
                </c:pt>
                <c:pt idx="26">
                  <c:v>Student_27</c:v>
                </c:pt>
                <c:pt idx="27">
                  <c:v>Student_28</c:v>
                </c:pt>
                <c:pt idx="28">
                  <c:v>Student_29</c:v>
                </c:pt>
                <c:pt idx="29">
                  <c:v>Student_30</c:v>
                </c:pt>
                <c:pt idx="30">
                  <c:v>Student_31</c:v>
                </c:pt>
                <c:pt idx="31">
                  <c:v>Student_32</c:v>
                </c:pt>
                <c:pt idx="32">
                  <c:v>Student_33</c:v>
                </c:pt>
                <c:pt idx="33">
                  <c:v>Student_34</c:v>
                </c:pt>
                <c:pt idx="34">
                  <c:v>Student_35</c:v>
                </c:pt>
                <c:pt idx="35">
                  <c:v>Student_36</c:v>
                </c:pt>
                <c:pt idx="36">
                  <c:v>Student_37</c:v>
                </c:pt>
                <c:pt idx="37">
                  <c:v>Student_38</c:v>
                </c:pt>
                <c:pt idx="38">
                  <c:v>Student_39</c:v>
                </c:pt>
                <c:pt idx="39">
                  <c:v>Student_40</c:v>
                </c:pt>
                <c:pt idx="40">
                  <c:v>Student_41</c:v>
                </c:pt>
                <c:pt idx="41">
                  <c:v>Student_42</c:v>
                </c:pt>
                <c:pt idx="42">
                  <c:v>Student_43</c:v>
                </c:pt>
                <c:pt idx="43">
                  <c:v>Student_44</c:v>
                </c:pt>
                <c:pt idx="44">
                  <c:v>Student_45</c:v>
                </c:pt>
                <c:pt idx="45">
                  <c:v>Student_46</c:v>
                </c:pt>
                <c:pt idx="46">
                  <c:v>Student_47</c:v>
                </c:pt>
                <c:pt idx="47">
                  <c:v>Student_48</c:v>
                </c:pt>
                <c:pt idx="48">
                  <c:v>Student_49</c:v>
                </c:pt>
                <c:pt idx="49">
                  <c:v>Student_50</c:v>
                </c:pt>
              </c:strCache>
            </c:strRef>
          </c:cat>
          <c:val>
            <c:numRef>
              <c:f>Sheet1!$O$2:$O$51</c:f>
              <c:numCache>
                <c:formatCode>General</c:formatCode>
                <c:ptCount val="50"/>
                <c:pt idx="0">
                  <c:v>353</c:v>
                </c:pt>
                <c:pt idx="1">
                  <c:v>298</c:v>
                </c:pt>
                <c:pt idx="2">
                  <c:v>367</c:v>
                </c:pt>
                <c:pt idx="3">
                  <c:v>397</c:v>
                </c:pt>
                <c:pt idx="4">
                  <c:v>416</c:v>
                </c:pt>
                <c:pt idx="5">
                  <c:v>460</c:v>
                </c:pt>
                <c:pt idx="6">
                  <c:v>303</c:v>
                </c:pt>
                <c:pt idx="7">
                  <c:v>291</c:v>
                </c:pt>
                <c:pt idx="8">
                  <c:v>343</c:v>
                </c:pt>
                <c:pt idx="9">
                  <c:v>350</c:v>
                </c:pt>
                <c:pt idx="10">
                  <c:v>298</c:v>
                </c:pt>
                <c:pt idx="11">
                  <c:v>400</c:v>
                </c:pt>
                <c:pt idx="12">
                  <c:v>363</c:v>
                </c:pt>
                <c:pt idx="13">
                  <c:v>397</c:v>
                </c:pt>
                <c:pt idx="14">
                  <c:v>349</c:v>
                </c:pt>
                <c:pt idx="15">
                  <c:v>265</c:v>
                </c:pt>
                <c:pt idx="16">
                  <c:v>329</c:v>
                </c:pt>
                <c:pt idx="17">
                  <c:v>305</c:v>
                </c:pt>
                <c:pt idx="18">
                  <c:v>400</c:v>
                </c:pt>
                <c:pt idx="19">
                  <c:v>338</c:v>
                </c:pt>
                <c:pt idx="20">
                  <c:v>262</c:v>
                </c:pt>
                <c:pt idx="21">
                  <c:v>395</c:v>
                </c:pt>
                <c:pt idx="22">
                  <c:v>336</c:v>
                </c:pt>
                <c:pt idx="23">
                  <c:v>361</c:v>
                </c:pt>
                <c:pt idx="24">
                  <c:v>390</c:v>
                </c:pt>
                <c:pt idx="25">
                  <c:v>403</c:v>
                </c:pt>
                <c:pt idx="26">
                  <c:v>302</c:v>
                </c:pt>
                <c:pt idx="27">
                  <c:v>388</c:v>
                </c:pt>
                <c:pt idx="28">
                  <c:v>401</c:v>
                </c:pt>
                <c:pt idx="29">
                  <c:v>336</c:v>
                </c:pt>
                <c:pt idx="30">
                  <c:v>310</c:v>
                </c:pt>
                <c:pt idx="31">
                  <c:v>301</c:v>
                </c:pt>
                <c:pt idx="32">
                  <c:v>405</c:v>
                </c:pt>
                <c:pt idx="33">
                  <c:v>288</c:v>
                </c:pt>
                <c:pt idx="34">
                  <c:v>362</c:v>
                </c:pt>
                <c:pt idx="35">
                  <c:v>316</c:v>
                </c:pt>
                <c:pt idx="36">
                  <c:v>338</c:v>
                </c:pt>
                <c:pt idx="37">
                  <c:v>333</c:v>
                </c:pt>
                <c:pt idx="38">
                  <c:v>304</c:v>
                </c:pt>
                <c:pt idx="39">
                  <c:v>282</c:v>
                </c:pt>
                <c:pt idx="40">
                  <c:v>331</c:v>
                </c:pt>
                <c:pt idx="41">
                  <c:v>343</c:v>
                </c:pt>
                <c:pt idx="42">
                  <c:v>400</c:v>
                </c:pt>
                <c:pt idx="43">
                  <c:v>327</c:v>
                </c:pt>
                <c:pt idx="44">
                  <c:v>273</c:v>
                </c:pt>
                <c:pt idx="45">
                  <c:v>376</c:v>
                </c:pt>
                <c:pt idx="46">
                  <c:v>355</c:v>
                </c:pt>
                <c:pt idx="47">
                  <c:v>392</c:v>
                </c:pt>
                <c:pt idx="48">
                  <c:v>358</c:v>
                </c:pt>
                <c:pt idx="49">
                  <c:v>378</c:v>
                </c:pt>
              </c:numCache>
            </c:numRef>
          </c:val>
          <c:extLst>
            <c:ext xmlns:c16="http://schemas.microsoft.com/office/drawing/2014/chart" uri="{C3380CC4-5D6E-409C-BE32-E72D297353CC}">
              <c16:uniqueId val="{00000001-61B1-4771-95BC-F29801FF0D54}"/>
            </c:ext>
          </c:extLst>
        </c:ser>
        <c:dLbls>
          <c:showLegendKey val="0"/>
          <c:showVal val="0"/>
          <c:showCatName val="0"/>
          <c:showSerName val="0"/>
          <c:showPercent val="0"/>
          <c:showBubbleSize val="0"/>
        </c:dLbls>
        <c:gapWidth val="219"/>
        <c:overlap val="-27"/>
        <c:axId val="609756640"/>
        <c:axId val="515176960"/>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Sheet1!$A$2:$A$51</c15:sqref>
                        </c15:formulaRef>
                      </c:ext>
                    </c:extLst>
                    <c:strCache>
                      <c:ptCount val="50"/>
                      <c:pt idx="0">
                        <c:v>Student_1</c:v>
                      </c:pt>
                      <c:pt idx="1">
                        <c:v>Student_2</c:v>
                      </c:pt>
                      <c:pt idx="2">
                        <c:v>Student_3</c:v>
                      </c:pt>
                      <c:pt idx="3">
                        <c:v>Student_4</c:v>
                      </c:pt>
                      <c:pt idx="4">
                        <c:v>Student_5</c:v>
                      </c:pt>
                      <c:pt idx="5">
                        <c:v>Student_6</c:v>
                      </c:pt>
                      <c:pt idx="6">
                        <c:v>Student_7</c:v>
                      </c:pt>
                      <c:pt idx="7">
                        <c:v>Student_8</c:v>
                      </c:pt>
                      <c:pt idx="8">
                        <c:v>Student_9</c:v>
                      </c:pt>
                      <c:pt idx="9">
                        <c:v>Student_10</c:v>
                      </c:pt>
                      <c:pt idx="10">
                        <c:v>Student_11</c:v>
                      </c:pt>
                      <c:pt idx="11">
                        <c:v>Student_12</c:v>
                      </c:pt>
                      <c:pt idx="12">
                        <c:v>Student_13</c:v>
                      </c:pt>
                      <c:pt idx="13">
                        <c:v>Student_14</c:v>
                      </c:pt>
                      <c:pt idx="14">
                        <c:v>Student_15</c:v>
                      </c:pt>
                      <c:pt idx="15">
                        <c:v>Student_16</c:v>
                      </c:pt>
                      <c:pt idx="16">
                        <c:v>Student_17</c:v>
                      </c:pt>
                      <c:pt idx="17">
                        <c:v>Student_18</c:v>
                      </c:pt>
                      <c:pt idx="18">
                        <c:v>Student_19</c:v>
                      </c:pt>
                      <c:pt idx="19">
                        <c:v>Student_20</c:v>
                      </c:pt>
                      <c:pt idx="20">
                        <c:v>Student_21</c:v>
                      </c:pt>
                      <c:pt idx="21">
                        <c:v>Student_22</c:v>
                      </c:pt>
                      <c:pt idx="22">
                        <c:v>Student_23</c:v>
                      </c:pt>
                      <c:pt idx="23">
                        <c:v>Student_24</c:v>
                      </c:pt>
                      <c:pt idx="24">
                        <c:v>Student_25</c:v>
                      </c:pt>
                      <c:pt idx="25">
                        <c:v>Student_26</c:v>
                      </c:pt>
                      <c:pt idx="26">
                        <c:v>Student_27</c:v>
                      </c:pt>
                      <c:pt idx="27">
                        <c:v>Student_28</c:v>
                      </c:pt>
                      <c:pt idx="28">
                        <c:v>Student_29</c:v>
                      </c:pt>
                      <c:pt idx="29">
                        <c:v>Student_30</c:v>
                      </c:pt>
                      <c:pt idx="30">
                        <c:v>Student_31</c:v>
                      </c:pt>
                      <c:pt idx="31">
                        <c:v>Student_32</c:v>
                      </c:pt>
                      <c:pt idx="32">
                        <c:v>Student_33</c:v>
                      </c:pt>
                      <c:pt idx="33">
                        <c:v>Student_34</c:v>
                      </c:pt>
                      <c:pt idx="34">
                        <c:v>Student_35</c:v>
                      </c:pt>
                      <c:pt idx="35">
                        <c:v>Student_36</c:v>
                      </c:pt>
                      <c:pt idx="36">
                        <c:v>Student_37</c:v>
                      </c:pt>
                      <c:pt idx="37">
                        <c:v>Student_38</c:v>
                      </c:pt>
                      <c:pt idx="38">
                        <c:v>Student_39</c:v>
                      </c:pt>
                      <c:pt idx="39">
                        <c:v>Student_40</c:v>
                      </c:pt>
                      <c:pt idx="40">
                        <c:v>Student_41</c:v>
                      </c:pt>
                      <c:pt idx="41">
                        <c:v>Student_42</c:v>
                      </c:pt>
                      <c:pt idx="42">
                        <c:v>Student_43</c:v>
                      </c:pt>
                      <c:pt idx="43">
                        <c:v>Student_44</c:v>
                      </c:pt>
                      <c:pt idx="44">
                        <c:v>Student_45</c:v>
                      </c:pt>
                      <c:pt idx="45">
                        <c:v>Student_46</c:v>
                      </c:pt>
                      <c:pt idx="46">
                        <c:v>Student_47</c:v>
                      </c:pt>
                      <c:pt idx="47">
                        <c:v>Student_48</c:v>
                      </c:pt>
                      <c:pt idx="48">
                        <c:v>Student_49</c:v>
                      </c:pt>
                      <c:pt idx="49">
                        <c:v>Student_50</c:v>
                      </c:pt>
                    </c:strCache>
                  </c:strRef>
                </c:cat>
                <c:val>
                  <c:numRef>
                    <c:extLst>
                      <c:ext uri="{02D57815-91ED-43cb-92C2-25804820EDAC}">
                        <c15:formulaRef>
                          <c15:sqref>Sheet1!$A$51</c15:sqref>
                        </c15:formulaRef>
                      </c:ext>
                    </c:extLst>
                    <c:numCache>
                      <c:formatCode>General</c:formatCode>
                      <c:ptCount val="1"/>
                      <c:pt idx="0">
                        <c:v>0</c:v>
                      </c:pt>
                    </c:numCache>
                  </c:numRef>
                </c:val>
                <c:extLst>
                  <c:ext xmlns:c16="http://schemas.microsoft.com/office/drawing/2014/chart" uri="{C3380CC4-5D6E-409C-BE32-E72D297353CC}">
                    <c16:uniqueId val="{00000000-61B1-4771-95BC-F29801FF0D54}"/>
                  </c:ext>
                </c:extLst>
              </c15:ser>
            </c15:filteredBarSeries>
          </c:ext>
        </c:extLst>
      </c:barChart>
      <c:catAx>
        <c:axId val="60975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76960"/>
        <c:crosses val="autoZero"/>
        <c:auto val="1"/>
        <c:lblAlgn val="ctr"/>
        <c:lblOffset val="100"/>
        <c:noMultiLvlLbl val="0"/>
      </c:catAx>
      <c:valAx>
        <c:axId val="51517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5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38100</xdr:colOff>
      <xdr:row>28</xdr:row>
      <xdr:rowOff>138112</xdr:rowOff>
    </xdr:from>
    <xdr:to>
      <xdr:col>26</xdr:col>
      <xdr:colOff>342900</xdr:colOff>
      <xdr:row>43</xdr:row>
      <xdr:rowOff>23812</xdr:rowOff>
    </xdr:to>
    <xdr:graphicFrame macro="">
      <xdr:nvGraphicFramePr>
        <xdr:cNvPr id="5" name="Chart 4">
          <a:extLst>
            <a:ext uri="{FF2B5EF4-FFF2-40B4-BE49-F238E27FC236}">
              <a16:creationId xmlns:a16="http://schemas.microsoft.com/office/drawing/2014/main" id="{6F244165-CA44-9768-AFA0-9281C265F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38100</xdr:colOff>
      <xdr:row>58</xdr:row>
      <xdr:rowOff>1</xdr:rowOff>
    </xdr:from>
    <xdr:to>
      <xdr:col>26</xdr:col>
      <xdr:colOff>38100</xdr:colOff>
      <xdr:row>64</xdr:row>
      <xdr:rowOff>95251</xdr:rowOff>
    </xdr:to>
    <mc:AlternateContent xmlns:mc="http://schemas.openxmlformats.org/markup-compatibility/2006">
      <mc:Choice xmlns:a14="http://schemas.microsoft.com/office/drawing/2010/main" Requires="a14">
        <xdr:graphicFrame macro="">
          <xdr:nvGraphicFramePr>
            <xdr:cNvPr id="6" name="Class">
              <a:extLst>
                <a:ext uri="{FF2B5EF4-FFF2-40B4-BE49-F238E27FC236}">
                  <a16:creationId xmlns:a16="http://schemas.microsoft.com/office/drawing/2014/main" id="{B0AF1886-10EE-50D0-7208-E0FF72264483}"/>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19469100" y="11049001"/>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7.999807986111" createdVersion="8" refreshedVersion="8" minRefreshableVersion="3" recordCount="50" xr:uid="{A5C8879B-18F2-4BFD-B94D-787CFC8BF10C}">
  <cacheSource type="worksheet">
    <worksheetSource ref="A1:P51" sheet="Sheet1"/>
  </cacheSource>
  <cacheFields count="16">
    <cacheField name="Student Name" numFmtId="0">
      <sharedItems/>
    </cacheField>
    <cacheField name="Class" numFmtId="0">
      <sharedItems count="3">
        <s v="10B"/>
        <s v="10C"/>
        <s v="10A"/>
      </sharedItems>
    </cacheField>
    <cacheField name="Math Marks" numFmtId="0">
      <sharedItems containsSemiMixedTypes="0" containsString="0" containsNumber="1" containsInteger="1" minValue="35" maxValue="97"/>
    </cacheField>
    <cacheField name="Science Marks" numFmtId="0">
      <sharedItems containsSemiMixedTypes="0" containsString="0" containsNumber="1" containsInteger="1" minValue="35" maxValue="99"/>
    </cacheField>
    <cacheField name="English Marks" numFmtId="0">
      <sharedItems containsSemiMixedTypes="0" containsString="0" containsNumber="1" containsInteger="1" minValue="35" maxValue="98"/>
    </cacheField>
    <cacheField name="History Marks" numFmtId="0">
      <sharedItems containsSemiMixedTypes="0" containsString="0" containsNumber="1" containsInteger="1" minValue="35" maxValue="99"/>
    </cacheField>
    <cacheField name="Geography Marks" numFmtId="0">
      <sharedItems containsSemiMixedTypes="0" containsString="0" containsNumber="1" containsInteger="1" minValue="35" maxValue="98"/>
    </cacheField>
    <cacheField name="Attendance (%)" numFmtId="0">
      <sharedItems containsSemiMixedTypes="0" containsString="0" containsNumber="1" minValue="60.62" maxValue="99.6"/>
    </cacheField>
    <cacheField name="Sports Points" numFmtId="0">
      <sharedItems containsSemiMixedTypes="0" containsString="0" containsNumber="1" containsInteger="1" minValue="0" maxValue="19"/>
    </cacheField>
    <cacheField name="Discipline Rating (1-5)" numFmtId="0">
      <sharedItems containsSemiMixedTypes="0" containsString="0" containsNumber="1" containsInteger="1" minValue="1" maxValue="5"/>
    </cacheField>
    <cacheField name="Total Marks" numFmtId="0">
      <sharedItems containsSemiMixedTypes="0" containsString="0" containsNumber="1" containsInteger="1" minValue="240" maxValue="449"/>
    </cacheField>
    <cacheField name="Avg Marks" numFmtId="0">
      <sharedItems containsSemiMixedTypes="0" containsString="0" containsNumber="1" minValue="48" maxValue="89.8"/>
    </cacheField>
    <cacheField name="Result" numFmtId="0">
      <sharedItems/>
    </cacheField>
    <cacheField name="Attendance Marks" numFmtId="0">
      <sharedItems containsSemiMixedTypes="0" containsString="0" containsNumber="1" minValue="30.31" maxValue="49.8"/>
    </cacheField>
    <cacheField name="Final Score" numFmtId="0">
      <sharedItems containsSemiMixedTypes="0" containsString="0" containsNumber="1" containsInteger="1" minValue="262" maxValue="460"/>
    </cacheField>
    <cacheField name="Rank" numFmtId="0">
      <sharedItems containsSemiMixedTypes="0" containsString="0" containsNumber="1" minValue="1" maxValue="50"/>
    </cacheField>
  </cacheFields>
  <extLst>
    <ext xmlns:x14="http://schemas.microsoft.com/office/spreadsheetml/2009/9/main" uri="{725AE2AE-9491-48be-B2B4-4EB974FC3084}">
      <x14:pivotCacheDefinition pivotCacheId="1908953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Student_1"/>
    <x v="0"/>
    <n v="86"/>
    <n v="49"/>
    <n v="95"/>
    <n v="55"/>
    <n v="58"/>
    <n v="96.59"/>
    <n v="5"/>
    <n v="5"/>
    <n v="343"/>
    <n v="68.599999999999994"/>
    <s v="Pass"/>
    <n v="48.295000000000002"/>
    <n v="353"/>
    <n v="23"/>
  </r>
  <r>
    <s v="Student_2"/>
    <x v="1"/>
    <n v="37"/>
    <n v="56"/>
    <n v="87"/>
    <n v="36"/>
    <n v="64"/>
    <n v="74.81"/>
    <n v="14"/>
    <n v="4"/>
    <n v="280"/>
    <n v="56"/>
    <s v="Pass"/>
    <n v="37.405000000000001"/>
    <n v="298"/>
    <n v="43.5"/>
  </r>
  <r>
    <s v="Student_3"/>
    <x v="1"/>
    <n v="72"/>
    <n v="36"/>
    <n v="98"/>
    <n v="94"/>
    <n v="55"/>
    <n v="60.62"/>
    <n v="10"/>
    <n v="2"/>
    <n v="355"/>
    <n v="71"/>
    <s v="Pass"/>
    <n v="30.31"/>
    <n v="367"/>
    <n v="17"/>
  </r>
  <r>
    <s v="Student_4"/>
    <x v="2"/>
    <n v="67"/>
    <n v="92"/>
    <n v="56"/>
    <n v="83"/>
    <n v="93"/>
    <n v="97.13"/>
    <n v="4"/>
    <n v="2"/>
    <n v="391"/>
    <n v="78.2"/>
    <s v="Pass"/>
    <n v="48.564999999999998"/>
    <n v="397"/>
    <n v="9.5"/>
  </r>
  <r>
    <s v="Student_5"/>
    <x v="0"/>
    <n v="76"/>
    <n v="94"/>
    <n v="49"/>
    <n v="96"/>
    <n v="96"/>
    <n v="77.13"/>
    <n v="0"/>
    <n v="5"/>
    <n v="411"/>
    <n v="82.2"/>
    <s v="Pass"/>
    <n v="38.564999999999998"/>
    <n v="416"/>
    <n v="2"/>
  </r>
  <r>
    <s v="Student_6"/>
    <x v="2"/>
    <n v="81"/>
    <n v="96"/>
    <n v="85"/>
    <n v="89"/>
    <n v="98"/>
    <n v="98.67"/>
    <n v="7"/>
    <n v="4"/>
    <n v="449"/>
    <n v="89.8"/>
    <s v="Pass"/>
    <n v="49.335000000000001"/>
    <n v="460"/>
    <n v="1"/>
  </r>
  <r>
    <s v="Student_7"/>
    <x v="0"/>
    <n v="37"/>
    <n v="85"/>
    <n v="41"/>
    <n v="55"/>
    <n v="73"/>
    <n v="98.54"/>
    <n v="11"/>
    <n v="1"/>
    <n v="291"/>
    <n v="58.2"/>
    <s v="Pass"/>
    <n v="49.27"/>
    <n v="303"/>
    <n v="40"/>
  </r>
  <r>
    <s v="Student_8"/>
    <x v="0"/>
    <n v="52"/>
    <n v="38"/>
    <n v="94"/>
    <n v="48"/>
    <n v="43"/>
    <n v="94.12"/>
    <n v="11"/>
    <n v="5"/>
    <n v="275"/>
    <n v="55"/>
    <s v="Pass"/>
    <n v="47.06"/>
    <n v="291"/>
    <n v="45"/>
  </r>
  <r>
    <s v="Student_9"/>
    <x v="0"/>
    <n v="87"/>
    <n v="36"/>
    <n v="94"/>
    <n v="78"/>
    <n v="42"/>
    <n v="71.78"/>
    <n v="4"/>
    <n v="2"/>
    <n v="337"/>
    <n v="67.400000000000006"/>
    <s v="Pass"/>
    <n v="35.89"/>
    <n v="343"/>
    <n v="26.5"/>
  </r>
  <r>
    <s v="Student_10"/>
    <x v="0"/>
    <n v="81"/>
    <n v="69"/>
    <n v="70"/>
    <n v="84"/>
    <n v="38"/>
    <n v="75.400000000000006"/>
    <n v="6"/>
    <n v="2"/>
    <n v="342"/>
    <n v="68.400000000000006"/>
    <s v="Pass"/>
    <n v="37.700000000000003"/>
    <n v="350"/>
    <n v="24"/>
  </r>
  <r>
    <s v="Student_11"/>
    <x v="0"/>
    <n v="36"/>
    <n v="40"/>
    <n v="88"/>
    <n v="38"/>
    <n v="88"/>
    <n v="94.05"/>
    <n v="3"/>
    <n v="5"/>
    <n v="290"/>
    <n v="58"/>
    <s v="Pass"/>
    <n v="47.024999999999999"/>
    <n v="298"/>
    <n v="43.5"/>
  </r>
  <r>
    <s v="Student_12"/>
    <x v="1"/>
    <n v="97"/>
    <n v="52"/>
    <n v="78"/>
    <n v="68"/>
    <n v="96"/>
    <n v="72.680000000000007"/>
    <n v="5"/>
    <n v="4"/>
    <n v="391"/>
    <n v="78.2"/>
    <s v="Pass"/>
    <n v="36.340000000000003"/>
    <n v="400"/>
    <n v="7"/>
  </r>
  <r>
    <s v="Student_13"/>
    <x v="2"/>
    <n v="48"/>
    <n v="82"/>
    <n v="49"/>
    <n v="96"/>
    <n v="74"/>
    <n v="66.78"/>
    <n v="12"/>
    <n v="2"/>
    <n v="349"/>
    <n v="69.8"/>
    <s v="Pass"/>
    <n v="33.39"/>
    <n v="363"/>
    <n v="18"/>
  </r>
  <r>
    <s v="Student_14"/>
    <x v="1"/>
    <n v="87"/>
    <n v="58"/>
    <n v="60"/>
    <n v="94"/>
    <n v="75"/>
    <n v="82.27"/>
    <n v="19"/>
    <n v="4"/>
    <n v="374"/>
    <n v="74.8"/>
    <s v="Pass"/>
    <n v="41.134999999999998"/>
    <n v="397"/>
    <n v="9.5"/>
  </r>
  <r>
    <s v="Student_15"/>
    <x v="0"/>
    <n v="63"/>
    <n v="49"/>
    <n v="79"/>
    <n v="99"/>
    <n v="43"/>
    <n v="97.45"/>
    <n v="14"/>
    <n v="2"/>
    <n v="333"/>
    <n v="66.599999999999994"/>
    <s v="Pass"/>
    <n v="48.725000000000001"/>
    <n v="349"/>
    <n v="25"/>
  </r>
  <r>
    <s v="Student_16"/>
    <x v="2"/>
    <n v="35"/>
    <n v="42"/>
    <n v="97"/>
    <n v="45"/>
    <n v="42"/>
    <n v="87.84"/>
    <n v="2"/>
    <n v="2"/>
    <n v="261"/>
    <n v="52.2"/>
    <s v="Pass"/>
    <n v="43.92"/>
    <n v="265"/>
    <n v="49"/>
  </r>
  <r>
    <s v="Student_17"/>
    <x v="0"/>
    <n v="69"/>
    <n v="69"/>
    <n v="67"/>
    <n v="39"/>
    <n v="75"/>
    <n v="82.8"/>
    <n v="7"/>
    <n v="3"/>
    <n v="319"/>
    <n v="63.8"/>
    <s v="Pass"/>
    <n v="41.4"/>
    <n v="329"/>
    <n v="34"/>
  </r>
  <r>
    <s v="Student_18"/>
    <x v="2"/>
    <n v="62"/>
    <n v="41"/>
    <n v="46"/>
    <n v="68"/>
    <n v="67"/>
    <n v="63.89"/>
    <n v="19"/>
    <n v="2"/>
    <n v="284"/>
    <n v="56.8"/>
    <s v="Pass"/>
    <n v="31.945"/>
    <n v="305"/>
    <n v="38"/>
  </r>
  <r>
    <s v="Student_19"/>
    <x v="1"/>
    <n v="82"/>
    <n v="57"/>
    <n v="96"/>
    <n v="71"/>
    <n v="78"/>
    <n v="84.6"/>
    <n v="15"/>
    <n v="1"/>
    <n v="384"/>
    <n v="76.8"/>
    <s v="Pass"/>
    <n v="42.3"/>
    <n v="400"/>
    <n v="7"/>
  </r>
  <r>
    <s v="Student_20"/>
    <x v="2"/>
    <n v="69"/>
    <n v="99"/>
    <n v="81"/>
    <n v="37"/>
    <n v="35"/>
    <n v="99.6"/>
    <n v="12"/>
    <n v="5"/>
    <n v="321"/>
    <n v="64.2"/>
    <s v="Pass"/>
    <n v="49.8"/>
    <n v="338"/>
    <n v="28.5"/>
  </r>
  <r>
    <s v="Student_21"/>
    <x v="2"/>
    <n v="39"/>
    <n v="48"/>
    <n v="61"/>
    <n v="43"/>
    <n v="49"/>
    <n v="65.599999999999994"/>
    <n v="17"/>
    <n v="5"/>
    <n v="240"/>
    <n v="48"/>
    <s v="Pass"/>
    <n v="32.799999999999997"/>
    <n v="262"/>
    <n v="50"/>
  </r>
  <r>
    <s v="Student_22"/>
    <x v="2"/>
    <n v="76"/>
    <n v="85"/>
    <n v="97"/>
    <n v="86"/>
    <n v="38"/>
    <n v="80.73"/>
    <n v="9"/>
    <n v="4"/>
    <n v="382"/>
    <n v="76.400000000000006"/>
    <s v="Pass"/>
    <n v="40.365000000000002"/>
    <n v="395"/>
    <n v="11"/>
  </r>
  <r>
    <s v="Student_23"/>
    <x v="2"/>
    <n v="57"/>
    <n v="49"/>
    <n v="77"/>
    <n v="63"/>
    <n v="70"/>
    <n v="95.09"/>
    <n v="18"/>
    <n v="2"/>
    <n v="316"/>
    <n v="63.2"/>
    <s v="Pass"/>
    <n v="47.545000000000002"/>
    <n v="336"/>
    <n v="30.5"/>
  </r>
  <r>
    <s v="Student_24"/>
    <x v="2"/>
    <n v="47"/>
    <n v="66"/>
    <n v="93"/>
    <n v="62"/>
    <n v="76"/>
    <n v="89.63"/>
    <n v="16"/>
    <n v="1"/>
    <n v="344"/>
    <n v="68.8"/>
    <s v="Pass"/>
    <n v="44.814999999999998"/>
    <n v="361"/>
    <n v="20"/>
  </r>
  <r>
    <s v="Student_25"/>
    <x v="0"/>
    <n v="79"/>
    <n v="96"/>
    <n v="91"/>
    <n v="40"/>
    <n v="62"/>
    <n v="87.88"/>
    <n v="18"/>
    <n v="4"/>
    <n v="368"/>
    <n v="73.599999999999994"/>
    <s v="Pass"/>
    <n v="43.94"/>
    <n v="390"/>
    <n v="13"/>
  </r>
  <r>
    <s v="Student_26"/>
    <x v="2"/>
    <n v="62"/>
    <n v="78"/>
    <n v="64"/>
    <n v="96"/>
    <n v="96"/>
    <n v="88.1"/>
    <n v="4"/>
    <n v="3"/>
    <n v="396"/>
    <n v="79.2"/>
    <s v="Pass"/>
    <n v="44.05"/>
    <n v="403"/>
    <n v="4"/>
  </r>
  <r>
    <s v="Student_27"/>
    <x v="2"/>
    <n v="35"/>
    <n v="61"/>
    <n v="96"/>
    <n v="37"/>
    <n v="61"/>
    <n v="74.38"/>
    <n v="8"/>
    <n v="4"/>
    <n v="290"/>
    <n v="58"/>
    <s v="Pass"/>
    <n v="37.19"/>
    <n v="302"/>
    <n v="41"/>
  </r>
  <r>
    <s v="Student_28"/>
    <x v="1"/>
    <n v="43"/>
    <n v="96"/>
    <n v="71"/>
    <n v="85"/>
    <n v="78"/>
    <n v="71.739999999999995"/>
    <n v="11"/>
    <n v="4"/>
    <n v="373"/>
    <n v="74.599999999999994"/>
    <s v="Pass"/>
    <n v="35.869999999999997"/>
    <n v="388"/>
    <n v="14"/>
  </r>
  <r>
    <s v="Student_29"/>
    <x v="2"/>
    <n v="58"/>
    <n v="93"/>
    <n v="66"/>
    <n v="86"/>
    <n v="96"/>
    <n v="92.37"/>
    <n v="0"/>
    <n v="2"/>
    <n v="399"/>
    <n v="79.8"/>
    <s v="Pass"/>
    <n v="46.185000000000002"/>
    <n v="401"/>
    <n v="5"/>
  </r>
  <r>
    <s v="Student_30"/>
    <x v="1"/>
    <n v="92"/>
    <n v="86"/>
    <n v="46"/>
    <n v="73"/>
    <n v="36"/>
    <n v="92.4"/>
    <n v="0"/>
    <n v="3"/>
    <n v="333"/>
    <n v="66.599999999999994"/>
    <s v="Pass"/>
    <n v="46.2"/>
    <n v="336"/>
    <n v="30.5"/>
  </r>
  <r>
    <s v="Student_31"/>
    <x v="0"/>
    <n v="37"/>
    <n v="90"/>
    <n v="93"/>
    <n v="36"/>
    <n v="36"/>
    <n v="94.68"/>
    <n v="14"/>
    <n v="4"/>
    <n v="292"/>
    <n v="58.4"/>
    <s v="Pass"/>
    <n v="47.34"/>
    <n v="310"/>
    <n v="37"/>
  </r>
  <r>
    <s v="Student_32"/>
    <x v="2"/>
    <n v="88"/>
    <n v="35"/>
    <n v="53"/>
    <n v="36"/>
    <n v="87"/>
    <n v="96.53"/>
    <n v="1"/>
    <n v="1"/>
    <n v="299"/>
    <n v="59.8"/>
    <s v="Pass"/>
    <n v="48.265000000000001"/>
    <n v="301"/>
    <n v="42"/>
  </r>
  <r>
    <s v="Student_33"/>
    <x v="1"/>
    <n v="78"/>
    <n v="66"/>
    <n v="66"/>
    <n v="89"/>
    <n v="90"/>
    <n v="80.45"/>
    <n v="15"/>
    <n v="1"/>
    <n v="389"/>
    <n v="77.8"/>
    <s v="Pass"/>
    <n v="40.225000000000001"/>
    <n v="405"/>
    <n v="3"/>
  </r>
  <r>
    <s v="Student_34"/>
    <x v="1"/>
    <n v="51"/>
    <n v="72"/>
    <n v="58"/>
    <n v="45"/>
    <n v="50"/>
    <n v="80.06"/>
    <n v="7"/>
    <n v="5"/>
    <n v="276"/>
    <n v="55.2"/>
    <s v="Pass"/>
    <n v="40.03"/>
    <n v="288"/>
    <n v="46"/>
  </r>
  <r>
    <s v="Student_35"/>
    <x v="0"/>
    <n v="93"/>
    <n v="37"/>
    <n v="54"/>
    <n v="93"/>
    <n v="70"/>
    <n v="91.93"/>
    <n v="12"/>
    <n v="3"/>
    <n v="347"/>
    <n v="69.400000000000006"/>
    <s v="Pass"/>
    <n v="45.965000000000003"/>
    <n v="362"/>
    <n v="19"/>
  </r>
  <r>
    <s v="Student_36"/>
    <x v="2"/>
    <n v="53"/>
    <n v="53"/>
    <n v="54"/>
    <n v="86"/>
    <n v="67"/>
    <n v="86"/>
    <n v="0"/>
    <n v="3"/>
    <n v="313"/>
    <n v="62.6"/>
    <s v="Pass"/>
    <n v="43"/>
    <n v="316"/>
    <n v="36"/>
  </r>
  <r>
    <s v="Student_37"/>
    <x v="2"/>
    <n v="74"/>
    <n v="73"/>
    <n v="35"/>
    <n v="45"/>
    <n v="91"/>
    <n v="88.08"/>
    <n v="15"/>
    <n v="5"/>
    <n v="318"/>
    <n v="63.6"/>
    <s v="Pass"/>
    <n v="44.04"/>
    <n v="338"/>
    <n v="28.5"/>
  </r>
  <r>
    <s v="Student_38"/>
    <x v="1"/>
    <n v="84"/>
    <n v="57"/>
    <n v="65"/>
    <n v="76"/>
    <n v="41"/>
    <n v="91.83"/>
    <n v="6"/>
    <n v="4"/>
    <n v="323"/>
    <n v="64.599999999999994"/>
    <s v="Pass"/>
    <n v="45.914999999999999"/>
    <n v="333"/>
    <n v="32"/>
  </r>
  <r>
    <s v="Student_39"/>
    <x v="2"/>
    <n v="50"/>
    <n v="94"/>
    <n v="36"/>
    <n v="35"/>
    <n v="82"/>
    <n v="95.6"/>
    <n v="4"/>
    <n v="3"/>
    <n v="297"/>
    <n v="59.4"/>
    <s v="Pass"/>
    <n v="47.8"/>
    <n v="304"/>
    <n v="39"/>
  </r>
  <r>
    <s v="Student_40"/>
    <x v="1"/>
    <n v="46"/>
    <n v="71"/>
    <n v="66"/>
    <n v="43"/>
    <n v="53"/>
    <n v="73.52"/>
    <n v="2"/>
    <n v="1"/>
    <n v="279"/>
    <n v="55.8"/>
    <s v="Pass"/>
    <n v="36.76"/>
    <n v="282"/>
    <n v="47"/>
  </r>
  <r>
    <s v="Student_41"/>
    <x v="2"/>
    <n v="82"/>
    <n v="37"/>
    <n v="54"/>
    <n v="58"/>
    <n v="88"/>
    <n v="75.02"/>
    <n v="11"/>
    <n v="1"/>
    <n v="319"/>
    <n v="63.8"/>
    <s v="Pass"/>
    <n v="37.51"/>
    <n v="331"/>
    <n v="33"/>
  </r>
  <r>
    <s v="Student_42"/>
    <x v="1"/>
    <n v="67"/>
    <n v="58"/>
    <n v="70"/>
    <n v="72"/>
    <n v="59"/>
    <n v="63.76"/>
    <n v="15"/>
    <n v="2"/>
    <n v="326"/>
    <n v="65.2"/>
    <s v="Pass"/>
    <n v="31.88"/>
    <n v="343"/>
    <n v="26.5"/>
  </r>
  <r>
    <s v="Student_43"/>
    <x v="2"/>
    <n v="52"/>
    <n v="88"/>
    <n v="69"/>
    <n v="95"/>
    <n v="75"/>
    <n v="83.13"/>
    <n v="18"/>
    <n v="3"/>
    <n v="379"/>
    <n v="75.8"/>
    <s v="Pass"/>
    <n v="41.564999999999998"/>
    <n v="400"/>
    <n v="7"/>
  </r>
  <r>
    <s v="Student_44"/>
    <x v="0"/>
    <n v="67"/>
    <n v="67"/>
    <n v="48"/>
    <n v="55"/>
    <n v="82"/>
    <n v="61.44"/>
    <n v="4"/>
    <n v="4"/>
    <n v="319"/>
    <n v="63.8"/>
    <s v="Pass"/>
    <n v="30.72"/>
    <n v="327"/>
    <n v="35"/>
  </r>
  <r>
    <s v="Student_45"/>
    <x v="2"/>
    <n v="54"/>
    <n v="42"/>
    <n v="41"/>
    <n v="51"/>
    <n v="67"/>
    <n v="78.62"/>
    <n v="13"/>
    <n v="5"/>
    <n v="255"/>
    <n v="51"/>
    <s v="Pass"/>
    <n v="39.31"/>
    <n v="273"/>
    <n v="48"/>
  </r>
  <r>
    <s v="Student_46"/>
    <x v="2"/>
    <n v="82"/>
    <n v="93"/>
    <n v="56"/>
    <n v="64"/>
    <n v="72"/>
    <n v="81.709999999999994"/>
    <n v="4"/>
    <n v="5"/>
    <n v="367"/>
    <n v="73.400000000000006"/>
    <s v="Pass"/>
    <n v="40.854999999999997"/>
    <n v="376"/>
    <n v="16"/>
  </r>
  <r>
    <s v="Student_47"/>
    <x v="0"/>
    <n v="85"/>
    <n v="88"/>
    <n v="42"/>
    <n v="61"/>
    <n v="61"/>
    <n v="71.459999999999994"/>
    <n v="14"/>
    <n v="4"/>
    <n v="337"/>
    <n v="67.400000000000006"/>
    <s v="Pass"/>
    <n v="35.729999999999997"/>
    <n v="355"/>
    <n v="22"/>
  </r>
  <r>
    <s v="Student_48"/>
    <x v="2"/>
    <n v="55"/>
    <n v="64"/>
    <n v="62"/>
    <n v="98"/>
    <n v="95"/>
    <n v="83.63"/>
    <n v="16"/>
    <n v="2"/>
    <n v="374"/>
    <n v="74.8"/>
    <s v="Pass"/>
    <n v="41.814999999999998"/>
    <n v="392"/>
    <n v="12"/>
  </r>
  <r>
    <s v="Student_49"/>
    <x v="0"/>
    <n v="82"/>
    <n v="53"/>
    <n v="38"/>
    <n v="69"/>
    <n v="98"/>
    <n v="61.22"/>
    <n v="13"/>
    <n v="5"/>
    <n v="340"/>
    <n v="68"/>
    <s v="Pass"/>
    <n v="30.61"/>
    <n v="358"/>
    <n v="21"/>
  </r>
  <r>
    <s v="Student_50"/>
    <x v="2"/>
    <n v="83"/>
    <n v="51"/>
    <n v="78"/>
    <n v="64"/>
    <n v="80"/>
    <n v="61.49"/>
    <n v="19"/>
    <n v="3"/>
    <n v="356"/>
    <n v="71.2"/>
    <s v="Pass"/>
    <n v="30.745000000000001"/>
    <n v="378"/>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95FDDD-0378-4B4C-AB98-FB401DD84D43}"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59:V63" firstHeaderRow="1" firstDataRow="1" firstDataCol="1"/>
  <pivotFields count="16">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4">
    <i>
      <x/>
    </i>
    <i>
      <x v="1"/>
    </i>
    <i>
      <x v="2"/>
    </i>
    <i t="grand">
      <x/>
    </i>
  </rowItems>
  <colItems count="1">
    <i/>
  </colItems>
  <dataFields count="1">
    <dataField name="Sum of Avg Mark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FCFD524F-9309-4D03-8BAF-4E3166A8E21D}" sourceName="Class">
  <pivotTables>
    <pivotTable tabId="1" name="PivotTable2"/>
  </pivotTables>
  <data>
    <tabular pivotCacheId="190895344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4730209B-2A7A-4EA3-91CA-993A5AE5FD6D}" cache="Slicer_Class" caption="Class"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tabSelected="1" workbookViewId="0">
      <selection activeCell="U68" sqref="U68"/>
    </sheetView>
  </sheetViews>
  <sheetFormatPr defaultRowHeight="15" x14ac:dyDescent="0.25"/>
  <cols>
    <col min="1" max="1" width="13.85546875" bestFit="1" customWidth="1"/>
    <col min="2" max="2" width="5.42578125" bestFit="1" customWidth="1"/>
    <col min="3" max="3" width="14.42578125" customWidth="1"/>
    <col min="4" max="4" width="13.7109375" customWidth="1"/>
    <col min="5" max="5" width="13.140625" customWidth="1"/>
    <col min="6" max="6" width="14" customWidth="1"/>
    <col min="7" max="7" width="17.5703125" customWidth="1"/>
    <col min="8" max="8" width="14.85546875" bestFit="1" customWidth="1"/>
    <col min="9" max="9" width="12.28515625" customWidth="1"/>
    <col min="10" max="10" width="19.85546875" customWidth="1"/>
    <col min="11" max="11" width="15.28515625" customWidth="1"/>
    <col min="12" max="12" width="14.28515625" customWidth="1"/>
    <col min="14" max="14" width="18.140625" customWidth="1"/>
    <col min="15" max="15" width="10.5703125" bestFit="1" customWidth="1"/>
    <col min="21" max="21" width="13.140625" bestFit="1" customWidth="1"/>
    <col min="22" max="22" width="16.85546875" bestFit="1" customWidth="1"/>
  </cols>
  <sheetData>
    <row r="1" spans="1:20" x14ac:dyDescent="0.25">
      <c r="A1" s="1" t="s">
        <v>0</v>
      </c>
      <c r="B1" s="1" t="s">
        <v>1</v>
      </c>
      <c r="C1" s="1" t="s">
        <v>2</v>
      </c>
      <c r="D1" s="1" t="s">
        <v>3</v>
      </c>
      <c r="E1" s="1" t="s">
        <v>4</v>
      </c>
      <c r="F1" s="1" t="s">
        <v>5</v>
      </c>
      <c r="G1" s="1" t="s">
        <v>6</v>
      </c>
      <c r="H1" s="1" t="s">
        <v>7</v>
      </c>
      <c r="I1" s="1" t="s">
        <v>8</v>
      </c>
      <c r="J1" s="1" t="s">
        <v>9</v>
      </c>
      <c r="K1" s="2" t="s">
        <v>65</v>
      </c>
      <c r="L1" s="2" t="s">
        <v>67</v>
      </c>
      <c r="M1" s="2" t="s">
        <v>69</v>
      </c>
      <c r="N1" s="2" t="s">
        <v>76</v>
      </c>
      <c r="O1" s="2" t="s">
        <v>78</v>
      </c>
      <c r="P1" s="2" t="s">
        <v>80</v>
      </c>
      <c r="T1" s="2" t="s">
        <v>63</v>
      </c>
    </row>
    <row r="2" spans="1:20" x14ac:dyDescent="0.25">
      <c r="A2" t="s">
        <v>10</v>
      </c>
      <c r="B2" t="s">
        <v>60</v>
      </c>
      <c r="C2">
        <v>86</v>
      </c>
      <c r="D2">
        <v>49</v>
      </c>
      <c r="E2">
        <v>95</v>
      </c>
      <c r="F2">
        <v>55</v>
      </c>
      <c r="G2">
        <v>58</v>
      </c>
      <c r="H2">
        <v>96.59</v>
      </c>
      <c r="I2">
        <v>5</v>
      </c>
      <c r="J2">
        <v>5</v>
      </c>
      <c r="K2">
        <f>SUM(C2:G2)</f>
        <v>343</v>
      </c>
      <c r="L2">
        <f>AVERAGE(C2:G2)</f>
        <v>68.599999999999994</v>
      </c>
      <c r="M2" t="str">
        <f>IF(H2&gt;=40,"Pass","Fail")</f>
        <v>Pass</v>
      </c>
      <c r="N2">
        <f>H2*0.5</f>
        <v>48.295000000000002</v>
      </c>
      <c r="O2">
        <f>I2+J2+K2</f>
        <v>353</v>
      </c>
      <c r="P2">
        <f>_xlfn.RANK.AVG(O2,$O$2:$O$51)</f>
        <v>23</v>
      </c>
    </row>
    <row r="3" spans="1:20" x14ac:dyDescent="0.25">
      <c r="A3" t="s">
        <v>11</v>
      </c>
      <c r="B3" t="s">
        <v>61</v>
      </c>
      <c r="C3">
        <v>37</v>
      </c>
      <c r="D3">
        <v>56</v>
      </c>
      <c r="E3">
        <v>87</v>
      </c>
      <c r="F3">
        <v>36</v>
      </c>
      <c r="G3">
        <v>64</v>
      </c>
      <c r="H3">
        <v>74.81</v>
      </c>
      <c r="I3">
        <v>14</v>
      </c>
      <c r="J3">
        <v>4</v>
      </c>
      <c r="K3">
        <f>SUM(C3:G3)</f>
        <v>280</v>
      </c>
      <c r="L3">
        <f>AVERAGE(C3:G3)</f>
        <v>56</v>
      </c>
      <c r="M3" t="str">
        <f>IF(H3&gt;=40,"Pass","Fail")</f>
        <v>Pass</v>
      </c>
      <c r="N3">
        <f>H3*0.5</f>
        <v>37.405000000000001</v>
      </c>
      <c r="O3">
        <f>I3+J3+K3</f>
        <v>298</v>
      </c>
      <c r="P3">
        <f>_xlfn.RANK.AVG(O3,$O$2:$O$51)</f>
        <v>43.5</v>
      </c>
      <c r="T3" t="s">
        <v>64</v>
      </c>
    </row>
    <row r="4" spans="1:20" x14ac:dyDescent="0.25">
      <c r="A4" t="s">
        <v>12</v>
      </c>
      <c r="B4" t="s">
        <v>61</v>
      </c>
      <c r="C4">
        <v>72</v>
      </c>
      <c r="D4">
        <v>36</v>
      </c>
      <c r="E4">
        <v>98</v>
      </c>
      <c r="F4">
        <v>94</v>
      </c>
      <c r="G4">
        <v>55</v>
      </c>
      <c r="H4">
        <v>60.62</v>
      </c>
      <c r="I4">
        <v>10</v>
      </c>
      <c r="J4">
        <v>2</v>
      </c>
      <c r="K4">
        <f>SUM(C4:G4)</f>
        <v>355</v>
      </c>
      <c r="L4">
        <f>AVERAGE(C4:G4)</f>
        <v>71</v>
      </c>
      <c r="M4" t="str">
        <f>IF(H4&gt;=40,"Pass","Fail")</f>
        <v>Pass</v>
      </c>
      <c r="N4">
        <f>H4*0.5</f>
        <v>30.31</v>
      </c>
      <c r="O4">
        <f>I4+J4+K4</f>
        <v>367</v>
      </c>
      <c r="P4">
        <f>_xlfn.RANK.AVG(O4,$O$2:$O$51)</f>
        <v>17</v>
      </c>
    </row>
    <row r="5" spans="1:20" x14ac:dyDescent="0.25">
      <c r="A5" t="s">
        <v>13</v>
      </c>
      <c r="B5" t="s">
        <v>62</v>
      </c>
      <c r="C5">
        <v>67</v>
      </c>
      <c r="D5">
        <v>92</v>
      </c>
      <c r="E5">
        <v>56</v>
      </c>
      <c r="F5">
        <v>83</v>
      </c>
      <c r="G5">
        <v>93</v>
      </c>
      <c r="H5">
        <v>97.13</v>
      </c>
      <c r="I5">
        <v>4</v>
      </c>
      <c r="J5">
        <v>2</v>
      </c>
      <c r="K5">
        <f>SUM(C5:G5)</f>
        <v>391</v>
      </c>
      <c r="L5">
        <f>AVERAGE(C5:G5)</f>
        <v>78.2</v>
      </c>
      <c r="M5" t="str">
        <f>IF(H5&gt;=40,"Pass","Fail")</f>
        <v>Pass</v>
      </c>
      <c r="N5">
        <f>H5*0.5</f>
        <v>48.564999999999998</v>
      </c>
      <c r="O5">
        <f>I5+J5+K5</f>
        <v>397</v>
      </c>
      <c r="P5">
        <f>_xlfn.RANK.AVG(O5,$O$2:$O$51)</f>
        <v>9.5</v>
      </c>
      <c r="T5" t="s">
        <v>66</v>
      </c>
    </row>
    <row r="6" spans="1:20" x14ac:dyDescent="0.25">
      <c r="A6" t="s">
        <v>14</v>
      </c>
      <c r="B6" t="s">
        <v>60</v>
      </c>
      <c r="C6">
        <v>76</v>
      </c>
      <c r="D6">
        <v>94</v>
      </c>
      <c r="E6">
        <v>49</v>
      </c>
      <c r="F6">
        <v>96</v>
      </c>
      <c r="G6">
        <v>96</v>
      </c>
      <c r="H6">
        <v>77.13</v>
      </c>
      <c r="I6">
        <v>0</v>
      </c>
      <c r="J6">
        <v>5</v>
      </c>
      <c r="K6">
        <f>SUM(C6:G6)</f>
        <v>411</v>
      </c>
      <c r="L6">
        <f>AVERAGE(C6:G6)</f>
        <v>82.2</v>
      </c>
      <c r="M6" t="str">
        <f>IF(H6&gt;=40,"Pass","Fail")</f>
        <v>Pass</v>
      </c>
      <c r="N6">
        <f>H6*0.5</f>
        <v>38.564999999999998</v>
      </c>
      <c r="O6">
        <f>I6+J6+K6</f>
        <v>416</v>
      </c>
      <c r="P6">
        <f>_xlfn.RANK.AVG(O6,$O$2:$O$51)</f>
        <v>2</v>
      </c>
    </row>
    <row r="7" spans="1:20" x14ac:dyDescent="0.25">
      <c r="A7" t="s">
        <v>15</v>
      </c>
      <c r="B7" t="s">
        <v>62</v>
      </c>
      <c r="C7">
        <v>81</v>
      </c>
      <c r="D7">
        <v>96</v>
      </c>
      <c r="E7">
        <v>85</v>
      </c>
      <c r="F7">
        <v>89</v>
      </c>
      <c r="G7">
        <v>98</v>
      </c>
      <c r="H7">
        <v>98.67</v>
      </c>
      <c r="I7">
        <v>7</v>
      </c>
      <c r="J7">
        <v>4</v>
      </c>
      <c r="K7">
        <f>SUM(C7:G7)</f>
        <v>449</v>
      </c>
      <c r="L7">
        <f>AVERAGE(C7:G7)</f>
        <v>89.8</v>
      </c>
      <c r="M7" t="str">
        <f>IF(H7&gt;=40,"Pass","Fail")</f>
        <v>Pass</v>
      </c>
      <c r="N7">
        <f>H7*0.5</f>
        <v>49.335000000000001</v>
      </c>
      <c r="O7">
        <f>I7+J7+K7</f>
        <v>460</v>
      </c>
      <c r="P7">
        <f>_xlfn.RANK.AVG(O7,$O$2:$O$51)</f>
        <v>1</v>
      </c>
      <c r="T7" t="s">
        <v>68</v>
      </c>
    </row>
    <row r="8" spans="1:20" x14ac:dyDescent="0.25">
      <c r="A8" t="s">
        <v>16</v>
      </c>
      <c r="B8" t="s">
        <v>60</v>
      </c>
      <c r="C8">
        <v>37</v>
      </c>
      <c r="D8">
        <v>85</v>
      </c>
      <c r="E8">
        <v>41</v>
      </c>
      <c r="F8">
        <v>55</v>
      </c>
      <c r="G8">
        <v>73</v>
      </c>
      <c r="H8">
        <v>98.54</v>
      </c>
      <c r="I8">
        <v>11</v>
      </c>
      <c r="J8">
        <v>1</v>
      </c>
      <c r="K8">
        <f>SUM(C8:G8)</f>
        <v>291</v>
      </c>
      <c r="L8">
        <f>AVERAGE(C8:G8)</f>
        <v>58.2</v>
      </c>
      <c r="M8" t="str">
        <f>IF(H8&gt;=40,"Pass","Fail")</f>
        <v>Pass</v>
      </c>
      <c r="N8">
        <f>H8*0.5</f>
        <v>49.27</v>
      </c>
      <c r="O8">
        <f>I8+J8+K8</f>
        <v>303</v>
      </c>
      <c r="P8">
        <f>_xlfn.RANK.AVG(O8,$O$2:$O$51)</f>
        <v>40</v>
      </c>
    </row>
    <row r="9" spans="1:20" x14ac:dyDescent="0.25">
      <c r="A9" t="s">
        <v>17</v>
      </c>
      <c r="B9" t="s">
        <v>60</v>
      </c>
      <c r="C9">
        <v>52</v>
      </c>
      <c r="D9">
        <v>38</v>
      </c>
      <c r="E9">
        <v>94</v>
      </c>
      <c r="F9">
        <v>48</v>
      </c>
      <c r="G9">
        <v>43</v>
      </c>
      <c r="H9">
        <v>94.12</v>
      </c>
      <c r="I9">
        <v>11</v>
      </c>
      <c r="J9">
        <v>5</v>
      </c>
      <c r="K9">
        <f>SUM(C9:G9)</f>
        <v>275</v>
      </c>
      <c r="L9">
        <f>AVERAGE(C9:G9)</f>
        <v>55</v>
      </c>
      <c r="M9" t="str">
        <f>IF(H9&gt;=40,"Pass","Fail")</f>
        <v>Pass</v>
      </c>
      <c r="N9">
        <f>H9*0.5</f>
        <v>47.06</v>
      </c>
      <c r="O9">
        <f>I9+J9+K9</f>
        <v>291</v>
      </c>
      <c r="P9">
        <f>_xlfn.RANK.AVG(O9,$O$2:$O$51)</f>
        <v>45</v>
      </c>
      <c r="T9" t="s">
        <v>70</v>
      </c>
    </row>
    <row r="10" spans="1:20" x14ac:dyDescent="0.25">
      <c r="A10" t="s">
        <v>18</v>
      </c>
      <c r="B10" t="s">
        <v>60</v>
      </c>
      <c r="C10">
        <v>87</v>
      </c>
      <c r="D10">
        <v>36</v>
      </c>
      <c r="E10">
        <v>94</v>
      </c>
      <c r="F10">
        <v>78</v>
      </c>
      <c r="G10">
        <v>42</v>
      </c>
      <c r="H10">
        <v>71.78</v>
      </c>
      <c r="I10">
        <v>4</v>
      </c>
      <c r="J10">
        <v>2</v>
      </c>
      <c r="K10">
        <f>SUM(C10:G10)</f>
        <v>337</v>
      </c>
      <c r="L10">
        <f>AVERAGE(C10:G10)</f>
        <v>67.400000000000006</v>
      </c>
      <c r="M10" t="str">
        <f>IF(H10&gt;=40,"Pass","Fail")</f>
        <v>Pass</v>
      </c>
      <c r="N10">
        <f>H10*0.5</f>
        <v>35.89</v>
      </c>
      <c r="O10">
        <f>I10+J10+K10</f>
        <v>343</v>
      </c>
      <c r="P10">
        <f>_xlfn.RANK.AVG(O10,$O$2:$O$51)</f>
        <v>26.5</v>
      </c>
    </row>
    <row r="11" spans="1:20" x14ac:dyDescent="0.25">
      <c r="A11" t="s">
        <v>19</v>
      </c>
      <c r="B11" t="s">
        <v>60</v>
      </c>
      <c r="C11">
        <v>81</v>
      </c>
      <c r="D11">
        <v>69</v>
      </c>
      <c r="E11">
        <v>70</v>
      </c>
      <c r="F11">
        <v>84</v>
      </c>
      <c r="G11">
        <v>38</v>
      </c>
      <c r="H11">
        <v>75.400000000000006</v>
      </c>
      <c r="I11">
        <v>6</v>
      </c>
      <c r="J11">
        <v>2</v>
      </c>
      <c r="K11">
        <f>SUM(C11:G11)</f>
        <v>342</v>
      </c>
      <c r="L11">
        <f>AVERAGE(C11:G11)</f>
        <v>68.400000000000006</v>
      </c>
      <c r="M11" t="str">
        <f>IF(H11&gt;=40,"Pass","Fail")</f>
        <v>Pass</v>
      </c>
      <c r="N11">
        <f>H11*0.5</f>
        <v>37.700000000000003</v>
      </c>
      <c r="O11">
        <f>I11+J11+K11</f>
        <v>350</v>
      </c>
      <c r="P11">
        <f>_xlfn.RANK.AVG(O11,$O$2:$O$51)</f>
        <v>24</v>
      </c>
      <c r="T11" t="s">
        <v>71</v>
      </c>
    </row>
    <row r="12" spans="1:20" x14ac:dyDescent="0.25">
      <c r="A12" t="s">
        <v>20</v>
      </c>
      <c r="B12" t="s">
        <v>60</v>
      </c>
      <c r="C12">
        <v>36</v>
      </c>
      <c r="D12">
        <v>40</v>
      </c>
      <c r="E12">
        <v>88</v>
      </c>
      <c r="F12">
        <v>38</v>
      </c>
      <c r="G12">
        <v>88</v>
      </c>
      <c r="H12">
        <v>94.05</v>
      </c>
      <c r="I12">
        <v>3</v>
      </c>
      <c r="J12">
        <v>5</v>
      </c>
      <c r="K12">
        <f>SUM(C12:G12)</f>
        <v>290</v>
      </c>
      <c r="L12">
        <f>AVERAGE(C12:G12)</f>
        <v>58</v>
      </c>
      <c r="M12" t="str">
        <f>IF(H12&gt;=40,"Pass","Fail")</f>
        <v>Pass</v>
      </c>
      <c r="N12">
        <f>H12*0.5</f>
        <v>47.024999999999999</v>
      </c>
      <c r="O12">
        <f>I12+J12+K12</f>
        <v>298</v>
      </c>
      <c r="P12">
        <f>_xlfn.RANK.AVG(O12,$O$2:$O$51)</f>
        <v>43.5</v>
      </c>
    </row>
    <row r="13" spans="1:20" x14ac:dyDescent="0.25">
      <c r="A13" t="s">
        <v>21</v>
      </c>
      <c r="B13" t="s">
        <v>61</v>
      </c>
      <c r="C13">
        <v>97</v>
      </c>
      <c r="D13">
        <v>52</v>
      </c>
      <c r="E13">
        <v>78</v>
      </c>
      <c r="F13">
        <v>68</v>
      </c>
      <c r="G13">
        <v>96</v>
      </c>
      <c r="H13">
        <v>72.680000000000007</v>
      </c>
      <c r="I13">
        <v>5</v>
      </c>
      <c r="J13">
        <v>4</v>
      </c>
      <c r="K13">
        <f>SUM(C13:G13)</f>
        <v>391</v>
      </c>
      <c r="L13">
        <f>AVERAGE(C13:G13)</f>
        <v>78.2</v>
      </c>
      <c r="M13" t="str">
        <f>IF(H13&gt;=40,"Pass","Fail")</f>
        <v>Pass</v>
      </c>
      <c r="N13">
        <f>H13*0.5</f>
        <v>36.340000000000003</v>
      </c>
      <c r="O13">
        <f>I13+J13+K13</f>
        <v>400</v>
      </c>
      <c r="P13">
        <f>_xlfn.RANK.AVG(O13,$O$2:$O$51)</f>
        <v>7</v>
      </c>
      <c r="T13" t="s">
        <v>72</v>
      </c>
    </row>
    <row r="14" spans="1:20" x14ac:dyDescent="0.25">
      <c r="A14" t="s">
        <v>22</v>
      </c>
      <c r="B14" t="s">
        <v>62</v>
      </c>
      <c r="C14">
        <v>48</v>
      </c>
      <c r="D14">
        <v>82</v>
      </c>
      <c r="E14">
        <v>49</v>
      </c>
      <c r="F14">
        <v>96</v>
      </c>
      <c r="G14">
        <v>74</v>
      </c>
      <c r="H14">
        <v>66.78</v>
      </c>
      <c r="I14">
        <v>12</v>
      </c>
      <c r="J14">
        <v>2</v>
      </c>
      <c r="K14">
        <f>SUM(C14:G14)</f>
        <v>349</v>
      </c>
      <c r="L14">
        <f>AVERAGE(C14:G14)</f>
        <v>69.8</v>
      </c>
      <c r="M14" t="str">
        <f>IF(H14&gt;=40,"Pass","Fail")</f>
        <v>Pass</v>
      </c>
      <c r="N14">
        <f>H14*0.5</f>
        <v>33.39</v>
      </c>
      <c r="O14">
        <f>I14+J14+K14</f>
        <v>363</v>
      </c>
      <c r="P14">
        <f>_xlfn.RANK.AVG(O14,$O$2:$O$51)</f>
        <v>18</v>
      </c>
      <c r="T14">
        <f>COUNTIF(B1:B51,"10B")</f>
        <v>15</v>
      </c>
    </row>
    <row r="15" spans="1:20" x14ac:dyDescent="0.25">
      <c r="A15" t="s">
        <v>23</v>
      </c>
      <c r="B15" t="s">
        <v>61</v>
      </c>
      <c r="C15">
        <v>87</v>
      </c>
      <c r="D15">
        <v>58</v>
      </c>
      <c r="E15">
        <v>60</v>
      </c>
      <c r="F15">
        <v>94</v>
      </c>
      <c r="G15">
        <v>75</v>
      </c>
      <c r="H15">
        <v>82.27</v>
      </c>
      <c r="I15">
        <v>19</v>
      </c>
      <c r="J15">
        <v>4</v>
      </c>
      <c r="K15">
        <f>SUM(C15:G15)</f>
        <v>374</v>
      </c>
      <c r="L15">
        <f>AVERAGE(C15:G15)</f>
        <v>74.8</v>
      </c>
      <c r="M15" t="str">
        <f>IF(H15&gt;=40,"Pass","Fail")</f>
        <v>Pass</v>
      </c>
      <c r="N15">
        <f>H15*0.5</f>
        <v>41.134999999999998</v>
      </c>
      <c r="O15">
        <f>I15+J15+K15</f>
        <v>397</v>
      </c>
      <c r="P15">
        <f>_xlfn.RANK.AVG(O15,$O$2:$O$51)</f>
        <v>9.5</v>
      </c>
    </row>
    <row r="16" spans="1:20" x14ac:dyDescent="0.25">
      <c r="A16" t="s">
        <v>24</v>
      </c>
      <c r="B16" t="s">
        <v>60</v>
      </c>
      <c r="C16">
        <v>63</v>
      </c>
      <c r="D16">
        <v>49</v>
      </c>
      <c r="E16">
        <v>79</v>
      </c>
      <c r="F16">
        <v>99</v>
      </c>
      <c r="G16">
        <v>43</v>
      </c>
      <c r="H16">
        <v>97.45</v>
      </c>
      <c r="I16">
        <v>14</v>
      </c>
      <c r="J16">
        <v>2</v>
      </c>
      <c r="K16">
        <f>SUM(C16:G16)</f>
        <v>333</v>
      </c>
      <c r="L16">
        <f>AVERAGE(C16:G16)</f>
        <v>66.599999999999994</v>
      </c>
      <c r="M16" t="str">
        <f>IF(H16&gt;=40,"Pass","Fail")</f>
        <v>Pass</v>
      </c>
      <c r="N16">
        <f>H16*0.5</f>
        <v>48.725000000000001</v>
      </c>
      <c r="O16">
        <f>I16+J16+K16</f>
        <v>349</v>
      </c>
      <c r="P16">
        <f>_xlfn.RANK.AVG(O16,$O$2:$O$51)</f>
        <v>25</v>
      </c>
      <c r="T16" t="s">
        <v>73</v>
      </c>
    </row>
    <row r="17" spans="1:20" x14ac:dyDescent="0.25">
      <c r="A17" t="s">
        <v>25</v>
      </c>
      <c r="B17" t="s">
        <v>62</v>
      </c>
      <c r="C17">
        <v>35</v>
      </c>
      <c r="D17">
        <v>42</v>
      </c>
      <c r="E17">
        <v>97</v>
      </c>
      <c r="F17">
        <v>45</v>
      </c>
      <c r="G17">
        <v>42</v>
      </c>
      <c r="H17">
        <v>87.84</v>
      </c>
      <c r="I17">
        <v>2</v>
      </c>
      <c r="J17">
        <v>2</v>
      </c>
      <c r="K17">
        <f>SUM(C17:G17)</f>
        <v>261</v>
      </c>
      <c r="L17">
        <f>AVERAGE(C17:G17)</f>
        <v>52.2</v>
      </c>
      <c r="M17" t="str">
        <f>IF(H17&gt;=40,"Pass","Fail")</f>
        <v>Pass</v>
      </c>
      <c r="N17">
        <f>H17*0.5</f>
        <v>43.92</v>
      </c>
      <c r="O17">
        <f>I17+J17+K17</f>
        <v>265</v>
      </c>
      <c r="P17">
        <f>_xlfn.RANK.AVG(O17,$O$2:$O$51)</f>
        <v>49</v>
      </c>
      <c r="T17">
        <f>MAX(E1:E51)</f>
        <v>98</v>
      </c>
    </row>
    <row r="18" spans="1:20" x14ac:dyDescent="0.25">
      <c r="A18" t="s">
        <v>26</v>
      </c>
      <c r="B18" t="s">
        <v>60</v>
      </c>
      <c r="C18">
        <v>69</v>
      </c>
      <c r="D18">
        <v>69</v>
      </c>
      <c r="E18">
        <v>67</v>
      </c>
      <c r="F18">
        <v>39</v>
      </c>
      <c r="G18">
        <v>75</v>
      </c>
      <c r="H18">
        <v>82.8</v>
      </c>
      <c r="I18">
        <v>7</v>
      </c>
      <c r="J18">
        <v>3</v>
      </c>
      <c r="K18">
        <f>SUM(C18:G18)</f>
        <v>319</v>
      </c>
      <c r="L18">
        <f>AVERAGE(C18:G18)</f>
        <v>63.8</v>
      </c>
      <c r="M18" t="str">
        <f>IF(H18&gt;=40,"Pass","Fail")</f>
        <v>Pass</v>
      </c>
      <c r="N18">
        <f>H18*0.5</f>
        <v>41.4</v>
      </c>
      <c r="O18">
        <f>I18+J18+K18</f>
        <v>329</v>
      </c>
      <c r="P18">
        <f>_xlfn.RANK.AVG(O18,$O$2:$O$51)</f>
        <v>34</v>
      </c>
    </row>
    <row r="19" spans="1:20" x14ac:dyDescent="0.25">
      <c r="A19" t="s">
        <v>27</v>
      </c>
      <c r="B19" t="s">
        <v>62</v>
      </c>
      <c r="C19">
        <v>62</v>
      </c>
      <c r="D19">
        <v>41</v>
      </c>
      <c r="E19">
        <v>46</v>
      </c>
      <c r="F19">
        <v>68</v>
      </c>
      <c r="G19">
        <v>67</v>
      </c>
      <c r="H19">
        <v>63.89</v>
      </c>
      <c r="I19">
        <v>19</v>
      </c>
      <c r="J19">
        <v>2</v>
      </c>
      <c r="K19">
        <f>SUM(C19:G19)</f>
        <v>284</v>
      </c>
      <c r="L19">
        <f>AVERAGE(C19:G19)</f>
        <v>56.8</v>
      </c>
      <c r="M19" t="str">
        <f>IF(H19&gt;=40,"Pass","Fail")</f>
        <v>Pass</v>
      </c>
      <c r="N19">
        <f>H19*0.5</f>
        <v>31.945</v>
      </c>
      <c r="O19">
        <f>I19+J19+K19</f>
        <v>305</v>
      </c>
      <c r="P19">
        <f>_xlfn.RANK.AVG(O19,$O$2:$O$51)</f>
        <v>38</v>
      </c>
      <c r="T19" t="s">
        <v>74</v>
      </c>
    </row>
    <row r="20" spans="1:20" x14ac:dyDescent="0.25">
      <c r="A20" t="s">
        <v>28</v>
      </c>
      <c r="B20" t="s">
        <v>61</v>
      </c>
      <c r="C20">
        <v>82</v>
      </c>
      <c r="D20">
        <v>57</v>
      </c>
      <c r="E20">
        <v>96</v>
      </c>
      <c r="F20">
        <v>71</v>
      </c>
      <c r="G20">
        <v>78</v>
      </c>
      <c r="H20">
        <v>84.6</v>
      </c>
      <c r="I20">
        <v>15</v>
      </c>
      <c r="J20">
        <v>1</v>
      </c>
      <c r="K20">
        <f>SUM(C20:G20)</f>
        <v>384</v>
      </c>
      <c r="L20">
        <f>AVERAGE(C20:G20)</f>
        <v>76.8</v>
      </c>
      <c r="M20" t="str">
        <f>IF(H20&gt;=40,"Pass","Fail")</f>
        <v>Pass</v>
      </c>
      <c r="N20">
        <f>H20*0.5</f>
        <v>42.3</v>
      </c>
      <c r="O20">
        <f>I20+J20+K20</f>
        <v>400</v>
      </c>
      <c r="P20">
        <f>_xlfn.RANK.AVG(O20,$O$2:$O$51)</f>
        <v>7</v>
      </c>
      <c r="T20">
        <f>MIN(G1:G51)</f>
        <v>35</v>
      </c>
    </row>
    <row r="21" spans="1:20" x14ac:dyDescent="0.25">
      <c r="A21" t="s">
        <v>29</v>
      </c>
      <c r="B21" t="s">
        <v>62</v>
      </c>
      <c r="C21">
        <v>69</v>
      </c>
      <c r="D21">
        <v>99</v>
      </c>
      <c r="E21">
        <v>81</v>
      </c>
      <c r="F21">
        <v>37</v>
      </c>
      <c r="G21">
        <v>35</v>
      </c>
      <c r="H21">
        <v>99.6</v>
      </c>
      <c r="I21">
        <v>12</v>
      </c>
      <c r="J21">
        <v>5</v>
      </c>
      <c r="K21">
        <f>SUM(C21:G21)</f>
        <v>321</v>
      </c>
      <c r="L21">
        <f>AVERAGE(C21:G21)</f>
        <v>64.2</v>
      </c>
      <c r="M21" t="str">
        <f>IF(H21&gt;=40,"Pass","Fail")</f>
        <v>Pass</v>
      </c>
      <c r="N21">
        <f>H21*0.5</f>
        <v>49.8</v>
      </c>
      <c r="O21">
        <f>I21+J21+K21</f>
        <v>338</v>
      </c>
      <c r="P21">
        <f>_xlfn.RANK.AVG(O21,$O$2:$O$51)</f>
        <v>28.5</v>
      </c>
    </row>
    <row r="22" spans="1:20" x14ac:dyDescent="0.25">
      <c r="A22" t="s">
        <v>30</v>
      </c>
      <c r="B22" t="s">
        <v>62</v>
      </c>
      <c r="C22">
        <v>39</v>
      </c>
      <c r="D22">
        <v>48</v>
      </c>
      <c r="E22">
        <v>61</v>
      </c>
      <c r="F22">
        <v>43</v>
      </c>
      <c r="G22">
        <v>49</v>
      </c>
      <c r="H22">
        <v>65.599999999999994</v>
      </c>
      <c r="I22">
        <v>17</v>
      </c>
      <c r="J22">
        <v>5</v>
      </c>
      <c r="K22">
        <f>SUM(C22:G22)</f>
        <v>240</v>
      </c>
      <c r="L22">
        <f>AVERAGE(C22:G22)</f>
        <v>48</v>
      </c>
      <c r="M22" t="str">
        <f>IF(H22&gt;=40,"Pass","Fail")</f>
        <v>Pass</v>
      </c>
      <c r="N22">
        <f>H22*0.5</f>
        <v>32.799999999999997</v>
      </c>
      <c r="O22">
        <f>I22+J22+K22</f>
        <v>262</v>
      </c>
      <c r="P22">
        <f>_xlfn.RANK.AVG(O22,$O$2:$O$51)</f>
        <v>50</v>
      </c>
      <c r="T22" t="s">
        <v>75</v>
      </c>
    </row>
    <row r="23" spans="1:20" x14ac:dyDescent="0.25">
      <c r="A23" t="s">
        <v>31</v>
      </c>
      <c r="B23" t="s">
        <v>62</v>
      </c>
      <c r="C23">
        <v>76</v>
      </c>
      <c r="D23">
        <v>85</v>
      </c>
      <c r="E23">
        <v>97</v>
      </c>
      <c r="F23">
        <v>86</v>
      </c>
      <c r="G23">
        <v>38</v>
      </c>
      <c r="H23">
        <v>80.73</v>
      </c>
      <c r="I23">
        <v>9</v>
      </c>
      <c r="J23">
        <v>4</v>
      </c>
      <c r="K23">
        <f>SUM(C23:G23)</f>
        <v>382</v>
      </c>
      <c r="L23">
        <f>AVERAGE(C23:G23)</f>
        <v>76.400000000000006</v>
      </c>
      <c r="M23" t="str">
        <f>IF(H23&gt;=40,"Pass","Fail")</f>
        <v>Pass</v>
      </c>
      <c r="N23">
        <f>H23*0.5</f>
        <v>40.365000000000002</v>
      </c>
      <c r="O23">
        <f>I23+J23+K23</f>
        <v>395</v>
      </c>
      <c r="P23">
        <f>_xlfn.RANK.AVG(O23,$O$2:$O$51)</f>
        <v>11</v>
      </c>
    </row>
    <row r="24" spans="1:20" x14ac:dyDescent="0.25">
      <c r="A24" t="s">
        <v>32</v>
      </c>
      <c r="B24" t="s">
        <v>62</v>
      </c>
      <c r="C24">
        <v>57</v>
      </c>
      <c r="D24">
        <v>49</v>
      </c>
      <c r="E24">
        <v>77</v>
      </c>
      <c r="F24">
        <v>63</v>
      </c>
      <c r="G24">
        <v>70</v>
      </c>
      <c r="H24">
        <v>95.09</v>
      </c>
      <c r="I24">
        <v>18</v>
      </c>
      <c r="J24">
        <v>2</v>
      </c>
      <c r="K24">
        <f>SUM(C24:G24)</f>
        <v>316</v>
      </c>
      <c r="L24">
        <f>AVERAGE(C24:G24)</f>
        <v>63.2</v>
      </c>
      <c r="M24" t="str">
        <f>IF(H24&gt;=40,"Pass","Fail")</f>
        <v>Pass</v>
      </c>
      <c r="N24">
        <f>H24*0.5</f>
        <v>47.545000000000002</v>
      </c>
      <c r="O24">
        <f>I24+J24+K24</f>
        <v>336</v>
      </c>
      <c r="P24">
        <f>_xlfn.RANK.AVG(O24,$O$2:$O$51)</f>
        <v>30.5</v>
      </c>
      <c r="T24" t="s">
        <v>77</v>
      </c>
    </row>
    <row r="25" spans="1:20" x14ac:dyDescent="0.25">
      <c r="A25" t="s">
        <v>33</v>
      </c>
      <c r="B25" t="s">
        <v>62</v>
      </c>
      <c r="C25">
        <v>47</v>
      </c>
      <c r="D25">
        <v>66</v>
      </c>
      <c r="E25">
        <v>93</v>
      </c>
      <c r="F25">
        <v>62</v>
      </c>
      <c r="G25">
        <v>76</v>
      </c>
      <c r="H25">
        <v>89.63</v>
      </c>
      <c r="I25">
        <v>16</v>
      </c>
      <c r="J25">
        <v>1</v>
      </c>
      <c r="K25">
        <f>SUM(C25:G25)</f>
        <v>344</v>
      </c>
      <c r="L25">
        <f>AVERAGE(C25:G25)</f>
        <v>68.8</v>
      </c>
      <c r="M25" t="str">
        <f>IF(H25&gt;=40,"Pass","Fail")</f>
        <v>Pass</v>
      </c>
      <c r="N25">
        <f>H25*0.5</f>
        <v>44.814999999999998</v>
      </c>
      <c r="O25">
        <f>I25+J25+K25</f>
        <v>361</v>
      </c>
      <c r="P25">
        <f>_xlfn.RANK.AVG(O25,$O$2:$O$51)</f>
        <v>20</v>
      </c>
    </row>
    <row r="26" spans="1:20" x14ac:dyDescent="0.25">
      <c r="A26" t="s">
        <v>34</v>
      </c>
      <c r="B26" t="s">
        <v>60</v>
      </c>
      <c r="C26">
        <v>79</v>
      </c>
      <c r="D26">
        <v>96</v>
      </c>
      <c r="E26">
        <v>91</v>
      </c>
      <c r="F26">
        <v>40</v>
      </c>
      <c r="G26">
        <v>62</v>
      </c>
      <c r="H26">
        <v>87.88</v>
      </c>
      <c r="I26">
        <v>18</v>
      </c>
      <c r="J26">
        <v>4</v>
      </c>
      <c r="K26">
        <f>SUM(C26:G26)</f>
        <v>368</v>
      </c>
      <c r="L26">
        <f>AVERAGE(C26:G26)</f>
        <v>73.599999999999994</v>
      </c>
      <c r="M26" t="str">
        <f>IF(H26&gt;=40,"Pass","Fail")</f>
        <v>Pass</v>
      </c>
      <c r="N26">
        <f>H26*0.5</f>
        <v>43.94</v>
      </c>
      <c r="O26">
        <f>I26+J26+K26</f>
        <v>390</v>
      </c>
      <c r="P26">
        <f>_xlfn.RANK.AVG(O26,$O$2:$O$51)</f>
        <v>13</v>
      </c>
      <c r="T26" t="s">
        <v>79</v>
      </c>
    </row>
    <row r="27" spans="1:20" x14ac:dyDescent="0.25">
      <c r="A27" t="s">
        <v>35</v>
      </c>
      <c r="B27" t="s">
        <v>62</v>
      </c>
      <c r="C27">
        <v>62</v>
      </c>
      <c r="D27">
        <v>78</v>
      </c>
      <c r="E27">
        <v>64</v>
      </c>
      <c r="F27">
        <v>96</v>
      </c>
      <c r="G27">
        <v>96</v>
      </c>
      <c r="H27">
        <v>88.1</v>
      </c>
      <c r="I27">
        <v>4</v>
      </c>
      <c r="J27">
        <v>3</v>
      </c>
      <c r="K27">
        <f>SUM(C27:G27)</f>
        <v>396</v>
      </c>
      <c r="L27">
        <f>AVERAGE(C27:G27)</f>
        <v>79.2</v>
      </c>
      <c r="M27" t="str">
        <f>IF(H27&gt;=40,"Pass","Fail")</f>
        <v>Pass</v>
      </c>
      <c r="N27">
        <f>H27*0.5</f>
        <v>44.05</v>
      </c>
      <c r="O27">
        <f>I27+J27+K27</f>
        <v>403</v>
      </c>
      <c r="P27">
        <f>_xlfn.RANK.AVG(O27,$O$2:$O$51)</f>
        <v>4</v>
      </c>
    </row>
    <row r="28" spans="1:20" x14ac:dyDescent="0.25">
      <c r="A28" t="s">
        <v>36</v>
      </c>
      <c r="B28" t="s">
        <v>62</v>
      </c>
      <c r="C28">
        <v>35</v>
      </c>
      <c r="D28">
        <v>61</v>
      </c>
      <c r="E28">
        <v>96</v>
      </c>
      <c r="F28">
        <v>37</v>
      </c>
      <c r="G28">
        <v>61</v>
      </c>
      <c r="H28">
        <v>74.38</v>
      </c>
      <c r="I28">
        <v>8</v>
      </c>
      <c r="J28">
        <v>4</v>
      </c>
      <c r="K28">
        <f>SUM(C28:G28)</f>
        <v>290</v>
      </c>
      <c r="L28">
        <f>AVERAGE(C28:G28)</f>
        <v>58</v>
      </c>
      <c r="M28" t="str">
        <f>IF(H28&gt;=40,"Pass","Fail")</f>
        <v>Pass</v>
      </c>
      <c r="N28">
        <f>H28*0.5</f>
        <v>37.19</v>
      </c>
      <c r="O28">
        <f>I28+J28+K28</f>
        <v>302</v>
      </c>
      <c r="P28">
        <f>_xlfn.RANK.AVG(O28,$O$2:$O$51)</f>
        <v>41</v>
      </c>
      <c r="T28" t="s">
        <v>81</v>
      </c>
    </row>
    <row r="29" spans="1:20" x14ac:dyDescent="0.25">
      <c r="A29" t="s">
        <v>37</v>
      </c>
      <c r="B29" t="s">
        <v>61</v>
      </c>
      <c r="C29">
        <v>43</v>
      </c>
      <c r="D29">
        <v>96</v>
      </c>
      <c r="E29">
        <v>71</v>
      </c>
      <c r="F29">
        <v>85</v>
      </c>
      <c r="G29">
        <v>78</v>
      </c>
      <c r="H29">
        <v>71.739999999999995</v>
      </c>
      <c r="I29">
        <v>11</v>
      </c>
      <c r="J29">
        <v>4</v>
      </c>
      <c r="K29">
        <f>SUM(C29:G29)</f>
        <v>373</v>
      </c>
      <c r="L29">
        <f>AVERAGE(C29:G29)</f>
        <v>74.599999999999994</v>
      </c>
      <c r="M29" t="str">
        <f>IF(H29&gt;=40,"Pass","Fail")</f>
        <v>Pass</v>
      </c>
      <c r="N29">
        <f>H29*0.5</f>
        <v>35.869999999999997</v>
      </c>
      <c r="O29">
        <f>I29+J29+K29</f>
        <v>388</v>
      </c>
      <c r="P29">
        <f>_xlfn.RANK.AVG(O29,$O$2:$O$51)</f>
        <v>14</v>
      </c>
    </row>
    <row r="30" spans="1:20" x14ac:dyDescent="0.25">
      <c r="A30" t="s">
        <v>38</v>
      </c>
      <c r="B30" t="s">
        <v>62</v>
      </c>
      <c r="C30">
        <v>58</v>
      </c>
      <c r="D30">
        <v>93</v>
      </c>
      <c r="E30">
        <v>66</v>
      </c>
      <c r="F30">
        <v>86</v>
      </c>
      <c r="G30">
        <v>96</v>
      </c>
      <c r="H30">
        <v>92.37</v>
      </c>
      <c r="I30">
        <v>0</v>
      </c>
      <c r="J30">
        <v>2</v>
      </c>
      <c r="K30">
        <f>SUM(C30:G30)</f>
        <v>399</v>
      </c>
      <c r="L30">
        <f>AVERAGE(C30:G30)</f>
        <v>79.8</v>
      </c>
      <c r="M30" t="str">
        <f>IF(H30&gt;=40,"Pass","Fail")</f>
        <v>Pass</v>
      </c>
      <c r="N30">
        <f>H30*0.5</f>
        <v>46.185000000000002</v>
      </c>
      <c r="O30">
        <f>I30+J30+K30</f>
        <v>401</v>
      </c>
      <c r="P30">
        <f>_xlfn.RANK.AVG(O30,$O$2:$O$51)</f>
        <v>5</v>
      </c>
    </row>
    <row r="31" spans="1:20" x14ac:dyDescent="0.25">
      <c r="A31" t="s">
        <v>39</v>
      </c>
      <c r="B31" t="s">
        <v>61</v>
      </c>
      <c r="C31">
        <v>92</v>
      </c>
      <c r="D31">
        <v>86</v>
      </c>
      <c r="E31">
        <v>46</v>
      </c>
      <c r="F31">
        <v>73</v>
      </c>
      <c r="G31">
        <v>36</v>
      </c>
      <c r="H31">
        <v>92.4</v>
      </c>
      <c r="I31">
        <v>0</v>
      </c>
      <c r="J31">
        <v>3</v>
      </c>
      <c r="K31">
        <f>SUM(C31:G31)</f>
        <v>333</v>
      </c>
      <c r="L31">
        <f>AVERAGE(C31:G31)</f>
        <v>66.599999999999994</v>
      </c>
      <c r="M31" t="str">
        <f>IF(H31&gt;=40,"Pass","Fail")</f>
        <v>Pass</v>
      </c>
      <c r="N31">
        <f>H31*0.5</f>
        <v>46.2</v>
      </c>
      <c r="O31">
        <f>I31+J31+K31</f>
        <v>336</v>
      </c>
      <c r="P31">
        <f>_xlfn.RANK.AVG(O31,$O$2:$O$51)</f>
        <v>30.5</v>
      </c>
    </row>
    <row r="32" spans="1:20" x14ac:dyDescent="0.25">
      <c r="A32" t="s">
        <v>40</v>
      </c>
      <c r="B32" t="s">
        <v>60</v>
      </c>
      <c r="C32">
        <v>37</v>
      </c>
      <c r="D32">
        <v>90</v>
      </c>
      <c r="E32">
        <v>93</v>
      </c>
      <c r="F32">
        <v>36</v>
      </c>
      <c r="G32">
        <v>36</v>
      </c>
      <c r="H32">
        <v>94.68</v>
      </c>
      <c r="I32">
        <v>14</v>
      </c>
      <c r="J32">
        <v>4</v>
      </c>
      <c r="K32">
        <f>SUM(C32:G32)</f>
        <v>292</v>
      </c>
      <c r="L32">
        <f>AVERAGE(C32:G32)</f>
        <v>58.4</v>
      </c>
      <c r="M32" t="str">
        <f>IF(H32&gt;=40,"Pass","Fail")</f>
        <v>Pass</v>
      </c>
      <c r="N32">
        <f>H32*0.5</f>
        <v>47.34</v>
      </c>
      <c r="O32">
        <f>I32+J32+K32</f>
        <v>310</v>
      </c>
      <c r="P32">
        <f>_xlfn.RANK.AVG(O32,$O$2:$O$51)</f>
        <v>37</v>
      </c>
    </row>
    <row r="33" spans="1:20" x14ac:dyDescent="0.25">
      <c r="A33" t="s">
        <v>41</v>
      </c>
      <c r="B33" t="s">
        <v>62</v>
      </c>
      <c r="C33">
        <v>88</v>
      </c>
      <c r="D33">
        <v>35</v>
      </c>
      <c r="E33">
        <v>53</v>
      </c>
      <c r="F33">
        <v>36</v>
      </c>
      <c r="G33">
        <v>87</v>
      </c>
      <c r="H33">
        <v>96.53</v>
      </c>
      <c r="I33">
        <v>1</v>
      </c>
      <c r="J33">
        <v>1</v>
      </c>
      <c r="K33">
        <f>SUM(C33:G33)</f>
        <v>299</v>
      </c>
      <c r="L33">
        <f>AVERAGE(C33:G33)</f>
        <v>59.8</v>
      </c>
      <c r="M33" t="str">
        <f>IF(H33&gt;=40,"Pass","Fail")</f>
        <v>Pass</v>
      </c>
      <c r="N33">
        <f>H33*0.5</f>
        <v>48.265000000000001</v>
      </c>
      <c r="O33">
        <f>I33+J33+K33</f>
        <v>301</v>
      </c>
      <c r="P33">
        <f>_xlfn.RANK.AVG(O33,$O$2:$O$51)</f>
        <v>42</v>
      </c>
    </row>
    <row r="34" spans="1:20" x14ac:dyDescent="0.25">
      <c r="A34" t="s">
        <v>42</v>
      </c>
      <c r="B34" t="s">
        <v>61</v>
      </c>
      <c r="C34">
        <v>78</v>
      </c>
      <c r="D34">
        <v>66</v>
      </c>
      <c r="E34">
        <v>66</v>
      </c>
      <c r="F34">
        <v>89</v>
      </c>
      <c r="G34">
        <v>90</v>
      </c>
      <c r="H34">
        <v>80.45</v>
      </c>
      <c r="I34">
        <v>15</v>
      </c>
      <c r="J34">
        <v>1</v>
      </c>
      <c r="K34">
        <f>SUM(C34:G34)</f>
        <v>389</v>
      </c>
      <c r="L34">
        <f>AVERAGE(C34:G34)</f>
        <v>77.8</v>
      </c>
      <c r="M34" t="str">
        <f>IF(H34&gt;=40,"Pass","Fail")</f>
        <v>Pass</v>
      </c>
      <c r="N34">
        <f>H34*0.5</f>
        <v>40.225000000000001</v>
      </c>
      <c r="O34">
        <f>I34+J34+K34</f>
        <v>405</v>
      </c>
      <c r="P34">
        <f>_xlfn.RANK.AVG(O34,$O$2:$O$51)</f>
        <v>3</v>
      </c>
    </row>
    <row r="35" spans="1:20" x14ac:dyDescent="0.25">
      <c r="A35" t="s">
        <v>43</v>
      </c>
      <c r="B35" t="s">
        <v>61</v>
      </c>
      <c r="C35">
        <v>51</v>
      </c>
      <c r="D35">
        <v>72</v>
      </c>
      <c r="E35">
        <v>58</v>
      </c>
      <c r="F35">
        <v>45</v>
      </c>
      <c r="G35">
        <v>50</v>
      </c>
      <c r="H35">
        <v>80.06</v>
      </c>
      <c r="I35">
        <v>7</v>
      </c>
      <c r="J35">
        <v>5</v>
      </c>
      <c r="K35">
        <f>SUM(C35:G35)</f>
        <v>276</v>
      </c>
      <c r="L35">
        <f>AVERAGE(C35:G35)</f>
        <v>55.2</v>
      </c>
      <c r="M35" t="str">
        <f>IF(H35&gt;=40,"Pass","Fail")</f>
        <v>Pass</v>
      </c>
      <c r="N35">
        <f>H35*0.5</f>
        <v>40.03</v>
      </c>
      <c r="O35">
        <f>I35+J35+K35</f>
        <v>288</v>
      </c>
      <c r="P35">
        <f>_xlfn.RANK.AVG(O35,$O$2:$O$51)</f>
        <v>46</v>
      </c>
    </row>
    <row r="36" spans="1:20" x14ac:dyDescent="0.25">
      <c r="A36" t="s">
        <v>44</v>
      </c>
      <c r="B36" t="s">
        <v>60</v>
      </c>
      <c r="C36">
        <v>93</v>
      </c>
      <c r="D36">
        <v>37</v>
      </c>
      <c r="E36">
        <v>54</v>
      </c>
      <c r="F36">
        <v>93</v>
      </c>
      <c r="G36">
        <v>70</v>
      </c>
      <c r="H36">
        <v>91.93</v>
      </c>
      <c r="I36">
        <v>12</v>
      </c>
      <c r="J36">
        <v>3</v>
      </c>
      <c r="K36">
        <f>SUM(C36:G36)</f>
        <v>347</v>
      </c>
      <c r="L36">
        <f>AVERAGE(C36:G36)</f>
        <v>69.400000000000006</v>
      </c>
      <c r="M36" t="str">
        <f>IF(H36&gt;=40,"Pass","Fail")</f>
        <v>Pass</v>
      </c>
      <c r="N36">
        <f>H36*0.5</f>
        <v>45.965000000000003</v>
      </c>
      <c r="O36">
        <f>I36+J36+K36</f>
        <v>362</v>
      </c>
      <c r="P36">
        <f>_xlfn.RANK.AVG(O36,$O$2:$O$51)</f>
        <v>19</v>
      </c>
    </row>
    <row r="37" spans="1:20" x14ac:dyDescent="0.25">
      <c r="A37" t="s">
        <v>45</v>
      </c>
      <c r="B37" t="s">
        <v>62</v>
      </c>
      <c r="C37">
        <v>53</v>
      </c>
      <c r="D37">
        <v>53</v>
      </c>
      <c r="E37">
        <v>54</v>
      </c>
      <c r="F37">
        <v>86</v>
      </c>
      <c r="G37">
        <v>67</v>
      </c>
      <c r="H37">
        <v>86</v>
      </c>
      <c r="I37">
        <v>0</v>
      </c>
      <c r="J37">
        <v>3</v>
      </c>
      <c r="K37">
        <f>SUM(C37:G37)</f>
        <v>313</v>
      </c>
      <c r="L37">
        <f>AVERAGE(C37:G37)</f>
        <v>62.6</v>
      </c>
      <c r="M37" t="str">
        <f>IF(H37&gt;=40,"Pass","Fail")</f>
        <v>Pass</v>
      </c>
      <c r="N37">
        <f>H37*0.5</f>
        <v>43</v>
      </c>
      <c r="O37">
        <f>I37+J37+K37</f>
        <v>316</v>
      </c>
      <c r="P37">
        <f>_xlfn.RANK.AVG(O37,$O$2:$O$51)</f>
        <v>36</v>
      </c>
    </row>
    <row r="38" spans="1:20" x14ac:dyDescent="0.25">
      <c r="A38" t="s">
        <v>46</v>
      </c>
      <c r="B38" t="s">
        <v>62</v>
      </c>
      <c r="C38">
        <v>74</v>
      </c>
      <c r="D38">
        <v>73</v>
      </c>
      <c r="E38">
        <v>35</v>
      </c>
      <c r="F38">
        <v>45</v>
      </c>
      <c r="G38">
        <v>91</v>
      </c>
      <c r="H38">
        <v>88.08</v>
      </c>
      <c r="I38">
        <v>15</v>
      </c>
      <c r="J38">
        <v>5</v>
      </c>
      <c r="K38">
        <f>SUM(C38:G38)</f>
        <v>318</v>
      </c>
      <c r="L38">
        <f>AVERAGE(C38:G38)</f>
        <v>63.6</v>
      </c>
      <c r="M38" t="str">
        <f>IF(H38&gt;=40,"Pass","Fail")</f>
        <v>Pass</v>
      </c>
      <c r="N38">
        <f>H38*0.5</f>
        <v>44.04</v>
      </c>
      <c r="O38">
        <f>I38+J38+K38</f>
        <v>338</v>
      </c>
      <c r="P38">
        <f>_xlfn.RANK.AVG(O38,$O$2:$O$51)</f>
        <v>28.5</v>
      </c>
    </row>
    <row r="39" spans="1:20" x14ac:dyDescent="0.25">
      <c r="A39" t="s">
        <v>47</v>
      </c>
      <c r="B39" t="s">
        <v>61</v>
      </c>
      <c r="C39">
        <v>84</v>
      </c>
      <c r="D39">
        <v>57</v>
      </c>
      <c r="E39">
        <v>65</v>
      </c>
      <c r="F39">
        <v>76</v>
      </c>
      <c r="G39">
        <v>41</v>
      </c>
      <c r="H39">
        <v>91.83</v>
      </c>
      <c r="I39">
        <v>6</v>
      </c>
      <c r="J39">
        <v>4</v>
      </c>
      <c r="K39">
        <f>SUM(C39:G39)</f>
        <v>323</v>
      </c>
      <c r="L39">
        <f>AVERAGE(C39:G39)</f>
        <v>64.599999999999994</v>
      </c>
      <c r="M39" t="str">
        <f>IF(H39&gt;=40,"Pass","Fail")</f>
        <v>Pass</v>
      </c>
      <c r="N39">
        <f>H39*0.5</f>
        <v>45.914999999999999</v>
      </c>
      <c r="O39">
        <f>I39+J39+K39</f>
        <v>333</v>
      </c>
      <c r="P39">
        <f>_xlfn.RANK.AVG(O39,$O$2:$O$51)</f>
        <v>32</v>
      </c>
    </row>
    <row r="40" spans="1:20" x14ac:dyDescent="0.25">
      <c r="A40" t="s">
        <v>48</v>
      </c>
      <c r="B40" t="s">
        <v>62</v>
      </c>
      <c r="C40">
        <v>50</v>
      </c>
      <c r="D40">
        <v>94</v>
      </c>
      <c r="E40">
        <v>36</v>
      </c>
      <c r="F40">
        <v>35</v>
      </c>
      <c r="G40">
        <v>82</v>
      </c>
      <c r="H40">
        <v>95.6</v>
      </c>
      <c r="I40">
        <v>4</v>
      </c>
      <c r="J40">
        <v>3</v>
      </c>
      <c r="K40">
        <f>SUM(C40:G40)</f>
        <v>297</v>
      </c>
      <c r="L40">
        <f>AVERAGE(C40:G40)</f>
        <v>59.4</v>
      </c>
      <c r="M40" t="str">
        <f>IF(H40&gt;=40,"Pass","Fail")</f>
        <v>Pass</v>
      </c>
      <c r="N40">
        <f>H40*0.5</f>
        <v>47.8</v>
      </c>
      <c r="O40">
        <f>I40+J40+K40</f>
        <v>304</v>
      </c>
      <c r="P40">
        <f>_xlfn.RANK.AVG(O40,$O$2:$O$51)</f>
        <v>39</v>
      </c>
    </row>
    <row r="41" spans="1:20" x14ac:dyDescent="0.25">
      <c r="A41" t="s">
        <v>49</v>
      </c>
      <c r="B41" t="s">
        <v>61</v>
      </c>
      <c r="C41">
        <v>46</v>
      </c>
      <c r="D41">
        <v>71</v>
      </c>
      <c r="E41">
        <v>66</v>
      </c>
      <c r="F41">
        <v>43</v>
      </c>
      <c r="G41">
        <v>53</v>
      </c>
      <c r="H41">
        <v>73.52</v>
      </c>
      <c r="I41">
        <v>2</v>
      </c>
      <c r="J41">
        <v>1</v>
      </c>
      <c r="K41">
        <f>SUM(C41:G41)</f>
        <v>279</v>
      </c>
      <c r="L41">
        <f>AVERAGE(C41:G41)</f>
        <v>55.8</v>
      </c>
      <c r="M41" t="str">
        <f>IF(H41&gt;=40,"Pass","Fail")</f>
        <v>Pass</v>
      </c>
      <c r="N41">
        <f>H41*0.5</f>
        <v>36.76</v>
      </c>
      <c r="O41">
        <f>I41+J41+K41</f>
        <v>282</v>
      </c>
      <c r="P41">
        <f>_xlfn.RANK.AVG(O41,$O$2:$O$51)</f>
        <v>47</v>
      </c>
    </row>
    <row r="42" spans="1:20" x14ac:dyDescent="0.25">
      <c r="A42" t="s">
        <v>50</v>
      </c>
      <c r="B42" t="s">
        <v>62</v>
      </c>
      <c r="C42">
        <v>82</v>
      </c>
      <c r="D42">
        <v>37</v>
      </c>
      <c r="E42">
        <v>54</v>
      </c>
      <c r="F42">
        <v>58</v>
      </c>
      <c r="G42">
        <v>88</v>
      </c>
      <c r="H42">
        <v>75.02</v>
      </c>
      <c r="I42">
        <v>11</v>
      </c>
      <c r="J42">
        <v>1</v>
      </c>
      <c r="K42">
        <f>SUM(C42:G42)</f>
        <v>319</v>
      </c>
      <c r="L42">
        <f>AVERAGE(C42:G42)</f>
        <v>63.8</v>
      </c>
      <c r="M42" t="str">
        <f>IF(H42&gt;=40,"Pass","Fail")</f>
        <v>Pass</v>
      </c>
      <c r="N42">
        <f>H42*0.5</f>
        <v>37.51</v>
      </c>
      <c r="O42">
        <f>I42+J42+K42</f>
        <v>331</v>
      </c>
      <c r="P42">
        <f>_xlfn.RANK.AVG(O42,$O$2:$O$51)</f>
        <v>33</v>
      </c>
    </row>
    <row r="43" spans="1:20" x14ac:dyDescent="0.25">
      <c r="A43" t="s">
        <v>51</v>
      </c>
      <c r="B43" t="s">
        <v>61</v>
      </c>
      <c r="C43">
        <v>67</v>
      </c>
      <c r="D43">
        <v>58</v>
      </c>
      <c r="E43">
        <v>70</v>
      </c>
      <c r="F43">
        <v>72</v>
      </c>
      <c r="G43">
        <v>59</v>
      </c>
      <c r="H43">
        <v>63.76</v>
      </c>
      <c r="I43">
        <v>15</v>
      </c>
      <c r="J43">
        <v>2</v>
      </c>
      <c r="K43">
        <f>SUM(C43:G43)</f>
        <v>326</v>
      </c>
      <c r="L43">
        <f>AVERAGE(C43:G43)</f>
        <v>65.2</v>
      </c>
      <c r="M43" t="str">
        <f>IF(H43&gt;=40,"Pass","Fail")</f>
        <v>Pass</v>
      </c>
      <c r="N43">
        <f>H43*0.5</f>
        <v>31.88</v>
      </c>
      <c r="O43">
        <f>I43+J43+K43</f>
        <v>343</v>
      </c>
      <c r="P43">
        <f>_xlfn.RANK.AVG(O43,$O$2:$O$51)</f>
        <v>26.5</v>
      </c>
    </row>
    <row r="44" spans="1:20" x14ac:dyDescent="0.25">
      <c r="A44" t="s">
        <v>52</v>
      </c>
      <c r="B44" t="s">
        <v>62</v>
      </c>
      <c r="C44">
        <v>52</v>
      </c>
      <c r="D44">
        <v>88</v>
      </c>
      <c r="E44">
        <v>69</v>
      </c>
      <c r="F44">
        <v>95</v>
      </c>
      <c r="G44">
        <v>75</v>
      </c>
      <c r="H44">
        <v>83.13</v>
      </c>
      <c r="I44">
        <v>18</v>
      </c>
      <c r="J44">
        <v>3</v>
      </c>
      <c r="K44">
        <f>SUM(C44:G44)</f>
        <v>379</v>
      </c>
      <c r="L44">
        <f>AVERAGE(C44:G44)</f>
        <v>75.8</v>
      </c>
      <c r="M44" t="str">
        <f>IF(H44&gt;=40,"Pass","Fail")</f>
        <v>Pass</v>
      </c>
      <c r="N44">
        <f>H44*0.5</f>
        <v>41.564999999999998</v>
      </c>
      <c r="O44">
        <f>I44+J44+K44</f>
        <v>400</v>
      </c>
      <c r="P44">
        <f>_xlfn.RANK.AVG(O44,$O$2:$O$51)</f>
        <v>7</v>
      </c>
    </row>
    <row r="45" spans="1:20" x14ac:dyDescent="0.25">
      <c r="A45" t="s">
        <v>53</v>
      </c>
      <c r="B45" t="s">
        <v>60</v>
      </c>
      <c r="C45">
        <v>67</v>
      </c>
      <c r="D45">
        <v>67</v>
      </c>
      <c r="E45">
        <v>48</v>
      </c>
      <c r="F45">
        <v>55</v>
      </c>
      <c r="G45">
        <v>82</v>
      </c>
      <c r="H45">
        <v>61.44</v>
      </c>
      <c r="I45">
        <v>4</v>
      </c>
      <c r="J45">
        <v>4</v>
      </c>
      <c r="K45">
        <f>SUM(C45:G45)</f>
        <v>319</v>
      </c>
      <c r="L45">
        <f>AVERAGE(C45:G45)</f>
        <v>63.8</v>
      </c>
      <c r="M45" t="str">
        <f>IF(H45&gt;=40,"Pass","Fail")</f>
        <v>Pass</v>
      </c>
      <c r="N45">
        <f>H45*0.5</f>
        <v>30.72</v>
      </c>
      <c r="O45">
        <f>I45+J45+K45</f>
        <v>327</v>
      </c>
      <c r="P45">
        <f>_xlfn.RANK.AVG(O45,$O$2:$O$51)</f>
        <v>35</v>
      </c>
      <c r="T45" t="s">
        <v>82</v>
      </c>
    </row>
    <row r="46" spans="1:20" x14ac:dyDescent="0.25">
      <c r="A46" t="s">
        <v>54</v>
      </c>
      <c r="B46" t="s">
        <v>62</v>
      </c>
      <c r="C46">
        <v>54</v>
      </c>
      <c r="D46">
        <v>42</v>
      </c>
      <c r="E46">
        <v>41</v>
      </c>
      <c r="F46">
        <v>51</v>
      </c>
      <c r="G46">
        <v>67</v>
      </c>
      <c r="H46">
        <v>78.62</v>
      </c>
      <c r="I46">
        <v>13</v>
      </c>
      <c r="J46">
        <v>5</v>
      </c>
      <c r="K46">
        <f>SUM(C46:G46)</f>
        <v>255</v>
      </c>
      <c r="L46">
        <f>AVERAGE(C46:G46)</f>
        <v>51</v>
      </c>
      <c r="M46" t="str">
        <f>IF(H46&gt;=40,"Pass","Fail")</f>
        <v>Pass</v>
      </c>
      <c r="N46">
        <f>H46*0.5</f>
        <v>39.31</v>
      </c>
      <c r="O46">
        <f>I46+J46+K46</f>
        <v>273</v>
      </c>
      <c r="P46">
        <f>_xlfn.RANK.AVG(O46,$O$2:$O$51)</f>
        <v>48</v>
      </c>
    </row>
    <row r="47" spans="1:20" x14ac:dyDescent="0.25">
      <c r="A47" t="s">
        <v>55</v>
      </c>
      <c r="B47" t="s">
        <v>62</v>
      </c>
      <c r="C47">
        <v>82</v>
      </c>
      <c r="D47">
        <v>93</v>
      </c>
      <c r="E47">
        <v>56</v>
      </c>
      <c r="F47">
        <v>64</v>
      </c>
      <c r="G47">
        <v>72</v>
      </c>
      <c r="H47">
        <v>81.709999999999994</v>
      </c>
      <c r="I47">
        <v>4</v>
      </c>
      <c r="J47">
        <v>5</v>
      </c>
      <c r="K47">
        <f>SUM(C47:G47)</f>
        <v>367</v>
      </c>
      <c r="L47">
        <f>AVERAGE(C47:G47)</f>
        <v>73.400000000000006</v>
      </c>
      <c r="M47" t="str">
        <f>IF(H47&gt;=40,"Pass","Fail")</f>
        <v>Pass</v>
      </c>
      <c r="N47">
        <f>H47*0.5</f>
        <v>40.854999999999997</v>
      </c>
      <c r="O47">
        <f>I47+J47+K47</f>
        <v>376</v>
      </c>
      <c r="P47">
        <f>_xlfn.RANK.AVG(O47,$O$2:$O$51)</f>
        <v>16</v>
      </c>
      <c r="T47" t="s">
        <v>83</v>
      </c>
    </row>
    <row r="48" spans="1:20" x14ac:dyDescent="0.25">
      <c r="A48" t="s">
        <v>56</v>
      </c>
      <c r="B48" t="s">
        <v>60</v>
      </c>
      <c r="C48">
        <v>85</v>
      </c>
      <c r="D48">
        <v>88</v>
      </c>
      <c r="E48">
        <v>42</v>
      </c>
      <c r="F48">
        <v>61</v>
      </c>
      <c r="G48">
        <v>61</v>
      </c>
      <c r="H48">
        <v>71.459999999999994</v>
      </c>
      <c r="I48">
        <v>14</v>
      </c>
      <c r="J48">
        <v>4</v>
      </c>
      <c r="K48">
        <f>SUM(C48:G48)</f>
        <v>337</v>
      </c>
      <c r="L48">
        <f>AVERAGE(C48:G48)</f>
        <v>67.400000000000006</v>
      </c>
      <c r="M48" t="str">
        <f>IF(H48&gt;=40,"Pass","Fail")</f>
        <v>Pass</v>
      </c>
      <c r="N48">
        <f>H48*0.5</f>
        <v>35.729999999999997</v>
      </c>
      <c r="O48">
        <f>I48+J48+K48</f>
        <v>355</v>
      </c>
      <c r="P48">
        <f>_xlfn.RANK.AVG(O48,$O$2:$O$51)</f>
        <v>22</v>
      </c>
      <c r="T48" t="e">
        <f>VLOOKUP("Student_5", A2:L51, 13, FALSE)</f>
        <v>#REF!</v>
      </c>
    </row>
    <row r="49" spans="1:22" x14ac:dyDescent="0.25">
      <c r="A49" t="s">
        <v>57</v>
      </c>
      <c r="B49" t="s">
        <v>62</v>
      </c>
      <c r="C49">
        <v>55</v>
      </c>
      <c r="D49">
        <v>64</v>
      </c>
      <c r="E49">
        <v>62</v>
      </c>
      <c r="F49">
        <v>98</v>
      </c>
      <c r="G49">
        <v>95</v>
      </c>
      <c r="H49">
        <v>83.63</v>
      </c>
      <c r="I49">
        <v>16</v>
      </c>
      <c r="J49">
        <v>2</v>
      </c>
      <c r="K49">
        <f>SUM(C49:G49)</f>
        <v>374</v>
      </c>
      <c r="L49">
        <f>AVERAGE(C49:G49)</f>
        <v>74.8</v>
      </c>
      <c r="M49" t="str">
        <f>IF(H49&gt;=40,"Pass","Fail")</f>
        <v>Pass</v>
      </c>
      <c r="N49">
        <f>H49*0.5</f>
        <v>41.814999999999998</v>
      </c>
      <c r="O49">
        <f>I49+J49+K49</f>
        <v>392</v>
      </c>
      <c r="P49">
        <f>_xlfn.RANK.AVG(O49,$O$2:$O$51)</f>
        <v>12</v>
      </c>
    </row>
    <row r="50" spans="1:22" x14ac:dyDescent="0.25">
      <c r="A50" t="s">
        <v>58</v>
      </c>
      <c r="B50" t="s">
        <v>60</v>
      </c>
      <c r="C50">
        <v>82</v>
      </c>
      <c r="D50">
        <v>53</v>
      </c>
      <c r="E50">
        <v>38</v>
      </c>
      <c r="F50">
        <v>69</v>
      </c>
      <c r="G50">
        <v>98</v>
      </c>
      <c r="H50">
        <v>61.22</v>
      </c>
      <c r="I50">
        <v>13</v>
      </c>
      <c r="J50">
        <v>5</v>
      </c>
      <c r="K50">
        <f>SUM(C50:G50)</f>
        <v>340</v>
      </c>
      <c r="L50">
        <f>AVERAGE(C50:G50)</f>
        <v>68</v>
      </c>
      <c r="M50" t="str">
        <f>IF(H50&gt;=40,"Pass","Fail")</f>
        <v>Pass</v>
      </c>
      <c r="N50">
        <f>H50*0.5</f>
        <v>30.61</v>
      </c>
      <c r="O50">
        <f>I50+J50+K50</f>
        <v>358</v>
      </c>
      <c r="P50">
        <f>_xlfn.RANK.AVG(O50,$O$2:$O$51)</f>
        <v>21</v>
      </c>
      <c r="T50" t="s">
        <v>84</v>
      </c>
    </row>
    <row r="51" spans="1:22" x14ac:dyDescent="0.25">
      <c r="A51" t="s">
        <v>59</v>
      </c>
      <c r="B51" t="s">
        <v>62</v>
      </c>
      <c r="C51">
        <v>83</v>
      </c>
      <c r="D51">
        <v>51</v>
      </c>
      <c r="E51">
        <v>78</v>
      </c>
      <c r="F51">
        <v>64</v>
      </c>
      <c r="G51">
        <v>80</v>
      </c>
      <c r="H51">
        <v>61.49</v>
      </c>
      <c r="I51">
        <v>19</v>
      </c>
      <c r="J51">
        <v>3</v>
      </c>
      <c r="K51">
        <f>SUM(C51:G51)</f>
        <v>356</v>
      </c>
      <c r="L51">
        <f>AVERAGE(C51:G51)</f>
        <v>71.2</v>
      </c>
      <c r="M51" t="str">
        <f>IF(H51&gt;=40,"Pass","Fail")</f>
        <v>Pass</v>
      </c>
      <c r="N51">
        <f>H51*0.5</f>
        <v>30.745000000000001</v>
      </c>
      <c r="O51">
        <f>I51+J51+K51</f>
        <v>378</v>
      </c>
      <c r="P51">
        <f>_xlfn.RANK.AVG(O51,$O$2:$O$51)</f>
        <v>15</v>
      </c>
      <c r="T51">
        <f>AVERAGE(H2:H51)</f>
        <v>82.296599999999984</v>
      </c>
    </row>
    <row r="53" spans="1:22" x14ac:dyDescent="0.25">
      <c r="T53" t="s">
        <v>85</v>
      </c>
    </row>
    <row r="55" spans="1:22" x14ac:dyDescent="0.25">
      <c r="T55" t="s">
        <v>86</v>
      </c>
    </row>
    <row r="57" spans="1:22" x14ac:dyDescent="0.25">
      <c r="T57" t="s">
        <v>87</v>
      </c>
    </row>
    <row r="59" spans="1:22" x14ac:dyDescent="0.25">
      <c r="U59" s="3" t="s">
        <v>88</v>
      </c>
      <c r="V59" t="s">
        <v>90</v>
      </c>
    </row>
    <row r="60" spans="1:22" x14ac:dyDescent="0.25">
      <c r="U60" s="4" t="s">
        <v>62</v>
      </c>
      <c r="V60" s="5">
        <v>1539.8</v>
      </c>
    </row>
    <row r="61" spans="1:22" x14ac:dyDescent="0.25">
      <c r="U61" s="4" t="s">
        <v>60</v>
      </c>
      <c r="V61" s="5">
        <v>988.79999999999984</v>
      </c>
    </row>
    <row r="62" spans="1:22" x14ac:dyDescent="0.25">
      <c r="U62" s="4" t="s">
        <v>61</v>
      </c>
      <c r="V62" s="5">
        <v>816.6</v>
      </c>
    </row>
    <row r="63" spans="1:22" x14ac:dyDescent="0.25">
      <c r="U63" s="4" t="s">
        <v>89</v>
      </c>
      <c r="V63" s="5">
        <v>3345.2</v>
      </c>
    </row>
    <row r="65" spans="20:20" x14ac:dyDescent="0.25">
      <c r="T65" t="s">
        <v>91</v>
      </c>
    </row>
    <row r="67" spans="20:20" x14ac:dyDescent="0.25">
      <c r="T67" t="s">
        <v>92</v>
      </c>
    </row>
  </sheetData>
  <autoFilter ref="A1:J51" xr:uid="{00000000-0001-0000-0000-000000000000}"/>
  <conditionalFormatting sqref="C1:C51">
    <cfRule type="expression" dxfId="4" priority="3">
      <formula>C2&lt;40</formula>
    </cfRule>
  </conditionalFormatting>
  <conditionalFormatting sqref="O1">
    <cfRule type="top10" dxfId="3" priority="2" rank="5"/>
  </conditionalFormatting>
  <conditionalFormatting sqref="O1:O51">
    <cfRule type="top10" dxfId="0" priority="1" rank="10"/>
  </conditionalFormatting>
  <dataValidations count="1">
    <dataValidation type="whole" allowBlank="1" showInputMessage="1" showErrorMessage="1" sqref="J1" xr:uid="{AD1BEFD8-FD0C-41A4-BBF8-8EAC139D85C3}">
      <formula1>1</formula1>
      <formula2>5</formula2>
    </dataValidation>
  </dataValidation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Amulya N</cp:lastModifiedBy>
  <dcterms:created xsi:type="dcterms:W3CDTF">2025-06-09T17:22:18Z</dcterms:created>
  <dcterms:modified xsi:type="dcterms:W3CDTF">2025-06-09T18:34:32Z</dcterms:modified>
</cp:coreProperties>
</file>