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hidePivotFieldList="1"/>
  <mc:AlternateContent xmlns:mc="http://schemas.openxmlformats.org/markup-compatibility/2006">
    <mc:Choice Requires="x15">
      <x15ac:absPath xmlns:x15ac="http://schemas.microsoft.com/office/spreadsheetml/2010/11/ac" url="C:\Users\DELL\Downloads\"/>
    </mc:Choice>
  </mc:AlternateContent>
  <xr:revisionPtr revIDLastSave="0" documentId="13_ncr:1_{4FD2DA50-953B-4658-9CA8-936E8442B2B7}" xr6:coauthVersionLast="47" xr6:coauthVersionMax="47" xr10:uidLastSave="{00000000-0000-0000-0000-000000000000}"/>
  <bookViews>
    <workbookView xWindow="-108" yWindow="-108" windowWidth="23256" windowHeight="12456" activeTab="7" xr2:uid="{00000000-000D-0000-FFFF-FFFF00000000}"/>
  </bookViews>
  <sheets>
    <sheet name="Expense" sheetId="1" r:id="rId1"/>
    <sheet name="Tasks" sheetId="2" r:id="rId2"/>
    <sheet name="Ans 1" sheetId="3" r:id="rId3"/>
    <sheet name="Ans 2" sheetId="4" r:id="rId4"/>
    <sheet name="Ans 3" sheetId="5" r:id="rId5"/>
    <sheet name="Ans 4" sheetId="7" r:id="rId6"/>
    <sheet name="Ans 5" sheetId="8" r:id="rId7"/>
    <sheet name="Ans 6" sheetId="11" r:id="rId8"/>
    <sheet name="Ans 7" sheetId="12" r:id="rId9"/>
    <sheet name="Ans 8" sheetId="13" r:id="rId10"/>
  </sheets>
  <definedNames>
    <definedName name="_xlnm._FilterDatabase" localSheetId="4" hidden="1">'Ans 3'!$B$5:$C$16</definedName>
    <definedName name="_xlnm._FilterDatabase" localSheetId="0" hidden="1">Expense!$A$1:$C$51</definedName>
  </definedNames>
  <calcPr calcId="191029"/>
  <pivotCaches>
    <pivotCache cacheId="0" r:id="rId11"/>
    <pivotCache cacheId="1" r:id="rId12"/>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12" l="1"/>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8" i="12"/>
  <c r="J7" i="8"/>
  <c r="J8" i="8"/>
  <c r="J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6" i="8"/>
  <c r="C5" i="4"/>
  <c r="C6" i="4"/>
  <c r="C7" i="4"/>
  <c r="C8" i="4"/>
  <c r="C9" i="4"/>
  <c r="C10" i="4"/>
  <c r="C11" i="4"/>
  <c r="C12" i="4"/>
  <c r="C13" i="4"/>
  <c r="C14" i="4"/>
  <c r="C4" i="4"/>
  <c r="C15" i="3"/>
  <c r="C4" i="3"/>
  <c r="C13" i="3"/>
  <c r="C14" i="3"/>
  <c r="C12" i="3"/>
  <c r="D6" i="7"/>
  <c r="D7" i="7"/>
  <c r="D8" i="7"/>
  <c r="D9" i="7"/>
  <c r="D10" i="7"/>
  <c r="D11" i="7"/>
  <c r="D12" i="7"/>
  <c r="D13" i="7"/>
  <c r="D14" i="7"/>
  <c r="D15" i="7"/>
  <c r="D5" i="7"/>
  <c r="C16" i="7"/>
  <c r="C6" i="7"/>
  <c r="C7" i="7"/>
  <c r="C8" i="7"/>
  <c r="C9" i="7"/>
  <c r="C10" i="7"/>
  <c r="C11" i="7"/>
  <c r="C12" i="7"/>
  <c r="C13" i="7"/>
  <c r="C14" i="7"/>
  <c r="C15" i="7"/>
  <c r="C5" i="7"/>
  <c r="C15" i="4" l="1"/>
  <c r="C6" i="5"/>
  <c r="C7" i="5"/>
  <c r="C8" i="5"/>
  <c r="C9" i="5"/>
  <c r="C10" i="5"/>
  <c r="C11" i="5"/>
  <c r="C12" i="5"/>
  <c r="C13" i="5"/>
  <c r="C14" i="5"/>
  <c r="C15" i="5"/>
  <c r="C16" i="5"/>
  <c r="C7" i="3"/>
  <c r="C6" i="3"/>
  <c r="C5" i="3"/>
  <c r="C52" i="1"/>
</calcChain>
</file>

<file path=xl/sharedStrings.xml><?xml version="1.0" encoding="utf-8"?>
<sst xmlns="http://schemas.openxmlformats.org/spreadsheetml/2006/main" count="393" uniqueCount="60">
  <si>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</si>
  <si>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</si>
  <si>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</si>
  <si>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</si>
  <si>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</si>
  <si>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</si>
  <si>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</si>
  <si>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</si>
  <si>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</si>
  <si>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</si>
  <si>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</si>
  <si>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</si>
  <si>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</si>
  <si>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</si>
  <si>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</si>
  <si>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</si>
  <si>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</si>
  <si>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</si>
  <si>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</si>
  <si>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</si>
  <si>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</si>
  <si>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</si>
  <si>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</si>
  <si>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</si>
  <si>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 xml:space="preserve">online shopping </t>
  </si>
  <si>
    <t>ordering food</t>
  </si>
  <si>
    <t>gifts</t>
  </si>
  <si>
    <t>Q 1</t>
  </si>
  <si>
    <t>ANSWER</t>
  </si>
  <si>
    <t>Q 2</t>
  </si>
  <si>
    <t>online shopping</t>
  </si>
  <si>
    <t>other essential items</t>
  </si>
  <si>
    <t>Vegetables &amp; fruit</t>
  </si>
  <si>
    <t>mobile bill payment</t>
  </si>
  <si>
    <t>cab to office</t>
  </si>
  <si>
    <t>trip</t>
  </si>
  <si>
    <t>Grand total</t>
  </si>
  <si>
    <t>Q3</t>
  </si>
  <si>
    <t>Answer</t>
  </si>
  <si>
    <t>Q4</t>
  </si>
  <si>
    <t>Percentage</t>
  </si>
  <si>
    <t xml:space="preserve">Q 5 </t>
  </si>
  <si>
    <t>Sum of Expense</t>
  </si>
  <si>
    <t>Row Labels</t>
  </si>
  <si>
    <t>Grand Total</t>
  </si>
  <si>
    <t>Month</t>
  </si>
  <si>
    <t>Oct</t>
  </si>
  <si>
    <t>Nov</t>
  </si>
  <si>
    <t>Dec</t>
  </si>
  <si>
    <t>TOTAL</t>
  </si>
  <si>
    <t>Q6</t>
  </si>
  <si>
    <t>Category</t>
  </si>
  <si>
    <t>Essentials</t>
  </si>
  <si>
    <t>Non-essential</t>
  </si>
  <si>
    <t xml:space="preserve">Q7 </t>
  </si>
  <si>
    <t>Budget</t>
  </si>
  <si>
    <t>Q 8</t>
  </si>
  <si>
    <t xml:space="preserve">Priya Can Reduce her Expence through the dedution in some Items like gifts, travelling ,onilne shopping etc are as Follows. </t>
  </si>
  <si>
    <t>Using pivot chart</t>
  </si>
  <si>
    <t>Using Pivot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</si>
</sst>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sz val="11"/>
      <color theme="1"/>
      <name val="Calibri"/>
      <family val="2"/>
      <scheme val="minor"/>
    </font>
    <font>
      <b/>
      <sz val="11"/>
      <color rgb="FF000000"/>
      <name val="Verdana"/>
      <family val="2"/>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9" fontId="6" fillId="0" borderId="0" applyFont="0" applyFill="0" applyBorder="0" applyAlignment="0" applyProtection="0"/>
  </cellStyleXfs>
  <cellXfs count="29">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5" fillId="0" borderId="0" xfId="0" applyFont="1"/>
    <xf numFmtId="4" fontId="0" fillId="0" borderId="0" xfId="0" applyNumberFormat="1"/>
    <xf numFmtId="0" fontId="5" fillId="0" borderId="0" xfId="0" applyFont="1" applyAlignment="1">
      <alignment horizontal="center" wrapText="1"/>
    </xf>
    <xf numFmtId="0" fontId="0" fillId="0" borderId="1" xfId="0" applyBorder="1"/>
    <xf numFmtId="0" fontId="3" fillId="2"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7" fillId="3" borderId="2" xfId="0" applyFont="1" applyFill="1" applyBorder="1" applyAlignment="1">
      <alignment vertical="center" wrapText="1"/>
    </xf>
    <xf numFmtId="9" fontId="3" fillId="4" borderId="1" xfId="1" applyFont="1" applyFill="1" applyBorder="1" applyAlignment="1">
      <alignment horizontal="right" vertical="center" wrapText="1"/>
    </xf>
    <xf numFmtId="0" fontId="0" fillId="0" borderId="0" xfId="0" pivotButton="1"/>
    <xf numFmtId="0" fontId="0" fillId="0" borderId="0" xfId="0" applyAlignment="1">
      <alignment horizontal="left"/>
    </xf>
    <xf numFmtId="0" fontId="5" fillId="0" borderId="2" xfId="0" applyFont="1" applyBorder="1"/>
    <xf numFmtId="0" fontId="2" fillId="2" borderId="3" xfId="0" applyFont="1" applyFill="1" applyBorder="1" applyAlignment="1">
      <alignment horizontal="center" vertical="center" wrapText="1"/>
    </xf>
    <xf numFmtId="14" fontId="0" fillId="0" borderId="1" xfId="0" applyNumberFormat="1" applyBorder="1"/>
    <xf numFmtId="0" fontId="5" fillId="0" borderId="1" xfId="0" applyFont="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CF0-4CAC-A892-57354F2723C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CF0-4CAC-A892-57354F2723C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CF0-4CAC-A892-57354F2723C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CF0-4CAC-A892-57354F2723C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CF0-4CAC-A892-57354F2723C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CF0-4CAC-A892-57354F2723C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CF0-4CAC-A892-57354F2723C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CF0-4CAC-A892-57354F2723C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CF0-4CAC-A892-57354F2723C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CF0-4CAC-A892-57354F2723C5}"/>
              </c:ext>
            </c:extLst>
          </c:dPt>
          <c:cat>
            <c:strRef>
              <c:extLst>
                <c:ext xmlns:c15="http://schemas.microsoft.com/office/drawing/2012/chart" uri="{02D57815-91ED-43cb-92C2-25804820EDAC}">
                  <c15:fullRef>
                    <c15:sqref>'Ans 4'!$B$5:$B$15</c15:sqref>
                  </c15:fullRef>
                </c:ext>
              </c:extLst>
              <c:f>'Ans 4'!$B$5:$B$14</c:f>
              <c:strCache>
                <c:ptCount val="10"/>
                <c:pt idx="0">
                  <c:v>Medicine</c:v>
                </c:pt>
                <c:pt idx="1">
                  <c:v>Online shopping</c:v>
                </c:pt>
                <c:pt idx="2">
                  <c:v>Other essential items</c:v>
                </c:pt>
                <c:pt idx="3">
                  <c:v>Vegetables &amp; Fruit</c:v>
                </c:pt>
                <c:pt idx="4">
                  <c:v>Fish &amp; Chicken</c:v>
                </c:pt>
                <c:pt idx="5">
                  <c:v>Gifts</c:v>
                </c:pt>
                <c:pt idx="6">
                  <c:v>Ordering food</c:v>
                </c:pt>
                <c:pt idx="7">
                  <c:v>Movie with friends</c:v>
                </c:pt>
                <c:pt idx="8">
                  <c:v>Mobile Bill Payment</c:v>
                </c:pt>
                <c:pt idx="9">
                  <c:v>Cab to office</c:v>
                </c:pt>
              </c:strCache>
            </c:strRef>
          </c:cat>
          <c:val>
            <c:numRef>
              <c:extLst>
                <c:ext xmlns:c15="http://schemas.microsoft.com/office/drawing/2012/chart" uri="{02D57815-91ED-43cb-92C2-25804820EDAC}">
                  <c15:fullRef>
                    <c15:sqref>'Ans 4'!$D$5:$D$15</c15:sqref>
                  </c15:fullRef>
                </c:ext>
              </c:extLst>
              <c:f>'Ans 4'!$D$5:$D$14</c:f>
              <c:numCache>
                <c:formatCode>0%</c:formatCode>
                <c:ptCount val="10"/>
                <c:pt idx="0">
                  <c:v>0.136295261640448</c:v>
                </c:pt>
                <c:pt idx="1">
                  <c:v>0.13084345117483009</c:v>
                </c:pt>
                <c:pt idx="2">
                  <c:v>0.17870193269310497</c:v>
                </c:pt>
                <c:pt idx="3">
                  <c:v>5.6393807935346783E-2</c:v>
                </c:pt>
                <c:pt idx="4">
                  <c:v>5.8585050083907041E-2</c:v>
                </c:pt>
                <c:pt idx="5">
                  <c:v>9.971028272808595E-2</c:v>
                </c:pt>
                <c:pt idx="6">
                  <c:v>3.255309335901118E-2</c:v>
                </c:pt>
                <c:pt idx="7">
                  <c:v>4.5332417569414606E-2</c:v>
                </c:pt>
                <c:pt idx="8">
                  <c:v>2.4739299156617191E-2</c:v>
                </c:pt>
                <c:pt idx="9">
                  <c:v>2.6486157397449424E-2</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0-F2B6-4634-AC14-12838B28808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a:t>
            </a:r>
            <a:r>
              <a:rPr lang="en-US" baseline="0"/>
              <a:t> Months Expense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513648293963254"/>
          <c:y val="0.19486111111111112"/>
          <c:w val="0.86486351706036746"/>
          <c:h val="0.72088764946048411"/>
        </c:manualLayout>
      </c:layout>
      <c:barChart>
        <c:barDir val="col"/>
        <c:grouping val="clustered"/>
        <c:varyColors val="0"/>
        <c:ser>
          <c:idx val="0"/>
          <c:order val="0"/>
          <c:tx>
            <c:strRef>
              <c:f>'Ans 5'!$J$5</c:f>
              <c:strCache>
                <c:ptCount val="1"/>
                <c:pt idx="0">
                  <c:v>TOTAL</c:v>
                </c:pt>
              </c:strCache>
            </c:strRef>
          </c:tx>
          <c:spPr>
            <a:solidFill>
              <a:schemeClr val="accent1"/>
            </a:solidFill>
            <a:ln>
              <a:noFill/>
            </a:ln>
            <a:effectLst/>
          </c:spPr>
          <c:invertIfNegative val="0"/>
          <c:cat>
            <c:strRef>
              <c:f>'Ans 5'!$I$6:$I$8</c:f>
              <c:strCache>
                <c:ptCount val="3"/>
                <c:pt idx="0">
                  <c:v>Oct</c:v>
                </c:pt>
                <c:pt idx="1">
                  <c:v>Nov</c:v>
                </c:pt>
                <c:pt idx="2">
                  <c:v>Dec</c:v>
                </c:pt>
              </c:strCache>
            </c:strRef>
          </c:cat>
          <c:val>
            <c:numRef>
              <c:f>'Ans 5'!$J$6:$J$8</c:f>
              <c:numCache>
                <c:formatCode>General</c:formatCode>
                <c:ptCount val="3"/>
                <c:pt idx="0">
                  <c:v>17443.37</c:v>
                </c:pt>
                <c:pt idx="1">
                  <c:v>18764.269999999997</c:v>
                </c:pt>
                <c:pt idx="2">
                  <c:v>20837.63</c:v>
                </c:pt>
              </c:numCache>
            </c:numRef>
          </c:val>
          <c:extLst>
            <c:ext xmlns:c16="http://schemas.microsoft.com/office/drawing/2014/chart" uri="{C3380CC4-5D6E-409C-BE32-E72D297353CC}">
              <c16:uniqueId val="{00000000-C17D-4FA6-90C4-F021DF09E337}"/>
            </c:ext>
          </c:extLst>
        </c:ser>
        <c:dLbls>
          <c:showLegendKey val="0"/>
          <c:showVal val="0"/>
          <c:showCatName val="0"/>
          <c:showSerName val="0"/>
          <c:showPercent val="0"/>
          <c:showBubbleSize val="0"/>
        </c:dLbls>
        <c:gapWidth val="219"/>
        <c:overlap val="-27"/>
        <c:axId val="1585688272"/>
        <c:axId val="1585700752"/>
      </c:barChart>
      <c:catAx>
        <c:axId val="158568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700752"/>
        <c:crosses val="autoZero"/>
        <c:auto val="1"/>
        <c:lblAlgn val="ctr"/>
        <c:lblOffset val="100"/>
        <c:noMultiLvlLbl val="0"/>
      </c:catAx>
      <c:valAx>
        <c:axId val="1585700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688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571500</xdr:colOff>
      <xdr:row>5</xdr:row>
      <xdr:rowOff>175260</xdr:rowOff>
    </xdr:from>
    <xdr:to>
      <xdr:col>12</xdr:col>
      <xdr:colOff>266700</xdr:colOff>
      <xdr:row>17</xdr:row>
      <xdr:rowOff>53340</xdr:rowOff>
    </xdr:to>
    <xdr:graphicFrame macro="">
      <xdr:nvGraphicFramePr>
        <xdr:cNvPr id="2" name="Chart 1">
          <a:extLst>
            <a:ext uri="{FF2B5EF4-FFF2-40B4-BE49-F238E27FC236}">
              <a16:creationId xmlns:a16="http://schemas.microsoft.com/office/drawing/2014/main" id="{8B9FC1F7-57FC-373D-C96B-5FE17F4C7E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358140</xdr:colOff>
      <xdr:row>8</xdr:row>
      <xdr:rowOff>297180</xdr:rowOff>
    </xdr:from>
    <xdr:to>
      <xdr:col>17</xdr:col>
      <xdr:colOff>53340</xdr:colOff>
      <xdr:row>21</xdr:row>
      <xdr:rowOff>22860</xdr:rowOff>
    </xdr:to>
    <xdr:graphicFrame macro="">
      <xdr:nvGraphicFramePr>
        <xdr:cNvPr id="2" name="Chart 1">
          <a:extLst>
            <a:ext uri="{FF2B5EF4-FFF2-40B4-BE49-F238E27FC236}">
              <a16:creationId xmlns:a16="http://schemas.microsoft.com/office/drawing/2014/main" id="{CF1A7AD0-9F27-2968-218A-C4F22A69EE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58.986072222222" createdVersion="8" refreshedVersion="8" minRefreshableVersion="3" recordCount="50" xr:uid="{88733CA3-48C8-4327-8D90-AF8FE9112002}">
  <cacheSource type="worksheet">
    <worksheetSource ref="B1:C51" sheet="Expense"/>
  </cacheSource>
  <cacheFields count="2">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59.927484259257" createdVersion="8" refreshedVersion="8" minRefreshableVersion="3" recordCount="50" xr:uid="{BDD9EC2F-73E1-4E6E-AC28-686795E6CB3F}">
  <cacheSource type="worksheet">
    <worksheetSource ref="A1:C51" sheet="Expense"/>
  </cacheSource>
  <cacheFields count="3">
    <cacheField name="Date" numFmtId="14">
      <sharedItems containsSemiMixedTypes="0" containsNonDate="0" containsDate="1" containsString="0" minDate="2021-10-01T00:00:00" maxDate="2021-12-24T00:00:00"/>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2300"/>
  </r>
  <r>
    <x v="1"/>
    <n v="767"/>
  </r>
  <r>
    <x v="2"/>
    <n v="2500"/>
  </r>
  <r>
    <x v="3"/>
    <n v="710"/>
  </r>
  <r>
    <x v="4"/>
    <n v="760"/>
  </r>
  <r>
    <x v="5"/>
    <n v="1900"/>
  </r>
  <r>
    <x v="6"/>
    <n v="450"/>
  </r>
  <r>
    <x v="7"/>
    <n v="620"/>
  </r>
  <r>
    <x v="8"/>
    <n v="470"/>
  </r>
  <r>
    <x v="1"/>
    <n v="970"/>
  </r>
  <r>
    <x v="0"/>
    <n v="1075"/>
  </r>
  <r>
    <x v="6"/>
    <n v="489"/>
  </r>
  <r>
    <x v="2"/>
    <n v="1574.1"/>
  </r>
  <r>
    <x v="4"/>
    <n v="550"/>
  </r>
  <r>
    <x v="9"/>
    <n v="423"/>
  </r>
  <r>
    <x v="9"/>
    <n v="358.22"/>
  </r>
  <r>
    <x v="7"/>
    <n v="520"/>
  </r>
  <r>
    <x v="3"/>
    <n v="300"/>
  </r>
  <r>
    <x v="9"/>
    <n v="407.05"/>
  </r>
  <r>
    <x v="2"/>
    <n v="300"/>
  </r>
  <r>
    <x v="1"/>
    <n v="2327"/>
  </r>
  <r>
    <x v="5"/>
    <n v="1150"/>
  </r>
  <r>
    <x v="5"/>
    <n v="1138"/>
  </r>
  <r>
    <x v="1"/>
    <n v="500"/>
  </r>
  <r>
    <x v="4"/>
    <n v="702"/>
  </r>
  <r>
    <x v="2"/>
    <n v="1600"/>
  </r>
  <r>
    <x v="3"/>
    <n v="600"/>
  </r>
  <r>
    <x v="1"/>
    <n v="900"/>
  </r>
  <r>
    <x v="4"/>
    <n v="150"/>
  </r>
  <r>
    <x v="0"/>
    <n v="2100"/>
  </r>
  <r>
    <x v="8"/>
    <n v="470.63"/>
  </r>
  <r>
    <x v="9"/>
    <n v="322.64"/>
  </r>
  <r>
    <x v="7"/>
    <n v="428"/>
  </r>
  <r>
    <x v="3"/>
    <n v="447"/>
  </r>
  <r>
    <x v="2"/>
    <n v="1720"/>
  </r>
  <r>
    <x v="4"/>
    <n v="540"/>
  </r>
  <r>
    <x v="6"/>
    <n v="314"/>
  </r>
  <r>
    <x v="7"/>
    <n v="518"/>
  </r>
  <r>
    <x v="1"/>
    <n v="2000"/>
  </r>
  <r>
    <x v="6"/>
    <n v="337"/>
  </r>
  <r>
    <x v="7"/>
    <n v="500"/>
  </r>
  <r>
    <x v="2"/>
    <n v="2500"/>
  </r>
  <r>
    <x v="3"/>
    <n v="710"/>
  </r>
  <r>
    <x v="0"/>
    <n v="2300"/>
  </r>
  <r>
    <x v="10"/>
    <n v="12000"/>
  </r>
  <r>
    <x v="5"/>
    <n v="1500"/>
  </r>
  <r>
    <x v="8"/>
    <n v="470.63"/>
  </r>
  <r>
    <x v="6"/>
    <n v="267"/>
  </r>
  <r>
    <x v="4"/>
    <n v="640"/>
  </r>
  <r>
    <x v="3"/>
    <n v="45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10-01T00:00:00"/>
    <x v="0"/>
    <n v="2300"/>
  </r>
  <r>
    <d v="2021-10-01T00:00:00"/>
    <x v="1"/>
    <n v="767"/>
  </r>
  <r>
    <d v="2021-10-01T00:00:00"/>
    <x v="2"/>
    <n v="2500"/>
  </r>
  <r>
    <d v="2021-10-04T00:00:00"/>
    <x v="3"/>
    <n v="710"/>
  </r>
  <r>
    <d v="2021-10-04T00:00:00"/>
    <x v="4"/>
    <n v="760"/>
  </r>
  <r>
    <d v="2021-10-07T00:00:00"/>
    <x v="5"/>
    <n v="1900"/>
  </r>
  <r>
    <d v="2021-10-08T00:00:00"/>
    <x v="6"/>
    <n v="450"/>
  </r>
  <r>
    <d v="2021-10-15T00:00:00"/>
    <x v="7"/>
    <n v="620"/>
  </r>
  <r>
    <d v="2021-10-16T00:00:00"/>
    <x v="8"/>
    <n v="470"/>
  </r>
  <r>
    <d v="2021-10-18T00:00:00"/>
    <x v="1"/>
    <n v="970"/>
  </r>
  <r>
    <d v="2021-10-18T00:00:00"/>
    <x v="0"/>
    <n v="1075"/>
  </r>
  <r>
    <d v="2021-10-19T00:00:00"/>
    <x v="6"/>
    <n v="489"/>
  </r>
  <r>
    <d v="2021-10-22T00:00:00"/>
    <x v="2"/>
    <n v="1574.1"/>
  </r>
  <r>
    <d v="2021-10-22T00:00:00"/>
    <x v="4"/>
    <n v="550"/>
  </r>
  <r>
    <d v="2021-10-25T00:00:00"/>
    <x v="9"/>
    <n v="423"/>
  </r>
  <r>
    <d v="2021-10-27T00:00:00"/>
    <x v="9"/>
    <n v="358.22"/>
  </r>
  <r>
    <d v="2021-10-27T00:00:00"/>
    <x v="7"/>
    <n v="520"/>
  </r>
  <r>
    <d v="2021-10-28T00:00:00"/>
    <x v="3"/>
    <n v="300"/>
  </r>
  <r>
    <d v="2021-10-29T00:00:00"/>
    <x v="9"/>
    <n v="407.05"/>
  </r>
  <r>
    <d v="2021-10-30T00:00:00"/>
    <x v="2"/>
    <n v="300"/>
  </r>
  <r>
    <d v="2021-11-01T00:00:00"/>
    <x v="1"/>
    <n v="2327"/>
  </r>
  <r>
    <d v="2021-11-02T00:00:00"/>
    <x v="5"/>
    <n v="1150"/>
  </r>
  <r>
    <d v="2021-11-04T00:00:00"/>
    <x v="5"/>
    <n v="1138"/>
  </r>
  <r>
    <d v="2021-11-05T00:00:00"/>
    <x v="1"/>
    <n v="500"/>
  </r>
  <r>
    <d v="2021-11-08T00:00:00"/>
    <x v="4"/>
    <n v="702"/>
  </r>
  <r>
    <d v="2021-11-09T00:00:00"/>
    <x v="2"/>
    <n v="1600"/>
  </r>
  <r>
    <d v="2021-11-12T00:00:00"/>
    <x v="3"/>
    <n v="600"/>
  </r>
  <r>
    <d v="2021-11-15T00:00:00"/>
    <x v="1"/>
    <n v="900"/>
  </r>
  <r>
    <d v="2021-11-15T00:00:00"/>
    <x v="4"/>
    <n v="150"/>
  </r>
  <r>
    <d v="2021-11-15T00:00:00"/>
    <x v="0"/>
    <n v="2100"/>
  </r>
  <r>
    <d v="2021-11-17T00:00:00"/>
    <x v="8"/>
    <n v="470.63"/>
  </r>
  <r>
    <d v="2021-11-17T00:00:00"/>
    <x v="9"/>
    <n v="322.64"/>
  </r>
  <r>
    <d v="2021-11-18T00:00:00"/>
    <x v="7"/>
    <n v="428"/>
  </r>
  <r>
    <d v="2021-11-19T00:00:00"/>
    <x v="3"/>
    <n v="447"/>
  </r>
  <r>
    <d v="2021-11-22T00:00:00"/>
    <x v="2"/>
    <n v="1720"/>
  </r>
  <r>
    <d v="2021-11-24T00:00:00"/>
    <x v="4"/>
    <n v="540"/>
  </r>
  <r>
    <d v="2021-11-25T00:00:00"/>
    <x v="6"/>
    <n v="314"/>
  </r>
  <r>
    <d v="2021-11-26T00:00:00"/>
    <x v="7"/>
    <n v="518"/>
  </r>
  <r>
    <d v="2021-11-26T00:00:00"/>
    <x v="1"/>
    <n v="2000"/>
  </r>
  <r>
    <d v="2021-11-29T00:00:00"/>
    <x v="6"/>
    <n v="337"/>
  </r>
  <r>
    <d v="2021-11-30T00:00:00"/>
    <x v="7"/>
    <n v="500"/>
  </r>
  <r>
    <d v="2021-12-01T00:00:00"/>
    <x v="2"/>
    <n v="2500"/>
  </r>
  <r>
    <d v="2021-12-04T00:00:00"/>
    <x v="3"/>
    <n v="710"/>
  </r>
  <r>
    <d v="2021-12-07T00:00:00"/>
    <x v="0"/>
    <n v="2300"/>
  </r>
  <r>
    <d v="2021-12-09T00:00:00"/>
    <x v="10"/>
    <n v="12000"/>
  </r>
  <r>
    <d v="2021-12-15T00:00:00"/>
    <x v="5"/>
    <n v="1500"/>
  </r>
  <r>
    <d v="2021-12-17T00:00:00"/>
    <x v="8"/>
    <n v="470.63"/>
  </r>
  <r>
    <d v="2021-12-20T00:00:00"/>
    <x v="6"/>
    <n v="267"/>
  </r>
  <r>
    <d v="2021-12-23T00:00:00"/>
    <x v="4"/>
    <n v="640"/>
  </r>
  <r>
    <d v="2021-12-23T00:00:00"/>
    <x v="3"/>
    <n v="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82FCC4-308C-4442-AE4B-4919CD19E1C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1:B15" firstHeaderRow="1" firstDataRow="1" firstDataCol="1"/>
  <pivotFields count="2">
    <pivotField axis="axisRow" showAll="0">
      <items count="12">
        <item h="1" x="9"/>
        <item h="1" x="4"/>
        <item x="5"/>
        <item h="1" x="0"/>
        <item h="1" x="8"/>
        <item h="1" x="7"/>
        <item x="1"/>
        <item x="6"/>
        <item h="1" x="2"/>
        <item h="1" x="10"/>
        <item h="1" x="3"/>
        <item t="default"/>
      </items>
    </pivotField>
    <pivotField showAll="0"/>
  </pivotFields>
  <rowFields count="1">
    <field x="0"/>
  </rowFields>
  <rowItems count="4">
    <i>
      <x v="2"/>
    </i>
    <i>
      <x v="6"/>
    </i>
    <i>
      <x v="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C45B63-6CBC-4B3A-918F-8781FC2AF2F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4:H16" firstHeaderRow="1" firstDataRow="1" firstDataCol="1"/>
  <pivotFields count="2">
    <pivotField axis="axisRow" showAll="0" sortType="descending">
      <items count="12">
        <item x="3"/>
        <item x="10"/>
        <item x="2"/>
        <item x="6"/>
        <item x="1"/>
        <item x="7"/>
        <item x="8"/>
        <item x="0"/>
        <item x="5"/>
        <item x="4"/>
        <item x="9"/>
        <item t="default"/>
      </items>
    </pivotField>
    <pivotField dataField="1" showAll="0"/>
  </pivotFields>
  <rowFields count="1">
    <field x="0"/>
  </rowFields>
  <rowItems count="12">
    <i>
      <x/>
    </i>
    <i>
      <x v="1"/>
    </i>
    <i>
      <x v="2"/>
    </i>
    <i>
      <x v="3"/>
    </i>
    <i>
      <x v="4"/>
    </i>
    <i>
      <x v="5"/>
    </i>
    <i>
      <x v="6"/>
    </i>
    <i>
      <x v="7"/>
    </i>
    <i>
      <x v="8"/>
    </i>
    <i>
      <x v="9"/>
    </i>
    <i>
      <x v="10"/>
    </i>
    <i t="grand">
      <x/>
    </i>
  </rowItems>
  <colItems count="1">
    <i/>
  </colItems>
  <dataFields count="1">
    <dataField name="Sum of Expense"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617263-EF83-4209-9910-3C4847999DA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4:H16" firstHeaderRow="1" firstDataRow="1" firstDataCol="1"/>
  <pivotFields count="2">
    <pivotField axis="axisRow" showAll="0" sortType="descending">
      <items count="12">
        <item x="3"/>
        <item x="10"/>
        <item x="2"/>
        <item x="6"/>
        <item x="1"/>
        <item x="7"/>
        <item x="8"/>
        <item x="0"/>
        <item x="5"/>
        <item x="4"/>
        <item x="9"/>
        <item t="default"/>
      </items>
    </pivotField>
    <pivotField dataField="1" showAll="0"/>
  </pivotFields>
  <rowFields count="1">
    <field x="0"/>
  </rowFields>
  <rowItems count="12">
    <i>
      <x/>
    </i>
    <i>
      <x v="1"/>
    </i>
    <i>
      <x v="2"/>
    </i>
    <i>
      <x v="3"/>
    </i>
    <i>
      <x v="4"/>
    </i>
    <i>
      <x v="5"/>
    </i>
    <i>
      <x v="6"/>
    </i>
    <i>
      <x v="7"/>
    </i>
    <i>
      <x v="8"/>
    </i>
    <i>
      <x v="9"/>
    </i>
    <i>
      <x v="10"/>
    </i>
    <i t="grand">
      <x/>
    </i>
  </rowItems>
  <colItems count="1">
    <i/>
  </colItems>
  <dataFields count="1">
    <dataField name="Sum of Expense"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8530DB-4566-4430-9555-AAA95D02A5B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6:C14" firstHeaderRow="1" firstDataRow="1" firstDataCol="1"/>
  <pivotFields count="3">
    <pivotField numFmtId="14" showAll="0"/>
    <pivotField axis="axisRow" showAll="0">
      <items count="12">
        <item x="9"/>
        <item x="4"/>
        <item x="5"/>
        <item h="1" x="0"/>
        <item h="1" x="8"/>
        <item x="7"/>
        <item x="1"/>
        <item x="6"/>
        <item h="1" x="2"/>
        <item x="10"/>
        <item h="1" x="3"/>
        <item t="default"/>
      </items>
    </pivotField>
    <pivotField dataField="1" showAll="0"/>
  </pivotFields>
  <rowFields count="1">
    <field x="1"/>
  </rowFields>
  <rowItems count="8">
    <i>
      <x/>
    </i>
    <i>
      <x v="1"/>
    </i>
    <i>
      <x v="2"/>
    </i>
    <i>
      <x v="5"/>
    </i>
    <i>
      <x v="6"/>
    </i>
    <i>
      <x v="7"/>
    </i>
    <i>
      <x v="9"/>
    </i>
    <i t="grand">
      <x/>
    </i>
  </rowItems>
  <colItems count="1">
    <i/>
  </colItems>
  <dataFields count="1">
    <dataField name="Sum of Expense" fld="2" baseField="0" baseItem="0"/>
  </dataField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3"/>
  <sheetViews>
    <sheetView topLeftCell="A23" zoomScale="88" zoomScaleNormal="88" workbookViewId="0">
      <selection activeCell="D44" sqref="D44"/>
    </sheetView>
  </sheetViews>
  <sheetFormatPr defaultRowHeight="14.4" x14ac:dyDescent="0.3"/>
  <cols>
    <col min="1" max="1" width="17.109375" customWidth="1"/>
    <col min="2" max="2" width="24.5546875" customWidth="1"/>
    <col min="3" max="3" width="14.44140625" style="11" customWidth="1"/>
  </cols>
  <sheetData>
    <row r="1" spans="1:5" ht="13.8" customHeight="1" x14ac:dyDescent="0.3">
      <c r="A1" s="3" t="s">
        <v>0</v>
      </c>
      <c r="B1" s="3" t="s">
        <v>14</v>
      </c>
      <c r="C1" s="8" t="s">
        <v>1</v>
      </c>
    </row>
    <row r="2" spans="1:5" ht="18" customHeight="1" x14ac:dyDescent="0.3">
      <c r="A2" s="4">
        <v>44470</v>
      </c>
      <c r="B2" s="5" t="s">
        <v>2</v>
      </c>
      <c r="C2" s="9">
        <v>2300</v>
      </c>
    </row>
    <row r="3" spans="1:5" x14ac:dyDescent="0.3">
      <c r="A3" s="6">
        <v>44470</v>
      </c>
      <c r="B3" s="7" t="s">
        <v>3</v>
      </c>
      <c r="C3" s="9">
        <v>767</v>
      </c>
    </row>
    <row r="4" spans="1:5" x14ac:dyDescent="0.3">
      <c r="A4" s="6">
        <v>44470</v>
      </c>
      <c r="B4" s="7" t="s">
        <v>4</v>
      </c>
      <c r="C4" s="10">
        <v>2500</v>
      </c>
      <c r="E4" s="15"/>
    </row>
    <row r="5" spans="1:5" x14ac:dyDescent="0.3">
      <c r="A5" s="6">
        <v>44473</v>
      </c>
      <c r="B5" s="7" t="s">
        <v>5</v>
      </c>
      <c r="C5" s="9">
        <v>710</v>
      </c>
    </row>
    <row r="6" spans="1:5" x14ac:dyDescent="0.3">
      <c r="A6" s="4">
        <v>44473</v>
      </c>
      <c r="B6" s="5" t="s">
        <v>6</v>
      </c>
      <c r="C6" s="9">
        <v>760</v>
      </c>
    </row>
    <row r="7" spans="1:5" x14ac:dyDescent="0.3">
      <c r="A7" s="6">
        <v>44476</v>
      </c>
      <c r="B7" s="7" t="s">
        <v>10</v>
      </c>
      <c r="C7" s="10">
        <v>1900</v>
      </c>
    </row>
    <row r="8" spans="1:5" x14ac:dyDescent="0.3">
      <c r="A8" s="4">
        <v>44477</v>
      </c>
      <c r="B8" s="5" t="s">
        <v>7</v>
      </c>
      <c r="C8" s="9">
        <v>450</v>
      </c>
    </row>
    <row r="9" spans="1:5" x14ac:dyDescent="0.3">
      <c r="A9" s="6">
        <v>44484</v>
      </c>
      <c r="B9" s="7" t="s">
        <v>8</v>
      </c>
      <c r="C9" s="9">
        <v>620</v>
      </c>
    </row>
    <row r="10" spans="1:5" x14ac:dyDescent="0.3">
      <c r="A10" s="6">
        <v>44485</v>
      </c>
      <c r="B10" s="7" t="s">
        <v>11</v>
      </c>
      <c r="C10" s="9">
        <v>470</v>
      </c>
    </row>
    <row r="11" spans="1:5" x14ac:dyDescent="0.3">
      <c r="A11" s="6">
        <v>44487</v>
      </c>
      <c r="B11" s="7" t="s">
        <v>3</v>
      </c>
      <c r="C11" s="9">
        <v>970</v>
      </c>
    </row>
    <row r="12" spans="1:5" x14ac:dyDescent="0.3">
      <c r="A12" s="6">
        <v>44487</v>
      </c>
      <c r="B12" s="5" t="s">
        <v>2</v>
      </c>
      <c r="C12" s="10">
        <v>1075</v>
      </c>
    </row>
    <row r="13" spans="1:5" x14ac:dyDescent="0.3">
      <c r="A13" s="6">
        <v>44488</v>
      </c>
      <c r="B13" s="7" t="s">
        <v>7</v>
      </c>
      <c r="C13" s="9">
        <v>489</v>
      </c>
    </row>
    <row r="14" spans="1:5" x14ac:dyDescent="0.3">
      <c r="A14" s="6">
        <v>44491</v>
      </c>
      <c r="B14" s="7" t="s">
        <v>4</v>
      </c>
      <c r="C14" s="10">
        <v>1574.1</v>
      </c>
    </row>
    <row r="15" spans="1:5" x14ac:dyDescent="0.3">
      <c r="A15" s="6">
        <v>44491</v>
      </c>
      <c r="B15" s="7" t="s">
        <v>6</v>
      </c>
      <c r="C15" s="9">
        <v>550</v>
      </c>
    </row>
    <row r="16" spans="1:5" x14ac:dyDescent="0.3">
      <c r="A16" s="6">
        <v>44494</v>
      </c>
      <c r="B16" s="7" t="s">
        <v>9</v>
      </c>
      <c r="C16" s="9">
        <v>423</v>
      </c>
    </row>
    <row r="17" spans="1:3" x14ac:dyDescent="0.3">
      <c r="A17" s="6">
        <v>44496</v>
      </c>
      <c r="B17" s="7" t="s">
        <v>9</v>
      </c>
      <c r="C17" s="9">
        <v>358.22</v>
      </c>
    </row>
    <row r="18" spans="1:3" x14ac:dyDescent="0.3">
      <c r="A18" s="6">
        <v>44496</v>
      </c>
      <c r="B18" s="7" t="s">
        <v>8</v>
      </c>
      <c r="C18" s="9">
        <v>520</v>
      </c>
    </row>
    <row r="19" spans="1:3" x14ac:dyDescent="0.3">
      <c r="A19" s="4">
        <v>44497</v>
      </c>
      <c r="B19" s="5" t="s">
        <v>5</v>
      </c>
      <c r="C19" s="9">
        <v>300</v>
      </c>
    </row>
    <row r="20" spans="1:3" x14ac:dyDescent="0.3">
      <c r="A20" s="4">
        <v>44498</v>
      </c>
      <c r="B20" s="5" t="s">
        <v>9</v>
      </c>
      <c r="C20" s="9">
        <v>407.05</v>
      </c>
    </row>
    <row r="21" spans="1:3" x14ac:dyDescent="0.3">
      <c r="A21" s="4">
        <v>44499</v>
      </c>
      <c r="B21" s="5" t="s">
        <v>4</v>
      </c>
      <c r="C21" s="9">
        <v>300</v>
      </c>
    </row>
    <row r="22" spans="1:3" x14ac:dyDescent="0.3">
      <c r="A22" s="6">
        <v>44501</v>
      </c>
      <c r="B22" s="7" t="s">
        <v>3</v>
      </c>
      <c r="C22" s="10">
        <v>2327</v>
      </c>
    </row>
    <row r="23" spans="1:3" x14ac:dyDescent="0.3">
      <c r="A23" s="6">
        <v>44502</v>
      </c>
      <c r="B23" s="7" t="s">
        <v>10</v>
      </c>
      <c r="C23" s="9">
        <v>1150</v>
      </c>
    </row>
    <row r="24" spans="1:3" x14ac:dyDescent="0.3">
      <c r="A24" s="6">
        <v>44504</v>
      </c>
      <c r="B24" s="7" t="s">
        <v>10</v>
      </c>
      <c r="C24" s="10">
        <v>1138</v>
      </c>
    </row>
    <row r="25" spans="1:3" x14ac:dyDescent="0.3">
      <c r="A25" s="4">
        <v>44505</v>
      </c>
      <c r="B25" s="5" t="s">
        <v>13</v>
      </c>
      <c r="C25" s="9">
        <v>500</v>
      </c>
    </row>
    <row r="26" spans="1:3" x14ac:dyDescent="0.3">
      <c r="A26" s="4">
        <v>44508</v>
      </c>
      <c r="B26" s="5" t="s">
        <v>6</v>
      </c>
      <c r="C26" s="9">
        <v>702</v>
      </c>
    </row>
    <row r="27" spans="1:3" x14ac:dyDescent="0.3">
      <c r="A27" s="6">
        <v>44509</v>
      </c>
      <c r="B27" s="7" t="s">
        <v>4</v>
      </c>
      <c r="C27" s="10">
        <v>1600</v>
      </c>
    </row>
    <row r="28" spans="1:3" x14ac:dyDescent="0.3">
      <c r="A28" s="6">
        <v>44512</v>
      </c>
      <c r="B28" s="7" t="s">
        <v>5</v>
      </c>
      <c r="C28" s="9">
        <v>600</v>
      </c>
    </row>
    <row r="29" spans="1:3" ht="19.2" customHeight="1" x14ac:dyDescent="0.3">
      <c r="A29" s="4">
        <v>44515</v>
      </c>
      <c r="B29" s="5" t="s">
        <v>13</v>
      </c>
      <c r="C29" s="9">
        <v>900</v>
      </c>
    </row>
    <row r="30" spans="1:3" x14ac:dyDescent="0.3">
      <c r="A30" s="6">
        <v>44515</v>
      </c>
      <c r="B30" s="5" t="s">
        <v>6</v>
      </c>
      <c r="C30" s="9">
        <v>150</v>
      </c>
    </row>
    <row r="31" spans="1:3" x14ac:dyDescent="0.3">
      <c r="A31" s="4">
        <v>44515</v>
      </c>
      <c r="B31" s="5" t="s">
        <v>2</v>
      </c>
      <c r="C31" s="9">
        <v>2100</v>
      </c>
    </row>
    <row r="32" spans="1:3" x14ac:dyDescent="0.3">
      <c r="A32" s="4">
        <v>44517</v>
      </c>
      <c r="B32" s="5" t="s">
        <v>11</v>
      </c>
      <c r="C32" s="9">
        <v>470.63</v>
      </c>
    </row>
    <row r="33" spans="1:3" x14ac:dyDescent="0.3">
      <c r="A33" s="4">
        <v>44517</v>
      </c>
      <c r="B33" s="5" t="s">
        <v>9</v>
      </c>
      <c r="C33" s="9">
        <v>322.64</v>
      </c>
    </row>
    <row r="34" spans="1:3" x14ac:dyDescent="0.3">
      <c r="A34" s="4">
        <v>44518</v>
      </c>
      <c r="B34" s="7" t="s">
        <v>8</v>
      </c>
      <c r="C34" s="9">
        <v>428</v>
      </c>
    </row>
    <row r="35" spans="1:3" x14ac:dyDescent="0.3">
      <c r="A35" s="4">
        <v>44519</v>
      </c>
      <c r="B35" s="5" t="s">
        <v>5</v>
      </c>
      <c r="C35" s="9">
        <v>447</v>
      </c>
    </row>
    <row r="36" spans="1:3" x14ac:dyDescent="0.3">
      <c r="A36" s="4">
        <v>44522</v>
      </c>
      <c r="B36" s="5" t="s">
        <v>4</v>
      </c>
      <c r="C36" s="10">
        <v>1720</v>
      </c>
    </row>
    <row r="37" spans="1:3" x14ac:dyDescent="0.3">
      <c r="A37" s="6">
        <v>44524</v>
      </c>
      <c r="B37" s="7" t="s">
        <v>6</v>
      </c>
      <c r="C37" s="9">
        <v>540</v>
      </c>
    </row>
    <row r="38" spans="1:3" x14ac:dyDescent="0.3">
      <c r="A38" s="4">
        <v>44525</v>
      </c>
      <c r="B38" s="5" t="s">
        <v>7</v>
      </c>
      <c r="C38" s="9">
        <v>314</v>
      </c>
    </row>
    <row r="39" spans="1:3" ht="18" customHeight="1" x14ac:dyDescent="0.3">
      <c r="A39" s="4">
        <v>44526</v>
      </c>
      <c r="B39" s="5" t="s">
        <v>8</v>
      </c>
      <c r="C39" s="9">
        <v>518</v>
      </c>
    </row>
    <row r="40" spans="1:3" ht="15.6" customHeight="1" x14ac:dyDescent="0.3">
      <c r="A40" s="4">
        <v>44526</v>
      </c>
      <c r="B40" s="7" t="s">
        <v>3</v>
      </c>
      <c r="C40" s="10">
        <v>2000</v>
      </c>
    </row>
    <row r="41" spans="1:3" x14ac:dyDescent="0.3">
      <c r="A41" s="6">
        <v>44529</v>
      </c>
      <c r="B41" s="7" t="s">
        <v>7</v>
      </c>
      <c r="C41" s="9">
        <v>337</v>
      </c>
    </row>
    <row r="42" spans="1:3" x14ac:dyDescent="0.3">
      <c r="A42" s="4">
        <v>44530</v>
      </c>
      <c r="B42" s="5" t="s">
        <v>8</v>
      </c>
      <c r="C42" s="9">
        <v>500</v>
      </c>
    </row>
    <row r="43" spans="1:3" x14ac:dyDescent="0.3">
      <c r="A43" s="4">
        <v>44531</v>
      </c>
      <c r="B43" s="5" t="s">
        <v>4</v>
      </c>
      <c r="C43" s="10">
        <v>2500</v>
      </c>
    </row>
    <row r="44" spans="1:3" x14ac:dyDescent="0.3">
      <c r="A44" s="6">
        <v>44534</v>
      </c>
      <c r="B44" s="7" t="s">
        <v>5</v>
      </c>
      <c r="C44" s="9">
        <v>710</v>
      </c>
    </row>
    <row r="45" spans="1:3"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x14ac:dyDescent="0.3">
      <c r="A48" s="4">
        <v>44547</v>
      </c>
      <c r="B48" s="5" t="s">
        <v>11</v>
      </c>
      <c r="C48" s="9">
        <v>470.63</v>
      </c>
    </row>
    <row r="49" spans="1:3" x14ac:dyDescent="0.3">
      <c r="A49" s="4">
        <v>44550</v>
      </c>
      <c r="B49" s="5" t="s">
        <v>7</v>
      </c>
      <c r="C49" s="9">
        <v>267</v>
      </c>
    </row>
    <row r="50" spans="1:3" x14ac:dyDescent="0.3">
      <c r="A50" s="4">
        <v>44553</v>
      </c>
      <c r="B50" s="5" t="s">
        <v>6</v>
      </c>
      <c r="C50" s="9">
        <v>640</v>
      </c>
    </row>
    <row r="51" spans="1:3" x14ac:dyDescent="0.3">
      <c r="A51" s="4">
        <v>44553</v>
      </c>
      <c r="B51" s="5" t="s">
        <v>5</v>
      </c>
      <c r="C51" s="9">
        <v>450</v>
      </c>
    </row>
    <row r="52" spans="1:3" ht="31.2" x14ac:dyDescent="0.3">
      <c r="A52" s="2"/>
      <c r="C52" s="11">
        <f>SUM(C2:C51)</f>
        <v>57045.27</v>
      </c>
    </row>
    <row r="53" spans="1:3" ht="15.6" x14ac:dyDescent="0.3">
      <c r="A53" s="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77E3D-79C0-4CF5-8F58-E5B95054AB80}">
  <dimension ref="A2:C14"/>
  <sheetViews>
    <sheetView workbookViewId="0">
      <selection activeCell="F17" sqref="F17"/>
    </sheetView>
  </sheetViews>
  <sheetFormatPr defaultRowHeight="14.4" x14ac:dyDescent="0.3"/>
  <cols>
    <col min="2" max="2" width="16.21875" bestFit="1" customWidth="1"/>
    <col min="3" max="3" width="14.44140625" bestFit="1" customWidth="1"/>
  </cols>
  <sheetData>
    <row r="2" spans="1:3" x14ac:dyDescent="0.3">
      <c r="A2" s="14" t="s">
        <v>56</v>
      </c>
      <c r="B2" s="14" t="s">
        <v>22</v>
      </c>
    </row>
    <row r="4" spans="1:3" x14ac:dyDescent="0.3">
      <c r="A4" s="14" t="s">
        <v>38</v>
      </c>
      <c r="B4" t="s">
        <v>57</v>
      </c>
    </row>
    <row r="6" spans="1:3" x14ac:dyDescent="0.3">
      <c r="B6" s="23" t="s">
        <v>43</v>
      </c>
      <c r="C6" t="s">
        <v>42</v>
      </c>
    </row>
    <row r="7" spans="1:3" x14ac:dyDescent="0.3">
      <c r="B7" s="24" t="s">
        <v>9</v>
      </c>
      <c r="C7">
        <v>1510.9099999999999</v>
      </c>
    </row>
    <row r="8" spans="1:3" x14ac:dyDescent="0.3">
      <c r="B8" s="24" t="s">
        <v>6</v>
      </c>
      <c r="C8">
        <v>3342</v>
      </c>
    </row>
    <row r="9" spans="1:3" x14ac:dyDescent="0.3">
      <c r="B9" s="24" t="s">
        <v>10</v>
      </c>
      <c r="C9">
        <v>5688</v>
      </c>
    </row>
    <row r="10" spans="1:3" x14ac:dyDescent="0.3">
      <c r="B10" s="24" t="s">
        <v>8</v>
      </c>
      <c r="C10">
        <v>2586</v>
      </c>
    </row>
    <row r="11" spans="1:3" x14ac:dyDescent="0.3">
      <c r="B11" s="24" t="s">
        <v>3</v>
      </c>
      <c r="C11">
        <v>7464</v>
      </c>
    </row>
    <row r="12" spans="1:3" x14ac:dyDescent="0.3">
      <c r="B12" s="24" t="s">
        <v>7</v>
      </c>
      <c r="C12">
        <v>1857</v>
      </c>
    </row>
    <row r="13" spans="1:3" x14ac:dyDescent="0.3">
      <c r="B13" s="24" t="s">
        <v>12</v>
      </c>
      <c r="C13">
        <v>12000</v>
      </c>
    </row>
    <row r="14" spans="1:3" x14ac:dyDescent="0.3">
      <c r="B14" s="24" t="s">
        <v>44</v>
      </c>
      <c r="C14">
        <v>34447.910000000003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workbookViewId="0">
      <selection activeCell="B9" sqref="B9"/>
    </sheetView>
  </sheetViews>
  <sheetFormatPr defaultRowHeight="14.4" x14ac:dyDescent="0.3"/>
  <cols>
    <col min="2" max="2" width="61.44140625" customWidth="1"/>
  </cols>
  <sheetData>
    <row r="1" spans="2:2" x14ac:dyDescent="0.3">
      <c r="B1" s="12" t="s">
        <v>23</v>
      </c>
    </row>
    <row r="2" spans="2:2" ht="39" customHeight="1" x14ac:dyDescent="0.3">
      <c r="B2" s="13" t="s">
        <v>15</v>
      </c>
    </row>
    <row r="3" spans="2:2" ht="25.2" customHeight="1" x14ac:dyDescent="0.3">
      <c r="B3" s="13" t="s">
        <v>16</v>
      </c>
    </row>
    <row r="4" spans="2:2" ht="37.200000000000003" customHeight="1" x14ac:dyDescent="0.3">
      <c r="B4" s="13" t="s">
        <v>17</v>
      </c>
    </row>
    <row r="5" spans="2:2" ht="41.4" customHeight="1" x14ac:dyDescent="0.3">
      <c r="B5" s="13" t="s">
        <v>18</v>
      </c>
    </row>
    <row r="6" spans="2:2" ht="32.4" customHeight="1" x14ac:dyDescent="0.3">
      <c r="B6" s="13" t="s">
        <v>19</v>
      </c>
    </row>
    <row r="7" spans="2:2" ht="51" customHeight="1" x14ac:dyDescent="0.3">
      <c r="B7" s="13" t="s">
        <v>20</v>
      </c>
    </row>
    <row r="8" spans="2:2" ht="42" customHeight="1" x14ac:dyDescent="0.3">
      <c r="B8" s="13" t="s">
        <v>21</v>
      </c>
    </row>
    <row r="9" spans="2:2" ht="31.2" customHeight="1" x14ac:dyDescent="0.3">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E459C-A499-44C1-B663-32B98B8D3D2B}">
  <dimension ref="A2:C23"/>
  <sheetViews>
    <sheetView workbookViewId="0">
      <selection activeCell="G8" sqref="G8"/>
    </sheetView>
  </sheetViews>
  <sheetFormatPr defaultRowHeight="14.4" x14ac:dyDescent="0.3"/>
  <cols>
    <col min="2" max="2" width="28.109375" customWidth="1"/>
  </cols>
  <sheetData>
    <row r="2" spans="1:3" ht="48.6" customHeight="1" x14ac:dyDescent="0.3">
      <c r="A2" s="14" t="s">
        <v>27</v>
      </c>
      <c r="B2" s="16" t="s">
        <v>15</v>
      </c>
    </row>
    <row r="4" spans="1:3" x14ac:dyDescent="0.3">
      <c r="A4" s="14" t="s">
        <v>28</v>
      </c>
      <c r="B4" s="17" t="s">
        <v>24</v>
      </c>
      <c r="C4" s="17">
        <f>COUNTIF(Expense!B:B,"online shopping")</f>
        <v>6</v>
      </c>
    </row>
    <row r="5" spans="1:3" x14ac:dyDescent="0.3">
      <c r="B5" s="17" t="s">
        <v>25</v>
      </c>
      <c r="C5" s="17">
        <f>COUNTIF(Expense!B:B,"ordering food")</f>
        <v>5</v>
      </c>
    </row>
    <row r="6" spans="1:3" x14ac:dyDescent="0.3">
      <c r="B6" s="17" t="s">
        <v>26</v>
      </c>
      <c r="C6" s="17">
        <f>COUNTIF(Expense!B:B,"gifts")</f>
        <v>4</v>
      </c>
    </row>
    <row r="7" spans="1:3" x14ac:dyDescent="0.3">
      <c r="B7" s="28" t="s">
        <v>36</v>
      </c>
      <c r="C7" s="17">
        <f>SUM(C4:C6)</f>
        <v>15</v>
      </c>
    </row>
    <row r="9" spans="1:3" x14ac:dyDescent="0.3">
      <c r="A9" s="14"/>
      <c r="B9" s="14" t="s">
        <v>59</v>
      </c>
    </row>
    <row r="11" spans="1:3" x14ac:dyDescent="0.3">
      <c r="A11" s="14"/>
      <c r="B11" s="23" t="s">
        <v>43</v>
      </c>
    </row>
    <row r="12" spans="1:3" x14ac:dyDescent="0.3">
      <c r="B12" s="24" t="s">
        <v>10</v>
      </c>
      <c r="C12">
        <f>COUNTIF(Expense!B:B,B12)</f>
        <v>4</v>
      </c>
    </row>
    <row r="13" spans="1:3" x14ac:dyDescent="0.3">
      <c r="B13" s="24" t="s">
        <v>3</v>
      </c>
      <c r="C13">
        <f>COUNTIF(Expense!B:B,B13)</f>
        <v>6</v>
      </c>
    </row>
    <row r="14" spans="1:3" x14ac:dyDescent="0.3">
      <c r="B14" s="24" t="s">
        <v>7</v>
      </c>
      <c r="C14">
        <f>COUNTIF(Expense!B:B,B14)</f>
        <v>5</v>
      </c>
    </row>
    <row r="15" spans="1:3" x14ac:dyDescent="0.3">
      <c r="B15" s="24" t="s">
        <v>44</v>
      </c>
      <c r="C15">
        <f>SUM(C12:C14)</f>
        <v>15</v>
      </c>
    </row>
    <row r="23" spans="1:1" x14ac:dyDescent="0.3">
      <c r="A23" s="1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BC5D1-5AF7-4A3E-81D1-9D5648AB135B}">
  <dimension ref="A2:H16"/>
  <sheetViews>
    <sheetView workbookViewId="0">
      <selection activeCell="G2" sqref="G2"/>
    </sheetView>
  </sheetViews>
  <sheetFormatPr defaultRowHeight="14.4" x14ac:dyDescent="0.3"/>
  <cols>
    <col min="2" max="2" width="25.88671875" customWidth="1"/>
    <col min="3" max="3" width="21.33203125" customWidth="1"/>
    <col min="7" max="7" width="18.33203125" bestFit="1" customWidth="1"/>
    <col min="8" max="8" width="14.44140625" bestFit="1" customWidth="1"/>
  </cols>
  <sheetData>
    <row r="2" spans="1:8" x14ac:dyDescent="0.3">
      <c r="A2" s="14" t="s">
        <v>29</v>
      </c>
      <c r="B2" s="14" t="s">
        <v>16</v>
      </c>
      <c r="G2" s="14" t="s">
        <v>58</v>
      </c>
    </row>
    <row r="4" spans="1:8" x14ac:dyDescent="0.3">
      <c r="A4" s="14" t="s">
        <v>38</v>
      </c>
      <c r="B4" s="17" t="s">
        <v>32</v>
      </c>
      <c r="C4" s="17">
        <f>SUMIF(Expense!B:B,B4,Expense!C:C)</f>
        <v>3217</v>
      </c>
      <c r="G4" s="23" t="s">
        <v>43</v>
      </c>
      <c r="H4" t="s">
        <v>42</v>
      </c>
    </row>
    <row r="5" spans="1:8" x14ac:dyDescent="0.3">
      <c r="B5" s="17" t="s">
        <v>35</v>
      </c>
      <c r="C5" s="17">
        <f>SUMIF(Expense!B:B,B5,Expense!C:C)</f>
        <v>12000</v>
      </c>
      <c r="G5" s="24" t="s">
        <v>5</v>
      </c>
      <c r="H5">
        <v>3217</v>
      </c>
    </row>
    <row r="6" spans="1:8" x14ac:dyDescent="0.3">
      <c r="B6" s="17" t="s">
        <v>31</v>
      </c>
      <c r="C6" s="17">
        <f>SUMIF(Expense!B:B,B6,Expense!C:C)</f>
        <v>10194.1</v>
      </c>
      <c r="G6" s="24" t="s">
        <v>12</v>
      </c>
      <c r="H6">
        <v>12000</v>
      </c>
    </row>
    <row r="7" spans="1:8" x14ac:dyDescent="0.3">
      <c r="B7" s="17" t="s">
        <v>7</v>
      </c>
      <c r="C7" s="17">
        <f>SUMIF(Expense!B:B,B7,Expense!C:C)</f>
        <v>1857</v>
      </c>
      <c r="G7" s="24" t="s">
        <v>4</v>
      </c>
      <c r="H7">
        <v>10194.1</v>
      </c>
    </row>
    <row r="8" spans="1:8" x14ac:dyDescent="0.3">
      <c r="B8" s="17" t="s">
        <v>30</v>
      </c>
      <c r="C8" s="17">
        <f>SUMIF(Expense!B:B,B8,Expense!C:C)</f>
        <v>7464</v>
      </c>
      <c r="G8" s="24" t="s">
        <v>7</v>
      </c>
      <c r="H8">
        <v>1857</v>
      </c>
    </row>
    <row r="9" spans="1:8" x14ac:dyDescent="0.3">
      <c r="B9" s="17" t="s">
        <v>8</v>
      </c>
      <c r="C9" s="17">
        <f>SUMIF(Expense!B:B,B9,Expense!C:C)</f>
        <v>2586</v>
      </c>
      <c r="G9" s="24" t="s">
        <v>3</v>
      </c>
      <c r="H9">
        <v>7464</v>
      </c>
    </row>
    <row r="10" spans="1:8" x14ac:dyDescent="0.3">
      <c r="B10" s="17" t="s">
        <v>33</v>
      </c>
      <c r="C10" s="17">
        <f>SUMIF(Expense!B:B,B10,Expense!C:C)</f>
        <v>1411.26</v>
      </c>
      <c r="G10" s="24" t="s">
        <v>8</v>
      </c>
      <c r="H10">
        <v>2586</v>
      </c>
    </row>
    <row r="11" spans="1:8" x14ac:dyDescent="0.3">
      <c r="A11" s="14"/>
      <c r="B11" s="17" t="s">
        <v>2</v>
      </c>
      <c r="C11" s="17">
        <f>SUMIF(Expense!B:B,B11,Expense!C:C)</f>
        <v>7775</v>
      </c>
      <c r="G11" s="24" t="s">
        <v>11</v>
      </c>
      <c r="H11">
        <v>1411.26</v>
      </c>
    </row>
    <row r="12" spans="1:8" x14ac:dyDescent="0.3">
      <c r="B12" s="17" t="s">
        <v>26</v>
      </c>
      <c r="C12" s="17">
        <f>SUMIF(Expense!B:B,B12,Expense!C:C)</f>
        <v>5688</v>
      </c>
      <c r="G12" s="24" t="s">
        <v>2</v>
      </c>
      <c r="H12">
        <v>7775</v>
      </c>
    </row>
    <row r="13" spans="1:8" x14ac:dyDescent="0.3">
      <c r="B13" s="17" t="s">
        <v>6</v>
      </c>
      <c r="C13" s="17">
        <f>SUMIF(Expense!B:B,B13,Expense!C:C)</f>
        <v>3342</v>
      </c>
      <c r="G13" s="24" t="s">
        <v>10</v>
      </c>
      <c r="H13">
        <v>5688</v>
      </c>
    </row>
    <row r="14" spans="1:8" x14ac:dyDescent="0.3">
      <c r="B14" s="17" t="s">
        <v>34</v>
      </c>
      <c r="C14" s="17">
        <f>SUMIF(Expense!B:B,B14,Expense!C:C)</f>
        <v>1510.9099999999999</v>
      </c>
      <c r="G14" s="24" t="s">
        <v>6</v>
      </c>
      <c r="H14">
        <v>3342</v>
      </c>
    </row>
    <row r="15" spans="1:8" x14ac:dyDescent="0.3">
      <c r="B15" s="25" t="s">
        <v>36</v>
      </c>
      <c r="C15" s="14">
        <f>SUM(C4:C14)</f>
        <v>57045.270000000004</v>
      </c>
      <c r="G15" s="24" t="s">
        <v>9</v>
      </c>
      <c r="H15">
        <v>1510.9099999999999</v>
      </c>
    </row>
    <row r="16" spans="1:8" x14ac:dyDescent="0.3">
      <c r="G16" s="24" t="s">
        <v>44</v>
      </c>
      <c r="H16">
        <v>57045.270000000004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D1A54-40B5-4E7E-A2E6-611AF5E74C4C}">
  <dimension ref="A2:H16"/>
  <sheetViews>
    <sheetView zoomScaleNormal="100" workbookViewId="0">
      <selection activeCell="J4" sqref="J4"/>
    </sheetView>
  </sheetViews>
  <sheetFormatPr defaultRowHeight="14.4" x14ac:dyDescent="0.3"/>
  <cols>
    <col min="2" max="2" width="25.77734375" customWidth="1"/>
    <col min="3" max="3" width="17.6640625" customWidth="1"/>
    <col min="7" max="7" width="18.33203125" bestFit="1" customWidth="1"/>
    <col min="8" max="8" width="14.44140625" bestFit="1" customWidth="1"/>
  </cols>
  <sheetData>
    <row r="2" spans="1:8" x14ac:dyDescent="0.3">
      <c r="A2" s="14" t="s">
        <v>37</v>
      </c>
      <c r="B2" s="14" t="s">
        <v>17</v>
      </c>
      <c r="G2" s="14" t="s">
        <v>59</v>
      </c>
    </row>
    <row r="4" spans="1:8" x14ac:dyDescent="0.3">
      <c r="B4" s="3"/>
      <c r="C4" s="8"/>
      <c r="G4" s="23" t="s">
        <v>43</v>
      </c>
      <c r="H4" t="s">
        <v>42</v>
      </c>
    </row>
    <row r="5" spans="1:8" x14ac:dyDescent="0.3">
      <c r="B5" s="3" t="s">
        <v>14</v>
      </c>
      <c r="C5" s="8" t="s">
        <v>1</v>
      </c>
      <c r="G5" s="24" t="s">
        <v>5</v>
      </c>
      <c r="H5">
        <v>3217</v>
      </c>
    </row>
    <row r="6" spans="1:8" x14ac:dyDescent="0.3">
      <c r="B6" s="20" t="s">
        <v>5</v>
      </c>
      <c r="C6" s="19">
        <f>SUMIF(Expense!B:B,B6,Expense!C:C)</f>
        <v>3217</v>
      </c>
      <c r="G6" s="24" t="s">
        <v>12</v>
      </c>
      <c r="H6">
        <v>12000</v>
      </c>
    </row>
    <row r="7" spans="1:8" x14ac:dyDescent="0.3">
      <c r="B7" s="18" t="s">
        <v>12</v>
      </c>
      <c r="C7" s="19">
        <f>SUMIF(Expense!B:B,B7,Expense!C:C)</f>
        <v>12000</v>
      </c>
      <c r="G7" s="24" t="s">
        <v>4</v>
      </c>
      <c r="H7">
        <v>10194.1</v>
      </c>
    </row>
    <row r="8" spans="1:8" x14ac:dyDescent="0.3">
      <c r="B8" s="20" t="s">
        <v>4</v>
      </c>
      <c r="C8" s="19">
        <f>SUMIF(Expense!B:B,B8,Expense!C:C)</f>
        <v>10194.1</v>
      </c>
      <c r="G8" s="24" t="s">
        <v>7</v>
      </c>
      <c r="H8">
        <v>1857</v>
      </c>
    </row>
    <row r="9" spans="1:8" x14ac:dyDescent="0.3">
      <c r="B9" s="18" t="s">
        <v>7</v>
      </c>
      <c r="C9" s="19">
        <f>SUMIF(Expense!B:B,B9,Expense!C:C)</f>
        <v>1857</v>
      </c>
      <c r="G9" s="24" t="s">
        <v>3</v>
      </c>
      <c r="H9">
        <v>7464</v>
      </c>
    </row>
    <row r="10" spans="1:8" x14ac:dyDescent="0.3">
      <c r="B10" s="20" t="s">
        <v>3</v>
      </c>
      <c r="C10" s="19">
        <f>SUMIF(Expense!B:B,B10,Expense!C:C)</f>
        <v>7464</v>
      </c>
      <c r="G10" s="24" t="s">
        <v>8</v>
      </c>
      <c r="H10">
        <v>2586</v>
      </c>
    </row>
    <row r="11" spans="1:8" x14ac:dyDescent="0.3">
      <c r="B11" s="20" t="s">
        <v>8</v>
      </c>
      <c r="C11" s="19">
        <f>SUMIF(Expense!B:B,B11,Expense!C:C)</f>
        <v>2586</v>
      </c>
      <c r="G11" s="24" t="s">
        <v>11</v>
      </c>
      <c r="H11">
        <v>1411.26</v>
      </c>
    </row>
    <row r="12" spans="1:8" x14ac:dyDescent="0.3">
      <c r="B12" s="20" t="s">
        <v>11</v>
      </c>
      <c r="C12" s="19">
        <f>SUMIF(Expense!B:B,B12,Expense!C:C)</f>
        <v>1411.26</v>
      </c>
      <c r="G12" s="24" t="s">
        <v>2</v>
      </c>
      <c r="H12">
        <v>7775</v>
      </c>
    </row>
    <row r="13" spans="1:8" x14ac:dyDescent="0.3">
      <c r="B13" s="18" t="s">
        <v>2</v>
      </c>
      <c r="C13" s="19">
        <f>SUMIF(Expense!B:B,B13,Expense!C:C)</f>
        <v>7775</v>
      </c>
      <c r="G13" s="24" t="s">
        <v>10</v>
      </c>
      <c r="H13">
        <v>5688</v>
      </c>
    </row>
    <row r="14" spans="1:8" x14ac:dyDescent="0.3">
      <c r="B14" s="20" t="s">
        <v>10</v>
      </c>
      <c r="C14" s="19">
        <f>SUMIF(Expense!B:B,B14,Expense!C:C)</f>
        <v>5688</v>
      </c>
      <c r="G14" s="24" t="s">
        <v>6</v>
      </c>
      <c r="H14">
        <v>3342</v>
      </c>
    </row>
    <row r="15" spans="1:8" x14ac:dyDescent="0.3">
      <c r="B15" s="18" t="s">
        <v>6</v>
      </c>
      <c r="C15" s="19">
        <f>SUMIF(Expense!B:B,B15,Expense!C:C)</f>
        <v>3342</v>
      </c>
      <c r="G15" s="24" t="s">
        <v>9</v>
      </c>
      <c r="H15">
        <v>1510.9099999999999</v>
      </c>
    </row>
    <row r="16" spans="1:8" x14ac:dyDescent="0.3">
      <c r="B16" s="20" t="s">
        <v>9</v>
      </c>
      <c r="C16" s="19">
        <f>SUMIF(Expense!B:B,B16,Expense!C:C)</f>
        <v>1510.9099999999999</v>
      </c>
      <c r="G16" s="24" t="s">
        <v>44</v>
      </c>
      <c r="H16">
        <v>57045.270000000004</v>
      </c>
    </row>
  </sheetData>
  <dataConsolid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3F1F2-3EBB-490D-A615-5941CD31237F}">
  <dimension ref="A2:D16"/>
  <sheetViews>
    <sheetView workbookViewId="0">
      <selection activeCell="E25" sqref="E25"/>
    </sheetView>
  </sheetViews>
  <sheetFormatPr defaultRowHeight="14.4" x14ac:dyDescent="0.3"/>
  <cols>
    <col min="2" max="2" width="18" customWidth="1"/>
    <col min="3" max="3" width="17.33203125" customWidth="1"/>
    <col min="4" max="4" width="17.44140625" customWidth="1"/>
  </cols>
  <sheetData>
    <row r="2" spans="1:4" x14ac:dyDescent="0.3">
      <c r="A2" s="14" t="s">
        <v>39</v>
      </c>
      <c r="B2" s="14" t="s">
        <v>18</v>
      </c>
    </row>
    <row r="4" spans="1:4" ht="27.6" x14ac:dyDescent="0.3">
      <c r="A4" s="14" t="s">
        <v>38</v>
      </c>
      <c r="B4" s="3" t="s">
        <v>14</v>
      </c>
      <c r="C4" s="8" t="s">
        <v>1</v>
      </c>
      <c r="D4" s="8" t="s">
        <v>40</v>
      </c>
    </row>
    <row r="5" spans="1:4" x14ac:dyDescent="0.3">
      <c r="B5" s="5" t="s">
        <v>2</v>
      </c>
      <c r="C5" s="9">
        <f>SUMIF(Expense!B:B,B5,Expense!C:C)</f>
        <v>7775</v>
      </c>
      <c r="D5" s="22">
        <f>(C5/$C$16)</f>
        <v>0.136295261640448</v>
      </c>
    </row>
    <row r="6" spans="1:4" x14ac:dyDescent="0.3">
      <c r="B6" s="7" t="s">
        <v>3</v>
      </c>
      <c r="C6" s="9">
        <f>SUMIF(Expense!B:B,B6,Expense!C:C)</f>
        <v>7464</v>
      </c>
      <c r="D6" s="22">
        <f t="shared" ref="D6:D15" si="0">(C6/$C$16)</f>
        <v>0.13084345117483009</v>
      </c>
    </row>
    <row r="7" spans="1:4" ht="27.6" x14ac:dyDescent="0.3">
      <c r="B7" s="7" t="s">
        <v>4</v>
      </c>
      <c r="C7" s="9">
        <f>SUMIF(Expense!B:B,B7,Expense!C:C)</f>
        <v>10194.1</v>
      </c>
      <c r="D7" s="22">
        <f t="shared" si="0"/>
        <v>0.17870193269310497</v>
      </c>
    </row>
    <row r="8" spans="1:4" ht="27.6" x14ac:dyDescent="0.3">
      <c r="B8" s="7" t="s">
        <v>5</v>
      </c>
      <c r="C8" s="9">
        <f>SUMIF(Expense!B:B,B8,Expense!C:C)</f>
        <v>3217</v>
      </c>
      <c r="D8" s="22">
        <f t="shared" si="0"/>
        <v>5.6393807935346783E-2</v>
      </c>
    </row>
    <row r="9" spans="1:4" x14ac:dyDescent="0.3">
      <c r="B9" s="5" t="s">
        <v>6</v>
      </c>
      <c r="C9" s="9">
        <f>SUMIF(Expense!B:B,B9,Expense!C:C)</f>
        <v>3342</v>
      </c>
      <c r="D9" s="22">
        <f t="shared" si="0"/>
        <v>5.8585050083907041E-2</v>
      </c>
    </row>
    <row r="10" spans="1:4" x14ac:dyDescent="0.3">
      <c r="B10" s="7" t="s">
        <v>10</v>
      </c>
      <c r="C10" s="9">
        <f>SUMIF(Expense!B:B,B10,Expense!C:C)</f>
        <v>5688</v>
      </c>
      <c r="D10" s="22">
        <f t="shared" si="0"/>
        <v>9.971028272808595E-2</v>
      </c>
    </row>
    <row r="11" spans="1:4" x14ac:dyDescent="0.3">
      <c r="B11" s="5" t="s">
        <v>7</v>
      </c>
      <c r="C11" s="9">
        <f>SUMIF(Expense!B:B,B11,Expense!C:C)</f>
        <v>1857</v>
      </c>
      <c r="D11" s="22">
        <f t="shared" si="0"/>
        <v>3.255309335901118E-2</v>
      </c>
    </row>
    <row r="12" spans="1:4" ht="27.6" x14ac:dyDescent="0.3">
      <c r="B12" s="7" t="s">
        <v>8</v>
      </c>
      <c r="C12" s="9">
        <f>SUMIF(Expense!B:B,B12,Expense!C:C)</f>
        <v>2586</v>
      </c>
      <c r="D12" s="22">
        <f t="shared" si="0"/>
        <v>4.5332417569414606E-2</v>
      </c>
    </row>
    <row r="13" spans="1:4" ht="27.6" x14ac:dyDescent="0.3">
      <c r="B13" s="7" t="s">
        <v>11</v>
      </c>
      <c r="C13" s="9">
        <f>SUMIF(Expense!B:B,B13,Expense!C:C)</f>
        <v>1411.26</v>
      </c>
      <c r="D13" s="22">
        <f t="shared" si="0"/>
        <v>2.4739299156617191E-2</v>
      </c>
    </row>
    <row r="14" spans="1:4" x14ac:dyDescent="0.3">
      <c r="B14" s="7" t="s">
        <v>9</v>
      </c>
      <c r="C14" s="9">
        <f>SUMIF(Expense!B:B,B14,Expense!C:C)</f>
        <v>1510.9099999999999</v>
      </c>
      <c r="D14" s="22">
        <f t="shared" si="0"/>
        <v>2.6486157397449424E-2</v>
      </c>
    </row>
    <row r="15" spans="1:4" x14ac:dyDescent="0.3">
      <c r="B15" s="5" t="s">
        <v>12</v>
      </c>
      <c r="C15" s="9">
        <f>SUMIF(Expense!B:B,B15,Expense!C:C)</f>
        <v>12000</v>
      </c>
      <c r="D15" s="22">
        <f t="shared" si="0"/>
        <v>0.2103592462617847</v>
      </c>
    </row>
    <row r="16" spans="1:4" x14ac:dyDescent="0.3">
      <c r="B16" s="21" t="s">
        <v>36</v>
      </c>
      <c r="C16" s="21">
        <f>SUM(C5:C15)</f>
        <v>57045.270000000004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D676-8AFA-4953-970A-A73F6730483B}">
  <dimension ref="A2:J55"/>
  <sheetViews>
    <sheetView workbookViewId="0">
      <selection activeCell="G22" sqref="G22"/>
    </sheetView>
  </sheetViews>
  <sheetFormatPr defaultRowHeight="14.4" x14ac:dyDescent="0.3"/>
  <cols>
    <col min="2" max="3" width="19.6640625" customWidth="1"/>
    <col min="4" max="4" width="18.21875" customWidth="1"/>
    <col min="5" max="5" width="14.5546875" customWidth="1"/>
  </cols>
  <sheetData>
    <row r="2" spans="1:10" x14ac:dyDescent="0.3">
      <c r="A2" s="14" t="s">
        <v>41</v>
      </c>
      <c r="B2" s="14" t="s">
        <v>19</v>
      </c>
      <c r="C2" s="14"/>
    </row>
    <row r="4" spans="1:10" x14ac:dyDescent="0.3">
      <c r="A4" s="14" t="s">
        <v>38</v>
      </c>
    </row>
    <row r="5" spans="1:10" x14ac:dyDescent="0.3">
      <c r="B5" s="3" t="s">
        <v>0</v>
      </c>
      <c r="C5" s="3" t="s">
        <v>45</v>
      </c>
      <c r="D5" s="3" t="s">
        <v>14</v>
      </c>
      <c r="E5" s="8" t="s">
        <v>1</v>
      </c>
      <c r="I5" s="26" t="s">
        <v>45</v>
      </c>
      <c r="J5" s="26" t="s">
        <v>49</v>
      </c>
    </row>
    <row r="6" spans="1:10" x14ac:dyDescent="0.3">
      <c r="B6" s="4">
        <v>44470</v>
      </c>
      <c r="C6" s="4" t="str">
        <f>TEXT(B6,"mmm")</f>
        <v>Oct</v>
      </c>
      <c r="D6" s="5" t="s">
        <v>2</v>
      </c>
      <c r="E6" s="9">
        <v>2300</v>
      </c>
      <c r="I6" s="27" t="s">
        <v>46</v>
      </c>
      <c r="J6" s="17">
        <f>SUMIF(C:C,I6,E:E)</f>
        <v>17443.37</v>
      </c>
    </row>
    <row r="7" spans="1:10" x14ac:dyDescent="0.3">
      <c r="B7" s="6">
        <v>44470</v>
      </c>
      <c r="C7" s="4" t="str">
        <f t="shared" ref="C7:C55" si="0">TEXT(B7,"mmm")</f>
        <v>Oct</v>
      </c>
      <c r="D7" s="7" t="s">
        <v>3</v>
      </c>
      <c r="E7" s="9">
        <v>767</v>
      </c>
      <c r="I7" s="27" t="s">
        <v>47</v>
      </c>
      <c r="J7" s="17">
        <f t="shared" ref="J7:J8" si="1">SUMIF(C:C,I7,E:E)</f>
        <v>18764.269999999997</v>
      </c>
    </row>
    <row r="8" spans="1:10" ht="27.6" x14ac:dyDescent="0.3">
      <c r="B8" s="6">
        <v>44470</v>
      </c>
      <c r="C8" s="4" t="str">
        <f t="shared" si="0"/>
        <v>Oct</v>
      </c>
      <c r="D8" s="7" t="s">
        <v>4</v>
      </c>
      <c r="E8" s="10">
        <v>2500</v>
      </c>
      <c r="I8" s="27" t="s">
        <v>48</v>
      </c>
      <c r="J8" s="17">
        <f t="shared" si="1"/>
        <v>20837.63</v>
      </c>
    </row>
    <row r="9" spans="1:10" ht="27.6" x14ac:dyDescent="0.3">
      <c r="B9" s="6">
        <v>44473</v>
      </c>
      <c r="C9" s="4" t="str">
        <f t="shared" si="0"/>
        <v>Oct</v>
      </c>
      <c r="D9" s="7" t="s">
        <v>5</v>
      </c>
      <c r="E9" s="9">
        <v>710</v>
      </c>
    </row>
    <row r="10" spans="1:10" x14ac:dyDescent="0.3">
      <c r="B10" s="4">
        <v>44473</v>
      </c>
      <c r="C10" s="4" t="str">
        <f t="shared" si="0"/>
        <v>Oct</v>
      </c>
      <c r="D10" s="5" t="s">
        <v>6</v>
      </c>
      <c r="E10" s="9">
        <v>760</v>
      </c>
    </row>
    <row r="11" spans="1:10" x14ac:dyDescent="0.3">
      <c r="B11" s="6">
        <v>44476</v>
      </c>
      <c r="C11" s="4" t="str">
        <f t="shared" si="0"/>
        <v>Oct</v>
      </c>
      <c r="D11" s="7" t="s">
        <v>10</v>
      </c>
      <c r="E11" s="10">
        <v>1900</v>
      </c>
    </row>
    <row r="12" spans="1:10" x14ac:dyDescent="0.3">
      <c r="B12" s="4">
        <v>44477</v>
      </c>
      <c r="C12" s="4" t="str">
        <f t="shared" si="0"/>
        <v>Oct</v>
      </c>
      <c r="D12" s="5" t="s">
        <v>7</v>
      </c>
      <c r="E12" s="9">
        <v>450</v>
      </c>
    </row>
    <row r="13" spans="1:10" ht="27.6" x14ac:dyDescent="0.3">
      <c r="B13" s="6">
        <v>44484</v>
      </c>
      <c r="C13" s="4" t="str">
        <f t="shared" si="0"/>
        <v>Oct</v>
      </c>
      <c r="D13" s="7" t="s">
        <v>8</v>
      </c>
      <c r="E13" s="9">
        <v>620</v>
      </c>
    </row>
    <row r="14" spans="1:10" ht="27.6" x14ac:dyDescent="0.3">
      <c r="B14" s="6">
        <v>44485</v>
      </c>
      <c r="C14" s="4" t="str">
        <f t="shared" si="0"/>
        <v>Oct</v>
      </c>
      <c r="D14" s="7" t="s">
        <v>11</v>
      </c>
      <c r="E14" s="9">
        <v>470</v>
      </c>
    </row>
    <row r="15" spans="1:10" x14ac:dyDescent="0.3">
      <c r="B15" s="6">
        <v>44487</v>
      </c>
      <c r="C15" s="4" t="str">
        <f t="shared" si="0"/>
        <v>Oct</v>
      </c>
      <c r="D15" s="7" t="s">
        <v>3</v>
      </c>
      <c r="E15" s="9">
        <v>970</v>
      </c>
    </row>
    <row r="16" spans="1:10" x14ac:dyDescent="0.3">
      <c r="B16" s="6">
        <v>44487</v>
      </c>
      <c r="C16" s="4" t="str">
        <f t="shared" si="0"/>
        <v>Oct</v>
      </c>
      <c r="D16" s="5" t="s">
        <v>2</v>
      </c>
      <c r="E16" s="10">
        <v>1075</v>
      </c>
    </row>
    <row r="17" spans="2:5" x14ac:dyDescent="0.3">
      <c r="B17" s="6">
        <v>44488</v>
      </c>
      <c r="C17" s="4" t="str">
        <f t="shared" si="0"/>
        <v>Oct</v>
      </c>
      <c r="D17" s="7" t="s">
        <v>7</v>
      </c>
      <c r="E17" s="9">
        <v>489</v>
      </c>
    </row>
    <row r="18" spans="2:5" ht="27.6" x14ac:dyDescent="0.3">
      <c r="B18" s="6">
        <v>44491</v>
      </c>
      <c r="C18" s="4" t="str">
        <f t="shared" si="0"/>
        <v>Oct</v>
      </c>
      <c r="D18" s="7" t="s">
        <v>4</v>
      </c>
      <c r="E18" s="10">
        <v>1574.1</v>
      </c>
    </row>
    <row r="19" spans="2:5" x14ac:dyDescent="0.3">
      <c r="B19" s="6">
        <v>44491</v>
      </c>
      <c r="C19" s="4" t="str">
        <f t="shared" si="0"/>
        <v>Oct</v>
      </c>
      <c r="D19" s="7" t="s">
        <v>6</v>
      </c>
      <c r="E19" s="9">
        <v>550</v>
      </c>
    </row>
    <row r="20" spans="2:5" x14ac:dyDescent="0.3">
      <c r="B20" s="6">
        <v>44494</v>
      </c>
      <c r="C20" s="4" t="str">
        <f t="shared" si="0"/>
        <v>Oct</v>
      </c>
      <c r="D20" s="7" t="s">
        <v>9</v>
      </c>
      <c r="E20" s="9">
        <v>423</v>
      </c>
    </row>
    <row r="21" spans="2:5" x14ac:dyDescent="0.3">
      <c r="B21" s="6">
        <v>44496</v>
      </c>
      <c r="C21" s="4" t="str">
        <f t="shared" si="0"/>
        <v>Oct</v>
      </c>
      <c r="D21" s="7" t="s">
        <v>9</v>
      </c>
      <c r="E21" s="9">
        <v>358.22</v>
      </c>
    </row>
    <row r="22" spans="2:5" ht="27.6" x14ac:dyDescent="0.3">
      <c r="B22" s="6">
        <v>44496</v>
      </c>
      <c r="C22" s="4" t="str">
        <f t="shared" si="0"/>
        <v>Oct</v>
      </c>
      <c r="D22" s="7" t="s">
        <v>8</v>
      </c>
      <c r="E22" s="9">
        <v>520</v>
      </c>
    </row>
    <row r="23" spans="2:5" ht="27.6" x14ac:dyDescent="0.3">
      <c r="B23" s="4">
        <v>44497</v>
      </c>
      <c r="C23" s="4" t="str">
        <f t="shared" si="0"/>
        <v>Oct</v>
      </c>
      <c r="D23" s="5" t="s">
        <v>5</v>
      </c>
      <c r="E23" s="9">
        <v>300</v>
      </c>
    </row>
    <row r="24" spans="2:5" x14ac:dyDescent="0.3">
      <c r="B24" s="4">
        <v>44498</v>
      </c>
      <c r="C24" s="4" t="str">
        <f t="shared" si="0"/>
        <v>Oct</v>
      </c>
      <c r="D24" s="5" t="s">
        <v>9</v>
      </c>
      <c r="E24" s="9">
        <v>407.05</v>
      </c>
    </row>
    <row r="25" spans="2:5" ht="27.6" x14ac:dyDescent="0.3">
      <c r="B25" s="4">
        <v>44499</v>
      </c>
      <c r="C25" s="4" t="str">
        <f t="shared" si="0"/>
        <v>Oct</v>
      </c>
      <c r="D25" s="5" t="s">
        <v>4</v>
      </c>
      <c r="E25" s="9">
        <v>300</v>
      </c>
    </row>
    <row r="26" spans="2:5" x14ac:dyDescent="0.3">
      <c r="B26" s="6">
        <v>44501</v>
      </c>
      <c r="C26" s="4" t="str">
        <f t="shared" si="0"/>
        <v>Nov</v>
      </c>
      <c r="D26" s="7" t="s">
        <v>3</v>
      </c>
      <c r="E26" s="10">
        <v>2327</v>
      </c>
    </row>
    <row r="27" spans="2:5" x14ac:dyDescent="0.3">
      <c r="B27" s="6">
        <v>44502</v>
      </c>
      <c r="C27" s="4" t="str">
        <f t="shared" si="0"/>
        <v>Nov</v>
      </c>
      <c r="D27" s="7" t="s">
        <v>10</v>
      </c>
      <c r="E27" s="9">
        <v>1150</v>
      </c>
    </row>
    <row r="28" spans="2:5" x14ac:dyDescent="0.3">
      <c r="B28" s="6">
        <v>44504</v>
      </c>
      <c r="C28" s="4" t="str">
        <f t="shared" si="0"/>
        <v>Nov</v>
      </c>
      <c r="D28" s="7" t="s">
        <v>10</v>
      </c>
      <c r="E28" s="10">
        <v>1138</v>
      </c>
    </row>
    <row r="29" spans="2:5" x14ac:dyDescent="0.3">
      <c r="B29" s="4">
        <v>44505</v>
      </c>
      <c r="C29" s="4" t="str">
        <f t="shared" si="0"/>
        <v>Nov</v>
      </c>
      <c r="D29" s="5" t="s">
        <v>13</v>
      </c>
      <c r="E29" s="9">
        <v>500</v>
      </c>
    </row>
    <row r="30" spans="2:5" x14ac:dyDescent="0.3">
      <c r="B30" s="4">
        <v>44508</v>
      </c>
      <c r="C30" s="4" t="str">
        <f t="shared" si="0"/>
        <v>Nov</v>
      </c>
      <c r="D30" s="5" t="s">
        <v>6</v>
      </c>
      <c r="E30" s="9">
        <v>702</v>
      </c>
    </row>
    <row r="31" spans="2:5" ht="27.6" x14ac:dyDescent="0.3">
      <c r="B31" s="6">
        <v>44509</v>
      </c>
      <c r="C31" s="4" t="str">
        <f t="shared" si="0"/>
        <v>Nov</v>
      </c>
      <c r="D31" s="7" t="s">
        <v>4</v>
      </c>
      <c r="E31" s="10">
        <v>1600</v>
      </c>
    </row>
    <row r="32" spans="2:5" ht="27.6" x14ac:dyDescent="0.3">
      <c r="B32" s="6">
        <v>44512</v>
      </c>
      <c r="C32" s="4" t="str">
        <f t="shared" si="0"/>
        <v>Nov</v>
      </c>
      <c r="D32" s="7" t="s">
        <v>5</v>
      </c>
      <c r="E32" s="9">
        <v>600</v>
      </c>
    </row>
    <row r="33" spans="2:5" x14ac:dyDescent="0.3">
      <c r="B33" s="4">
        <v>44515</v>
      </c>
      <c r="C33" s="4" t="str">
        <f t="shared" si="0"/>
        <v>Nov</v>
      </c>
      <c r="D33" s="5" t="s">
        <v>13</v>
      </c>
      <c r="E33" s="9">
        <v>900</v>
      </c>
    </row>
    <row r="34" spans="2:5" x14ac:dyDescent="0.3">
      <c r="B34" s="6">
        <v>44515</v>
      </c>
      <c r="C34" s="4" t="str">
        <f t="shared" si="0"/>
        <v>Nov</v>
      </c>
      <c r="D34" s="5" t="s">
        <v>6</v>
      </c>
      <c r="E34" s="9">
        <v>150</v>
      </c>
    </row>
    <row r="35" spans="2:5" x14ac:dyDescent="0.3">
      <c r="B35" s="4">
        <v>44515</v>
      </c>
      <c r="C35" s="4" t="str">
        <f t="shared" si="0"/>
        <v>Nov</v>
      </c>
      <c r="D35" s="5" t="s">
        <v>2</v>
      </c>
      <c r="E35" s="9">
        <v>2100</v>
      </c>
    </row>
    <row r="36" spans="2:5" ht="27.6" x14ac:dyDescent="0.3">
      <c r="B36" s="4">
        <v>44517</v>
      </c>
      <c r="C36" s="4" t="str">
        <f t="shared" si="0"/>
        <v>Nov</v>
      </c>
      <c r="D36" s="5" t="s">
        <v>11</v>
      </c>
      <c r="E36" s="9">
        <v>470.63</v>
      </c>
    </row>
    <row r="37" spans="2:5" x14ac:dyDescent="0.3">
      <c r="B37" s="4">
        <v>44517</v>
      </c>
      <c r="C37" s="4" t="str">
        <f t="shared" si="0"/>
        <v>Nov</v>
      </c>
      <c r="D37" s="5" t="s">
        <v>9</v>
      </c>
      <c r="E37" s="9">
        <v>322.64</v>
      </c>
    </row>
    <row r="38" spans="2:5" ht="27.6" x14ac:dyDescent="0.3">
      <c r="B38" s="4">
        <v>44518</v>
      </c>
      <c r="C38" s="4" t="str">
        <f t="shared" si="0"/>
        <v>Nov</v>
      </c>
      <c r="D38" s="7" t="s">
        <v>8</v>
      </c>
      <c r="E38" s="9">
        <v>428</v>
      </c>
    </row>
    <row r="39" spans="2:5" ht="27.6" x14ac:dyDescent="0.3">
      <c r="B39" s="4">
        <v>44519</v>
      </c>
      <c r="C39" s="4" t="str">
        <f t="shared" si="0"/>
        <v>Nov</v>
      </c>
      <c r="D39" s="5" t="s">
        <v>5</v>
      </c>
      <c r="E39" s="9">
        <v>447</v>
      </c>
    </row>
    <row r="40" spans="2:5" ht="27.6" x14ac:dyDescent="0.3">
      <c r="B40" s="4">
        <v>44522</v>
      </c>
      <c r="C40" s="4" t="str">
        <f t="shared" si="0"/>
        <v>Nov</v>
      </c>
      <c r="D40" s="5" t="s">
        <v>4</v>
      </c>
      <c r="E40" s="10">
        <v>1720</v>
      </c>
    </row>
    <row r="41" spans="2:5" x14ac:dyDescent="0.3">
      <c r="B41" s="6">
        <v>44524</v>
      </c>
      <c r="C41" s="4" t="str">
        <f t="shared" si="0"/>
        <v>Nov</v>
      </c>
      <c r="D41" s="7" t="s">
        <v>6</v>
      </c>
      <c r="E41" s="9">
        <v>540</v>
      </c>
    </row>
    <row r="42" spans="2:5" x14ac:dyDescent="0.3">
      <c r="B42" s="4">
        <v>44525</v>
      </c>
      <c r="C42" s="4" t="str">
        <f t="shared" si="0"/>
        <v>Nov</v>
      </c>
      <c r="D42" s="5" t="s">
        <v>7</v>
      </c>
      <c r="E42" s="9">
        <v>314</v>
      </c>
    </row>
    <row r="43" spans="2:5" ht="27.6" x14ac:dyDescent="0.3">
      <c r="B43" s="4">
        <v>44526</v>
      </c>
      <c r="C43" s="4" t="str">
        <f t="shared" si="0"/>
        <v>Nov</v>
      </c>
      <c r="D43" s="5" t="s">
        <v>8</v>
      </c>
      <c r="E43" s="9">
        <v>518</v>
      </c>
    </row>
    <row r="44" spans="2:5" x14ac:dyDescent="0.3">
      <c r="B44" s="4">
        <v>44526</v>
      </c>
      <c r="C44" s="4" t="str">
        <f t="shared" si="0"/>
        <v>Nov</v>
      </c>
      <c r="D44" s="7" t="s">
        <v>3</v>
      </c>
      <c r="E44" s="10">
        <v>2000</v>
      </c>
    </row>
    <row r="45" spans="2:5" x14ac:dyDescent="0.3">
      <c r="B45" s="6">
        <v>44529</v>
      </c>
      <c r="C45" s="4" t="str">
        <f t="shared" si="0"/>
        <v>Nov</v>
      </c>
      <c r="D45" s="7" t="s">
        <v>7</v>
      </c>
      <c r="E45" s="9">
        <v>337</v>
      </c>
    </row>
    <row r="46" spans="2:5" ht="27.6" x14ac:dyDescent="0.3">
      <c r="B46" s="4">
        <v>44530</v>
      </c>
      <c r="C46" s="4" t="str">
        <f t="shared" si="0"/>
        <v>Nov</v>
      </c>
      <c r="D46" s="5" t="s">
        <v>8</v>
      </c>
      <c r="E46" s="9">
        <v>500</v>
      </c>
    </row>
    <row r="47" spans="2:5" ht="27.6" x14ac:dyDescent="0.3">
      <c r="B47" s="4">
        <v>44531</v>
      </c>
      <c r="C47" s="4" t="str">
        <f t="shared" si="0"/>
        <v>Dec</v>
      </c>
      <c r="D47" s="5" t="s">
        <v>4</v>
      </c>
      <c r="E47" s="10">
        <v>2500</v>
      </c>
    </row>
    <row r="48" spans="2:5" ht="27.6" x14ac:dyDescent="0.3">
      <c r="B48" s="6">
        <v>44534</v>
      </c>
      <c r="C48" s="4" t="str">
        <f t="shared" si="0"/>
        <v>Dec</v>
      </c>
      <c r="D48" s="7" t="s">
        <v>5</v>
      </c>
      <c r="E48" s="9">
        <v>710</v>
      </c>
    </row>
    <row r="49" spans="2:5" x14ac:dyDescent="0.3">
      <c r="B49" s="4">
        <v>44537</v>
      </c>
      <c r="C49" s="4" t="str">
        <f t="shared" si="0"/>
        <v>Dec</v>
      </c>
      <c r="D49" s="5" t="s">
        <v>2</v>
      </c>
      <c r="E49" s="9">
        <v>2300</v>
      </c>
    </row>
    <row r="50" spans="2:5" x14ac:dyDescent="0.3">
      <c r="B50" s="4">
        <v>44539</v>
      </c>
      <c r="C50" s="4" t="str">
        <f t="shared" si="0"/>
        <v>Dec</v>
      </c>
      <c r="D50" s="5" t="s">
        <v>12</v>
      </c>
      <c r="E50" s="9">
        <v>12000</v>
      </c>
    </row>
    <row r="51" spans="2:5" x14ac:dyDescent="0.3">
      <c r="B51" s="4">
        <v>44545</v>
      </c>
      <c r="C51" s="4" t="str">
        <f t="shared" si="0"/>
        <v>Dec</v>
      </c>
      <c r="D51" s="7" t="s">
        <v>10</v>
      </c>
      <c r="E51" s="9">
        <v>1500</v>
      </c>
    </row>
    <row r="52" spans="2:5" ht="27.6" x14ac:dyDescent="0.3">
      <c r="B52" s="4">
        <v>44547</v>
      </c>
      <c r="C52" s="4" t="str">
        <f t="shared" si="0"/>
        <v>Dec</v>
      </c>
      <c r="D52" s="5" t="s">
        <v>11</v>
      </c>
      <c r="E52" s="9">
        <v>470.63</v>
      </c>
    </row>
    <row r="53" spans="2:5" x14ac:dyDescent="0.3">
      <c r="B53" s="4">
        <v>44550</v>
      </c>
      <c r="C53" s="4" t="str">
        <f t="shared" si="0"/>
        <v>Dec</v>
      </c>
      <c r="D53" s="5" t="s">
        <v>7</v>
      </c>
      <c r="E53" s="9">
        <v>267</v>
      </c>
    </row>
    <row r="54" spans="2:5" x14ac:dyDescent="0.3">
      <c r="B54" s="4">
        <v>44553</v>
      </c>
      <c r="C54" s="4" t="str">
        <f t="shared" si="0"/>
        <v>Dec</v>
      </c>
      <c r="D54" s="5" t="s">
        <v>6</v>
      </c>
      <c r="E54" s="9">
        <v>640</v>
      </c>
    </row>
    <row r="55" spans="2:5" ht="27.6" x14ac:dyDescent="0.3">
      <c r="B55" s="4">
        <v>44553</v>
      </c>
      <c r="C55" s="4" t="str">
        <f t="shared" si="0"/>
        <v>Dec</v>
      </c>
      <c r="D55" s="5" t="s">
        <v>5</v>
      </c>
      <c r="E55" s="9">
        <v>450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6CC1B-FCF4-4CE3-84AC-92EC4B4305FA}">
  <dimension ref="A2:E54"/>
  <sheetViews>
    <sheetView tabSelected="1" topLeftCell="A4" workbookViewId="0">
      <selection activeCell="E22" sqref="E22"/>
    </sheetView>
  </sheetViews>
  <sheetFormatPr defaultRowHeight="14.4" x14ac:dyDescent="0.3"/>
  <cols>
    <col min="2" max="2" width="15.109375" customWidth="1"/>
    <col min="3" max="3" width="21.77734375" customWidth="1"/>
    <col min="4" max="4" width="15.6640625" customWidth="1"/>
    <col min="5" max="5" width="20" customWidth="1"/>
  </cols>
  <sheetData>
    <row r="2" spans="1:5" x14ac:dyDescent="0.3">
      <c r="A2" s="14" t="s">
        <v>50</v>
      </c>
      <c r="B2" s="14" t="s">
        <v>20</v>
      </c>
    </row>
    <row r="4" spans="1:5" ht="27.6" x14ac:dyDescent="0.3">
      <c r="A4" s="14" t="s">
        <v>38</v>
      </c>
      <c r="B4" s="3" t="s">
        <v>0</v>
      </c>
      <c r="C4" s="3" t="s">
        <v>14</v>
      </c>
      <c r="D4" s="8" t="s">
        <v>1</v>
      </c>
      <c r="E4" s="8" t="s">
        <v>51</v>
      </c>
    </row>
    <row r="5" spans="1:5" x14ac:dyDescent="0.3">
      <c r="B5" s="4">
        <v>44470</v>
      </c>
      <c r="C5" s="5" t="s">
        <v>2</v>
      </c>
      <c r="D5" s="9">
        <v>2300</v>
      </c>
      <c r="E5" s="9" t="s">
        <v>52</v>
      </c>
    </row>
    <row r="6" spans="1:5" x14ac:dyDescent="0.3">
      <c r="B6" s="6">
        <v>44470</v>
      </c>
      <c r="C6" s="7" t="s">
        <v>3</v>
      </c>
      <c r="D6" s="9">
        <v>767</v>
      </c>
      <c r="E6" s="9" t="s">
        <v>52</v>
      </c>
    </row>
    <row r="7" spans="1:5" ht="27.6" x14ac:dyDescent="0.3">
      <c r="B7" s="6">
        <v>44470</v>
      </c>
      <c r="C7" s="7" t="s">
        <v>4</v>
      </c>
      <c r="D7" s="10">
        <v>2500</v>
      </c>
      <c r="E7" s="9" t="s">
        <v>53</v>
      </c>
    </row>
    <row r="8" spans="1:5" x14ac:dyDescent="0.3">
      <c r="B8" s="6">
        <v>44473</v>
      </c>
      <c r="C8" s="7" t="s">
        <v>5</v>
      </c>
      <c r="D8" s="9">
        <v>710</v>
      </c>
      <c r="E8" s="9" t="s">
        <v>52</v>
      </c>
    </row>
    <row r="9" spans="1:5" ht="27.6" x14ac:dyDescent="0.3">
      <c r="B9" s="4">
        <v>44473</v>
      </c>
      <c r="C9" s="5" t="s">
        <v>6</v>
      </c>
      <c r="D9" s="9">
        <v>760</v>
      </c>
      <c r="E9" s="9" t="s">
        <v>53</v>
      </c>
    </row>
    <row r="10" spans="1:5" x14ac:dyDescent="0.3">
      <c r="B10" s="6">
        <v>44476</v>
      </c>
      <c r="C10" s="7" t="s">
        <v>10</v>
      </c>
      <c r="D10" s="10">
        <v>1900</v>
      </c>
      <c r="E10" s="9" t="s">
        <v>52</v>
      </c>
    </row>
    <row r="11" spans="1:5" x14ac:dyDescent="0.3">
      <c r="B11" s="4">
        <v>44477</v>
      </c>
      <c r="C11" s="5" t="s">
        <v>7</v>
      </c>
      <c r="D11" s="9">
        <v>450</v>
      </c>
      <c r="E11" s="9" t="s">
        <v>52</v>
      </c>
    </row>
    <row r="12" spans="1:5" x14ac:dyDescent="0.3">
      <c r="B12" s="6">
        <v>44484</v>
      </c>
      <c r="C12" s="7" t="s">
        <v>8</v>
      </c>
      <c r="D12" s="9">
        <v>620</v>
      </c>
      <c r="E12" s="9" t="s">
        <v>53</v>
      </c>
    </row>
    <row r="13" spans="1:5" x14ac:dyDescent="0.3">
      <c r="B13" s="6">
        <v>44485</v>
      </c>
      <c r="C13" s="7" t="s">
        <v>11</v>
      </c>
      <c r="D13" s="9">
        <v>470</v>
      </c>
      <c r="E13" s="9" t="s">
        <v>52</v>
      </c>
    </row>
    <row r="14" spans="1:5" x14ac:dyDescent="0.3">
      <c r="B14" s="6">
        <v>44487</v>
      </c>
      <c r="C14" s="7" t="s">
        <v>3</v>
      </c>
      <c r="D14" s="9">
        <v>970</v>
      </c>
      <c r="E14" s="9" t="s">
        <v>52</v>
      </c>
    </row>
    <row r="15" spans="1:5" x14ac:dyDescent="0.3">
      <c r="B15" s="6">
        <v>44487</v>
      </c>
      <c r="C15" s="5" t="s">
        <v>2</v>
      </c>
      <c r="D15" s="10">
        <v>1075</v>
      </c>
      <c r="E15" s="9" t="s">
        <v>52</v>
      </c>
    </row>
    <row r="16" spans="1:5" x14ac:dyDescent="0.3">
      <c r="B16" s="6">
        <v>44488</v>
      </c>
      <c r="C16" s="7" t="s">
        <v>7</v>
      </c>
      <c r="D16" s="9">
        <v>489</v>
      </c>
      <c r="E16" s="9" t="s">
        <v>53</v>
      </c>
    </row>
    <row r="17" spans="2:5" ht="27.6" x14ac:dyDescent="0.3">
      <c r="B17" s="6">
        <v>44491</v>
      </c>
      <c r="C17" s="7" t="s">
        <v>4</v>
      </c>
      <c r="D17" s="10">
        <v>1574.1</v>
      </c>
      <c r="E17" s="9" t="s">
        <v>52</v>
      </c>
    </row>
    <row r="18" spans="2:5" x14ac:dyDescent="0.3">
      <c r="B18" s="6">
        <v>44491</v>
      </c>
      <c r="C18" s="7" t="s">
        <v>6</v>
      </c>
      <c r="D18" s="9">
        <v>550</v>
      </c>
      <c r="E18" s="9" t="s">
        <v>53</v>
      </c>
    </row>
    <row r="19" spans="2:5" x14ac:dyDescent="0.3">
      <c r="B19" s="6">
        <v>44494</v>
      </c>
      <c r="C19" s="7" t="s">
        <v>9</v>
      </c>
      <c r="D19" s="9">
        <v>423</v>
      </c>
      <c r="E19" s="9" t="s">
        <v>52</v>
      </c>
    </row>
    <row r="20" spans="2:5" x14ac:dyDescent="0.3">
      <c r="B20" s="6">
        <v>44496</v>
      </c>
      <c r="C20" s="7" t="s">
        <v>9</v>
      </c>
      <c r="D20" s="9">
        <v>358.22</v>
      </c>
      <c r="E20" s="9" t="s">
        <v>52</v>
      </c>
    </row>
    <row r="21" spans="2:5" x14ac:dyDescent="0.3">
      <c r="B21" s="6">
        <v>44496</v>
      </c>
      <c r="C21" s="7" t="s">
        <v>8</v>
      </c>
      <c r="D21" s="9">
        <v>520</v>
      </c>
      <c r="E21" s="9" t="s">
        <v>53</v>
      </c>
    </row>
    <row r="22" spans="2:5" x14ac:dyDescent="0.3">
      <c r="B22" s="4">
        <v>44497</v>
      </c>
      <c r="C22" s="5" t="s">
        <v>5</v>
      </c>
      <c r="D22" s="9">
        <v>300</v>
      </c>
      <c r="E22" s="9" t="s">
        <v>52</v>
      </c>
    </row>
    <row r="23" spans="2:5" x14ac:dyDescent="0.3">
      <c r="B23" s="4">
        <v>44498</v>
      </c>
      <c r="C23" s="5" t="s">
        <v>9</v>
      </c>
      <c r="D23" s="9">
        <v>407.05</v>
      </c>
      <c r="E23" s="9" t="s">
        <v>52</v>
      </c>
    </row>
    <row r="24" spans="2:5" ht="27.6" x14ac:dyDescent="0.3">
      <c r="B24" s="4">
        <v>44499</v>
      </c>
      <c r="C24" s="5" t="s">
        <v>4</v>
      </c>
      <c r="D24" s="9">
        <v>300</v>
      </c>
      <c r="E24" s="9" t="s">
        <v>52</v>
      </c>
    </row>
    <row r="25" spans="2:5" x14ac:dyDescent="0.3">
      <c r="B25" s="6">
        <v>44501</v>
      </c>
      <c r="C25" s="7" t="s">
        <v>3</v>
      </c>
      <c r="D25" s="10">
        <v>2327</v>
      </c>
      <c r="E25" s="9" t="s">
        <v>52</v>
      </c>
    </row>
    <row r="26" spans="2:5" x14ac:dyDescent="0.3">
      <c r="B26" s="6">
        <v>44502</v>
      </c>
      <c r="C26" s="7" t="s">
        <v>10</v>
      </c>
      <c r="D26" s="9">
        <v>1150</v>
      </c>
      <c r="E26" s="9" t="s">
        <v>53</v>
      </c>
    </row>
    <row r="27" spans="2:5" x14ac:dyDescent="0.3">
      <c r="B27" s="6">
        <v>44504</v>
      </c>
      <c r="C27" s="7" t="s">
        <v>10</v>
      </c>
      <c r="D27" s="10">
        <v>1138</v>
      </c>
      <c r="E27" s="9" t="s">
        <v>52</v>
      </c>
    </row>
    <row r="28" spans="2:5" x14ac:dyDescent="0.3">
      <c r="B28" s="4">
        <v>44505</v>
      </c>
      <c r="C28" s="5" t="s">
        <v>13</v>
      </c>
      <c r="D28" s="9">
        <v>500</v>
      </c>
      <c r="E28" s="9" t="s">
        <v>53</v>
      </c>
    </row>
    <row r="29" spans="2:5" x14ac:dyDescent="0.3">
      <c r="B29" s="4">
        <v>44508</v>
      </c>
      <c r="C29" s="5" t="s">
        <v>6</v>
      </c>
      <c r="D29" s="9">
        <v>702</v>
      </c>
      <c r="E29" s="9" t="s">
        <v>53</v>
      </c>
    </row>
    <row r="30" spans="2:5" ht="27.6" x14ac:dyDescent="0.3">
      <c r="B30" s="6">
        <v>44509</v>
      </c>
      <c r="C30" s="7" t="s">
        <v>4</v>
      </c>
      <c r="D30" s="10">
        <v>1600</v>
      </c>
      <c r="E30" s="9" t="s">
        <v>52</v>
      </c>
    </row>
    <row r="31" spans="2:5" x14ac:dyDescent="0.3">
      <c r="B31" s="6">
        <v>44512</v>
      </c>
      <c r="C31" s="7" t="s">
        <v>5</v>
      </c>
      <c r="D31" s="9">
        <v>600</v>
      </c>
      <c r="E31" s="9" t="s">
        <v>52</v>
      </c>
    </row>
    <row r="32" spans="2:5" x14ac:dyDescent="0.3">
      <c r="B32" s="4">
        <v>44515</v>
      </c>
      <c r="C32" s="5" t="s">
        <v>13</v>
      </c>
      <c r="D32" s="9">
        <v>900</v>
      </c>
      <c r="E32" s="9" t="s">
        <v>53</v>
      </c>
    </row>
    <row r="33" spans="2:5" x14ac:dyDescent="0.3">
      <c r="B33" s="6">
        <v>44515</v>
      </c>
      <c r="C33" s="5" t="s">
        <v>6</v>
      </c>
      <c r="D33" s="9">
        <v>150</v>
      </c>
      <c r="E33" s="9" t="s">
        <v>52</v>
      </c>
    </row>
    <row r="34" spans="2:5" x14ac:dyDescent="0.3">
      <c r="B34" s="4">
        <v>44515</v>
      </c>
      <c r="C34" s="5" t="s">
        <v>2</v>
      </c>
      <c r="D34" s="9">
        <v>2100</v>
      </c>
      <c r="E34" s="9" t="s">
        <v>53</v>
      </c>
    </row>
    <row r="35" spans="2:5" x14ac:dyDescent="0.3">
      <c r="B35" s="4">
        <v>44517</v>
      </c>
      <c r="C35" s="5" t="s">
        <v>11</v>
      </c>
      <c r="D35" s="9">
        <v>470.63</v>
      </c>
      <c r="E35" s="9" t="s">
        <v>52</v>
      </c>
    </row>
    <row r="36" spans="2:5" x14ac:dyDescent="0.3">
      <c r="B36" s="4">
        <v>44517</v>
      </c>
      <c r="C36" s="5" t="s">
        <v>9</v>
      </c>
      <c r="D36" s="9">
        <v>322.64</v>
      </c>
      <c r="E36" s="9" t="s">
        <v>53</v>
      </c>
    </row>
    <row r="37" spans="2:5" x14ac:dyDescent="0.3">
      <c r="B37" s="4">
        <v>44518</v>
      </c>
      <c r="C37" s="7" t="s">
        <v>8</v>
      </c>
      <c r="D37" s="9">
        <v>428</v>
      </c>
      <c r="E37" s="9" t="s">
        <v>52</v>
      </c>
    </row>
    <row r="38" spans="2:5" x14ac:dyDescent="0.3">
      <c r="B38" s="4">
        <v>44519</v>
      </c>
      <c r="C38" s="5" t="s">
        <v>5</v>
      </c>
      <c r="D38" s="9">
        <v>447</v>
      </c>
      <c r="E38" s="9" t="s">
        <v>53</v>
      </c>
    </row>
    <row r="39" spans="2:5" ht="27.6" x14ac:dyDescent="0.3">
      <c r="B39" s="4">
        <v>44522</v>
      </c>
      <c r="C39" s="5" t="s">
        <v>4</v>
      </c>
      <c r="D39" s="10">
        <v>1720</v>
      </c>
      <c r="E39" s="9" t="s">
        <v>52</v>
      </c>
    </row>
    <row r="40" spans="2:5" x14ac:dyDescent="0.3">
      <c r="B40" s="6">
        <v>44524</v>
      </c>
      <c r="C40" s="7" t="s">
        <v>6</v>
      </c>
      <c r="D40" s="9">
        <v>540</v>
      </c>
      <c r="E40" s="9" t="s">
        <v>52</v>
      </c>
    </row>
    <row r="41" spans="2:5" x14ac:dyDescent="0.3">
      <c r="B41" s="4">
        <v>44525</v>
      </c>
      <c r="C41" s="5" t="s">
        <v>7</v>
      </c>
      <c r="D41" s="9">
        <v>314</v>
      </c>
      <c r="E41" s="9" t="s">
        <v>52</v>
      </c>
    </row>
    <row r="42" spans="2:5" x14ac:dyDescent="0.3">
      <c r="B42" s="4">
        <v>44526</v>
      </c>
      <c r="C42" s="5" t="s">
        <v>8</v>
      </c>
      <c r="D42" s="9">
        <v>518</v>
      </c>
      <c r="E42" s="9" t="s">
        <v>53</v>
      </c>
    </row>
    <row r="43" spans="2:5" x14ac:dyDescent="0.3">
      <c r="B43" s="4">
        <v>44526</v>
      </c>
      <c r="C43" s="7" t="s">
        <v>3</v>
      </c>
      <c r="D43" s="10">
        <v>2000</v>
      </c>
      <c r="E43" s="9" t="s">
        <v>52</v>
      </c>
    </row>
    <row r="44" spans="2:5" x14ac:dyDescent="0.3">
      <c r="B44" s="6">
        <v>44529</v>
      </c>
      <c r="C44" s="7" t="s">
        <v>7</v>
      </c>
      <c r="D44" s="9">
        <v>337</v>
      </c>
      <c r="E44" s="9" t="s">
        <v>52</v>
      </c>
    </row>
    <row r="45" spans="2:5" x14ac:dyDescent="0.3">
      <c r="B45" s="4">
        <v>44530</v>
      </c>
      <c r="C45" s="5" t="s">
        <v>8</v>
      </c>
      <c r="D45" s="9">
        <v>500</v>
      </c>
      <c r="E45" s="9" t="s">
        <v>52</v>
      </c>
    </row>
    <row r="46" spans="2:5" ht="27.6" x14ac:dyDescent="0.3">
      <c r="B46" s="4">
        <v>44531</v>
      </c>
      <c r="C46" s="5" t="s">
        <v>4</v>
      </c>
      <c r="D46" s="10">
        <v>2500</v>
      </c>
      <c r="E46" s="9" t="s">
        <v>53</v>
      </c>
    </row>
    <row r="47" spans="2:5" x14ac:dyDescent="0.3">
      <c r="B47" s="6">
        <v>44534</v>
      </c>
      <c r="C47" s="7" t="s">
        <v>5</v>
      </c>
      <c r="D47" s="9">
        <v>710</v>
      </c>
      <c r="E47" s="9" t="s">
        <v>52</v>
      </c>
    </row>
    <row r="48" spans="2:5" x14ac:dyDescent="0.3">
      <c r="B48" s="4">
        <v>44537</v>
      </c>
      <c r="C48" s="5" t="s">
        <v>2</v>
      </c>
      <c r="D48" s="9">
        <v>2300</v>
      </c>
      <c r="E48" s="9" t="s">
        <v>52</v>
      </c>
    </row>
    <row r="49" spans="2:5" x14ac:dyDescent="0.3">
      <c r="B49" s="4">
        <v>44539</v>
      </c>
      <c r="C49" s="5" t="s">
        <v>12</v>
      </c>
      <c r="D49" s="9">
        <v>12000</v>
      </c>
      <c r="E49" s="9" t="s">
        <v>53</v>
      </c>
    </row>
    <row r="50" spans="2:5" x14ac:dyDescent="0.3">
      <c r="B50" s="4">
        <v>44545</v>
      </c>
      <c r="C50" s="7" t="s">
        <v>10</v>
      </c>
      <c r="D50" s="9">
        <v>1500</v>
      </c>
      <c r="E50" s="9" t="s">
        <v>52</v>
      </c>
    </row>
    <row r="51" spans="2:5" x14ac:dyDescent="0.3">
      <c r="B51" s="4">
        <v>44547</v>
      </c>
      <c r="C51" s="5" t="s">
        <v>11</v>
      </c>
      <c r="D51" s="9">
        <v>470.63</v>
      </c>
      <c r="E51" s="9" t="s">
        <v>53</v>
      </c>
    </row>
    <row r="52" spans="2:5" x14ac:dyDescent="0.3">
      <c r="B52" s="4">
        <v>44550</v>
      </c>
      <c r="C52" s="5" t="s">
        <v>7</v>
      </c>
      <c r="D52" s="9">
        <v>267</v>
      </c>
      <c r="E52" s="9" t="s">
        <v>52</v>
      </c>
    </row>
    <row r="53" spans="2:5" x14ac:dyDescent="0.3">
      <c r="B53" s="4">
        <v>44553</v>
      </c>
      <c r="C53" s="5" t="s">
        <v>6</v>
      </c>
      <c r="D53" s="9">
        <v>640</v>
      </c>
      <c r="E53" s="9" t="s">
        <v>52</v>
      </c>
    </row>
    <row r="54" spans="2:5" x14ac:dyDescent="0.3">
      <c r="B54" s="4">
        <v>44553</v>
      </c>
      <c r="C54" s="5" t="s">
        <v>5</v>
      </c>
      <c r="D54" s="9">
        <v>450</v>
      </c>
      <c r="E54" s="9" t="s">
        <v>53</v>
      </c>
    </row>
  </sheetData>
  <dataConsolidate/>
  <dataValidations count="1">
    <dataValidation type="list" allowBlank="1" showInputMessage="1" showErrorMessage="1" sqref="E4:E54" xr:uid="{404055CB-7A81-49FC-8D2E-BB5433A2CC52}">
      <formula1>"Essentials, Non-essential"</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25CEF-B656-4FBB-8A79-82C55CCC81B6}">
  <dimension ref="A5:E57"/>
  <sheetViews>
    <sheetView topLeftCell="A4" workbookViewId="0">
      <selection activeCell="E20" sqref="E20"/>
    </sheetView>
  </sheetViews>
  <sheetFormatPr defaultRowHeight="14.4" x14ac:dyDescent="0.3"/>
  <cols>
    <col min="2" max="2" width="18.44140625" customWidth="1"/>
    <col min="3" max="3" width="19" customWidth="1"/>
    <col min="4" max="4" width="15.44140625" customWidth="1"/>
    <col min="5" max="5" width="24" customWidth="1"/>
  </cols>
  <sheetData>
    <row r="5" spans="1:5" x14ac:dyDescent="0.3">
      <c r="A5" s="14" t="s">
        <v>54</v>
      </c>
      <c r="B5" s="14" t="s">
        <v>21</v>
      </c>
    </row>
    <row r="7" spans="1:5" ht="27.6" x14ac:dyDescent="0.3">
      <c r="A7" s="14" t="s">
        <v>38</v>
      </c>
      <c r="B7" s="3" t="s">
        <v>0</v>
      </c>
      <c r="C7" s="3" t="s">
        <v>14</v>
      </c>
      <c r="D7" s="8" t="s">
        <v>1</v>
      </c>
      <c r="E7" s="8" t="s">
        <v>55</v>
      </c>
    </row>
    <row r="8" spans="1:5" x14ac:dyDescent="0.3">
      <c r="B8" s="4">
        <v>44470</v>
      </c>
      <c r="C8" s="5" t="s">
        <v>2</v>
      </c>
      <c r="D8" s="9">
        <v>2300</v>
      </c>
      <c r="E8" s="5" t="str">
        <f>IF(D8&gt;=2000,"Over Budget","Within Budget")</f>
        <v>Over Budget</v>
      </c>
    </row>
    <row r="9" spans="1:5" x14ac:dyDescent="0.3">
      <c r="B9" s="6">
        <v>44470</v>
      </c>
      <c r="C9" s="7" t="s">
        <v>3</v>
      </c>
      <c r="D9" s="9">
        <v>767</v>
      </c>
      <c r="E9" s="5" t="str">
        <f t="shared" ref="E9:E57" si="0">IF(D9&gt;=2000,"Over Budget","Within Budget")</f>
        <v>Within Budget</v>
      </c>
    </row>
    <row r="10" spans="1:5" ht="27.6" x14ac:dyDescent="0.3">
      <c r="B10" s="6">
        <v>44470</v>
      </c>
      <c r="C10" s="7" t="s">
        <v>4</v>
      </c>
      <c r="D10" s="10">
        <v>2500</v>
      </c>
      <c r="E10" s="5" t="str">
        <f t="shared" si="0"/>
        <v>Over Budget</v>
      </c>
    </row>
    <row r="11" spans="1:5" ht="27.6" x14ac:dyDescent="0.3">
      <c r="B11" s="6">
        <v>44473</v>
      </c>
      <c r="C11" s="7" t="s">
        <v>5</v>
      </c>
      <c r="D11" s="9">
        <v>710</v>
      </c>
      <c r="E11" s="5" t="str">
        <f t="shared" si="0"/>
        <v>Within Budget</v>
      </c>
    </row>
    <row r="12" spans="1:5" x14ac:dyDescent="0.3">
      <c r="B12" s="4">
        <v>44473</v>
      </c>
      <c r="C12" s="5" t="s">
        <v>6</v>
      </c>
      <c r="D12" s="9">
        <v>760</v>
      </c>
      <c r="E12" s="5" t="str">
        <f t="shared" si="0"/>
        <v>Within Budget</v>
      </c>
    </row>
    <row r="13" spans="1:5" x14ac:dyDescent="0.3">
      <c r="B13" s="6">
        <v>44476</v>
      </c>
      <c r="C13" s="7" t="s">
        <v>10</v>
      </c>
      <c r="D13" s="10">
        <v>1900</v>
      </c>
      <c r="E13" s="5" t="str">
        <f t="shared" si="0"/>
        <v>Within Budget</v>
      </c>
    </row>
    <row r="14" spans="1:5" x14ac:dyDescent="0.3">
      <c r="B14" s="4">
        <v>44477</v>
      </c>
      <c r="C14" s="5" t="s">
        <v>7</v>
      </c>
      <c r="D14" s="9">
        <v>450</v>
      </c>
      <c r="E14" s="5" t="str">
        <f t="shared" si="0"/>
        <v>Within Budget</v>
      </c>
    </row>
    <row r="15" spans="1:5" ht="27.6" x14ac:dyDescent="0.3">
      <c r="B15" s="6">
        <v>44484</v>
      </c>
      <c r="C15" s="7" t="s">
        <v>8</v>
      </c>
      <c r="D15" s="9">
        <v>620</v>
      </c>
      <c r="E15" s="5" t="str">
        <f t="shared" si="0"/>
        <v>Within Budget</v>
      </c>
    </row>
    <row r="16" spans="1:5" ht="27.6" x14ac:dyDescent="0.3">
      <c r="B16" s="6">
        <v>44485</v>
      </c>
      <c r="C16" s="7" t="s">
        <v>11</v>
      </c>
      <c r="D16" s="9">
        <v>470</v>
      </c>
      <c r="E16" s="5" t="str">
        <f t="shared" si="0"/>
        <v>Within Budget</v>
      </c>
    </row>
    <row r="17" spans="2:5" x14ac:dyDescent="0.3">
      <c r="B17" s="6">
        <v>44487</v>
      </c>
      <c r="C17" s="7" t="s">
        <v>3</v>
      </c>
      <c r="D17" s="9">
        <v>970</v>
      </c>
      <c r="E17" s="5" t="str">
        <f t="shared" si="0"/>
        <v>Within Budget</v>
      </c>
    </row>
    <row r="18" spans="2:5" x14ac:dyDescent="0.3">
      <c r="B18" s="6">
        <v>44487</v>
      </c>
      <c r="C18" s="5" t="s">
        <v>2</v>
      </c>
      <c r="D18" s="10">
        <v>1075</v>
      </c>
      <c r="E18" s="5" t="str">
        <f t="shared" si="0"/>
        <v>Within Budget</v>
      </c>
    </row>
    <row r="19" spans="2:5" x14ac:dyDescent="0.3">
      <c r="B19" s="6">
        <v>44488</v>
      </c>
      <c r="C19" s="7" t="s">
        <v>7</v>
      </c>
      <c r="D19" s="9">
        <v>489</v>
      </c>
      <c r="E19" s="5" t="str">
        <f t="shared" si="0"/>
        <v>Within Budget</v>
      </c>
    </row>
    <row r="20" spans="2:5" ht="27.6" x14ac:dyDescent="0.3">
      <c r="B20" s="6">
        <v>44491</v>
      </c>
      <c r="C20" s="7" t="s">
        <v>4</v>
      </c>
      <c r="D20" s="10">
        <v>1574.1</v>
      </c>
      <c r="E20" s="5" t="str">
        <f t="shared" si="0"/>
        <v>Within Budget</v>
      </c>
    </row>
    <row r="21" spans="2:5" x14ac:dyDescent="0.3">
      <c r="B21" s="6">
        <v>44491</v>
      </c>
      <c r="C21" s="7" t="s">
        <v>6</v>
      </c>
      <c r="D21" s="9">
        <v>550</v>
      </c>
      <c r="E21" s="5" t="str">
        <f t="shared" si="0"/>
        <v>Within Budget</v>
      </c>
    </row>
    <row r="22" spans="2:5" x14ac:dyDescent="0.3">
      <c r="B22" s="6">
        <v>44494</v>
      </c>
      <c r="C22" s="7" t="s">
        <v>9</v>
      </c>
      <c r="D22" s="9">
        <v>423</v>
      </c>
      <c r="E22" s="5" t="str">
        <f t="shared" si="0"/>
        <v>Within Budget</v>
      </c>
    </row>
    <row r="23" spans="2:5" x14ac:dyDescent="0.3">
      <c r="B23" s="6">
        <v>44496</v>
      </c>
      <c r="C23" s="7" t="s">
        <v>9</v>
      </c>
      <c r="D23" s="9">
        <v>358.22</v>
      </c>
      <c r="E23" s="5" t="str">
        <f t="shared" si="0"/>
        <v>Within Budget</v>
      </c>
    </row>
    <row r="24" spans="2:5" ht="27.6" x14ac:dyDescent="0.3">
      <c r="B24" s="6">
        <v>44496</v>
      </c>
      <c r="C24" s="7" t="s">
        <v>8</v>
      </c>
      <c r="D24" s="9">
        <v>520</v>
      </c>
      <c r="E24" s="5" t="str">
        <f t="shared" si="0"/>
        <v>Within Budget</v>
      </c>
    </row>
    <row r="25" spans="2:5" ht="27.6" x14ac:dyDescent="0.3">
      <c r="B25" s="4">
        <v>44497</v>
      </c>
      <c r="C25" s="5" t="s">
        <v>5</v>
      </c>
      <c r="D25" s="9">
        <v>300</v>
      </c>
      <c r="E25" s="5" t="str">
        <f t="shared" si="0"/>
        <v>Within Budget</v>
      </c>
    </row>
    <row r="26" spans="2:5" x14ac:dyDescent="0.3">
      <c r="B26" s="4">
        <v>44498</v>
      </c>
      <c r="C26" s="5" t="s">
        <v>9</v>
      </c>
      <c r="D26" s="9">
        <v>407.05</v>
      </c>
      <c r="E26" s="5" t="str">
        <f t="shared" si="0"/>
        <v>Within Budget</v>
      </c>
    </row>
    <row r="27" spans="2:5" ht="27.6" x14ac:dyDescent="0.3">
      <c r="B27" s="4">
        <v>44499</v>
      </c>
      <c r="C27" s="5" t="s">
        <v>4</v>
      </c>
      <c r="D27" s="9">
        <v>300</v>
      </c>
      <c r="E27" s="5" t="str">
        <f t="shared" si="0"/>
        <v>Within Budget</v>
      </c>
    </row>
    <row r="28" spans="2:5" x14ac:dyDescent="0.3">
      <c r="B28" s="6">
        <v>44501</v>
      </c>
      <c r="C28" s="7" t="s">
        <v>3</v>
      </c>
      <c r="D28" s="10">
        <v>2327</v>
      </c>
      <c r="E28" s="5" t="str">
        <f t="shared" si="0"/>
        <v>Over Budget</v>
      </c>
    </row>
    <row r="29" spans="2:5" x14ac:dyDescent="0.3">
      <c r="B29" s="6">
        <v>44502</v>
      </c>
      <c r="C29" s="7" t="s">
        <v>10</v>
      </c>
      <c r="D29" s="9">
        <v>1150</v>
      </c>
      <c r="E29" s="5" t="str">
        <f t="shared" si="0"/>
        <v>Within Budget</v>
      </c>
    </row>
    <row r="30" spans="2:5" x14ac:dyDescent="0.3">
      <c r="B30" s="6">
        <v>44504</v>
      </c>
      <c r="C30" s="7" t="s">
        <v>10</v>
      </c>
      <c r="D30" s="10">
        <v>1138</v>
      </c>
      <c r="E30" s="5" t="str">
        <f t="shared" si="0"/>
        <v>Within Budget</v>
      </c>
    </row>
    <row r="31" spans="2:5" x14ac:dyDescent="0.3">
      <c r="B31" s="4">
        <v>44505</v>
      </c>
      <c r="C31" s="5" t="s">
        <v>13</v>
      </c>
      <c r="D31" s="9">
        <v>500</v>
      </c>
      <c r="E31" s="5" t="str">
        <f t="shared" si="0"/>
        <v>Within Budget</v>
      </c>
    </row>
    <row r="32" spans="2:5" x14ac:dyDescent="0.3">
      <c r="B32" s="4">
        <v>44508</v>
      </c>
      <c r="C32" s="5" t="s">
        <v>6</v>
      </c>
      <c r="D32" s="9">
        <v>702</v>
      </c>
      <c r="E32" s="5" t="str">
        <f t="shared" si="0"/>
        <v>Within Budget</v>
      </c>
    </row>
    <row r="33" spans="2:5" ht="27.6" x14ac:dyDescent="0.3">
      <c r="B33" s="6">
        <v>44509</v>
      </c>
      <c r="C33" s="7" t="s">
        <v>4</v>
      </c>
      <c r="D33" s="10">
        <v>1600</v>
      </c>
      <c r="E33" s="5" t="str">
        <f t="shared" si="0"/>
        <v>Within Budget</v>
      </c>
    </row>
    <row r="34" spans="2:5" ht="27.6" x14ac:dyDescent="0.3">
      <c r="B34" s="6">
        <v>44512</v>
      </c>
      <c r="C34" s="7" t="s">
        <v>5</v>
      </c>
      <c r="D34" s="9">
        <v>600</v>
      </c>
      <c r="E34" s="5" t="str">
        <f t="shared" si="0"/>
        <v>Within Budget</v>
      </c>
    </row>
    <row r="35" spans="2:5" x14ac:dyDescent="0.3">
      <c r="B35" s="4">
        <v>44515</v>
      </c>
      <c r="C35" s="5" t="s">
        <v>13</v>
      </c>
      <c r="D35" s="9">
        <v>900</v>
      </c>
      <c r="E35" s="5" t="str">
        <f t="shared" si="0"/>
        <v>Within Budget</v>
      </c>
    </row>
    <row r="36" spans="2:5" x14ac:dyDescent="0.3">
      <c r="B36" s="6">
        <v>44515</v>
      </c>
      <c r="C36" s="5" t="s">
        <v>6</v>
      </c>
      <c r="D36" s="9">
        <v>150</v>
      </c>
      <c r="E36" s="5" t="str">
        <f t="shared" si="0"/>
        <v>Within Budget</v>
      </c>
    </row>
    <row r="37" spans="2:5" x14ac:dyDescent="0.3">
      <c r="B37" s="4">
        <v>44515</v>
      </c>
      <c r="C37" s="5" t="s">
        <v>2</v>
      </c>
      <c r="D37" s="9">
        <v>2100</v>
      </c>
      <c r="E37" s="5" t="str">
        <f t="shared" si="0"/>
        <v>Over Budget</v>
      </c>
    </row>
    <row r="38" spans="2:5" ht="27.6" x14ac:dyDescent="0.3">
      <c r="B38" s="4">
        <v>44517</v>
      </c>
      <c r="C38" s="5" t="s">
        <v>11</v>
      </c>
      <c r="D38" s="9">
        <v>470.63</v>
      </c>
      <c r="E38" s="5" t="str">
        <f t="shared" si="0"/>
        <v>Within Budget</v>
      </c>
    </row>
    <row r="39" spans="2:5" x14ac:dyDescent="0.3">
      <c r="B39" s="4">
        <v>44517</v>
      </c>
      <c r="C39" s="5" t="s">
        <v>9</v>
      </c>
      <c r="D39" s="9">
        <v>322.64</v>
      </c>
      <c r="E39" s="5" t="str">
        <f t="shared" si="0"/>
        <v>Within Budget</v>
      </c>
    </row>
    <row r="40" spans="2:5" ht="27.6" x14ac:dyDescent="0.3">
      <c r="B40" s="4">
        <v>44518</v>
      </c>
      <c r="C40" s="7" t="s">
        <v>8</v>
      </c>
      <c r="D40" s="9">
        <v>428</v>
      </c>
      <c r="E40" s="5" t="str">
        <f t="shared" si="0"/>
        <v>Within Budget</v>
      </c>
    </row>
    <row r="41" spans="2:5" ht="27.6" x14ac:dyDescent="0.3">
      <c r="B41" s="4">
        <v>44519</v>
      </c>
      <c r="C41" s="5" t="s">
        <v>5</v>
      </c>
      <c r="D41" s="9">
        <v>447</v>
      </c>
      <c r="E41" s="5" t="str">
        <f t="shared" si="0"/>
        <v>Within Budget</v>
      </c>
    </row>
    <row r="42" spans="2:5" ht="27.6" x14ac:dyDescent="0.3">
      <c r="B42" s="4">
        <v>44522</v>
      </c>
      <c r="C42" s="5" t="s">
        <v>4</v>
      </c>
      <c r="D42" s="10">
        <v>1720</v>
      </c>
      <c r="E42" s="5" t="str">
        <f t="shared" si="0"/>
        <v>Within Budget</v>
      </c>
    </row>
    <row r="43" spans="2:5" x14ac:dyDescent="0.3">
      <c r="B43" s="6">
        <v>44524</v>
      </c>
      <c r="C43" s="7" t="s">
        <v>6</v>
      </c>
      <c r="D43" s="9">
        <v>540</v>
      </c>
      <c r="E43" s="5" t="str">
        <f t="shared" si="0"/>
        <v>Within Budget</v>
      </c>
    </row>
    <row r="44" spans="2:5" x14ac:dyDescent="0.3">
      <c r="B44" s="4">
        <v>44525</v>
      </c>
      <c r="C44" s="5" t="s">
        <v>7</v>
      </c>
      <c r="D44" s="9">
        <v>314</v>
      </c>
      <c r="E44" s="5" t="str">
        <f t="shared" si="0"/>
        <v>Within Budget</v>
      </c>
    </row>
    <row r="45" spans="2:5" ht="27.6" x14ac:dyDescent="0.3">
      <c r="B45" s="4">
        <v>44526</v>
      </c>
      <c r="C45" s="5" t="s">
        <v>8</v>
      </c>
      <c r="D45" s="9">
        <v>518</v>
      </c>
      <c r="E45" s="5" t="str">
        <f t="shared" si="0"/>
        <v>Within Budget</v>
      </c>
    </row>
    <row r="46" spans="2:5" x14ac:dyDescent="0.3">
      <c r="B46" s="4">
        <v>44526</v>
      </c>
      <c r="C46" s="7" t="s">
        <v>3</v>
      </c>
      <c r="D46" s="10">
        <v>2000</v>
      </c>
      <c r="E46" s="5" t="str">
        <f t="shared" si="0"/>
        <v>Over Budget</v>
      </c>
    </row>
    <row r="47" spans="2:5" x14ac:dyDescent="0.3">
      <c r="B47" s="6">
        <v>44529</v>
      </c>
      <c r="C47" s="7" t="s">
        <v>7</v>
      </c>
      <c r="D47" s="9">
        <v>337</v>
      </c>
      <c r="E47" s="5" t="str">
        <f t="shared" si="0"/>
        <v>Within Budget</v>
      </c>
    </row>
    <row r="48" spans="2:5" ht="27.6" x14ac:dyDescent="0.3">
      <c r="B48" s="4">
        <v>44530</v>
      </c>
      <c r="C48" s="5" t="s">
        <v>8</v>
      </c>
      <c r="D48" s="9">
        <v>500</v>
      </c>
      <c r="E48" s="5" t="str">
        <f t="shared" si="0"/>
        <v>Within Budget</v>
      </c>
    </row>
    <row r="49" spans="2:5" ht="27.6" x14ac:dyDescent="0.3">
      <c r="B49" s="4">
        <v>44531</v>
      </c>
      <c r="C49" s="5" t="s">
        <v>4</v>
      </c>
      <c r="D49" s="10">
        <v>2500</v>
      </c>
      <c r="E49" s="5" t="str">
        <f t="shared" si="0"/>
        <v>Over Budget</v>
      </c>
    </row>
    <row r="50" spans="2:5" ht="27.6" x14ac:dyDescent="0.3">
      <c r="B50" s="6">
        <v>44534</v>
      </c>
      <c r="C50" s="7" t="s">
        <v>5</v>
      </c>
      <c r="D50" s="9">
        <v>710</v>
      </c>
      <c r="E50" s="5" t="str">
        <f t="shared" si="0"/>
        <v>Within Budget</v>
      </c>
    </row>
    <row r="51" spans="2:5" x14ac:dyDescent="0.3">
      <c r="B51" s="4">
        <v>44537</v>
      </c>
      <c r="C51" s="5" t="s">
        <v>2</v>
      </c>
      <c r="D51" s="9">
        <v>2300</v>
      </c>
      <c r="E51" s="5" t="str">
        <f t="shared" si="0"/>
        <v>Over Budget</v>
      </c>
    </row>
    <row r="52" spans="2:5" x14ac:dyDescent="0.3">
      <c r="B52" s="4">
        <v>44539</v>
      </c>
      <c r="C52" s="5" t="s">
        <v>12</v>
      </c>
      <c r="D52" s="9">
        <v>12000</v>
      </c>
      <c r="E52" s="5" t="str">
        <f t="shared" si="0"/>
        <v>Over Budget</v>
      </c>
    </row>
    <row r="53" spans="2:5" x14ac:dyDescent="0.3">
      <c r="B53" s="4">
        <v>44545</v>
      </c>
      <c r="C53" s="7" t="s">
        <v>10</v>
      </c>
      <c r="D53" s="9">
        <v>1500</v>
      </c>
      <c r="E53" s="5" t="str">
        <f t="shared" si="0"/>
        <v>Within Budget</v>
      </c>
    </row>
    <row r="54" spans="2:5" ht="27.6" x14ac:dyDescent="0.3">
      <c r="B54" s="4">
        <v>44547</v>
      </c>
      <c r="C54" s="5" t="s">
        <v>11</v>
      </c>
      <c r="D54" s="9">
        <v>470.63</v>
      </c>
      <c r="E54" s="5" t="str">
        <f t="shared" si="0"/>
        <v>Within Budget</v>
      </c>
    </row>
    <row r="55" spans="2:5" x14ac:dyDescent="0.3">
      <c r="B55" s="4">
        <v>44550</v>
      </c>
      <c r="C55" s="5" t="s">
        <v>7</v>
      </c>
      <c r="D55" s="9">
        <v>267</v>
      </c>
      <c r="E55" s="5" t="str">
        <f t="shared" si="0"/>
        <v>Within Budget</v>
      </c>
    </row>
    <row r="56" spans="2:5" x14ac:dyDescent="0.3">
      <c r="B56" s="4">
        <v>44553</v>
      </c>
      <c r="C56" s="5" t="s">
        <v>6</v>
      </c>
      <c r="D56" s="9">
        <v>640</v>
      </c>
      <c r="E56" s="5" t="str">
        <f t="shared" si="0"/>
        <v>Within Budget</v>
      </c>
    </row>
    <row r="57" spans="2:5" ht="27.6" x14ac:dyDescent="0.3">
      <c r="B57" s="4">
        <v>44553</v>
      </c>
      <c r="C57" s="5" t="s">
        <v>5</v>
      </c>
      <c r="D57" s="9">
        <v>450</v>
      </c>
      <c r="E57" s="5" t="str">
        <f t="shared" si="0"/>
        <v>Within Budget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Expense</vt:lpstr>
      <vt:lpstr>Tasks</vt:lpstr>
      <vt:lpstr>Ans 1</vt:lpstr>
      <vt:lpstr>Ans 2</vt:lpstr>
      <vt:lpstr>Ans 3</vt:lpstr>
      <vt:lpstr>Ans 4</vt:lpstr>
      <vt:lpstr>Ans 5</vt:lpstr>
      <vt:lpstr>Ans 6</vt:lpstr>
      <vt:lpstr>Ans 7</vt:lpstr>
      <vt:lpstr>Ans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Ranjeet Bhaskar</cp:lastModifiedBy>
  <dcterms:created xsi:type="dcterms:W3CDTF">2015-06-05T18:17:20Z</dcterms:created>
  <dcterms:modified xsi:type="dcterms:W3CDTF">2024-06-23T02:25:47Z</dcterms:modified>
</cp:coreProperties>
</file>