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EFCBAC-4C8C-4A33-A593-DD88DEB20F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22" i="4"/>
  <c r="D28" i="4"/>
  <c r="D29" i="4"/>
  <c r="D30" i="4"/>
  <c r="D31" i="4"/>
  <c r="D32" i="4"/>
  <c r="D3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<sst xmlns="http://schemas.openxmlformats.org/spreadsheetml/2006/main" count="1274" uniqueCount="323">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</sst>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H6" sqref="H6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VLOOKUP(A2,Students!A:F,3)</f>
        <v>BL-SPEA</v>
      </c>
      <c r="D2" s="33">
        <f>VLOOKUP(C2,Fees!A:B,2)</f>
        <v>2800</v>
      </c>
      <c r="E2" s="15">
        <f>VLOOKUP(B2,TestScores!B1:C33,2)</f>
        <v>86</v>
      </c>
      <c r="F2" s="15">
        <f>IF(   E2&gt;=80,D2/2,IF(E2&gt;=60,D2/4,"No Scholarship"))</f>
        <v>1400</v>
      </c>
    </row>
    <row r="3" spans="1:12" ht="14.4" x14ac:dyDescent="0.3">
      <c r="A3" s="13">
        <v>9144</v>
      </c>
      <c r="B3" s="31" t="s">
        <v>126</v>
      </c>
      <c r="C3" s="13" t="str">
        <f>VLOOKUP(A3,Students!A:F,3)</f>
        <v>BL-EDUC</v>
      </c>
      <c r="D3" s="33">
        <f>VLOOKUP(C3,Fees!A:B,2)</f>
        <v>5920</v>
      </c>
      <c r="E3" s="15">
        <f>VLOOKUP(B3,TestScores!B2:C34,2)</f>
        <v>89</v>
      </c>
      <c r="F3" s="15">
        <f t="shared" ref="F3:F33" si="0">IF(   E3&gt;=80,D3/2,IF(E3&gt;=60,D3/4,"No Scholarship"))</f>
        <v>2960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VLOOKUP(A4,Students!A:F,3)</f>
        <v>BL-HPER</v>
      </c>
      <c r="D4" s="33">
        <f>VLOOKUP(C4,Fees!A:B,2)</f>
        <v>4640</v>
      </c>
      <c r="E4" s="15">
        <f>VLOOKUP(B4,TestScores!B3:C35,2)</f>
        <v>100</v>
      </c>
      <c r="F4" s="15">
        <f t="shared" si="0"/>
        <v>2320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VLOOKUP(A5,Students!A:F,3)</f>
        <v>BL-FINA</v>
      </c>
      <c r="D5" s="33">
        <f>VLOOKUP(C5,Fees!A:B,2)</f>
        <v>3920</v>
      </c>
      <c r="E5" s="15">
        <f>VLOOKUP(B5,TestScores!B4:C36,2)</f>
        <v>89</v>
      </c>
      <c r="F5" s="15">
        <f t="shared" si="0"/>
        <v>1960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VLOOKUP(A6,Students!A:F,3)</f>
        <v>BL-HPER</v>
      </c>
      <c r="D6" s="33">
        <f>VLOOKUP(C6,Fees!A:B,2)</f>
        <v>4640</v>
      </c>
      <c r="E6" s="15">
        <f>VLOOKUP(B6,TestScores!B5:C37,2)</f>
        <v>51</v>
      </c>
      <c r="F6" s="15" t="str">
        <f t="shared" si="0"/>
        <v>No Scholarship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VLOOKUP(A7,Students!A:F,3)</f>
        <v>BL-ANTH</v>
      </c>
      <c r="D7" s="33">
        <f>VLOOKUP(C7,Fees!A:B,2)</f>
        <v>1840</v>
      </c>
      <c r="E7" s="15">
        <f>VLOOKUP(B7,TestScores!B6:C38,2)</f>
        <v>95</v>
      </c>
      <c r="F7" s="15">
        <f t="shared" si="0"/>
        <v>920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VLOOKUP(A8,Students!A:F,3)</f>
        <v>BL-EDUC</v>
      </c>
      <c r="D8" s="33">
        <f>VLOOKUP(C8,Fees!A:B,2)</f>
        <v>5920</v>
      </c>
      <c r="E8" s="15">
        <f>VLOOKUP(B8,TestScores!B7:C39,2)</f>
        <v>77</v>
      </c>
      <c r="F8" s="15">
        <f t="shared" si="0"/>
        <v>1480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VLOOKUP(A9,Students!A:F,3)</f>
        <v>BL-PSY</v>
      </c>
      <c r="D9" s="33">
        <f>VLOOKUP(C9,Fees!A:B,2)</f>
        <v>1920</v>
      </c>
      <c r="E9" s="15">
        <f>VLOOKUP(B9,TestScores!B8:C40,2)</f>
        <v>75</v>
      </c>
      <c r="F9" s="15">
        <f t="shared" si="0"/>
        <v>480</v>
      </c>
    </row>
    <row r="10" spans="1:12" ht="14.4" x14ac:dyDescent="0.3">
      <c r="A10" s="13">
        <v>9144</v>
      </c>
      <c r="B10" s="31" t="s">
        <v>126</v>
      </c>
      <c r="C10" s="13" t="str">
        <f>VLOOKUP(A10,Students!A:F,3)</f>
        <v>BL-EDUC</v>
      </c>
      <c r="D10" s="33">
        <f>VLOOKUP(C10,Fees!A:B,2)</f>
        <v>5920</v>
      </c>
      <c r="E10" s="15">
        <f>VLOOKUP(B10,TestScores!B9:C41,2)</f>
        <v>100</v>
      </c>
      <c r="F10" s="15">
        <f t="shared" si="0"/>
        <v>2960</v>
      </c>
    </row>
    <row r="11" spans="1:12" ht="14.4" x14ac:dyDescent="0.3">
      <c r="A11" s="13">
        <v>9154</v>
      </c>
      <c r="B11" s="31" t="s">
        <v>135</v>
      </c>
      <c r="C11" s="13" t="str">
        <f>VLOOKUP(A11,Students!A:F,3)</f>
        <v>BL-BI</v>
      </c>
      <c r="D11" s="33">
        <f>VLOOKUP(C11,Fees!A:B,2)</f>
        <v>2160</v>
      </c>
      <c r="E11" s="15">
        <f>VLOOKUP(B11,TestScores!B10:C42,2)</f>
        <v>59</v>
      </c>
      <c r="F11" s="15" t="str">
        <f t="shared" si="0"/>
        <v>No Scholarship</v>
      </c>
    </row>
    <row r="12" spans="1:12" ht="14.4" x14ac:dyDescent="0.3">
      <c r="A12" s="13">
        <v>9194</v>
      </c>
      <c r="B12" s="31" t="s">
        <v>168</v>
      </c>
      <c r="C12" s="13" t="str">
        <f>VLOOKUP(A12,Students!A:F,3)</f>
        <v>BL-LAWS</v>
      </c>
      <c r="D12" s="33">
        <f>VLOOKUP(C12,Fees!A:B,2)</f>
        <v>5440</v>
      </c>
      <c r="E12" s="15">
        <f>VLOOKUP(B12,TestScores!B11:C43,2)</f>
        <v>82</v>
      </c>
      <c r="F12" s="15">
        <f t="shared" si="0"/>
        <v>2720</v>
      </c>
    </row>
    <row r="13" spans="1:12" ht="14.4" x14ac:dyDescent="0.3">
      <c r="A13" s="13">
        <v>9142</v>
      </c>
      <c r="B13" s="31" t="s">
        <v>124</v>
      </c>
      <c r="C13" s="13" t="str">
        <f>VLOOKUP(A13,Students!A:F,3)</f>
        <v>BL-BI</v>
      </c>
      <c r="D13" s="33">
        <f>VLOOKUP(C13,Fees!A:B,2)</f>
        <v>2160</v>
      </c>
      <c r="E13" s="15">
        <f>VLOOKUP(B13,TestScores!B12:C44,2)</f>
        <v>89</v>
      </c>
      <c r="F13" s="15">
        <f t="shared" si="0"/>
        <v>1080</v>
      </c>
    </row>
    <row r="14" spans="1:12" ht="14.4" x14ac:dyDescent="0.3">
      <c r="A14" s="13">
        <v>9124</v>
      </c>
      <c r="B14" s="31" t="s">
        <v>108</v>
      </c>
      <c r="C14" s="13" t="str">
        <f>VLOOKUP(A14,Students!A:F,3)</f>
        <v>BL-BUS</v>
      </c>
      <c r="D14" s="33">
        <f>VLOOKUP(C14,Fees!A:B,2)</f>
        <v>6880</v>
      </c>
      <c r="E14" s="15">
        <f>VLOOKUP(B14,TestScores!B13:C45,2)</f>
        <v>89</v>
      </c>
      <c r="F14" s="15">
        <f t="shared" si="0"/>
        <v>3440</v>
      </c>
    </row>
    <row r="15" spans="1:12" ht="14.4" x14ac:dyDescent="0.3">
      <c r="A15" s="13">
        <v>9120</v>
      </c>
      <c r="B15" s="31" t="s">
        <v>105</v>
      </c>
      <c r="C15" s="13" t="str">
        <f>VLOOKUP(A15,Students!A:F,3)</f>
        <v>BL-BI</v>
      </c>
      <c r="D15" s="33">
        <f>VLOOKUP(C15,Fees!A:B,2)</f>
        <v>2160</v>
      </c>
      <c r="E15" s="15">
        <f>VLOOKUP(B15,TestScores!B14:C46,2)</f>
        <v>82</v>
      </c>
      <c r="F15" s="15">
        <f t="shared" si="0"/>
        <v>1080</v>
      </c>
    </row>
    <row r="16" spans="1:12" ht="14.4" x14ac:dyDescent="0.3">
      <c r="A16" s="13">
        <v>9178</v>
      </c>
      <c r="B16" s="31" t="s">
        <v>154</v>
      </c>
      <c r="C16" s="13" t="str">
        <f>VLOOKUP(A16,Students!A:F,3)</f>
        <v>BL-BUS</v>
      </c>
      <c r="D16" s="33">
        <f>VLOOKUP(C16,Fees!A:B,2)</f>
        <v>6880</v>
      </c>
      <c r="E16" s="15">
        <f>VLOOKUP(B16,TestScores!B15:C47,2)</f>
        <v>82</v>
      </c>
      <c r="F16" s="15">
        <f t="shared" si="0"/>
        <v>3440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VLOOKUP(A17,Students!A:F,3)</f>
        <v>BL-PSY</v>
      </c>
      <c r="D17" s="33">
        <f>VLOOKUP(C17,Fees!A:B,2)</f>
        <v>1920</v>
      </c>
      <c r="E17" s="15">
        <f>VLOOKUP(B17,TestScores!B16:C48,2)</f>
        <v>89</v>
      </c>
      <c r="F17" s="15">
        <f t="shared" si="0"/>
        <v>960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VLOOKUP(A18,Students!A:F,3)</f>
        <v>BL-DENT</v>
      </c>
      <c r="D18" s="33">
        <f>VLOOKUP(C18,Fees!A:B,2)</f>
        <v>6880</v>
      </c>
      <c r="E18" s="15">
        <f>VLOOKUP(B18,TestScores!B17:C49,2)</f>
        <v>69</v>
      </c>
      <c r="F18" s="15">
        <f t="shared" si="0"/>
        <v>1720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VLOOKUP(A19,Students!A:F,3)</f>
        <v>BL-POLS</v>
      </c>
      <c r="D19" s="33">
        <f>VLOOKUP(C19,Fees!A:B,2)</f>
        <v>1600</v>
      </c>
      <c r="E19" s="15">
        <f>VLOOKUP(B19,TestScores!B18:C50,2)</f>
        <v>56</v>
      </c>
      <c r="F19" s="15" t="str">
        <f t="shared" si="0"/>
        <v>No Scholarship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VLOOKUP(A20,Students!A:F,3)</f>
        <v>BL-LAWS</v>
      </c>
      <c r="D20" s="33">
        <f>VLOOKUP(C20,Fees!A:B,2)</f>
        <v>5440</v>
      </c>
      <c r="E20" s="15">
        <f>VLOOKUP(B20,TestScores!B19:C51,2)</f>
        <v>82</v>
      </c>
      <c r="F20" s="15">
        <f t="shared" si="0"/>
        <v>2720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VLOOKUP(A21,Students!A:F,3)</f>
        <v>BL-FINA</v>
      </c>
      <c r="D21" s="33">
        <f>VLOOKUP(C21,Fees!A:B,2)</f>
        <v>3920</v>
      </c>
      <c r="E21" s="15">
        <f>VLOOKUP(B21,TestScores!B20:C52,2)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VLOOKUP(A22,Students!A:F,3)</f>
        <v>BL-AMID</v>
      </c>
      <c r="D22" s="33">
        <f>VLOOKUP(C22,Fees!A:B,2,0)</f>
        <v>2000</v>
      </c>
      <c r="E22" s="15">
        <f>VLOOKUP(B22,TestScores!B21:C53,2)</f>
        <v>85</v>
      </c>
      <c r="F22" s="15">
        <f t="shared" si="0"/>
        <v>1000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VLOOKUP(A23,Students!A:F,3)</f>
        <v>BL-EDUC</v>
      </c>
      <c r="D23" s="33">
        <f>VLOOKUP(C23,Fees!A:B,2)</f>
        <v>5920</v>
      </c>
      <c r="E23" s="15">
        <f>VLOOKUP(B23,TestScores!B22:C54,2)</f>
        <v>78</v>
      </c>
      <c r="F23" s="15">
        <f t="shared" si="0"/>
        <v>1480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VLOOKUP(A24,Students!A:F,3)</f>
        <v>BL-SPEA</v>
      </c>
      <c r="D24" s="33">
        <f>VLOOKUP(C24,Fees!A:B,2)</f>
        <v>2800</v>
      </c>
      <c r="E24" s="15">
        <f>VLOOKUP(B24,TestScores!B23:C55,2)</f>
        <v>82</v>
      </c>
      <c r="F24" s="15">
        <f t="shared" si="0"/>
        <v>1400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VLOOKUP(A25,Students!A:F,3)</f>
        <v>BL-FINA</v>
      </c>
      <c r="D25" s="33">
        <f>VLOOKUP(C25,Fees!A:B,2)</f>
        <v>3920</v>
      </c>
      <c r="E25" s="15">
        <f>VLOOKUP(B25,TestScores!B24:C56,2)</f>
        <v>99</v>
      </c>
      <c r="F25" s="15">
        <f t="shared" si="0"/>
        <v>1960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VLOOKUP(A26,Students!A:F,3)</f>
        <v>BL-BI</v>
      </c>
      <c r="D26" s="33">
        <f>VLOOKUP(C26,Fees!A:B,2)</f>
        <v>2160</v>
      </c>
      <c r="E26" s="15">
        <f>VLOOKUP(B26,TestScores!B25:C57,2)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VLOOKUP(A27,Students!A:F,3)</f>
        <v>BL-TELC</v>
      </c>
      <c r="D27" s="33">
        <f>VLOOKUP(C27,Fees!A:B,2)</f>
        <v>3280</v>
      </c>
      <c r="E27" s="15">
        <f>VLOOKUP(B27,TestScores!B26:C58,2)</f>
        <v>89</v>
      </c>
      <c r="F27" s="15">
        <f t="shared" si="0"/>
        <v>1640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VLOOKUP(A28,Students!A:F,3)</f>
        <v>BL-BI</v>
      </c>
      <c r="D28" s="33">
        <f>VLOOKUP(C28,Fees!A:B,2)</f>
        <v>2160</v>
      </c>
      <c r="E28" s="15">
        <f>VLOOKUP(B28,TestScores!B27:C59,2)</f>
        <v>99</v>
      </c>
      <c r="F28" s="15">
        <f t="shared" si="0"/>
        <v>1080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VLOOKUP(A29,Students!A:F,3)</f>
        <v>BL-BUS</v>
      </c>
      <c r="D29" s="33">
        <f>VLOOKUP(C29,Fees!A:B,2)</f>
        <v>6880</v>
      </c>
      <c r="E29" s="15">
        <f>VLOOKUP(B29,TestScores!B28:C60,2)</f>
        <v>99</v>
      </c>
      <c r="F29" s="15">
        <f t="shared" si="0"/>
        <v>3440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VLOOKUP(A30,Students!A:F,3)</f>
        <v>BL-OPT</v>
      </c>
      <c r="D30" s="33">
        <f>VLOOKUP(C30,Fees!A:B,2)</f>
        <v>6000</v>
      </c>
      <c r="E30" s="15">
        <f>VLOOKUP(B30,TestScores!B29:C61,2)</f>
        <v>91</v>
      </c>
      <c r="F30" s="15">
        <f t="shared" si="0"/>
        <v>3000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VLOOKUP(A31,Students!A:F,3)</f>
        <v>BL-EDUC</v>
      </c>
      <c r="D31" s="33">
        <f>VLOOKUP(C31,Fees!A:B,2)</f>
        <v>5920</v>
      </c>
      <c r="E31" s="15">
        <f>VLOOKUP(B31,TestScores!B30:C62,2)</f>
        <v>82</v>
      </c>
      <c r="F31" s="15">
        <f t="shared" si="0"/>
        <v>2960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VLOOKUP(A32,Students!A:F,3)</f>
        <v>BL-HPER</v>
      </c>
      <c r="D32" s="33">
        <f>VLOOKUP(C32,Fees!A:B,2)</f>
        <v>4640</v>
      </c>
      <c r="E32" s="15">
        <f>VLOOKUP(B32,TestScores!B31:C63,2)</f>
        <v>99</v>
      </c>
      <c r="F32" s="15">
        <f t="shared" si="0"/>
        <v>2320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VLOOKUP(A33,Students!A:F,3)</f>
        <v>BL-NELC</v>
      </c>
      <c r="D33" s="33">
        <f>VLOOKUP(C33,Fees!A:B,2)</f>
        <v>3680</v>
      </c>
      <c r="E33" s="15">
        <f>VLOOKUP(B33,TestScores!B32:C64,2)</f>
        <v>90</v>
      </c>
      <c r="F33" s="15">
        <f t="shared" si="0"/>
        <v>1840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1" workbookViewId="0">
      <selection activeCell="F18" sqref="F18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Ranjeet Bhaskar</cp:lastModifiedBy>
  <dcterms:modified xsi:type="dcterms:W3CDTF">2024-06-16T17:20:30Z</dcterms:modified>
</cp:coreProperties>
</file>