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GitHub\ETC_ICM\biodiversity\ETC-ICM_Biodiversity_Assessment\data\"/>
    </mc:Choice>
  </mc:AlternateContent>
  <bookViews>
    <workbookView xWindow="0" yWindow="0" windowWidth="20490" windowHeight="7530" activeTab="2"/>
  </bookViews>
  <sheets>
    <sheet name="Data" sheetId="1" r:id="rId1"/>
    <sheet name="Data_ETC-ICM" sheetId="4" r:id="rId2"/>
    <sheet name="DEVOTES_cases" sheetId="5" r:id="rId3"/>
    <sheet name="MSFD_Classified" sheetId="2" r:id="rId4"/>
    <sheet name="Codelists" sheetId="3" r:id="rId5"/>
  </sheets>
  <definedNames>
    <definedName name="_xlnm._FilterDatabase" localSheetId="0" hidden="1">Data!$C$1:$D$1</definedName>
    <definedName name="_xlnm._FilterDatabase" localSheetId="1" hidden="1">'Data_ETC-ICM'!$A$1:$L$1257</definedName>
    <definedName name="BioGroup">Codelists!$F$2:$F$15</definedName>
    <definedName name="_xlnm.Criteria" localSheetId="0">Data!#REF!</definedName>
    <definedName name="EcoComponent">Codelists!$F$19:$F$19</definedName>
    <definedName name="_xlnm.Extract" localSheetId="0">Data!#REF!</definedName>
    <definedName name="MSFD_Descriptors">Codelists!$C$3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09" i="5" l="1"/>
  <c r="M808" i="5"/>
  <c r="M807" i="5"/>
  <c r="M806" i="5"/>
  <c r="M805" i="5"/>
  <c r="M804" i="5"/>
  <c r="M803" i="5"/>
  <c r="M802" i="5"/>
  <c r="M801" i="5"/>
  <c r="M800" i="5"/>
  <c r="M799" i="5"/>
  <c r="M798" i="5"/>
  <c r="M797" i="5"/>
  <c r="M796" i="5"/>
  <c r="M795" i="5"/>
  <c r="M794" i="5"/>
  <c r="M793" i="5"/>
  <c r="M792" i="5"/>
  <c r="M791" i="5"/>
  <c r="M790" i="5"/>
  <c r="M789" i="5"/>
  <c r="M788" i="5"/>
  <c r="M787" i="5"/>
  <c r="M786" i="5"/>
  <c r="M785" i="5"/>
  <c r="M784" i="5"/>
  <c r="M783" i="5"/>
  <c r="M782" i="5"/>
  <c r="M781" i="5"/>
  <c r="M780" i="5"/>
  <c r="M779" i="5"/>
  <c r="M778" i="5"/>
  <c r="M777" i="5"/>
  <c r="M776" i="5"/>
  <c r="M775" i="5"/>
  <c r="M774" i="5"/>
  <c r="M773" i="5"/>
  <c r="M772" i="5"/>
  <c r="M771" i="5"/>
  <c r="M770" i="5"/>
  <c r="M769" i="5"/>
  <c r="M768" i="5"/>
  <c r="M767" i="5"/>
  <c r="M766" i="5"/>
  <c r="M765" i="5"/>
  <c r="M764" i="5"/>
  <c r="M763" i="5"/>
  <c r="M762" i="5"/>
  <c r="M761" i="5"/>
  <c r="M760" i="5"/>
  <c r="M759" i="5"/>
  <c r="M758" i="5"/>
  <c r="M757" i="5"/>
  <c r="M756" i="5"/>
  <c r="M755" i="5"/>
  <c r="M754" i="5"/>
  <c r="M753" i="5"/>
  <c r="M752" i="5"/>
  <c r="M751" i="5"/>
  <c r="M750" i="5"/>
  <c r="M749" i="5"/>
  <c r="M748" i="5"/>
  <c r="M747" i="5"/>
  <c r="M746" i="5"/>
  <c r="M745" i="5"/>
  <c r="M744" i="5"/>
  <c r="M743" i="5"/>
  <c r="M742" i="5"/>
  <c r="M741" i="5"/>
  <c r="M740" i="5"/>
  <c r="M739" i="5"/>
  <c r="M738" i="5"/>
  <c r="M737" i="5"/>
  <c r="M736" i="5"/>
  <c r="M735" i="5"/>
  <c r="M734" i="5"/>
  <c r="M733" i="5"/>
  <c r="M732" i="5"/>
  <c r="M731" i="5"/>
  <c r="M730" i="5"/>
  <c r="M729" i="5"/>
  <c r="M728" i="5"/>
  <c r="M727" i="5"/>
  <c r="M726" i="5"/>
  <c r="M725" i="5"/>
  <c r="M724" i="5"/>
  <c r="M723" i="5"/>
  <c r="M722" i="5"/>
  <c r="M721" i="5"/>
  <c r="M720" i="5"/>
  <c r="M719" i="5"/>
  <c r="M718" i="5"/>
  <c r="M717" i="5"/>
  <c r="M716" i="5"/>
  <c r="M715" i="5"/>
  <c r="M714" i="5"/>
  <c r="M713" i="5"/>
  <c r="M712" i="5"/>
  <c r="M711" i="5"/>
  <c r="M710" i="5"/>
  <c r="M709" i="5"/>
  <c r="M708" i="5"/>
  <c r="M707" i="5"/>
  <c r="M706" i="5"/>
  <c r="M705" i="5"/>
  <c r="M704" i="5"/>
  <c r="M703" i="5"/>
  <c r="M702" i="5"/>
  <c r="M701" i="5"/>
  <c r="M700" i="5"/>
  <c r="M699" i="5"/>
  <c r="M698" i="5"/>
  <c r="M697" i="5"/>
  <c r="M696" i="5"/>
  <c r="M695" i="5"/>
  <c r="M694" i="5"/>
  <c r="M693" i="5"/>
  <c r="M692" i="5"/>
  <c r="M691" i="5"/>
  <c r="M690" i="5"/>
  <c r="M689" i="5"/>
  <c r="M688" i="5"/>
  <c r="M687" i="5"/>
  <c r="M686" i="5"/>
  <c r="M685" i="5"/>
  <c r="M684" i="5"/>
  <c r="M683" i="5"/>
  <c r="M682" i="5"/>
  <c r="M681" i="5"/>
  <c r="M680" i="5"/>
  <c r="M679" i="5"/>
  <c r="M678" i="5"/>
  <c r="M677" i="5"/>
  <c r="M676" i="5"/>
  <c r="M675" i="5"/>
  <c r="M674" i="5"/>
  <c r="M673" i="5"/>
  <c r="M672" i="5"/>
  <c r="M671" i="5"/>
  <c r="M670" i="5"/>
  <c r="M669" i="5"/>
  <c r="M668" i="5"/>
  <c r="M667" i="5"/>
  <c r="M666" i="5"/>
  <c r="M665" i="5"/>
  <c r="M664" i="5"/>
  <c r="M663" i="5"/>
  <c r="M662" i="5"/>
  <c r="M661" i="5"/>
  <c r="M660" i="5"/>
  <c r="M659" i="5"/>
  <c r="M658" i="5"/>
  <c r="M657" i="5"/>
  <c r="M656" i="5"/>
  <c r="M655" i="5"/>
  <c r="M654" i="5"/>
  <c r="M653" i="5"/>
  <c r="M652" i="5"/>
  <c r="M651" i="5"/>
  <c r="M650" i="5"/>
  <c r="M649" i="5"/>
  <c r="M648" i="5"/>
  <c r="M647" i="5"/>
  <c r="M646" i="5"/>
  <c r="M645" i="5"/>
  <c r="M644" i="5"/>
  <c r="M643" i="5"/>
  <c r="M642" i="5"/>
  <c r="M641" i="5"/>
  <c r="M640" i="5"/>
  <c r="M639" i="5"/>
  <c r="M638" i="5"/>
  <c r="M637" i="5"/>
  <c r="M636" i="5"/>
  <c r="M635" i="5"/>
  <c r="M634" i="5"/>
  <c r="M633" i="5"/>
  <c r="M632" i="5"/>
  <c r="M631" i="5"/>
  <c r="M630" i="5"/>
  <c r="M629" i="5"/>
  <c r="M628" i="5"/>
  <c r="M627" i="5"/>
  <c r="M626" i="5"/>
  <c r="M625" i="5"/>
  <c r="M624" i="5"/>
  <c r="M623" i="5"/>
  <c r="M622" i="5"/>
  <c r="M621" i="5"/>
  <c r="M620" i="5"/>
  <c r="M619" i="5"/>
  <c r="M618" i="5"/>
  <c r="M617" i="5"/>
  <c r="M616" i="5"/>
  <c r="M615" i="5"/>
  <c r="M614" i="5"/>
  <c r="M613" i="5"/>
  <c r="M612" i="5"/>
  <c r="M611" i="5"/>
  <c r="M610" i="5"/>
  <c r="M609" i="5"/>
  <c r="M608" i="5"/>
  <c r="M607" i="5"/>
  <c r="M606" i="5"/>
  <c r="M605" i="5"/>
  <c r="M604" i="5"/>
  <c r="M603" i="5"/>
  <c r="M602" i="5"/>
  <c r="M601" i="5"/>
  <c r="M600" i="5"/>
  <c r="M599" i="5"/>
  <c r="M598" i="5"/>
  <c r="M597" i="5"/>
  <c r="M596" i="5"/>
  <c r="M595" i="5"/>
  <c r="M594" i="5"/>
  <c r="M593" i="5"/>
  <c r="M592" i="5"/>
  <c r="M591" i="5"/>
  <c r="M590" i="5"/>
  <c r="M589" i="5"/>
  <c r="M588" i="5"/>
  <c r="M587" i="5"/>
  <c r="M586" i="5"/>
  <c r="M585" i="5"/>
  <c r="M584" i="5"/>
  <c r="M583" i="5"/>
  <c r="M582" i="5"/>
  <c r="M581" i="5"/>
  <c r="M580" i="5"/>
  <c r="M579" i="5"/>
  <c r="M578" i="5"/>
  <c r="M577" i="5"/>
  <c r="M576" i="5"/>
  <c r="M575" i="5"/>
  <c r="M574" i="5"/>
  <c r="M573" i="5"/>
  <c r="M572" i="5"/>
  <c r="M571" i="5"/>
  <c r="M570" i="5"/>
  <c r="M569" i="5"/>
  <c r="M568" i="5"/>
  <c r="M567" i="5"/>
  <c r="M566" i="5"/>
  <c r="M565" i="5"/>
  <c r="M564" i="5"/>
  <c r="M563" i="5"/>
  <c r="M562" i="5"/>
  <c r="M561" i="5"/>
  <c r="M560" i="5"/>
  <c r="M559" i="5"/>
  <c r="M558" i="5"/>
  <c r="M557" i="5"/>
  <c r="M556" i="5"/>
  <c r="M555" i="5"/>
  <c r="M554" i="5"/>
  <c r="M553" i="5"/>
  <c r="M552" i="5"/>
  <c r="M551" i="5"/>
  <c r="M550" i="5"/>
  <c r="M549" i="5"/>
  <c r="M548" i="5"/>
  <c r="M547" i="5"/>
  <c r="M546" i="5"/>
  <c r="M545" i="5"/>
  <c r="M544" i="5"/>
  <c r="M543" i="5"/>
  <c r="M542" i="5"/>
  <c r="M541" i="5"/>
  <c r="M540" i="5"/>
  <c r="M539" i="5"/>
  <c r="M538" i="5"/>
  <c r="M537" i="5"/>
  <c r="M536" i="5"/>
  <c r="M535" i="5"/>
  <c r="M534" i="5"/>
  <c r="M533" i="5"/>
  <c r="M532" i="5"/>
  <c r="M531" i="5"/>
  <c r="M530" i="5"/>
  <c r="M529" i="5"/>
  <c r="M528" i="5"/>
  <c r="M527" i="5"/>
  <c r="M526" i="5"/>
  <c r="M525" i="5"/>
  <c r="M524" i="5"/>
  <c r="M523" i="5"/>
  <c r="M522" i="5"/>
  <c r="M521" i="5"/>
  <c r="M520" i="5"/>
  <c r="M519" i="5"/>
  <c r="M518" i="5"/>
  <c r="M517" i="5"/>
  <c r="M516" i="5"/>
  <c r="M515" i="5"/>
  <c r="M514" i="5"/>
  <c r="M513" i="5"/>
  <c r="M512" i="5"/>
  <c r="M511" i="5"/>
  <c r="M510" i="5"/>
  <c r="M509" i="5"/>
  <c r="M508" i="5"/>
  <c r="M507" i="5"/>
  <c r="M506" i="5"/>
  <c r="M505" i="5"/>
  <c r="M504" i="5"/>
  <c r="M503" i="5"/>
  <c r="M502" i="5"/>
  <c r="M501" i="5"/>
  <c r="M500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1192" i="1" l="1"/>
  <c r="M990" i="1" l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O739" i="1"/>
  <c r="O216" i="1"/>
  <c r="P1257" i="1"/>
  <c r="O1257" i="1"/>
  <c r="P1256" i="1"/>
  <c r="O1256" i="1"/>
  <c r="P1255" i="1"/>
  <c r="O1255" i="1"/>
  <c r="P1254" i="1"/>
  <c r="O1254" i="1"/>
  <c r="P1253" i="1"/>
  <c r="O1253" i="1"/>
  <c r="P1252" i="1"/>
  <c r="O1252" i="1"/>
  <c r="P1251" i="1"/>
  <c r="O1251" i="1"/>
  <c r="P1250" i="1"/>
  <c r="O1250" i="1"/>
  <c r="P1249" i="1"/>
  <c r="O1249" i="1"/>
  <c r="P1248" i="1"/>
  <c r="O1248" i="1"/>
  <c r="P1247" i="1"/>
  <c r="O1247" i="1"/>
  <c r="P1246" i="1"/>
  <c r="O1246" i="1"/>
  <c r="P1245" i="1"/>
  <c r="O1245" i="1"/>
  <c r="P1244" i="1"/>
  <c r="O1244" i="1"/>
  <c r="P1243" i="1"/>
  <c r="O1243" i="1"/>
  <c r="P1242" i="1"/>
  <c r="O1242" i="1"/>
  <c r="P1241" i="1"/>
  <c r="O1241" i="1"/>
  <c r="P1240" i="1"/>
  <c r="O1240" i="1"/>
  <c r="P1239" i="1"/>
  <c r="O1239" i="1"/>
  <c r="P1238" i="1"/>
  <c r="O1238" i="1"/>
  <c r="P1237" i="1"/>
  <c r="O1237" i="1"/>
  <c r="P1236" i="1"/>
  <c r="O1236" i="1"/>
  <c r="P1235" i="1"/>
  <c r="O1235" i="1"/>
  <c r="P1234" i="1"/>
  <c r="O1234" i="1"/>
  <c r="P1233" i="1"/>
  <c r="O1233" i="1"/>
  <c r="P1232" i="1"/>
  <c r="O1232" i="1"/>
  <c r="P1231" i="1"/>
  <c r="O1231" i="1"/>
  <c r="P1230" i="1"/>
  <c r="O1230" i="1"/>
  <c r="P1229" i="1"/>
  <c r="O1229" i="1"/>
  <c r="P1228" i="1"/>
  <c r="O1228" i="1"/>
  <c r="P1227" i="1"/>
  <c r="O1227" i="1"/>
  <c r="P1226" i="1"/>
  <c r="O1226" i="1"/>
  <c r="P1225" i="1"/>
  <c r="O1225" i="1"/>
  <c r="P1224" i="1"/>
  <c r="O1224" i="1"/>
  <c r="P1223" i="1"/>
  <c r="O1223" i="1"/>
  <c r="P1222" i="1"/>
  <c r="O1222" i="1"/>
  <c r="P1221" i="1"/>
  <c r="O1221" i="1"/>
  <c r="P1220" i="1"/>
  <c r="O1220" i="1"/>
  <c r="P1219" i="1"/>
  <c r="O1219" i="1"/>
  <c r="P1218" i="1"/>
  <c r="O1218" i="1"/>
  <c r="P1217" i="1"/>
  <c r="O1217" i="1"/>
  <c r="P1216" i="1"/>
  <c r="O1216" i="1"/>
  <c r="P1215" i="1"/>
  <c r="O1215" i="1"/>
  <c r="P1214" i="1"/>
  <c r="O1214" i="1"/>
  <c r="P1213" i="1"/>
  <c r="O1213" i="1"/>
  <c r="P1212" i="1"/>
  <c r="O1212" i="1"/>
  <c r="P1211" i="1"/>
  <c r="O1211" i="1"/>
  <c r="P1210" i="1"/>
  <c r="O1210" i="1"/>
  <c r="P1209" i="1"/>
  <c r="O1209" i="1"/>
  <c r="P1208" i="1"/>
  <c r="O1208" i="1"/>
  <c r="P1207" i="1"/>
  <c r="O1207" i="1"/>
  <c r="P1206" i="1"/>
  <c r="O1206" i="1"/>
  <c r="P1205" i="1"/>
  <c r="O1205" i="1"/>
  <c r="P1204" i="1"/>
  <c r="O1204" i="1"/>
  <c r="P1203" i="1"/>
  <c r="O1203" i="1"/>
  <c r="P1202" i="1"/>
  <c r="O1202" i="1"/>
  <c r="P1201" i="1"/>
  <c r="O1201" i="1"/>
  <c r="P1200" i="1"/>
  <c r="O1200" i="1"/>
  <c r="P1199" i="1"/>
  <c r="O1199" i="1"/>
  <c r="P1198" i="1"/>
  <c r="O1198" i="1"/>
  <c r="P1197" i="1"/>
  <c r="O1197" i="1"/>
  <c r="P1196" i="1"/>
  <c r="O1196" i="1"/>
  <c r="P1195" i="1"/>
  <c r="O1195" i="1"/>
  <c r="P1194" i="1"/>
  <c r="O1194" i="1"/>
  <c r="P1193" i="1"/>
  <c r="O1193" i="1"/>
  <c r="P1192" i="1"/>
  <c r="O1192" i="1"/>
  <c r="P1191" i="1"/>
  <c r="O1191" i="1"/>
  <c r="P1190" i="1"/>
  <c r="O1190" i="1"/>
  <c r="P1189" i="1"/>
  <c r="O1189" i="1"/>
  <c r="P1188" i="1"/>
  <c r="O1188" i="1"/>
  <c r="P1187" i="1"/>
  <c r="O1187" i="1"/>
  <c r="P1186" i="1"/>
  <c r="O1186" i="1"/>
  <c r="P1185" i="1"/>
  <c r="O1185" i="1"/>
  <c r="P1184" i="1"/>
  <c r="O1184" i="1"/>
  <c r="P1183" i="1"/>
  <c r="O1183" i="1"/>
  <c r="P1182" i="1"/>
  <c r="O1182" i="1"/>
  <c r="P1181" i="1"/>
  <c r="O1181" i="1"/>
  <c r="P1180" i="1"/>
  <c r="O1180" i="1"/>
  <c r="P1179" i="1"/>
  <c r="O1179" i="1"/>
  <c r="P1178" i="1"/>
  <c r="O1178" i="1"/>
  <c r="P1177" i="1"/>
  <c r="O1177" i="1"/>
  <c r="P1176" i="1"/>
  <c r="O1176" i="1"/>
  <c r="P1175" i="1"/>
  <c r="O1175" i="1"/>
  <c r="P1174" i="1"/>
  <c r="O1174" i="1"/>
  <c r="P1173" i="1"/>
  <c r="O1173" i="1"/>
  <c r="P1172" i="1"/>
  <c r="O1172" i="1"/>
  <c r="P1171" i="1"/>
  <c r="O1171" i="1"/>
  <c r="P1170" i="1"/>
  <c r="O1170" i="1"/>
  <c r="P1169" i="1"/>
  <c r="O1169" i="1"/>
  <c r="P1168" i="1"/>
  <c r="O1168" i="1"/>
  <c r="P1167" i="1"/>
  <c r="O1167" i="1"/>
  <c r="P1166" i="1"/>
  <c r="O1166" i="1"/>
  <c r="P1165" i="1"/>
  <c r="O1165" i="1"/>
  <c r="P1164" i="1"/>
  <c r="O1164" i="1"/>
  <c r="P1163" i="1"/>
  <c r="O1163" i="1"/>
  <c r="P1162" i="1"/>
  <c r="O1162" i="1"/>
  <c r="P1161" i="1"/>
  <c r="O1161" i="1"/>
  <c r="P1160" i="1"/>
  <c r="O1160" i="1"/>
  <c r="P1159" i="1"/>
  <c r="O1159" i="1"/>
  <c r="P1158" i="1"/>
  <c r="O1158" i="1"/>
  <c r="P1157" i="1"/>
  <c r="O1157" i="1"/>
  <c r="P1156" i="1"/>
  <c r="O1156" i="1"/>
  <c r="P1155" i="1"/>
  <c r="O1155" i="1"/>
  <c r="P1154" i="1"/>
  <c r="O1154" i="1"/>
  <c r="P1153" i="1"/>
  <c r="O1153" i="1"/>
  <c r="P1152" i="1"/>
  <c r="O1152" i="1"/>
  <c r="P1151" i="1"/>
  <c r="O1151" i="1"/>
  <c r="P1150" i="1"/>
  <c r="O1150" i="1"/>
  <c r="P1149" i="1"/>
  <c r="O1149" i="1"/>
  <c r="P1148" i="1"/>
  <c r="O1148" i="1"/>
  <c r="P1147" i="1"/>
  <c r="O1147" i="1"/>
  <c r="P1146" i="1"/>
  <c r="O1146" i="1"/>
  <c r="P1145" i="1"/>
  <c r="O1145" i="1"/>
  <c r="P1144" i="1"/>
  <c r="O1144" i="1"/>
  <c r="P1143" i="1"/>
  <c r="O1143" i="1"/>
  <c r="P1142" i="1"/>
  <c r="O1142" i="1"/>
  <c r="P1141" i="1"/>
  <c r="O1141" i="1"/>
  <c r="P1140" i="1"/>
  <c r="O1140" i="1"/>
  <c r="P1139" i="1"/>
  <c r="O1139" i="1"/>
  <c r="P1138" i="1"/>
  <c r="O1138" i="1"/>
  <c r="P1137" i="1"/>
  <c r="O1137" i="1"/>
  <c r="P1136" i="1"/>
  <c r="O1136" i="1"/>
  <c r="P1135" i="1"/>
  <c r="O1135" i="1"/>
  <c r="P1134" i="1"/>
  <c r="O1134" i="1"/>
  <c r="P1133" i="1"/>
  <c r="O1133" i="1"/>
  <c r="P1132" i="1"/>
  <c r="O1132" i="1"/>
  <c r="P1131" i="1"/>
  <c r="O1131" i="1"/>
  <c r="P1130" i="1"/>
  <c r="O1130" i="1"/>
  <c r="P1129" i="1"/>
  <c r="O1129" i="1"/>
  <c r="P1128" i="1"/>
  <c r="O1128" i="1"/>
  <c r="P1127" i="1"/>
  <c r="O1127" i="1"/>
  <c r="P1126" i="1"/>
  <c r="O1126" i="1"/>
  <c r="P1125" i="1"/>
  <c r="O1125" i="1"/>
  <c r="P1124" i="1"/>
  <c r="O1124" i="1"/>
  <c r="P1123" i="1"/>
  <c r="O1123" i="1"/>
  <c r="P1122" i="1"/>
  <c r="O1122" i="1"/>
  <c r="P1121" i="1"/>
  <c r="O1121" i="1"/>
  <c r="P1120" i="1"/>
  <c r="O1120" i="1"/>
  <c r="P1119" i="1"/>
  <c r="O1119" i="1"/>
  <c r="P1118" i="1"/>
  <c r="O1118" i="1"/>
  <c r="P1117" i="1"/>
  <c r="O1117" i="1"/>
  <c r="P1116" i="1"/>
  <c r="O1116" i="1"/>
  <c r="P1115" i="1"/>
  <c r="O1115" i="1"/>
  <c r="P1114" i="1"/>
  <c r="O1114" i="1"/>
  <c r="P1113" i="1"/>
  <c r="O1113" i="1"/>
  <c r="P1112" i="1"/>
  <c r="O1112" i="1"/>
  <c r="P1111" i="1"/>
  <c r="O1111" i="1"/>
  <c r="P1110" i="1"/>
  <c r="O1110" i="1"/>
  <c r="P1109" i="1"/>
  <c r="O1109" i="1"/>
  <c r="P1108" i="1"/>
  <c r="O1108" i="1"/>
  <c r="P1107" i="1"/>
  <c r="O1107" i="1"/>
  <c r="P1106" i="1"/>
  <c r="O1106" i="1"/>
  <c r="P1105" i="1"/>
  <c r="O1105" i="1"/>
  <c r="P1104" i="1"/>
  <c r="O1104" i="1"/>
  <c r="P1103" i="1"/>
  <c r="O1103" i="1"/>
  <c r="P1102" i="1"/>
  <c r="O1102" i="1"/>
  <c r="P1101" i="1"/>
  <c r="O1101" i="1"/>
  <c r="P1100" i="1"/>
  <c r="O1100" i="1"/>
  <c r="P1099" i="1"/>
  <c r="O1099" i="1"/>
  <c r="P1098" i="1"/>
  <c r="O1098" i="1"/>
  <c r="P1097" i="1"/>
  <c r="O1097" i="1"/>
  <c r="P1096" i="1"/>
  <c r="O1096" i="1"/>
  <c r="P1095" i="1"/>
  <c r="O1095" i="1"/>
  <c r="P1094" i="1"/>
  <c r="O1094" i="1"/>
  <c r="P1093" i="1"/>
  <c r="O1093" i="1"/>
  <c r="P1092" i="1"/>
  <c r="O1092" i="1"/>
  <c r="P1091" i="1"/>
  <c r="O1091" i="1"/>
  <c r="P1090" i="1"/>
  <c r="O1090" i="1"/>
  <c r="P1089" i="1"/>
  <c r="O1089" i="1"/>
  <c r="P1088" i="1"/>
  <c r="O1088" i="1"/>
  <c r="P1087" i="1"/>
  <c r="O1087" i="1"/>
  <c r="P1086" i="1"/>
  <c r="O1086" i="1"/>
  <c r="P1085" i="1"/>
  <c r="O1085" i="1"/>
  <c r="P1084" i="1"/>
  <c r="O1084" i="1"/>
  <c r="P1083" i="1"/>
  <c r="O1083" i="1"/>
  <c r="P1082" i="1"/>
  <c r="O1082" i="1"/>
  <c r="P1081" i="1"/>
  <c r="O1081" i="1"/>
  <c r="P1080" i="1"/>
  <c r="O1080" i="1"/>
  <c r="P1079" i="1"/>
  <c r="O1079" i="1"/>
  <c r="P1078" i="1"/>
  <c r="O1078" i="1"/>
  <c r="P1077" i="1"/>
  <c r="O1077" i="1"/>
  <c r="P1076" i="1"/>
  <c r="O1076" i="1"/>
  <c r="P1075" i="1"/>
  <c r="O1075" i="1"/>
  <c r="P1074" i="1"/>
  <c r="O1074" i="1"/>
  <c r="P1073" i="1"/>
  <c r="O1073" i="1"/>
  <c r="P1072" i="1"/>
  <c r="O1072" i="1"/>
  <c r="P1071" i="1"/>
  <c r="O1071" i="1"/>
  <c r="P1070" i="1"/>
  <c r="O1070" i="1"/>
  <c r="P1069" i="1"/>
  <c r="O1069" i="1"/>
  <c r="P1068" i="1"/>
  <c r="O1068" i="1"/>
  <c r="P1067" i="1"/>
  <c r="O1067" i="1"/>
  <c r="P1066" i="1"/>
  <c r="O1066" i="1"/>
  <c r="P1065" i="1"/>
  <c r="O1065" i="1"/>
  <c r="P1064" i="1"/>
  <c r="O1064" i="1"/>
  <c r="P1063" i="1"/>
  <c r="O1063" i="1"/>
  <c r="P1062" i="1"/>
  <c r="O1062" i="1"/>
  <c r="P1061" i="1"/>
  <c r="O1061" i="1"/>
  <c r="P1060" i="1"/>
  <c r="O1060" i="1"/>
  <c r="P1059" i="1"/>
  <c r="O1059" i="1"/>
  <c r="P1058" i="1"/>
  <c r="O1058" i="1"/>
  <c r="P1057" i="1"/>
  <c r="O1057" i="1"/>
  <c r="P1056" i="1"/>
  <c r="O1056" i="1"/>
  <c r="P1055" i="1"/>
  <c r="O1055" i="1"/>
  <c r="P1054" i="1"/>
  <c r="O1054" i="1"/>
  <c r="P1053" i="1"/>
  <c r="O1053" i="1"/>
  <c r="P1052" i="1"/>
  <c r="O1052" i="1"/>
  <c r="P1051" i="1"/>
  <c r="O1051" i="1"/>
  <c r="P1050" i="1"/>
  <c r="O1050" i="1"/>
  <c r="P1049" i="1"/>
  <c r="O1049" i="1"/>
  <c r="P1048" i="1"/>
  <c r="O1048" i="1"/>
  <c r="P1047" i="1"/>
  <c r="O1047" i="1"/>
  <c r="P1046" i="1"/>
  <c r="O1046" i="1"/>
  <c r="P1045" i="1"/>
  <c r="O1045" i="1"/>
  <c r="P1044" i="1"/>
  <c r="O1044" i="1"/>
  <c r="P1043" i="1"/>
  <c r="O1043" i="1"/>
  <c r="P1042" i="1"/>
  <c r="O1042" i="1"/>
  <c r="P1041" i="1"/>
  <c r="O1041" i="1"/>
  <c r="P1040" i="1"/>
  <c r="O1040" i="1"/>
  <c r="P1039" i="1"/>
  <c r="O1039" i="1"/>
  <c r="P1038" i="1"/>
  <c r="O1038" i="1"/>
  <c r="P1037" i="1"/>
  <c r="O1037" i="1"/>
  <c r="P1036" i="1"/>
  <c r="O1036" i="1"/>
  <c r="P1035" i="1"/>
  <c r="O1035" i="1"/>
  <c r="P1034" i="1"/>
  <c r="O1034" i="1"/>
  <c r="P1033" i="1"/>
  <c r="O1033" i="1"/>
  <c r="P1032" i="1"/>
  <c r="O1032" i="1"/>
  <c r="P1031" i="1"/>
  <c r="O1031" i="1"/>
  <c r="P1030" i="1"/>
  <c r="O1030" i="1"/>
  <c r="P1029" i="1"/>
  <c r="O1029" i="1"/>
  <c r="P1028" i="1"/>
  <c r="O1028" i="1"/>
  <c r="P1027" i="1"/>
  <c r="O1027" i="1"/>
  <c r="P1026" i="1"/>
  <c r="O1026" i="1"/>
  <c r="P1025" i="1"/>
  <c r="O1025" i="1"/>
  <c r="P1024" i="1"/>
  <c r="O1024" i="1"/>
  <c r="P1023" i="1"/>
  <c r="O1023" i="1"/>
  <c r="P1022" i="1"/>
  <c r="O1022" i="1"/>
  <c r="P1021" i="1"/>
  <c r="O1021" i="1"/>
  <c r="P1020" i="1"/>
  <c r="O1020" i="1"/>
  <c r="P1019" i="1"/>
  <c r="O1019" i="1"/>
  <c r="P1018" i="1"/>
  <c r="O1018" i="1"/>
  <c r="P1017" i="1"/>
  <c r="O1017" i="1"/>
  <c r="P1016" i="1"/>
  <c r="O1016" i="1"/>
  <c r="P1015" i="1"/>
  <c r="O1015" i="1"/>
  <c r="P1014" i="1"/>
  <c r="O1014" i="1"/>
  <c r="P1013" i="1"/>
  <c r="O1013" i="1"/>
  <c r="P1012" i="1"/>
  <c r="O1012" i="1"/>
  <c r="P1011" i="1"/>
  <c r="O1011" i="1"/>
  <c r="P1010" i="1"/>
  <c r="O1010" i="1"/>
  <c r="P1009" i="1"/>
  <c r="O1009" i="1"/>
  <c r="P1008" i="1"/>
  <c r="O1008" i="1"/>
  <c r="P1007" i="1"/>
  <c r="O1007" i="1"/>
  <c r="P1006" i="1"/>
  <c r="O1006" i="1"/>
  <c r="P1005" i="1"/>
  <c r="O1005" i="1"/>
  <c r="P1004" i="1"/>
  <c r="O1004" i="1"/>
  <c r="P1003" i="1"/>
  <c r="O1003" i="1"/>
  <c r="P1002" i="1"/>
  <c r="O1002" i="1"/>
  <c r="P1001" i="1"/>
  <c r="O1001" i="1"/>
  <c r="P1000" i="1"/>
  <c r="O1000" i="1"/>
  <c r="P999" i="1"/>
  <c r="O999" i="1"/>
  <c r="P998" i="1"/>
  <c r="O998" i="1"/>
  <c r="P997" i="1"/>
  <c r="O997" i="1"/>
  <c r="P996" i="1"/>
  <c r="O996" i="1"/>
  <c r="P995" i="1"/>
  <c r="O995" i="1"/>
  <c r="P994" i="1"/>
  <c r="O994" i="1"/>
  <c r="P993" i="1"/>
  <c r="O993" i="1"/>
  <c r="P992" i="1"/>
  <c r="O992" i="1"/>
  <c r="P991" i="1"/>
  <c r="O991" i="1"/>
  <c r="P990" i="1"/>
  <c r="O990" i="1"/>
  <c r="P989" i="1"/>
  <c r="O989" i="1"/>
  <c r="P988" i="1"/>
  <c r="O988" i="1"/>
  <c r="P987" i="1"/>
  <c r="O987" i="1"/>
  <c r="P986" i="1"/>
  <c r="O986" i="1"/>
  <c r="P985" i="1"/>
  <c r="O985" i="1"/>
  <c r="P984" i="1"/>
  <c r="O984" i="1"/>
  <c r="P983" i="1"/>
  <c r="O983" i="1"/>
  <c r="P982" i="1"/>
  <c r="O982" i="1"/>
  <c r="P981" i="1"/>
  <c r="O981" i="1"/>
  <c r="P980" i="1"/>
  <c r="O980" i="1"/>
  <c r="P979" i="1"/>
  <c r="O979" i="1"/>
  <c r="P978" i="1"/>
  <c r="O978" i="1"/>
  <c r="P977" i="1"/>
  <c r="O977" i="1"/>
  <c r="P976" i="1"/>
  <c r="O976" i="1"/>
  <c r="P975" i="1"/>
  <c r="O975" i="1"/>
  <c r="P974" i="1"/>
  <c r="O974" i="1"/>
  <c r="P973" i="1"/>
  <c r="O973" i="1"/>
  <c r="P972" i="1"/>
  <c r="O972" i="1"/>
  <c r="P971" i="1"/>
  <c r="O971" i="1"/>
  <c r="P970" i="1"/>
  <c r="O970" i="1"/>
  <c r="P969" i="1"/>
  <c r="O969" i="1"/>
  <c r="P968" i="1"/>
  <c r="O968" i="1"/>
  <c r="P967" i="1"/>
  <c r="O967" i="1"/>
  <c r="P966" i="1"/>
  <c r="O966" i="1"/>
  <c r="P965" i="1"/>
  <c r="O965" i="1"/>
  <c r="P964" i="1"/>
  <c r="O964" i="1"/>
  <c r="P963" i="1"/>
  <c r="O963" i="1"/>
  <c r="P962" i="1"/>
  <c r="O962" i="1"/>
  <c r="P961" i="1"/>
  <c r="O961" i="1"/>
  <c r="P960" i="1"/>
  <c r="O960" i="1"/>
  <c r="P959" i="1"/>
  <c r="O959" i="1"/>
  <c r="P958" i="1"/>
  <c r="O958" i="1"/>
  <c r="P957" i="1"/>
  <c r="O957" i="1"/>
  <c r="P956" i="1"/>
  <c r="O956" i="1"/>
  <c r="P955" i="1"/>
  <c r="O955" i="1"/>
  <c r="P954" i="1"/>
  <c r="O954" i="1"/>
  <c r="P953" i="1"/>
  <c r="O953" i="1"/>
  <c r="P952" i="1"/>
  <c r="O952" i="1"/>
  <c r="P951" i="1"/>
  <c r="O951" i="1"/>
  <c r="P950" i="1"/>
  <c r="O950" i="1"/>
  <c r="P949" i="1"/>
  <c r="O949" i="1"/>
  <c r="P948" i="1"/>
  <c r="O948" i="1"/>
  <c r="P947" i="1"/>
  <c r="O947" i="1"/>
  <c r="P946" i="1"/>
  <c r="O946" i="1"/>
  <c r="P945" i="1"/>
  <c r="O945" i="1"/>
  <c r="P944" i="1"/>
  <c r="O944" i="1"/>
  <c r="P943" i="1"/>
  <c r="O943" i="1"/>
  <c r="P942" i="1"/>
  <c r="O942" i="1"/>
  <c r="P941" i="1"/>
  <c r="O941" i="1"/>
  <c r="P940" i="1"/>
  <c r="O940" i="1"/>
  <c r="P939" i="1"/>
  <c r="O939" i="1"/>
  <c r="P938" i="1"/>
  <c r="O938" i="1"/>
  <c r="P937" i="1"/>
  <c r="O937" i="1"/>
  <c r="P936" i="1"/>
  <c r="O936" i="1"/>
  <c r="P935" i="1"/>
  <c r="O935" i="1"/>
  <c r="P934" i="1"/>
  <c r="O934" i="1"/>
  <c r="P933" i="1"/>
  <c r="O933" i="1"/>
  <c r="P932" i="1"/>
  <c r="O932" i="1"/>
  <c r="P931" i="1"/>
  <c r="O931" i="1"/>
  <c r="P930" i="1"/>
  <c r="O930" i="1"/>
  <c r="P929" i="1"/>
  <c r="O929" i="1"/>
  <c r="P928" i="1"/>
  <c r="O928" i="1"/>
  <c r="P927" i="1"/>
  <c r="O927" i="1"/>
  <c r="P926" i="1"/>
  <c r="O926" i="1"/>
  <c r="P925" i="1"/>
  <c r="O925" i="1"/>
  <c r="P924" i="1"/>
  <c r="O924" i="1"/>
  <c r="P923" i="1"/>
  <c r="O923" i="1"/>
  <c r="P922" i="1"/>
  <c r="O922" i="1"/>
  <c r="P921" i="1"/>
  <c r="O921" i="1"/>
  <c r="P920" i="1"/>
  <c r="O920" i="1"/>
  <c r="P919" i="1"/>
  <c r="O919" i="1"/>
  <c r="P918" i="1"/>
  <c r="O918" i="1"/>
  <c r="P917" i="1"/>
  <c r="O917" i="1"/>
  <c r="P916" i="1"/>
  <c r="O916" i="1"/>
  <c r="P915" i="1"/>
  <c r="O915" i="1"/>
  <c r="P914" i="1"/>
  <c r="O914" i="1"/>
  <c r="P913" i="1"/>
  <c r="O913" i="1"/>
  <c r="P912" i="1"/>
  <c r="O912" i="1"/>
  <c r="P911" i="1"/>
  <c r="O911" i="1"/>
  <c r="P910" i="1"/>
  <c r="O910" i="1"/>
  <c r="P909" i="1"/>
  <c r="O909" i="1"/>
  <c r="P908" i="1"/>
  <c r="O908" i="1"/>
  <c r="P907" i="1"/>
  <c r="O907" i="1"/>
  <c r="P906" i="1"/>
  <c r="O906" i="1"/>
  <c r="P905" i="1"/>
  <c r="O905" i="1"/>
  <c r="P904" i="1"/>
  <c r="O904" i="1"/>
  <c r="P903" i="1"/>
  <c r="O903" i="1"/>
  <c r="P902" i="1"/>
  <c r="O902" i="1"/>
  <c r="P901" i="1"/>
  <c r="O901" i="1"/>
  <c r="P900" i="1"/>
  <c r="O900" i="1"/>
  <c r="P899" i="1"/>
  <c r="O899" i="1"/>
  <c r="P898" i="1"/>
  <c r="O898" i="1"/>
  <c r="P897" i="1"/>
  <c r="O897" i="1"/>
  <c r="P896" i="1"/>
  <c r="O896" i="1"/>
  <c r="P895" i="1"/>
  <c r="O895" i="1"/>
  <c r="P894" i="1"/>
  <c r="O894" i="1"/>
  <c r="P893" i="1"/>
  <c r="O893" i="1"/>
  <c r="P892" i="1"/>
  <c r="O892" i="1"/>
  <c r="P891" i="1"/>
  <c r="O891" i="1"/>
  <c r="P890" i="1"/>
  <c r="O890" i="1"/>
  <c r="P889" i="1"/>
  <c r="O889" i="1"/>
  <c r="P888" i="1"/>
  <c r="O888" i="1"/>
  <c r="P887" i="1"/>
  <c r="O887" i="1"/>
  <c r="P886" i="1"/>
  <c r="O886" i="1"/>
  <c r="P885" i="1"/>
  <c r="O885" i="1"/>
  <c r="P884" i="1"/>
  <c r="O884" i="1"/>
  <c r="P883" i="1"/>
  <c r="O883" i="1"/>
  <c r="P882" i="1"/>
  <c r="O882" i="1"/>
  <c r="P881" i="1"/>
  <c r="O881" i="1"/>
  <c r="P880" i="1"/>
  <c r="O880" i="1"/>
  <c r="P879" i="1"/>
  <c r="O879" i="1"/>
  <c r="P878" i="1"/>
  <c r="O878" i="1"/>
  <c r="P877" i="1"/>
  <c r="O877" i="1"/>
  <c r="P876" i="1"/>
  <c r="O876" i="1"/>
  <c r="P875" i="1"/>
  <c r="O875" i="1"/>
  <c r="P874" i="1"/>
  <c r="O874" i="1"/>
  <c r="P873" i="1"/>
  <c r="O873" i="1"/>
  <c r="P872" i="1"/>
  <c r="O872" i="1"/>
  <c r="P871" i="1"/>
  <c r="O871" i="1"/>
  <c r="P870" i="1"/>
  <c r="O870" i="1"/>
  <c r="P869" i="1"/>
  <c r="O869" i="1"/>
  <c r="P868" i="1"/>
  <c r="O868" i="1"/>
  <c r="P867" i="1"/>
  <c r="O867" i="1"/>
  <c r="P866" i="1"/>
  <c r="O866" i="1"/>
  <c r="P865" i="1"/>
  <c r="O865" i="1"/>
  <c r="P864" i="1"/>
  <c r="O864" i="1"/>
  <c r="P863" i="1"/>
  <c r="O863" i="1"/>
  <c r="P862" i="1"/>
  <c r="O862" i="1"/>
  <c r="P861" i="1"/>
  <c r="O861" i="1"/>
  <c r="P860" i="1"/>
  <c r="O860" i="1"/>
  <c r="P859" i="1"/>
  <c r="O859" i="1"/>
  <c r="P858" i="1"/>
  <c r="O858" i="1"/>
  <c r="P857" i="1"/>
  <c r="O857" i="1"/>
  <c r="P856" i="1"/>
  <c r="O856" i="1"/>
  <c r="P855" i="1"/>
  <c r="O855" i="1"/>
  <c r="P854" i="1"/>
  <c r="O854" i="1"/>
  <c r="P853" i="1"/>
  <c r="O853" i="1"/>
  <c r="P852" i="1"/>
  <c r="O852" i="1"/>
  <c r="P851" i="1"/>
  <c r="O851" i="1"/>
  <c r="P850" i="1"/>
  <c r="O850" i="1"/>
  <c r="P849" i="1"/>
  <c r="O849" i="1"/>
  <c r="P848" i="1"/>
  <c r="O848" i="1"/>
  <c r="P847" i="1"/>
  <c r="O847" i="1"/>
  <c r="P846" i="1"/>
  <c r="O846" i="1"/>
  <c r="P845" i="1"/>
  <c r="O845" i="1"/>
  <c r="P844" i="1"/>
  <c r="O844" i="1"/>
  <c r="P843" i="1"/>
  <c r="O843" i="1"/>
  <c r="P842" i="1"/>
  <c r="O842" i="1"/>
  <c r="P841" i="1"/>
  <c r="O841" i="1"/>
  <c r="P840" i="1"/>
  <c r="O840" i="1"/>
  <c r="P839" i="1"/>
  <c r="O839" i="1"/>
  <c r="P838" i="1"/>
  <c r="O838" i="1"/>
  <c r="P837" i="1"/>
  <c r="O837" i="1"/>
  <c r="P836" i="1"/>
  <c r="O836" i="1"/>
  <c r="P835" i="1"/>
  <c r="O835" i="1"/>
  <c r="P834" i="1"/>
  <c r="O834" i="1"/>
  <c r="P833" i="1"/>
  <c r="O833" i="1"/>
  <c r="P832" i="1"/>
  <c r="O832" i="1"/>
  <c r="P831" i="1"/>
  <c r="O831" i="1"/>
  <c r="P830" i="1"/>
  <c r="O830" i="1"/>
  <c r="P829" i="1"/>
  <c r="O829" i="1"/>
  <c r="P828" i="1"/>
  <c r="O828" i="1"/>
  <c r="P827" i="1"/>
  <c r="O827" i="1"/>
  <c r="P826" i="1"/>
  <c r="O826" i="1"/>
  <c r="P825" i="1"/>
  <c r="O825" i="1"/>
  <c r="P824" i="1"/>
  <c r="O824" i="1"/>
  <c r="P823" i="1"/>
  <c r="O823" i="1"/>
  <c r="P822" i="1"/>
  <c r="O822" i="1"/>
  <c r="P821" i="1"/>
  <c r="O821" i="1"/>
  <c r="P820" i="1"/>
  <c r="O820" i="1"/>
  <c r="P819" i="1"/>
  <c r="O819" i="1"/>
  <c r="P818" i="1"/>
  <c r="O818" i="1"/>
  <c r="P817" i="1"/>
  <c r="O817" i="1"/>
  <c r="P816" i="1"/>
  <c r="O816" i="1"/>
  <c r="P815" i="1"/>
  <c r="O815" i="1"/>
  <c r="P814" i="1"/>
  <c r="O814" i="1"/>
  <c r="P813" i="1"/>
  <c r="O813" i="1"/>
  <c r="P812" i="1"/>
  <c r="O812" i="1"/>
  <c r="P811" i="1"/>
  <c r="O811" i="1"/>
  <c r="P810" i="1"/>
  <c r="O810" i="1"/>
  <c r="P809" i="1"/>
  <c r="O809" i="1"/>
  <c r="P808" i="1"/>
  <c r="O808" i="1"/>
  <c r="P807" i="1"/>
  <c r="O807" i="1"/>
  <c r="P806" i="1"/>
  <c r="O806" i="1"/>
  <c r="P805" i="1"/>
  <c r="O805" i="1"/>
  <c r="P804" i="1"/>
  <c r="O804" i="1"/>
  <c r="P803" i="1"/>
  <c r="O803" i="1"/>
  <c r="P802" i="1"/>
  <c r="O802" i="1"/>
  <c r="P801" i="1"/>
  <c r="O801" i="1"/>
  <c r="P800" i="1"/>
  <c r="O800" i="1"/>
  <c r="P799" i="1"/>
  <c r="O799" i="1"/>
  <c r="P798" i="1"/>
  <c r="O798" i="1"/>
  <c r="P797" i="1"/>
  <c r="O797" i="1"/>
  <c r="P796" i="1"/>
  <c r="O796" i="1"/>
  <c r="P795" i="1"/>
  <c r="O795" i="1"/>
  <c r="P794" i="1"/>
  <c r="O794" i="1"/>
  <c r="P793" i="1"/>
  <c r="O793" i="1"/>
  <c r="P792" i="1"/>
  <c r="O792" i="1"/>
  <c r="P791" i="1"/>
  <c r="O791" i="1"/>
  <c r="P790" i="1"/>
  <c r="O790" i="1"/>
  <c r="P789" i="1"/>
  <c r="O789" i="1"/>
  <c r="P788" i="1"/>
  <c r="O788" i="1"/>
  <c r="P787" i="1"/>
  <c r="O787" i="1"/>
  <c r="P786" i="1"/>
  <c r="O786" i="1"/>
  <c r="P785" i="1"/>
  <c r="O785" i="1"/>
  <c r="P784" i="1"/>
  <c r="O784" i="1"/>
  <c r="P783" i="1"/>
  <c r="O783" i="1"/>
  <c r="P782" i="1"/>
  <c r="O782" i="1"/>
  <c r="P781" i="1"/>
  <c r="O781" i="1"/>
  <c r="P780" i="1"/>
  <c r="O780" i="1"/>
  <c r="P779" i="1"/>
  <c r="O779" i="1"/>
  <c r="P778" i="1"/>
  <c r="O778" i="1"/>
  <c r="P777" i="1"/>
  <c r="O777" i="1"/>
  <c r="P776" i="1"/>
  <c r="O776" i="1"/>
  <c r="P775" i="1"/>
  <c r="O775" i="1"/>
  <c r="P774" i="1"/>
  <c r="O774" i="1"/>
  <c r="P773" i="1"/>
  <c r="O773" i="1"/>
  <c r="P772" i="1"/>
  <c r="O772" i="1"/>
  <c r="P771" i="1"/>
  <c r="O771" i="1"/>
  <c r="P770" i="1"/>
  <c r="O770" i="1"/>
  <c r="P769" i="1"/>
  <c r="O769" i="1"/>
  <c r="P768" i="1"/>
  <c r="O768" i="1"/>
  <c r="P767" i="1"/>
  <c r="O767" i="1"/>
  <c r="P766" i="1"/>
  <c r="O766" i="1"/>
  <c r="P765" i="1"/>
  <c r="O765" i="1"/>
  <c r="P764" i="1"/>
  <c r="O764" i="1"/>
  <c r="P763" i="1"/>
  <c r="O763" i="1"/>
  <c r="P762" i="1"/>
  <c r="O762" i="1"/>
  <c r="P761" i="1"/>
  <c r="O761" i="1"/>
  <c r="P760" i="1"/>
  <c r="O760" i="1"/>
  <c r="P759" i="1"/>
  <c r="O759" i="1"/>
  <c r="P758" i="1"/>
  <c r="O758" i="1"/>
  <c r="P757" i="1"/>
  <c r="O757" i="1"/>
  <c r="P756" i="1"/>
  <c r="O756" i="1"/>
  <c r="P755" i="1"/>
  <c r="O755" i="1"/>
  <c r="P754" i="1"/>
  <c r="O754" i="1"/>
  <c r="P753" i="1"/>
  <c r="O753" i="1"/>
  <c r="P752" i="1"/>
  <c r="O752" i="1"/>
  <c r="P751" i="1"/>
  <c r="O751" i="1"/>
  <c r="P750" i="1"/>
  <c r="O750" i="1"/>
  <c r="P749" i="1"/>
  <c r="O749" i="1"/>
  <c r="P748" i="1"/>
  <c r="O748" i="1"/>
  <c r="P747" i="1"/>
  <c r="O747" i="1"/>
  <c r="P746" i="1"/>
  <c r="O746" i="1"/>
  <c r="P745" i="1"/>
  <c r="O745" i="1"/>
  <c r="P744" i="1"/>
  <c r="O744" i="1"/>
  <c r="P743" i="1"/>
  <c r="O743" i="1"/>
  <c r="P742" i="1"/>
  <c r="O742" i="1"/>
  <c r="P741" i="1"/>
  <c r="O741" i="1"/>
  <c r="P740" i="1"/>
  <c r="O740" i="1"/>
  <c r="P739" i="1"/>
  <c r="P738" i="1"/>
  <c r="O738" i="1"/>
  <c r="P737" i="1"/>
  <c r="O737" i="1"/>
  <c r="P736" i="1"/>
  <c r="O736" i="1"/>
  <c r="P735" i="1"/>
  <c r="O735" i="1"/>
  <c r="P734" i="1"/>
  <c r="O734" i="1"/>
  <c r="P733" i="1"/>
  <c r="O733" i="1"/>
  <c r="P732" i="1"/>
  <c r="O732" i="1"/>
  <c r="P731" i="1"/>
  <c r="O731" i="1"/>
  <c r="P730" i="1"/>
  <c r="O730" i="1"/>
  <c r="P729" i="1"/>
  <c r="O729" i="1"/>
  <c r="P728" i="1"/>
  <c r="O728" i="1"/>
  <c r="P727" i="1"/>
  <c r="O727" i="1"/>
  <c r="P726" i="1"/>
  <c r="O726" i="1"/>
  <c r="P725" i="1"/>
  <c r="O725" i="1"/>
  <c r="P724" i="1"/>
  <c r="O724" i="1"/>
  <c r="P723" i="1"/>
  <c r="O723" i="1"/>
  <c r="P722" i="1"/>
  <c r="O722" i="1"/>
  <c r="P721" i="1"/>
  <c r="O721" i="1"/>
  <c r="P720" i="1"/>
  <c r="O720" i="1"/>
  <c r="P719" i="1"/>
  <c r="O719" i="1"/>
  <c r="P718" i="1"/>
  <c r="O718" i="1"/>
  <c r="P717" i="1"/>
  <c r="O717" i="1"/>
  <c r="P716" i="1"/>
  <c r="O716" i="1"/>
  <c r="P715" i="1"/>
  <c r="O715" i="1"/>
  <c r="P714" i="1"/>
  <c r="O714" i="1"/>
  <c r="P713" i="1"/>
  <c r="O713" i="1"/>
  <c r="P712" i="1"/>
  <c r="O712" i="1"/>
  <c r="P711" i="1"/>
  <c r="O711" i="1"/>
  <c r="P710" i="1"/>
  <c r="O710" i="1"/>
  <c r="P709" i="1"/>
  <c r="O709" i="1"/>
  <c r="P708" i="1"/>
  <c r="O708" i="1"/>
  <c r="P707" i="1"/>
  <c r="O707" i="1"/>
  <c r="P706" i="1"/>
  <c r="O706" i="1"/>
  <c r="P705" i="1"/>
  <c r="O705" i="1"/>
  <c r="P704" i="1"/>
  <c r="O704" i="1"/>
  <c r="P703" i="1"/>
  <c r="O703" i="1"/>
  <c r="P702" i="1"/>
  <c r="O702" i="1"/>
  <c r="P701" i="1"/>
  <c r="O701" i="1"/>
  <c r="P700" i="1"/>
  <c r="O700" i="1"/>
  <c r="P699" i="1"/>
  <c r="O699" i="1"/>
  <c r="P698" i="1"/>
  <c r="O698" i="1"/>
  <c r="P697" i="1"/>
  <c r="O697" i="1"/>
  <c r="P696" i="1"/>
  <c r="O696" i="1"/>
  <c r="P695" i="1"/>
  <c r="O695" i="1"/>
  <c r="P694" i="1"/>
  <c r="O694" i="1"/>
  <c r="P693" i="1"/>
  <c r="O693" i="1"/>
  <c r="P692" i="1"/>
  <c r="O692" i="1"/>
  <c r="P691" i="1"/>
  <c r="O691" i="1"/>
  <c r="P690" i="1"/>
  <c r="O690" i="1"/>
  <c r="P689" i="1"/>
  <c r="O689" i="1"/>
  <c r="P688" i="1"/>
  <c r="O688" i="1"/>
  <c r="P687" i="1"/>
  <c r="O687" i="1"/>
  <c r="P686" i="1"/>
  <c r="O686" i="1"/>
  <c r="P685" i="1"/>
  <c r="O685" i="1"/>
  <c r="P684" i="1"/>
  <c r="O684" i="1"/>
  <c r="P683" i="1"/>
  <c r="O683" i="1"/>
  <c r="P682" i="1"/>
  <c r="O682" i="1"/>
  <c r="P681" i="1"/>
  <c r="O681" i="1"/>
  <c r="P680" i="1"/>
  <c r="O680" i="1"/>
  <c r="P679" i="1"/>
  <c r="O679" i="1"/>
  <c r="P678" i="1"/>
  <c r="O678" i="1"/>
  <c r="P677" i="1"/>
  <c r="O677" i="1"/>
  <c r="P676" i="1"/>
  <c r="O676" i="1"/>
  <c r="P675" i="1"/>
  <c r="O675" i="1"/>
  <c r="P674" i="1"/>
  <c r="O674" i="1"/>
  <c r="P673" i="1"/>
  <c r="O673" i="1"/>
  <c r="P672" i="1"/>
  <c r="O672" i="1"/>
  <c r="P671" i="1"/>
  <c r="O671" i="1"/>
  <c r="P670" i="1"/>
  <c r="O670" i="1"/>
  <c r="P669" i="1"/>
  <c r="O669" i="1"/>
  <c r="P668" i="1"/>
  <c r="O668" i="1"/>
  <c r="P667" i="1"/>
  <c r="O667" i="1"/>
  <c r="P666" i="1"/>
  <c r="O666" i="1"/>
  <c r="P665" i="1"/>
  <c r="O665" i="1"/>
  <c r="P664" i="1"/>
  <c r="O664" i="1"/>
  <c r="P663" i="1"/>
  <c r="O663" i="1"/>
  <c r="P662" i="1"/>
  <c r="O662" i="1"/>
  <c r="P661" i="1"/>
  <c r="O661" i="1"/>
  <c r="P660" i="1"/>
  <c r="O660" i="1"/>
  <c r="P659" i="1"/>
  <c r="O659" i="1"/>
  <c r="P658" i="1"/>
  <c r="O658" i="1"/>
  <c r="P657" i="1"/>
  <c r="O657" i="1"/>
  <c r="P656" i="1"/>
  <c r="O656" i="1"/>
  <c r="P655" i="1"/>
  <c r="O655" i="1"/>
  <c r="P654" i="1"/>
  <c r="O654" i="1"/>
  <c r="P653" i="1"/>
  <c r="O653" i="1"/>
  <c r="P652" i="1"/>
  <c r="O652" i="1"/>
  <c r="P651" i="1"/>
  <c r="O651" i="1"/>
  <c r="P650" i="1"/>
  <c r="O650" i="1"/>
  <c r="P649" i="1"/>
  <c r="O649" i="1"/>
  <c r="P648" i="1"/>
  <c r="O648" i="1"/>
  <c r="P647" i="1"/>
  <c r="O647" i="1"/>
  <c r="P646" i="1"/>
  <c r="O646" i="1"/>
  <c r="P645" i="1"/>
  <c r="O645" i="1"/>
  <c r="P644" i="1"/>
  <c r="O644" i="1"/>
  <c r="P643" i="1"/>
  <c r="O643" i="1"/>
  <c r="P642" i="1"/>
  <c r="O642" i="1"/>
  <c r="P641" i="1"/>
  <c r="O641" i="1"/>
  <c r="P640" i="1"/>
  <c r="O640" i="1"/>
  <c r="P639" i="1"/>
  <c r="O639" i="1"/>
  <c r="P638" i="1"/>
  <c r="O638" i="1"/>
  <c r="P637" i="1"/>
  <c r="O637" i="1"/>
  <c r="P636" i="1"/>
  <c r="O636" i="1"/>
  <c r="P635" i="1"/>
  <c r="O635" i="1"/>
  <c r="P634" i="1"/>
  <c r="O634" i="1"/>
  <c r="P633" i="1"/>
  <c r="O633" i="1"/>
  <c r="P632" i="1"/>
  <c r="O632" i="1"/>
  <c r="P631" i="1"/>
  <c r="O631" i="1"/>
  <c r="P630" i="1"/>
  <c r="O630" i="1"/>
  <c r="P629" i="1"/>
  <c r="O629" i="1"/>
  <c r="P628" i="1"/>
  <c r="O628" i="1"/>
  <c r="P627" i="1"/>
  <c r="O627" i="1"/>
  <c r="P626" i="1"/>
  <c r="O626" i="1"/>
  <c r="P625" i="1"/>
  <c r="O625" i="1"/>
  <c r="P624" i="1"/>
  <c r="O624" i="1"/>
  <c r="P623" i="1"/>
  <c r="O623" i="1"/>
  <c r="P622" i="1"/>
  <c r="O622" i="1"/>
  <c r="P621" i="1"/>
  <c r="O621" i="1"/>
  <c r="P620" i="1"/>
  <c r="O620" i="1"/>
  <c r="P619" i="1"/>
  <c r="O619" i="1"/>
  <c r="P618" i="1"/>
  <c r="O618" i="1"/>
  <c r="P617" i="1"/>
  <c r="O617" i="1"/>
  <c r="P616" i="1"/>
  <c r="O616" i="1"/>
  <c r="P615" i="1"/>
  <c r="O615" i="1"/>
  <c r="P614" i="1"/>
  <c r="O614" i="1"/>
  <c r="P613" i="1"/>
  <c r="O613" i="1"/>
  <c r="P612" i="1"/>
  <c r="O612" i="1"/>
  <c r="P611" i="1"/>
  <c r="O611" i="1"/>
  <c r="P610" i="1"/>
  <c r="O610" i="1"/>
  <c r="P609" i="1"/>
  <c r="O609" i="1"/>
  <c r="P608" i="1"/>
  <c r="O608" i="1"/>
  <c r="P607" i="1"/>
  <c r="O607" i="1"/>
  <c r="P606" i="1"/>
  <c r="O606" i="1"/>
  <c r="P605" i="1"/>
  <c r="O605" i="1"/>
  <c r="P604" i="1"/>
  <c r="O604" i="1"/>
  <c r="P603" i="1"/>
  <c r="O603" i="1"/>
  <c r="P602" i="1"/>
  <c r="O602" i="1"/>
  <c r="P601" i="1"/>
  <c r="O601" i="1"/>
  <c r="P600" i="1"/>
  <c r="O600" i="1"/>
  <c r="P599" i="1"/>
  <c r="O599" i="1"/>
  <c r="P598" i="1"/>
  <c r="O598" i="1"/>
  <c r="P597" i="1"/>
  <c r="O597" i="1"/>
  <c r="P596" i="1"/>
  <c r="O596" i="1"/>
  <c r="P595" i="1"/>
  <c r="O595" i="1"/>
  <c r="P594" i="1"/>
  <c r="O594" i="1"/>
  <c r="P593" i="1"/>
  <c r="O593" i="1"/>
  <c r="P592" i="1"/>
  <c r="O592" i="1"/>
  <c r="P591" i="1"/>
  <c r="O591" i="1"/>
  <c r="P590" i="1"/>
  <c r="O590" i="1"/>
  <c r="P589" i="1"/>
  <c r="O589" i="1"/>
  <c r="P588" i="1"/>
  <c r="O588" i="1"/>
  <c r="P587" i="1"/>
  <c r="O587" i="1"/>
  <c r="P586" i="1"/>
  <c r="O586" i="1"/>
  <c r="P585" i="1"/>
  <c r="O585" i="1"/>
  <c r="P584" i="1"/>
  <c r="O584" i="1"/>
  <c r="P583" i="1"/>
  <c r="O583" i="1"/>
  <c r="P582" i="1"/>
  <c r="O582" i="1"/>
  <c r="P581" i="1"/>
  <c r="O581" i="1"/>
  <c r="P580" i="1"/>
  <c r="O580" i="1"/>
  <c r="P579" i="1"/>
  <c r="O579" i="1"/>
  <c r="P578" i="1"/>
  <c r="O578" i="1"/>
  <c r="P577" i="1"/>
  <c r="O577" i="1"/>
  <c r="P576" i="1"/>
  <c r="O576" i="1"/>
  <c r="P575" i="1"/>
  <c r="O575" i="1"/>
  <c r="P574" i="1"/>
  <c r="O574" i="1"/>
  <c r="P573" i="1"/>
  <c r="O573" i="1"/>
  <c r="P572" i="1"/>
  <c r="O572" i="1"/>
  <c r="P571" i="1"/>
  <c r="O571" i="1"/>
  <c r="P570" i="1"/>
  <c r="O570" i="1"/>
  <c r="P569" i="1"/>
  <c r="O569" i="1"/>
  <c r="P568" i="1"/>
  <c r="O568" i="1"/>
  <c r="P567" i="1"/>
  <c r="O567" i="1"/>
  <c r="P566" i="1"/>
  <c r="O566" i="1"/>
  <c r="P565" i="1"/>
  <c r="O565" i="1"/>
  <c r="P564" i="1"/>
  <c r="O564" i="1"/>
  <c r="P563" i="1"/>
  <c r="O563" i="1"/>
  <c r="P562" i="1"/>
  <c r="O562" i="1"/>
  <c r="P561" i="1"/>
  <c r="O561" i="1"/>
  <c r="P560" i="1"/>
  <c r="O560" i="1"/>
  <c r="P559" i="1"/>
  <c r="O559" i="1"/>
  <c r="P558" i="1"/>
  <c r="O558" i="1"/>
  <c r="P557" i="1"/>
  <c r="O557" i="1"/>
  <c r="P556" i="1"/>
  <c r="O556" i="1"/>
  <c r="P555" i="1"/>
  <c r="O555" i="1"/>
  <c r="P554" i="1"/>
  <c r="O554" i="1"/>
  <c r="P553" i="1"/>
  <c r="O553" i="1"/>
  <c r="P552" i="1"/>
  <c r="O552" i="1"/>
  <c r="P551" i="1"/>
  <c r="O551" i="1"/>
  <c r="P550" i="1"/>
  <c r="O550" i="1"/>
  <c r="P549" i="1"/>
  <c r="O549" i="1"/>
  <c r="P548" i="1"/>
  <c r="O548" i="1"/>
  <c r="P547" i="1"/>
  <c r="O547" i="1"/>
  <c r="P546" i="1"/>
  <c r="O546" i="1"/>
  <c r="P545" i="1"/>
  <c r="O545" i="1"/>
  <c r="P544" i="1"/>
  <c r="O544" i="1"/>
  <c r="P543" i="1"/>
  <c r="O543" i="1"/>
  <c r="P542" i="1"/>
  <c r="O542" i="1"/>
  <c r="P541" i="1"/>
  <c r="O541" i="1"/>
  <c r="P540" i="1"/>
  <c r="O540" i="1"/>
  <c r="P539" i="1"/>
  <c r="O539" i="1"/>
  <c r="P538" i="1"/>
  <c r="O538" i="1"/>
  <c r="P537" i="1"/>
  <c r="O537" i="1"/>
  <c r="P536" i="1"/>
  <c r="O536" i="1"/>
  <c r="P535" i="1"/>
  <c r="O535" i="1"/>
  <c r="P534" i="1"/>
  <c r="O534" i="1"/>
  <c r="P533" i="1"/>
  <c r="O533" i="1"/>
  <c r="P532" i="1"/>
  <c r="O532" i="1"/>
  <c r="P531" i="1"/>
  <c r="O531" i="1"/>
  <c r="P530" i="1"/>
  <c r="O530" i="1"/>
  <c r="P529" i="1"/>
  <c r="O529" i="1"/>
  <c r="P528" i="1"/>
  <c r="O528" i="1"/>
  <c r="P527" i="1"/>
  <c r="O527" i="1"/>
  <c r="P526" i="1"/>
  <c r="O526" i="1"/>
  <c r="P525" i="1"/>
  <c r="O525" i="1"/>
  <c r="P524" i="1"/>
  <c r="O524" i="1"/>
  <c r="P523" i="1"/>
  <c r="O523" i="1"/>
  <c r="P522" i="1"/>
  <c r="O522" i="1"/>
  <c r="P521" i="1"/>
  <c r="O521" i="1"/>
  <c r="P520" i="1"/>
  <c r="O520" i="1"/>
  <c r="P519" i="1"/>
  <c r="O519" i="1"/>
  <c r="P518" i="1"/>
  <c r="O518" i="1"/>
  <c r="P517" i="1"/>
  <c r="O517" i="1"/>
  <c r="P516" i="1"/>
  <c r="O516" i="1"/>
  <c r="P515" i="1"/>
  <c r="O515" i="1"/>
  <c r="P514" i="1"/>
  <c r="O514" i="1"/>
  <c r="P513" i="1"/>
  <c r="O513" i="1"/>
  <c r="P512" i="1"/>
  <c r="O512" i="1"/>
  <c r="P511" i="1"/>
  <c r="O511" i="1"/>
  <c r="P510" i="1"/>
  <c r="O510" i="1"/>
  <c r="P509" i="1"/>
  <c r="O509" i="1"/>
  <c r="P508" i="1"/>
  <c r="O508" i="1"/>
  <c r="P507" i="1"/>
  <c r="O507" i="1"/>
  <c r="P506" i="1"/>
  <c r="O506" i="1"/>
  <c r="P505" i="1"/>
  <c r="O505" i="1"/>
  <c r="P504" i="1"/>
  <c r="O504" i="1"/>
  <c r="P503" i="1"/>
  <c r="O503" i="1"/>
  <c r="P502" i="1"/>
  <c r="O502" i="1"/>
  <c r="P501" i="1"/>
  <c r="O501" i="1"/>
  <c r="P500" i="1"/>
  <c r="O500" i="1"/>
  <c r="P499" i="1"/>
  <c r="O499" i="1"/>
  <c r="P498" i="1"/>
  <c r="O498" i="1"/>
  <c r="P497" i="1"/>
  <c r="O497" i="1"/>
  <c r="P496" i="1"/>
  <c r="O496" i="1"/>
  <c r="P495" i="1"/>
  <c r="O495" i="1"/>
  <c r="P494" i="1"/>
  <c r="O494" i="1"/>
  <c r="P493" i="1"/>
  <c r="O493" i="1"/>
  <c r="P492" i="1"/>
  <c r="O492" i="1"/>
  <c r="P491" i="1"/>
  <c r="O491" i="1"/>
  <c r="P490" i="1"/>
  <c r="O490" i="1"/>
  <c r="P489" i="1"/>
  <c r="O489" i="1"/>
  <c r="P488" i="1"/>
  <c r="O488" i="1"/>
  <c r="P487" i="1"/>
  <c r="O487" i="1"/>
  <c r="P486" i="1"/>
  <c r="O486" i="1"/>
  <c r="P485" i="1"/>
  <c r="O485" i="1"/>
  <c r="P484" i="1"/>
  <c r="O484" i="1"/>
  <c r="P483" i="1"/>
  <c r="O483" i="1"/>
  <c r="P482" i="1"/>
  <c r="O482" i="1"/>
  <c r="P481" i="1"/>
  <c r="O481" i="1"/>
  <c r="P480" i="1"/>
  <c r="O480" i="1"/>
  <c r="P479" i="1"/>
  <c r="O479" i="1"/>
  <c r="P478" i="1"/>
  <c r="O478" i="1"/>
  <c r="P477" i="1"/>
  <c r="O477" i="1"/>
  <c r="P476" i="1"/>
  <c r="O476" i="1"/>
  <c r="P475" i="1"/>
  <c r="O475" i="1"/>
  <c r="P474" i="1"/>
  <c r="O474" i="1"/>
  <c r="P473" i="1"/>
  <c r="O473" i="1"/>
  <c r="P472" i="1"/>
  <c r="O472" i="1"/>
  <c r="P471" i="1"/>
  <c r="O471" i="1"/>
  <c r="P470" i="1"/>
  <c r="O470" i="1"/>
  <c r="P469" i="1"/>
  <c r="O469" i="1"/>
  <c r="P468" i="1"/>
  <c r="O468" i="1"/>
  <c r="P467" i="1"/>
  <c r="O467" i="1"/>
  <c r="P466" i="1"/>
  <c r="O466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3" i="1"/>
  <c r="O443" i="1"/>
  <c r="P442" i="1"/>
  <c r="O442" i="1"/>
  <c r="P441" i="1"/>
  <c r="O441" i="1"/>
  <c r="P440" i="1"/>
  <c r="O440" i="1"/>
  <c r="P439" i="1"/>
  <c r="O439" i="1"/>
  <c r="P438" i="1"/>
  <c r="O438" i="1"/>
  <c r="P437" i="1"/>
  <c r="O437" i="1"/>
  <c r="P436" i="1"/>
  <c r="O436" i="1"/>
  <c r="P435" i="1"/>
  <c r="O435" i="1"/>
  <c r="P434" i="1"/>
  <c r="O434" i="1"/>
  <c r="P433" i="1"/>
  <c r="O433" i="1"/>
  <c r="P432" i="1"/>
  <c r="O432" i="1"/>
  <c r="P431" i="1"/>
  <c r="O431" i="1"/>
  <c r="P430" i="1"/>
  <c r="O430" i="1"/>
  <c r="P429" i="1"/>
  <c r="O429" i="1"/>
  <c r="P428" i="1"/>
  <c r="O428" i="1"/>
  <c r="P427" i="1"/>
  <c r="O427" i="1"/>
  <c r="P426" i="1"/>
  <c r="O426" i="1"/>
  <c r="P425" i="1"/>
  <c r="O425" i="1"/>
  <c r="P424" i="1"/>
  <c r="O424" i="1"/>
  <c r="P423" i="1"/>
  <c r="O423" i="1"/>
  <c r="P422" i="1"/>
  <c r="O422" i="1"/>
  <c r="P421" i="1"/>
  <c r="O421" i="1"/>
  <c r="P420" i="1"/>
  <c r="O420" i="1"/>
  <c r="P419" i="1"/>
  <c r="O419" i="1"/>
  <c r="P418" i="1"/>
  <c r="O418" i="1"/>
  <c r="P417" i="1"/>
  <c r="O417" i="1"/>
  <c r="P416" i="1"/>
  <c r="O416" i="1"/>
  <c r="P415" i="1"/>
  <c r="O415" i="1"/>
  <c r="P414" i="1"/>
  <c r="O414" i="1"/>
  <c r="P413" i="1"/>
  <c r="O413" i="1"/>
  <c r="P412" i="1"/>
  <c r="O412" i="1"/>
  <c r="P411" i="1"/>
  <c r="O411" i="1"/>
  <c r="P410" i="1"/>
  <c r="O410" i="1"/>
  <c r="P409" i="1"/>
  <c r="O409" i="1"/>
  <c r="P408" i="1"/>
  <c r="O408" i="1"/>
  <c r="P407" i="1"/>
  <c r="O407" i="1"/>
  <c r="P406" i="1"/>
  <c r="O406" i="1"/>
  <c r="P405" i="1"/>
  <c r="O405" i="1"/>
  <c r="P404" i="1"/>
  <c r="O404" i="1"/>
  <c r="P403" i="1"/>
  <c r="O403" i="1"/>
  <c r="P402" i="1"/>
  <c r="O402" i="1"/>
  <c r="P401" i="1"/>
  <c r="O401" i="1"/>
  <c r="P400" i="1"/>
  <c r="O400" i="1"/>
  <c r="P399" i="1"/>
  <c r="O399" i="1"/>
  <c r="P398" i="1"/>
  <c r="O398" i="1"/>
  <c r="P397" i="1"/>
  <c r="O397" i="1"/>
  <c r="P396" i="1"/>
  <c r="O396" i="1"/>
  <c r="P395" i="1"/>
  <c r="O395" i="1"/>
  <c r="P394" i="1"/>
  <c r="O394" i="1"/>
  <c r="P393" i="1"/>
  <c r="O393" i="1"/>
  <c r="P392" i="1"/>
  <c r="O392" i="1"/>
  <c r="P391" i="1"/>
  <c r="O391" i="1"/>
  <c r="P390" i="1"/>
  <c r="O390" i="1"/>
  <c r="P389" i="1"/>
  <c r="O389" i="1"/>
  <c r="P388" i="1"/>
  <c r="O388" i="1"/>
  <c r="P387" i="1"/>
  <c r="O387" i="1"/>
  <c r="P386" i="1"/>
  <c r="O386" i="1"/>
  <c r="P385" i="1"/>
  <c r="O385" i="1"/>
  <c r="P384" i="1"/>
  <c r="O384" i="1"/>
  <c r="P383" i="1"/>
  <c r="O383" i="1"/>
  <c r="P382" i="1"/>
  <c r="O382" i="1"/>
  <c r="P381" i="1"/>
  <c r="O381" i="1"/>
  <c r="P380" i="1"/>
  <c r="O380" i="1"/>
  <c r="P379" i="1"/>
  <c r="O379" i="1"/>
  <c r="P378" i="1"/>
  <c r="O378" i="1"/>
  <c r="P377" i="1"/>
  <c r="O377" i="1"/>
  <c r="P376" i="1"/>
  <c r="O376" i="1"/>
  <c r="P375" i="1"/>
  <c r="O375" i="1"/>
  <c r="P374" i="1"/>
  <c r="O374" i="1"/>
  <c r="P373" i="1"/>
  <c r="O373" i="1"/>
  <c r="P372" i="1"/>
  <c r="O372" i="1"/>
  <c r="P371" i="1"/>
  <c r="O371" i="1"/>
  <c r="P370" i="1"/>
  <c r="O370" i="1"/>
  <c r="P369" i="1"/>
  <c r="O369" i="1"/>
  <c r="P368" i="1"/>
  <c r="O368" i="1"/>
  <c r="P367" i="1"/>
  <c r="O367" i="1"/>
  <c r="P366" i="1"/>
  <c r="O366" i="1"/>
  <c r="P365" i="1"/>
  <c r="O365" i="1"/>
  <c r="P364" i="1"/>
  <c r="O364" i="1"/>
  <c r="P363" i="1"/>
  <c r="O363" i="1"/>
  <c r="P362" i="1"/>
  <c r="O362" i="1"/>
  <c r="P361" i="1"/>
  <c r="O361" i="1"/>
  <c r="P360" i="1"/>
  <c r="O360" i="1"/>
  <c r="P359" i="1"/>
  <c r="O359" i="1"/>
  <c r="P358" i="1"/>
  <c r="O358" i="1"/>
  <c r="P357" i="1"/>
  <c r="O357" i="1"/>
  <c r="P356" i="1"/>
  <c r="O356" i="1"/>
  <c r="P355" i="1"/>
  <c r="O355" i="1"/>
  <c r="P354" i="1"/>
  <c r="O354" i="1"/>
  <c r="P353" i="1"/>
  <c r="O353" i="1"/>
  <c r="P352" i="1"/>
  <c r="O352" i="1"/>
  <c r="P351" i="1"/>
  <c r="O351" i="1"/>
  <c r="P350" i="1"/>
  <c r="O350" i="1"/>
  <c r="P349" i="1"/>
  <c r="O349" i="1"/>
  <c r="P348" i="1"/>
  <c r="O348" i="1"/>
  <c r="P347" i="1"/>
  <c r="O347" i="1"/>
  <c r="P346" i="1"/>
  <c r="O346" i="1"/>
  <c r="P345" i="1"/>
  <c r="O345" i="1"/>
  <c r="P344" i="1"/>
  <c r="O344" i="1"/>
  <c r="P343" i="1"/>
  <c r="O343" i="1"/>
  <c r="P342" i="1"/>
  <c r="O342" i="1"/>
  <c r="P341" i="1"/>
  <c r="O341" i="1"/>
  <c r="P340" i="1"/>
  <c r="O340" i="1"/>
  <c r="P339" i="1"/>
  <c r="O339" i="1"/>
  <c r="P338" i="1"/>
  <c r="O338" i="1"/>
  <c r="P337" i="1"/>
  <c r="O337" i="1"/>
  <c r="P336" i="1"/>
  <c r="O336" i="1"/>
  <c r="P335" i="1"/>
  <c r="O335" i="1"/>
  <c r="P334" i="1"/>
  <c r="O334" i="1"/>
  <c r="P333" i="1"/>
  <c r="O333" i="1"/>
  <c r="P332" i="1"/>
  <c r="O332" i="1"/>
  <c r="P331" i="1"/>
  <c r="O331" i="1"/>
  <c r="P330" i="1"/>
  <c r="O330" i="1"/>
  <c r="P329" i="1"/>
  <c r="O329" i="1"/>
  <c r="P328" i="1"/>
  <c r="O328" i="1"/>
  <c r="P327" i="1"/>
  <c r="O327" i="1"/>
  <c r="P326" i="1"/>
  <c r="O326" i="1"/>
  <c r="P325" i="1"/>
  <c r="O325" i="1"/>
  <c r="P324" i="1"/>
  <c r="O324" i="1"/>
  <c r="P323" i="1"/>
  <c r="O323" i="1"/>
  <c r="P322" i="1"/>
  <c r="O322" i="1"/>
  <c r="P321" i="1"/>
  <c r="O321" i="1"/>
  <c r="P320" i="1"/>
  <c r="O320" i="1"/>
  <c r="P319" i="1"/>
  <c r="O319" i="1"/>
  <c r="P318" i="1"/>
  <c r="O318" i="1"/>
  <c r="P317" i="1"/>
  <c r="O317" i="1"/>
  <c r="P316" i="1"/>
  <c r="O316" i="1"/>
  <c r="P315" i="1"/>
  <c r="O315" i="1"/>
  <c r="P314" i="1"/>
  <c r="O314" i="1"/>
  <c r="P313" i="1"/>
  <c r="O313" i="1"/>
  <c r="P312" i="1"/>
  <c r="O312" i="1"/>
  <c r="P311" i="1"/>
  <c r="O311" i="1"/>
  <c r="P310" i="1"/>
  <c r="O310" i="1"/>
  <c r="P309" i="1"/>
  <c r="O309" i="1"/>
  <c r="P308" i="1"/>
  <c r="O308" i="1"/>
  <c r="P307" i="1"/>
  <c r="O307" i="1"/>
  <c r="P306" i="1"/>
  <c r="O306" i="1"/>
  <c r="P305" i="1"/>
  <c r="O305" i="1"/>
  <c r="P304" i="1"/>
  <c r="O304" i="1"/>
  <c r="P303" i="1"/>
  <c r="O303" i="1"/>
  <c r="P302" i="1"/>
  <c r="O302" i="1"/>
  <c r="P301" i="1"/>
  <c r="O301" i="1"/>
  <c r="P300" i="1"/>
  <c r="O300" i="1"/>
  <c r="P299" i="1"/>
  <c r="O299" i="1"/>
  <c r="P298" i="1"/>
  <c r="O298" i="1"/>
  <c r="P297" i="1"/>
  <c r="O297" i="1"/>
  <c r="P296" i="1"/>
  <c r="O296" i="1"/>
  <c r="P295" i="1"/>
  <c r="O295" i="1"/>
  <c r="P294" i="1"/>
  <c r="O294" i="1"/>
  <c r="P293" i="1"/>
  <c r="O293" i="1"/>
  <c r="P292" i="1"/>
  <c r="O292" i="1"/>
  <c r="P291" i="1"/>
  <c r="O291" i="1"/>
  <c r="P290" i="1"/>
  <c r="O290" i="1"/>
  <c r="P289" i="1"/>
  <c r="O289" i="1"/>
  <c r="P288" i="1"/>
  <c r="O288" i="1"/>
  <c r="P287" i="1"/>
  <c r="O287" i="1"/>
  <c r="P286" i="1"/>
  <c r="O286" i="1"/>
  <c r="P285" i="1"/>
  <c r="O285" i="1"/>
  <c r="P284" i="1"/>
  <c r="O284" i="1"/>
  <c r="P283" i="1"/>
  <c r="O283" i="1"/>
  <c r="P282" i="1"/>
  <c r="O282" i="1"/>
  <c r="P281" i="1"/>
  <c r="O281" i="1"/>
  <c r="P280" i="1"/>
  <c r="O280" i="1"/>
  <c r="P279" i="1"/>
  <c r="O279" i="1"/>
  <c r="P278" i="1"/>
  <c r="O278" i="1"/>
  <c r="P277" i="1"/>
  <c r="O277" i="1"/>
  <c r="P276" i="1"/>
  <c r="O276" i="1"/>
  <c r="P275" i="1"/>
  <c r="O275" i="1"/>
  <c r="P274" i="1"/>
  <c r="O274" i="1"/>
  <c r="P273" i="1"/>
  <c r="O273" i="1"/>
  <c r="P272" i="1"/>
  <c r="O272" i="1"/>
  <c r="P271" i="1"/>
  <c r="O271" i="1"/>
  <c r="P270" i="1"/>
  <c r="O270" i="1"/>
  <c r="P269" i="1"/>
  <c r="O269" i="1"/>
  <c r="P268" i="1"/>
  <c r="O268" i="1"/>
  <c r="P267" i="1"/>
  <c r="O267" i="1"/>
  <c r="P266" i="1"/>
  <c r="O266" i="1"/>
  <c r="P265" i="1"/>
  <c r="O265" i="1"/>
  <c r="P264" i="1"/>
  <c r="O264" i="1"/>
  <c r="P263" i="1"/>
  <c r="O263" i="1"/>
  <c r="P262" i="1"/>
  <c r="O262" i="1"/>
  <c r="P261" i="1"/>
  <c r="O261" i="1"/>
  <c r="P260" i="1"/>
  <c r="O260" i="1"/>
  <c r="P259" i="1"/>
  <c r="O259" i="1"/>
  <c r="P258" i="1"/>
  <c r="O258" i="1"/>
  <c r="P257" i="1"/>
  <c r="O257" i="1"/>
  <c r="P256" i="1"/>
  <c r="O256" i="1"/>
  <c r="P255" i="1"/>
  <c r="O255" i="1"/>
  <c r="P254" i="1"/>
  <c r="O254" i="1"/>
  <c r="P253" i="1"/>
  <c r="O253" i="1"/>
  <c r="P252" i="1"/>
  <c r="O252" i="1"/>
  <c r="P251" i="1"/>
  <c r="O251" i="1"/>
  <c r="P250" i="1"/>
  <c r="O250" i="1"/>
  <c r="P249" i="1"/>
  <c r="O249" i="1"/>
  <c r="P248" i="1"/>
  <c r="O248" i="1"/>
  <c r="P247" i="1"/>
  <c r="O247" i="1"/>
  <c r="P246" i="1"/>
  <c r="O246" i="1"/>
  <c r="P245" i="1"/>
  <c r="O245" i="1"/>
  <c r="P244" i="1"/>
  <c r="O244" i="1"/>
  <c r="P243" i="1"/>
  <c r="O243" i="1"/>
  <c r="P242" i="1"/>
  <c r="O242" i="1"/>
  <c r="P241" i="1"/>
  <c r="O241" i="1"/>
  <c r="P240" i="1"/>
  <c r="O240" i="1"/>
  <c r="P239" i="1"/>
  <c r="O239" i="1"/>
  <c r="P238" i="1"/>
  <c r="O238" i="1"/>
  <c r="P237" i="1"/>
  <c r="O237" i="1"/>
  <c r="P236" i="1"/>
  <c r="O236" i="1"/>
  <c r="P235" i="1"/>
  <c r="O235" i="1"/>
  <c r="P234" i="1"/>
  <c r="O234" i="1"/>
  <c r="P233" i="1"/>
  <c r="O233" i="1"/>
  <c r="P232" i="1"/>
  <c r="O232" i="1"/>
  <c r="P231" i="1"/>
  <c r="O231" i="1"/>
  <c r="P230" i="1"/>
  <c r="O230" i="1"/>
  <c r="P229" i="1"/>
  <c r="O229" i="1"/>
  <c r="P228" i="1"/>
  <c r="O228" i="1"/>
  <c r="P227" i="1"/>
  <c r="O227" i="1"/>
  <c r="P226" i="1"/>
  <c r="O226" i="1"/>
  <c r="P225" i="1"/>
  <c r="O225" i="1"/>
  <c r="P224" i="1"/>
  <c r="O224" i="1"/>
  <c r="P223" i="1"/>
  <c r="O223" i="1"/>
  <c r="P222" i="1"/>
  <c r="O222" i="1"/>
  <c r="P221" i="1"/>
  <c r="O221" i="1"/>
  <c r="P220" i="1"/>
  <c r="O220" i="1"/>
  <c r="P219" i="1"/>
  <c r="O219" i="1"/>
  <c r="P218" i="1"/>
  <c r="O218" i="1"/>
  <c r="P217" i="1"/>
  <c r="O217" i="1"/>
  <c r="P216" i="1"/>
  <c r="P215" i="1"/>
  <c r="O215" i="1"/>
  <c r="P214" i="1"/>
  <c r="O214" i="1"/>
  <c r="P213" i="1"/>
  <c r="O213" i="1"/>
  <c r="P212" i="1"/>
  <c r="O212" i="1"/>
  <c r="P211" i="1"/>
  <c r="O211" i="1"/>
  <c r="P210" i="1"/>
  <c r="O210" i="1"/>
  <c r="P209" i="1"/>
  <c r="O209" i="1"/>
  <c r="P208" i="1"/>
  <c r="O208" i="1"/>
  <c r="P207" i="1"/>
  <c r="O207" i="1"/>
  <c r="P206" i="1"/>
  <c r="O206" i="1"/>
  <c r="P205" i="1"/>
  <c r="O205" i="1"/>
  <c r="P204" i="1"/>
  <c r="O204" i="1"/>
  <c r="P203" i="1"/>
  <c r="O203" i="1"/>
  <c r="P202" i="1"/>
  <c r="O202" i="1"/>
  <c r="P201" i="1"/>
  <c r="O201" i="1"/>
  <c r="P200" i="1"/>
  <c r="O200" i="1"/>
  <c r="P199" i="1"/>
  <c r="O199" i="1"/>
  <c r="P198" i="1"/>
  <c r="O198" i="1"/>
  <c r="P197" i="1"/>
  <c r="O197" i="1"/>
  <c r="P196" i="1"/>
  <c r="O196" i="1"/>
  <c r="P195" i="1"/>
  <c r="O195" i="1"/>
  <c r="P194" i="1"/>
  <c r="O194" i="1"/>
  <c r="P193" i="1"/>
  <c r="O193" i="1"/>
  <c r="P192" i="1"/>
  <c r="O192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O2" i="1"/>
  <c r="P2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R31" i="1"/>
  <c r="R27" i="1"/>
  <c r="Q26" i="1"/>
  <c r="R23" i="1"/>
  <c r="Q22" i="1"/>
  <c r="S20" i="1"/>
  <c r="R15" i="1"/>
  <c r="R11" i="1"/>
  <c r="Q10" i="1"/>
  <c r="R7" i="1"/>
  <c r="S4" i="1"/>
  <c r="Q2" i="1"/>
  <c r="S92" i="1" l="1"/>
  <c r="R92" i="1"/>
  <c r="Q92" i="1"/>
  <c r="S96" i="1"/>
  <c r="R96" i="1"/>
  <c r="Q96" i="1"/>
  <c r="S100" i="1"/>
  <c r="R100" i="1"/>
  <c r="Q100" i="1"/>
  <c r="S104" i="1"/>
  <c r="R104" i="1"/>
  <c r="Q104" i="1"/>
  <c r="S108" i="1"/>
  <c r="R108" i="1"/>
  <c r="Q108" i="1"/>
  <c r="S112" i="1"/>
  <c r="R112" i="1"/>
  <c r="Q112" i="1"/>
  <c r="S116" i="1"/>
  <c r="R116" i="1"/>
  <c r="Q116" i="1"/>
  <c r="S120" i="1"/>
  <c r="R120" i="1"/>
  <c r="Q120" i="1"/>
  <c r="S124" i="1"/>
  <c r="R124" i="1"/>
  <c r="Q124" i="1"/>
  <c r="S128" i="1"/>
  <c r="R128" i="1"/>
  <c r="Q128" i="1"/>
  <c r="S132" i="1"/>
  <c r="R132" i="1"/>
  <c r="Q132" i="1"/>
  <c r="S136" i="1"/>
  <c r="R136" i="1"/>
  <c r="Q136" i="1"/>
  <c r="S140" i="1"/>
  <c r="R140" i="1"/>
  <c r="Q140" i="1"/>
  <c r="S144" i="1"/>
  <c r="R144" i="1"/>
  <c r="Q144" i="1"/>
  <c r="S148" i="1"/>
  <c r="R148" i="1"/>
  <c r="Q148" i="1"/>
  <c r="S152" i="1"/>
  <c r="R152" i="1"/>
  <c r="Q152" i="1"/>
  <c r="S156" i="1"/>
  <c r="R156" i="1"/>
  <c r="Q156" i="1"/>
  <c r="S160" i="1"/>
  <c r="R160" i="1"/>
  <c r="Q160" i="1"/>
  <c r="S164" i="1"/>
  <c r="R164" i="1"/>
  <c r="Q164" i="1"/>
  <c r="S168" i="1"/>
  <c r="R168" i="1"/>
  <c r="Q168" i="1"/>
  <c r="S172" i="1"/>
  <c r="R172" i="1"/>
  <c r="Q172" i="1"/>
  <c r="S176" i="1"/>
  <c r="R176" i="1"/>
  <c r="Q176" i="1"/>
  <c r="S180" i="1"/>
  <c r="R180" i="1"/>
  <c r="Q180" i="1"/>
  <c r="S184" i="1"/>
  <c r="R184" i="1"/>
  <c r="Q184" i="1"/>
  <c r="S188" i="1"/>
  <c r="R188" i="1"/>
  <c r="Q188" i="1"/>
  <c r="S192" i="1"/>
  <c r="R192" i="1"/>
  <c r="Q192" i="1"/>
  <c r="S196" i="1"/>
  <c r="R196" i="1"/>
  <c r="Q196" i="1"/>
  <c r="S200" i="1"/>
  <c r="R200" i="1"/>
  <c r="Q200" i="1"/>
  <c r="S204" i="1"/>
  <c r="R204" i="1"/>
  <c r="Q204" i="1"/>
  <c r="S208" i="1"/>
  <c r="R208" i="1"/>
  <c r="Q208" i="1"/>
  <c r="S212" i="1"/>
  <c r="R212" i="1"/>
  <c r="Q212" i="1"/>
  <c r="S216" i="1"/>
  <c r="R216" i="1"/>
  <c r="Q216" i="1"/>
  <c r="S220" i="1"/>
  <c r="R220" i="1"/>
  <c r="Q220" i="1"/>
  <c r="S224" i="1"/>
  <c r="R224" i="1"/>
  <c r="Q224" i="1"/>
  <c r="S228" i="1"/>
  <c r="R228" i="1"/>
  <c r="Q228" i="1"/>
  <c r="S232" i="1"/>
  <c r="R232" i="1"/>
  <c r="Q232" i="1"/>
  <c r="S236" i="1"/>
  <c r="R236" i="1"/>
  <c r="Q236" i="1"/>
  <c r="S240" i="1"/>
  <c r="R240" i="1"/>
  <c r="Q240" i="1"/>
  <c r="S244" i="1"/>
  <c r="R244" i="1"/>
  <c r="Q244" i="1"/>
  <c r="S248" i="1"/>
  <c r="R248" i="1"/>
  <c r="Q248" i="1"/>
  <c r="S252" i="1"/>
  <c r="R252" i="1"/>
  <c r="Q252" i="1"/>
  <c r="S256" i="1"/>
  <c r="R256" i="1"/>
  <c r="Q256" i="1"/>
  <c r="S260" i="1"/>
  <c r="R260" i="1"/>
  <c r="Q260" i="1"/>
  <c r="S264" i="1"/>
  <c r="R264" i="1"/>
  <c r="Q264" i="1"/>
  <c r="S268" i="1"/>
  <c r="R268" i="1"/>
  <c r="Q268" i="1"/>
  <c r="S272" i="1"/>
  <c r="R272" i="1"/>
  <c r="Q272" i="1"/>
  <c r="S276" i="1"/>
  <c r="R276" i="1"/>
  <c r="Q276" i="1"/>
  <c r="S280" i="1"/>
  <c r="R280" i="1"/>
  <c r="Q280" i="1"/>
  <c r="S284" i="1"/>
  <c r="R284" i="1"/>
  <c r="Q284" i="1"/>
  <c r="S288" i="1"/>
  <c r="R288" i="1"/>
  <c r="Q288" i="1"/>
  <c r="S292" i="1"/>
  <c r="R292" i="1"/>
  <c r="Q292" i="1"/>
  <c r="S296" i="1"/>
  <c r="R296" i="1"/>
  <c r="Q296" i="1"/>
  <c r="S300" i="1"/>
  <c r="R300" i="1"/>
  <c r="Q300" i="1"/>
  <c r="S304" i="1"/>
  <c r="R304" i="1"/>
  <c r="Q304" i="1"/>
  <c r="S308" i="1"/>
  <c r="R308" i="1"/>
  <c r="Q308" i="1"/>
  <c r="S312" i="1"/>
  <c r="R312" i="1"/>
  <c r="Q312" i="1"/>
  <c r="S316" i="1"/>
  <c r="R316" i="1"/>
  <c r="Q316" i="1"/>
  <c r="S320" i="1"/>
  <c r="R320" i="1"/>
  <c r="Q320" i="1"/>
  <c r="S324" i="1"/>
  <c r="R324" i="1"/>
  <c r="Q324" i="1"/>
  <c r="S328" i="1"/>
  <c r="R328" i="1"/>
  <c r="Q328" i="1"/>
  <c r="S332" i="1"/>
  <c r="R332" i="1"/>
  <c r="Q332" i="1"/>
  <c r="S336" i="1"/>
  <c r="R336" i="1"/>
  <c r="Q336" i="1"/>
  <c r="S340" i="1"/>
  <c r="R340" i="1"/>
  <c r="Q340" i="1"/>
  <c r="S344" i="1"/>
  <c r="R344" i="1"/>
  <c r="Q344" i="1"/>
  <c r="S348" i="1"/>
  <c r="R348" i="1"/>
  <c r="Q348" i="1"/>
  <c r="S352" i="1"/>
  <c r="R352" i="1"/>
  <c r="Q352" i="1"/>
  <c r="S356" i="1"/>
  <c r="R356" i="1"/>
  <c r="Q356" i="1"/>
  <c r="S360" i="1"/>
  <c r="R360" i="1"/>
  <c r="Q360" i="1"/>
  <c r="S364" i="1"/>
  <c r="R364" i="1"/>
  <c r="Q364" i="1"/>
  <c r="S368" i="1"/>
  <c r="R368" i="1"/>
  <c r="Q368" i="1"/>
  <c r="S372" i="1"/>
  <c r="R372" i="1"/>
  <c r="Q372" i="1"/>
  <c r="S376" i="1"/>
  <c r="R376" i="1"/>
  <c r="Q376" i="1"/>
  <c r="Q380" i="1"/>
  <c r="S380" i="1"/>
  <c r="R380" i="1"/>
  <c r="Q384" i="1"/>
  <c r="S384" i="1"/>
  <c r="R384" i="1"/>
  <c r="Q388" i="1"/>
  <c r="S388" i="1"/>
  <c r="R388" i="1"/>
  <c r="Q392" i="1"/>
  <c r="S392" i="1"/>
  <c r="R392" i="1"/>
  <c r="Q396" i="1"/>
  <c r="S396" i="1"/>
  <c r="R396" i="1"/>
  <c r="Q400" i="1"/>
  <c r="S400" i="1"/>
  <c r="R400" i="1"/>
  <c r="Q404" i="1"/>
  <c r="S404" i="1"/>
  <c r="R404" i="1"/>
  <c r="Q408" i="1"/>
  <c r="S408" i="1"/>
  <c r="R408" i="1"/>
  <c r="Q412" i="1"/>
  <c r="S412" i="1"/>
  <c r="R412" i="1"/>
  <c r="Q416" i="1"/>
  <c r="S416" i="1"/>
  <c r="R416" i="1"/>
  <c r="Q420" i="1"/>
  <c r="S420" i="1"/>
  <c r="R420" i="1"/>
  <c r="Q424" i="1"/>
  <c r="S424" i="1"/>
  <c r="R424" i="1"/>
  <c r="Q428" i="1"/>
  <c r="S428" i="1"/>
  <c r="R428" i="1"/>
  <c r="Q432" i="1"/>
  <c r="S432" i="1"/>
  <c r="R432" i="1"/>
  <c r="Q436" i="1"/>
  <c r="S436" i="1"/>
  <c r="R436" i="1"/>
  <c r="Q440" i="1"/>
  <c r="S440" i="1"/>
  <c r="R440" i="1"/>
  <c r="Q444" i="1"/>
  <c r="S444" i="1"/>
  <c r="R444" i="1"/>
  <c r="Q448" i="1"/>
  <c r="S448" i="1"/>
  <c r="R448" i="1"/>
  <c r="Q452" i="1"/>
  <c r="S452" i="1"/>
  <c r="R452" i="1"/>
  <c r="Q456" i="1"/>
  <c r="S456" i="1"/>
  <c r="R456" i="1"/>
  <c r="Q460" i="1"/>
  <c r="S460" i="1"/>
  <c r="R460" i="1"/>
  <c r="Q464" i="1"/>
  <c r="S464" i="1"/>
  <c r="R464" i="1"/>
  <c r="Q468" i="1"/>
  <c r="S468" i="1"/>
  <c r="R468" i="1"/>
  <c r="Q472" i="1"/>
  <c r="S472" i="1"/>
  <c r="R472" i="1"/>
  <c r="Q476" i="1"/>
  <c r="S476" i="1"/>
  <c r="R476" i="1"/>
  <c r="Q480" i="1"/>
  <c r="S480" i="1"/>
  <c r="R480" i="1"/>
  <c r="Q484" i="1"/>
  <c r="S484" i="1"/>
  <c r="R484" i="1"/>
  <c r="Q488" i="1"/>
  <c r="S488" i="1"/>
  <c r="R488" i="1"/>
  <c r="Q492" i="1"/>
  <c r="S492" i="1"/>
  <c r="R492" i="1"/>
  <c r="Q496" i="1"/>
  <c r="S496" i="1"/>
  <c r="R496" i="1"/>
  <c r="Q500" i="1"/>
  <c r="S500" i="1"/>
  <c r="R500" i="1"/>
  <c r="Q504" i="1"/>
  <c r="S504" i="1"/>
  <c r="R504" i="1"/>
  <c r="Q508" i="1"/>
  <c r="S508" i="1"/>
  <c r="R508" i="1"/>
  <c r="Q512" i="1"/>
  <c r="S512" i="1"/>
  <c r="R512" i="1"/>
  <c r="Q516" i="1"/>
  <c r="S516" i="1"/>
  <c r="R516" i="1"/>
  <c r="Q520" i="1"/>
  <c r="S520" i="1"/>
  <c r="R520" i="1"/>
  <c r="Q524" i="1"/>
  <c r="S524" i="1"/>
  <c r="R524" i="1"/>
  <c r="Q528" i="1"/>
  <c r="S528" i="1"/>
  <c r="R528" i="1"/>
  <c r="Q532" i="1"/>
  <c r="S532" i="1"/>
  <c r="R532" i="1"/>
  <c r="Q536" i="1"/>
  <c r="S536" i="1"/>
  <c r="R536" i="1"/>
  <c r="Q540" i="1"/>
  <c r="S540" i="1"/>
  <c r="R540" i="1"/>
  <c r="Q544" i="1"/>
  <c r="S544" i="1"/>
  <c r="R544" i="1"/>
  <c r="Q548" i="1"/>
  <c r="S548" i="1"/>
  <c r="R548" i="1"/>
  <c r="Q552" i="1"/>
  <c r="S552" i="1"/>
  <c r="R552" i="1"/>
  <c r="Q556" i="1"/>
  <c r="S556" i="1"/>
  <c r="R556" i="1"/>
  <c r="Q560" i="1"/>
  <c r="S560" i="1"/>
  <c r="R560" i="1"/>
  <c r="Q564" i="1"/>
  <c r="S564" i="1"/>
  <c r="R564" i="1"/>
  <c r="Q568" i="1"/>
  <c r="S568" i="1"/>
  <c r="R568" i="1"/>
  <c r="Q572" i="1"/>
  <c r="S572" i="1"/>
  <c r="R572" i="1"/>
  <c r="Q576" i="1"/>
  <c r="S576" i="1"/>
  <c r="R576" i="1"/>
  <c r="Q580" i="1"/>
  <c r="S580" i="1"/>
  <c r="R580" i="1"/>
  <c r="Q584" i="1"/>
  <c r="S584" i="1"/>
  <c r="R584" i="1"/>
  <c r="Q588" i="1"/>
  <c r="S588" i="1"/>
  <c r="R588" i="1"/>
  <c r="Q592" i="1"/>
  <c r="S592" i="1"/>
  <c r="R592" i="1"/>
  <c r="Q596" i="1"/>
  <c r="S596" i="1"/>
  <c r="R596" i="1"/>
  <c r="Q600" i="1"/>
  <c r="S600" i="1"/>
  <c r="R600" i="1"/>
  <c r="Q604" i="1"/>
  <c r="S604" i="1"/>
  <c r="R604" i="1"/>
  <c r="Q608" i="1"/>
  <c r="S608" i="1"/>
  <c r="R608" i="1"/>
  <c r="Q612" i="1"/>
  <c r="S612" i="1"/>
  <c r="R612" i="1"/>
  <c r="Q616" i="1"/>
  <c r="S616" i="1"/>
  <c r="R616" i="1"/>
  <c r="Q620" i="1"/>
  <c r="S620" i="1"/>
  <c r="R620" i="1"/>
  <c r="Q624" i="1"/>
  <c r="S624" i="1"/>
  <c r="R624" i="1"/>
  <c r="Q628" i="1"/>
  <c r="S628" i="1"/>
  <c r="R628" i="1"/>
  <c r="Q632" i="1"/>
  <c r="S632" i="1"/>
  <c r="R632" i="1"/>
  <c r="Q636" i="1"/>
  <c r="S636" i="1"/>
  <c r="R636" i="1"/>
  <c r="Q640" i="1"/>
  <c r="S640" i="1"/>
  <c r="R640" i="1"/>
  <c r="Q644" i="1"/>
  <c r="S644" i="1"/>
  <c r="R644" i="1"/>
  <c r="Q648" i="1"/>
  <c r="S648" i="1"/>
  <c r="R648" i="1"/>
  <c r="Q652" i="1"/>
  <c r="S652" i="1"/>
  <c r="R652" i="1"/>
  <c r="Q656" i="1"/>
  <c r="S656" i="1"/>
  <c r="R656" i="1"/>
  <c r="Q660" i="1"/>
  <c r="S660" i="1"/>
  <c r="R660" i="1"/>
  <c r="Q664" i="1"/>
  <c r="S664" i="1"/>
  <c r="R664" i="1"/>
  <c r="Q668" i="1"/>
  <c r="S668" i="1"/>
  <c r="R668" i="1"/>
  <c r="Q672" i="1"/>
  <c r="S672" i="1"/>
  <c r="R672" i="1"/>
  <c r="Q676" i="1"/>
  <c r="S676" i="1"/>
  <c r="R676" i="1"/>
  <c r="Q680" i="1"/>
  <c r="S680" i="1"/>
  <c r="R680" i="1"/>
  <c r="Q684" i="1"/>
  <c r="S684" i="1"/>
  <c r="R684" i="1"/>
  <c r="Q688" i="1"/>
  <c r="S688" i="1"/>
  <c r="R688" i="1"/>
  <c r="Q692" i="1"/>
  <c r="S692" i="1"/>
  <c r="R692" i="1"/>
  <c r="Q696" i="1"/>
  <c r="S696" i="1"/>
  <c r="R696" i="1"/>
  <c r="Q700" i="1"/>
  <c r="S700" i="1"/>
  <c r="R700" i="1"/>
  <c r="Q704" i="1"/>
  <c r="S704" i="1"/>
  <c r="R704" i="1"/>
  <c r="Q708" i="1"/>
  <c r="S708" i="1"/>
  <c r="R708" i="1"/>
  <c r="Q712" i="1"/>
  <c r="S712" i="1"/>
  <c r="R712" i="1"/>
  <c r="Q716" i="1"/>
  <c r="S716" i="1"/>
  <c r="R716" i="1"/>
  <c r="Q720" i="1"/>
  <c r="S720" i="1"/>
  <c r="R720" i="1"/>
  <c r="Q724" i="1"/>
  <c r="S724" i="1"/>
  <c r="R724" i="1"/>
  <c r="Q728" i="1"/>
  <c r="S728" i="1"/>
  <c r="R728" i="1"/>
  <c r="Q732" i="1"/>
  <c r="S732" i="1"/>
  <c r="R732" i="1"/>
  <c r="Q736" i="1"/>
  <c r="S736" i="1"/>
  <c r="R736" i="1"/>
  <c r="Q740" i="1"/>
  <c r="S740" i="1"/>
  <c r="R740" i="1"/>
  <c r="Q744" i="1"/>
  <c r="S744" i="1"/>
  <c r="R744" i="1"/>
  <c r="Q748" i="1"/>
  <c r="S748" i="1"/>
  <c r="R748" i="1"/>
  <c r="Q752" i="1"/>
  <c r="S752" i="1"/>
  <c r="R752" i="1"/>
  <c r="Q756" i="1"/>
  <c r="S756" i="1"/>
  <c r="R756" i="1"/>
  <c r="Q760" i="1"/>
  <c r="S760" i="1"/>
  <c r="R760" i="1"/>
  <c r="Q764" i="1"/>
  <c r="S764" i="1"/>
  <c r="R764" i="1"/>
  <c r="Q768" i="1"/>
  <c r="S768" i="1"/>
  <c r="R768" i="1"/>
  <c r="Q772" i="1"/>
  <c r="S772" i="1"/>
  <c r="R772" i="1"/>
  <c r="Q776" i="1"/>
  <c r="S776" i="1"/>
  <c r="R776" i="1"/>
  <c r="Q780" i="1"/>
  <c r="S780" i="1"/>
  <c r="R780" i="1"/>
  <c r="Q784" i="1"/>
  <c r="S784" i="1"/>
  <c r="R784" i="1"/>
  <c r="Q788" i="1"/>
  <c r="S788" i="1"/>
  <c r="R788" i="1"/>
  <c r="Q792" i="1"/>
  <c r="S792" i="1"/>
  <c r="R792" i="1"/>
  <c r="Q796" i="1"/>
  <c r="S796" i="1"/>
  <c r="R796" i="1"/>
  <c r="Q800" i="1"/>
  <c r="S800" i="1"/>
  <c r="R800" i="1"/>
  <c r="Q804" i="1"/>
  <c r="S804" i="1"/>
  <c r="R804" i="1"/>
  <c r="Q808" i="1"/>
  <c r="S808" i="1"/>
  <c r="R808" i="1"/>
  <c r="Q812" i="1"/>
  <c r="S812" i="1"/>
  <c r="R812" i="1"/>
  <c r="Q816" i="1"/>
  <c r="S816" i="1"/>
  <c r="R816" i="1"/>
  <c r="Q820" i="1"/>
  <c r="S820" i="1"/>
  <c r="R820" i="1"/>
  <c r="Q824" i="1"/>
  <c r="S824" i="1"/>
  <c r="R824" i="1"/>
  <c r="Q828" i="1"/>
  <c r="S828" i="1"/>
  <c r="R828" i="1"/>
  <c r="Q832" i="1"/>
  <c r="S832" i="1"/>
  <c r="R832" i="1"/>
  <c r="Q836" i="1"/>
  <c r="S836" i="1"/>
  <c r="R836" i="1"/>
  <c r="Q840" i="1"/>
  <c r="S840" i="1"/>
  <c r="R840" i="1"/>
  <c r="Q844" i="1"/>
  <c r="S844" i="1"/>
  <c r="R844" i="1"/>
  <c r="Q848" i="1"/>
  <c r="S848" i="1"/>
  <c r="R848" i="1"/>
  <c r="Q852" i="1"/>
  <c r="S852" i="1"/>
  <c r="R852" i="1"/>
  <c r="Q856" i="1"/>
  <c r="S856" i="1"/>
  <c r="R856" i="1"/>
  <c r="Q860" i="1"/>
  <c r="S860" i="1"/>
  <c r="R860" i="1"/>
  <c r="Q864" i="1"/>
  <c r="S864" i="1"/>
  <c r="R864" i="1"/>
  <c r="Q868" i="1"/>
  <c r="S868" i="1"/>
  <c r="R868" i="1"/>
  <c r="Q872" i="1"/>
  <c r="S872" i="1"/>
  <c r="R872" i="1"/>
  <c r="Q876" i="1"/>
  <c r="S876" i="1"/>
  <c r="R876" i="1"/>
  <c r="Q880" i="1"/>
  <c r="S880" i="1"/>
  <c r="R880" i="1"/>
  <c r="Q884" i="1"/>
  <c r="S884" i="1"/>
  <c r="R884" i="1"/>
  <c r="Q888" i="1"/>
  <c r="S888" i="1"/>
  <c r="R888" i="1"/>
  <c r="Q892" i="1"/>
  <c r="S892" i="1"/>
  <c r="R892" i="1"/>
  <c r="Q896" i="1"/>
  <c r="S896" i="1"/>
  <c r="R896" i="1"/>
  <c r="Q900" i="1"/>
  <c r="S900" i="1"/>
  <c r="R900" i="1"/>
  <c r="Q904" i="1"/>
  <c r="S904" i="1"/>
  <c r="R904" i="1"/>
  <c r="Q908" i="1"/>
  <c r="S908" i="1"/>
  <c r="R908" i="1"/>
  <c r="Q912" i="1"/>
  <c r="S912" i="1"/>
  <c r="R912" i="1"/>
  <c r="Q916" i="1"/>
  <c r="S916" i="1"/>
  <c r="R916" i="1"/>
  <c r="Q920" i="1"/>
  <c r="S920" i="1"/>
  <c r="R920" i="1"/>
  <c r="Q924" i="1"/>
  <c r="S924" i="1"/>
  <c r="R924" i="1"/>
  <c r="Q928" i="1"/>
  <c r="S928" i="1"/>
  <c r="R928" i="1"/>
  <c r="Q932" i="1"/>
  <c r="S932" i="1"/>
  <c r="R932" i="1"/>
  <c r="Q936" i="1"/>
  <c r="S936" i="1"/>
  <c r="R936" i="1"/>
  <c r="Q940" i="1"/>
  <c r="S940" i="1"/>
  <c r="R940" i="1"/>
  <c r="Q944" i="1"/>
  <c r="S944" i="1"/>
  <c r="R944" i="1"/>
  <c r="S948" i="1"/>
  <c r="R948" i="1"/>
  <c r="Q948" i="1"/>
  <c r="S952" i="1"/>
  <c r="R952" i="1"/>
  <c r="Q952" i="1"/>
  <c r="S956" i="1"/>
  <c r="R956" i="1"/>
  <c r="Q956" i="1"/>
  <c r="S960" i="1"/>
  <c r="R960" i="1"/>
  <c r="Q960" i="1"/>
  <c r="S964" i="1"/>
  <c r="R964" i="1"/>
  <c r="Q964" i="1"/>
  <c r="S968" i="1"/>
  <c r="R968" i="1"/>
  <c r="Q968" i="1"/>
  <c r="S972" i="1"/>
  <c r="R972" i="1"/>
  <c r="Q972" i="1"/>
  <c r="S976" i="1"/>
  <c r="R976" i="1"/>
  <c r="Q976" i="1"/>
  <c r="S980" i="1"/>
  <c r="R980" i="1"/>
  <c r="Q980" i="1"/>
  <c r="S984" i="1"/>
  <c r="R984" i="1"/>
  <c r="Q984" i="1"/>
  <c r="S988" i="1"/>
  <c r="R988" i="1"/>
  <c r="Q988" i="1"/>
  <c r="S992" i="1"/>
  <c r="R992" i="1"/>
  <c r="Q992" i="1"/>
  <c r="S996" i="1"/>
  <c r="R996" i="1"/>
  <c r="Q996" i="1"/>
  <c r="S1000" i="1"/>
  <c r="R1000" i="1"/>
  <c r="Q1000" i="1"/>
  <c r="S1004" i="1"/>
  <c r="R1004" i="1"/>
  <c r="Q1004" i="1"/>
  <c r="S1008" i="1"/>
  <c r="R1008" i="1"/>
  <c r="Q1008" i="1"/>
  <c r="S1012" i="1"/>
  <c r="R1012" i="1"/>
  <c r="Q1012" i="1"/>
  <c r="S1016" i="1"/>
  <c r="R1016" i="1"/>
  <c r="Q1016" i="1"/>
  <c r="S1020" i="1"/>
  <c r="R1020" i="1"/>
  <c r="Q1020" i="1"/>
  <c r="S1024" i="1"/>
  <c r="R1024" i="1"/>
  <c r="Q1024" i="1"/>
  <c r="S1028" i="1"/>
  <c r="R1028" i="1"/>
  <c r="Q1028" i="1"/>
  <c r="S1032" i="1"/>
  <c r="R1032" i="1"/>
  <c r="Q1032" i="1"/>
  <c r="S1036" i="1"/>
  <c r="R1036" i="1"/>
  <c r="Q1036" i="1"/>
  <c r="S1040" i="1"/>
  <c r="R1040" i="1"/>
  <c r="Q1040" i="1"/>
  <c r="S1044" i="1"/>
  <c r="R1044" i="1"/>
  <c r="Q1044" i="1"/>
  <c r="S1048" i="1"/>
  <c r="R1048" i="1"/>
  <c r="Q1048" i="1"/>
  <c r="S1052" i="1"/>
  <c r="R1052" i="1"/>
  <c r="Q1052" i="1"/>
  <c r="S1056" i="1"/>
  <c r="R1056" i="1"/>
  <c r="Q1056" i="1"/>
  <c r="S1060" i="1"/>
  <c r="R1060" i="1"/>
  <c r="Q1060" i="1"/>
  <c r="S1064" i="1"/>
  <c r="R1064" i="1"/>
  <c r="Q1064" i="1"/>
  <c r="S1068" i="1"/>
  <c r="R1068" i="1"/>
  <c r="Q1068" i="1"/>
  <c r="S1072" i="1"/>
  <c r="R1072" i="1"/>
  <c r="Q1072" i="1"/>
  <c r="S1076" i="1"/>
  <c r="R1076" i="1"/>
  <c r="Q1076" i="1"/>
  <c r="S1080" i="1"/>
  <c r="R1080" i="1"/>
  <c r="Q1080" i="1"/>
  <c r="S1084" i="1"/>
  <c r="R1084" i="1"/>
  <c r="Q1084" i="1"/>
  <c r="S1088" i="1"/>
  <c r="R1088" i="1"/>
  <c r="Q1088" i="1"/>
  <c r="S1092" i="1"/>
  <c r="R1092" i="1"/>
  <c r="Q1092" i="1"/>
  <c r="S1096" i="1"/>
  <c r="R1096" i="1"/>
  <c r="Q1096" i="1"/>
  <c r="S1100" i="1"/>
  <c r="R1100" i="1"/>
  <c r="Q1100" i="1"/>
  <c r="S1104" i="1"/>
  <c r="R1104" i="1"/>
  <c r="Q1104" i="1"/>
  <c r="S1108" i="1"/>
  <c r="R1108" i="1"/>
  <c r="Q1108" i="1"/>
  <c r="S1112" i="1"/>
  <c r="R1112" i="1"/>
  <c r="Q1112" i="1"/>
  <c r="S1116" i="1"/>
  <c r="R1116" i="1"/>
  <c r="Q1116" i="1"/>
  <c r="S1120" i="1"/>
  <c r="R1120" i="1"/>
  <c r="Q1120" i="1"/>
  <c r="S1124" i="1"/>
  <c r="R1124" i="1"/>
  <c r="Q1124" i="1"/>
  <c r="S1128" i="1"/>
  <c r="R1128" i="1"/>
  <c r="Q1128" i="1"/>
  <c r="S1132" i="1"/>
  <c r="R1132" i="1"/>
  <c r="Q1132" i="1"/>
  <c r="S1136" i="1"/>
  <c r="R1136" i="1"/>
  <c r="Q1136" i="1"/>
  <c r="S1140" i="1"/>
  <c r="R1140" i="1"/>
  <c r="Q1140" i="1"/>
  <c r="S1144" i="1"/>
  <c r="R1144" i="1"/>
  <c r="Q1144" i="1"/>
  <c r="R1148" i="1"/>
  <c r="Q1148" i="1"/>
  <c r="S1148" i="1"/>
  <c r="R1152" i="1"/>
  <c r="Q1152" i="1"/>
  <c r="S1152" i="1"/>
  <c r="R1156" i="1"/>
  <c r="Q1156" i="1"/>
  <c r="S1156" i="1"/>
  <c r="R1160" i="1"/>
  <c r="Q1160" i="1"/>
  <c r="S1160" i="1"/>
  <c r="R1164" i="1"/>
  <c r="Q1164" i="1"/>
  <c r="S1164" i="1"/>
  <c r="R1168" i="1"/>
  <c r="Q1168" i="1"/>
  <c r="S1168" i="1"/>
  <c r="R1172" i="1"/>
  <c r="Q1172" i="1"/>
  <c r="S1172" i="1"/>
  <c r="S6" i="1"/>
  <c r="R6" i="1"/>
  <c r="S18" i="1"/>
  <c r="R18" i="1"/>
  <c r="S26" i="1"/>
  <c r="R26" i="1"/>
  <c r="S34" i="1"/>
  <c r="R34" i="1"/>
  <c r="Q46" i="1"/>
  <c r="S46" i="1"/>
  <c r="R46" i="1"/>
  <c r="Q54" i="1"/>
  <c r="S54" i="1"/>
  <c r="R54" i="1"/>
  <c r="Q62" i="1"/>
  <c r="S62" i="1"/>
  <c r="R62" i="1"/>
  <c r="Q70" i="1"/>
  <c r="S70" i="1"/>
  <c r="R70" i="1"/>
  <c r="Q78" i="1"/>
  <c r="S78" i="1"/>
  <c r="R78" i="1"/>
  <c r="Q86" i="1"/>
  <c r="S86" i="1"/>
  <c r="R86" i="1"/>
  <c r="Q98" i="1"/>
  <c r="S98" i="1"/>
  <c r="R98" i="1"/>
  <c r="Q106" i="1"/>
  <c r="S106" i="1"/>
  <c r="R106" i="1"/>
  <c r="Q114" i="1"/>
  <c r="S114" i="1"/>
  <c r="R114" i="1"/>
  <c r="Q122" i="1"/>
  <c r="S122" i="1"/>
  <c r="R122" i="1"/>
  <c r="Q138" i="1"/>
  <c r="S138" i="1"/>
  <c r="R138" i="1"/>
  <c r="Q150" i="1"/>
  <c r="S150" i="1"/>
  <c r="R150" i="1"/>
  <c r="Q158" i="1"/>
  <c r="S158" i="1"/>
  <c r="R158" i="1"/>
  <c r="Q170" i="1"/>
  <c r="S170" i="1"/>
  <c r="R170" i="1"/>
  <c r="Q178" i="1"/>
  <c r="S178" i="1"/>
  <c r="R178" i="1"/>
  <c r="Q190" i="1"/>
  <c r="S190" i="1"/>
  <c r="R190" i="1"/>
  <c r="Q198" i="1"/>
  <c r="S198" i="1"/>
  <c r="R198" i="1"/>
  <c r="Q202" i="1"/>
  <c r="S202" i="1"/>
  <c r="R202" i="1"/>
  <c r="Q214" i="1"/>
  <c r="S214" i="1"/>
  <c r="R214" i="1"/>
  <c r="Q226" i="1"/>
  <c r="S226" i="1"/>
  <c r="R226" i="1"/>
  <c r="Q234" i="1"/>
  <c r="S234" i="1"/>
  <c r="R234" i="1"/>
  <c r="Q246" i="1"/>
  <c r="S246" i="1"/>
  <c r="R246" i="1"/>
  <c r="Q262" i="1"/>
  <c r="S262" i="1"/>
  <c r="R262" i="1"/>
  <c r="Q274" i="1"/>
  <c r="S274" i="1"/>
  <c r="R274" i="1"/>
  <c r="Q290" i="1"/>
  <c r="S290" i="1"/>
  <c r="R290" i="1"/>
  <c r="Q298" i="1"/>
  <c r="S298" i="1"/>
  <c r="R298" i="1"/>
  <c r="Q310" i="1"/>
  <c r="S310" i="1"/>
  <c r="R310" i="1"/>
  <c r="Q314" i="1"/>
  <c r="S314" i="1"/>
  <c r="R314" i="1"/>
  <c r="Q318" i="1"/>
  <c r="S318" i="1"/>
  <c r="R318" i="1"/>
  <c r="Q350" i="1"/>
  <c r="S350" i="1"/>
  <c r="R350" i="1"/>
  <c r="Q366" i="1"/>
  <c r="S366" i="1"/>
  <c r="R366" i="1"/>
  <c r="R4" i="1"/>
  <c r="Q4" i="1"/>
  <c r="R8" i="1"/>
  <c r="Q8" i="1"/>
  <c r="R12" i="1"/>
  <c r="Q12" i="1"/>
  <c r="R16" i="1"/>
  <c r="Q16" i="1"/>
  <c r="R20" i="1"/>
  <c r="Q20" i="1"/>
  <c r="R24" i="1"/>
  <c r="Q24" i="1"/>
  <c r="R28" i="1"/>
  <c r="Q28" i="1"/>
  <c r="R32" i="1"/>
  <c r="Q32" i="1"/>
  <c r="S36" i="1"/>
  <c r="R36" i="1"/>
  <c r="Q36" i="1"/>
  <c r="S40" i="1"/>
  <c r="R40" i="1"/>
  <c r="Q40" i="1"/>
  <c r="S44" i="1"/>
  <c r="R44" i="1"/>
  <c r="Q44" i="1"/>
  <c r="S48" i="1"/>
  <c r="R48" i="1"/>
  <c r="Q48" i="1"/>
  <c r="S52" i="1"/>
  <c r="R52" i="1"/>
  <c r="Q52" i="1"/>
  <c r="S56" i="1"/>
  <c r="R56" i="1"/>
  <c r="Q56" i="1"/>
  <c r="S60" i="1"/>
  <c r="R60" i="1"/>
  <c r="Q60" i="1"/>
  <c r="S64" i="1"/>
  <c r="R64" i="1"/>
  <c r="Q64" i="1"/>
  <c r="S68" i="1"/>
  <c r="R68" i="1"/>
  <c r="Q68" i="1"/>
  <c r="S72" i="1"/>
  <c r="R72" i="1"/>
  <c r="Q72" i="1"/>
  <c r="S76" i="1"/>
  <c r="R76" i="1"/>
  <c r="Q76" i="1"/>
  <c r="S80" i="1"/>
  <c r="R80" i="1"/>
  <c r="Q80" i="1"/>
  <c r="S84" i="1"/>
  <c r="R84" i="1"/>
  <c r="Q84" i="1"/>
  <c r="S88" i="1"/>
  <c r="R88" i="1"/>
  <c r="Q88" i="1"/>
  <c r="S5" i="1"/>
  <c r="R5" i="1"/>
  <c r="Q5" i="1"/>
  <c r="S9" i="1"/>
  <c r="R9" i="1"/>
  <c r="Q9" i="1"/>
  <c r="S13" i="1"/>
  <c r="R13" i="1"/>
  <c r="Q13" i="1"/>
  <c r="S17" i="1"/>
  <c r="R17" i="1"/>
  <c r="Q17" i="1"/>
  <c r="S21" i="1"/>
  <c r="R21" i="1"/>
  <c r="Q21" i="1"/>
  <c r="S25" i="1"/>
  <c r="R25" i="1"/>
  <c r="Q25" i="1"/>
  <c r="S29" i="1"/>
  <c r="R29" i="1"/>
  <c r="Q29" i="1"/>
  <c r="S33" i="1"/>
  <c r="R33" i="1"/>
  <c r="Q33" i="1"/>
  <c r="S37" i="1"/>
  <c r="R37" i="1"/>
  <c r="Q37" i="1"/>
  <c r="S41" i="1"/>
  <c r="R41" i="1"/>
  <c r="Q41" i="1"/>
  <c r="S45" i="1"/>
  <c r="R45" i="1"/>
  <c r="Q45" i="1"/>
  <c r="S49" i="1"/>
  <c r="R49" i="1"/>
  <c r="Q49" i="1"/>
  <c r="S53" i="1"/>
  <c r="R53" i="1"/>
  <c r="Q53" i="1"/>
  <c r="S57" i="1"/>
  <c r="R57" i="1"/>
  <c r="Q57" i="1"/>
  <c r="S61" i="1"/>
  <c r="R61" i="1"/>
  <c r="Q61" i="1"/>
  <c r="S65" i="1"/>
  <c r="R65" i="1"/>
  <c r="Q65" i="1"/>
  <c r="S69" i="1"/>
  <c r="R69" i="1"/>
  <c r="Q69" i="1"/>
  <c r="S73" i="1"/>
  <c r="R73" i="1"/>
  <c r="Q73" i="1"/>
  <c r="S77" i="1"/>
  <c r="R77" i="1"/>
  <c r="Q77" i="1"/>
  <c r="S81" i="1"/>
  <c r="R81" i="1"/>
  <c r="Q81" i="1"/>
  <c r="S85" i="1"/>
  <c r="R85" i="1"/>
  <c r="Q85" i="1"/>
  <c r="S89" i="1"/>
  <c r="R89" i="1"/>
  <c r="Q89" i="1"/>
  <c r="S93" i="1"/>
  <c r="R93" i="1"/>
  <c r="Q93" i="1"/>
  <c r="S97" i="1"/>
  <c r="R97" i="1"/>
  <c r="Q97" i="1"/>
  <c r="S101" i="1"/>
  <c r="R101" i="1"/>
  <c r="Q101" i="1"/>
  <c r="S105" i="1"/>
  <c r="R105" i="1"/>
  <c r="Q105" i="1"/>
  <c r="S109" i="1"/>
  <c r="R109" i="1"/>
  <c r="Q109" i="1"/>
  <c r="S113" i="1"/>
  <c r="R113" i="1"/>
  <c r="Q113" i="1"/>
  <c r="S117" i="1"/>
  <c r="R117" i="1"/>
  <c r="Q117" i="1"/>
  <c r="S121" i="1"/>
  <c r="R121" i="1"/>
  <c r="Q121" i="1"/>
  <c r="S125" i="1"/>
  <c r="R125" i="1"/>
  <c r="Q125" i="1"/>
  <c r="S129" i="1"/>
  <c r="R129" i="1"/>
  <c r="Q129" i="1"/>
  <c r="S133" i="1"/>
  <c r="R133" i="1"/>
  <c r="Q133" i="1"/>
  <c r="S137" i="1"/>
  <c r="R137" i="1"/>
  <c r="Q137" i="1"/>
  <c r="S141" i="1"/>
  <c r="R141" i="1"/>
  <c r="Q141" i="1"/>
  <c r="S145" i="1"/>
  <c r="R145" i="1"/>
  <c r="Q145" i="1"/>
  <c r="S149" i="1"/>
  <c r="R149" i="1"/>
  <c r="Q149" i="1"/>
  <c r="S153" i="1"/>
  <c r="R153" i="1"/>
  <c r="Q153" i="1"/>
  <c r="S157" i="1"/>
  <c r="R157" i="1"/>
  <c r="Q157" i="1"/>
  <c r="S161" i="1"/>
  <c r="R161" i="1"/>
  <c r="Q161" i="1"/>
  <c r="S165" i="1"/>
  <c r="R165" i="1"/>
  <c r="Q165" i="1"/>
  <c r="S169" i="1"/>
  <c r="R169" i="1"/>
  <c r="Q169" i="1"/>
  <c r="S173" i="1"/>
  <c r="R173" i="1"/>
  <c r="Q173" i="1"/>
  <c r="S177" i="1"/>
  <c r="R177" i="1"/>
  <c r="Q177" i="1"/>
  <c r="S181" i="1"/>
  <c r="R181" i="1"/>
  <c r="Q181" i="1"/>
  <c r="S185" i="1"/>
  <c r="R185" i="1"/>
  <c r="Q185" i="1"/>
  <c r="S189" i="1"/>
  <c r="R189" i="1"/>
  <c r="Q189" i="1"/>
  <c r="S193" i="1"/>
  <c r="R193" i="1"/>
  <c r="Q193" i="1"/>
  <c r="S197" i="1"/>
  <c r="R197" i="1"/>
  <c r="Q197" i="1"/>
  <c r="S201" i="1"/>
  <c r="R201" i="1"/>
  <c r="Q201" i="1"/>
  <c r="S205" i="1"/>
  <c r="R205" i="1"/>
  <c r="Q205" i="1"/>
  <c r="S209" i="1"/>
  <c r="R209" i="1"/>
  <c r="Q209" i="1"/>
  <c r="S213" i="1"/>
  <c r="R213" i="1"/>
  <c r="Q213" i="1"/>
  <c r="S217" i="1"/>
  <c r="R217" i="1"/>
  <c r="Q217" i="1"/>
  <c r="S221" i="1"/>
  <c r="R221" i="1"/>
  <c r="Q221" i="1"/>
  <c r="S225" i="1"/>
  <c r="R225" i="1"/>
  <c r="Q225" i="1"/>
  <c r="S229" i="1"/>
  <c r="R229" i="1"/>
  <c r="Q229" i="1"/>
  <c r="S233" i="1"/>
  <c r="R233" i="1"/>
  <c r="Q233" i="1"/>
  <c r="S237" i="1"/>
  <c r="R237" i="1"/>
  <c r="Q237" i="1"/>
  <c r="S241" i="1"/>
  <c r="R241" i="1"/>
  <c r="Q241" i="1"/>
  <c r="S245" i="1"/>
  <c r="R245" i="1"/>
  <c r="Q245" i="1"/>
  <c r="S249" i="1"/>
  <c r="R249" i="1"/>
  <c r="Q249" i="1"/>
  <c r="S253" i="1"/>
  <c r="R253" i="1"/>
  <c r="Q253" i="1"/>
  <c r="S257" i="1"/>
  <c r="R257" i="1"/>
  <c r="Q257" i="1"/>
  <c r="S261" i="1"/>
  <c r="R261" i="1"/>
  <c r="Q261" i="1"/>
  <c r="S265" i="1"/>
  <c r="R265" i="1"/>
  <c r="Q265" i="1"/>
  <c r="S269" i="1"/>
  <c r="R269" i="1"/>
  <c r="Q269" i="1"/>
  <c r="S273" i="1"/>
  <c r="R273" i="1"/>
  <c r="Q273" i="1"/>
  <c r="S277" i="1"/>
  <c r="R277" i="1"/>
  <c r="Q277" i="1"/>
  <c r="S281" i="1"/>
  <c r="R281" i="1"/>
  <c r="Q281" i="1"/>
  <c r="S285" i="1"/>
  <c r="R285" i="1"/>
  <c r="Q285" i="1"/>
  <c r="S289" i="1"/>
  <c r="R289" i="1"/>
  <c r="Q289" i="1"/>
  <c r="S293" i="1"/>
  <c r="R293" i="1"/>
  <c r="Q293" i="1"/>
  <c r="S297" i="1"/>
  <c r="R297" i="1"/>
  <c r="Q297" i="1"/>
  <c r="S301" i="1"/>
  <c r="R301" i="1"/>
  <c r="Q301" i="1"/>
  <c r="S305" i="1"/>
  <c r="R305" i="1"/>
  <c r="Q305" i="1"/>
  <c r="S309" i="1"/>
  <c r="R309" i="1"/>
  <c r="Q309" i="1"/>
  <c r="S313" i="1"/>
  <c r="R313" i="1"/>
  <c r="Q313" i="1"/>
  <c r="S317" i="1"/>
  <c r="R317" i="1"/>
  <c r="Q317" i="1"/>
  <c r="S321" i="1"/>
  <c r="R321" i="1"/>
  <c r="Q321" i="1"/>
  <c r="S325" i="1"/>
  <c r="R325" i="1"/>
  <c r="Q325" i="1"/>
  <c r="S329" i="1"/>
  <c r="R329" i="1"/>
  <c r="Q329" i="1"/>
  <c r="S333" i="1"/>
  <c r="R333" i="1"/>
  <c r="Q333" i="1"/>
  <c r="S337" i="1"/>
  <c r="R337" i="1"/>
  <c r="Q337" i="1"/>
  <c r="S341" i="1"/>
  <c r="R341" i="1"/>
  <c r="Q341" i="1"/>
  <c r="S345" i="1"/>
  <c r="R345" i="1"/>
  <c r="Q345" i="1"/>
  <c r="S349" i="1"/>
  <c r="R349" i="1"/>
  <c r="Q349" i="1"/>
  <c r="S353" i="1"/>
  <c r="R353" i="1"/>
  <c r="Q353" i="1"/>
  <c r="S357" i="1"/>
  <c r="R357" i="1"/>
  <c r="Q357" i="1"/>
  <c r="S361" i="1"/>
  <c r="R361" i="1"/>
  <c r="Q361" i="1"/>
  <c r="S365" i="1"/>
  <c r="R365" i="1"/>
  <c r="Q365" i="1"/>
  <c r="S369" i="1"/>
  <c r="R369" i="1"/>
  <c r="Q369" i="1"/>
  <c r="S373" i="1"/>
  <c r="R373" i="1"/>
  <c r="Q373" i="1"/>
  <c r="S377" i="1"/>
  <c r="R377" i="1"/>
  <c r="Q377" i="1"/>
  <c r="R381" i="1"/>
  <c r="Q381" i="1"/>
  <c r="S381" i="1"/>
  <c r="R385" i="1"/>
  <c r="Q385" i="1"/>
  <c r="S385" i="1"/>
  <c r="R389" i="1"/>
  <c r="Q389" i="1"/>
  <c r="S389" i="1"/>
  <c r="R393" i="1"/>
  <c r="Q393" i="1"/>
  <c r="S393" i="1"/>
  <c r="R397" i="1"/>
  <c r="Q397" i="1"/>
  <c r="S397" i="1"/>
  <c r="R401" i="1"/>
  <c r="Q401" i="1"/>
  <c r="S401" i="1"/>
  <c r="R405" i="1"/>
  <c r="Q405" i="1"/>
  <c r="S405" i="1"/>
  <c r="R409" i="1"/>
  <c r="Q409" i="1"/>
  <c r="S409" i="1"/>
  <c r="R413" i="1"/>
  <c r="Q413" i="1"/>
  <c r="S413" i="1"/>
  <c r="R417" i="1"/>
  <c r="Q417" i="1"/>
  <c r="S417" i="1"/>
  <c r="R421" i="1"/>
  <c r="Q421" i="1"/>
  <c r="S421" i="1"/>
  <c r="R425" i="1"/>
  <c r="Q425" i="1"/>
  <c r="S425" i="1"/>
  <c r="R429" i="1"/>
  <c r="Q429" i="1"/>
  <c r="S429" i="1"/>
  <c r="R433" i="1"/>
  <c r="Q433" i="1"/>
  <c r="S433" i="1"/>
  <c r="R437" i="1"/>
  <c r="Q437" i="1"/>
  <c r="S437" i="1"/>
  <c r="R441" i="1"/>
  <c r="Q441" i="1"/>
  <c r="S441" i="1"/>
  <c r="R445" i="1"/>
  <c r="Q445" i="1"/>
  <c r="S445" i="1"/>
  <c r="R449" i="1"/>
  <c r="Q449" i="1"/>
  <c r="S449" i="1"/>
  <c r="R453" i="1"/>
  <c r="Q453" i="1"/>
  <c r="S453" i="1"/>
  <c r="R457" i="1"/>
  <c r="Q457" i="1"/>
  <c r="S457" i="1"/>
  <c r="R461" i="1"/>
  <c r="Q461" i="1"/>
  <c r="S461" i="1"/>
  <c r="R465" i="1"/>
  <c r="Q465" i="1"/>
  <c r="S465" i="1"/>
  <c r="R469" i="1"/>
  <c r="Q469" i="1"/>
  <c r="S469" i="1"/>
  <c r="R473" i="1"/>
  <c r="Q473" i="1"/>
  <c r="S473" i="1"/>
  <c r="R477" i="1"/>
  <c r="Q477" i="1"/>
  <c r="S477" i="1"/>
  <c r="R481" i="1"/>
  <c r="Q481" i="1"/>
  <c r="S481" i="1"/>
  <c r="R485" i="1"/>
  <c r="Q485" i="1"/>
  <c r="S485" i="1"/>
  <c r="R489" i="1"/>
  <c r="Q489" i="1"/>
  <c r="S489" i="1"/>
  <c r="R493" i="1"/>
  <c r="Q493" i="1"/>
  <c r="S493" i="1"/>
  <c r="R497" i="1"/>
  <c r="Q497" i="1"/>
  <c r="S497" i="1"/>
  <c r="R501" i="1"/>
  <c r="Q501" i="1"/>
  <c r="S501" i="1"/>
  <c r="R505" i="1"/>
  <c r="Q505" i="1"/>
  <c r="S505" i="1"/>
  <c r="R509" i="1"/>
  <c r="Q509" i="1"/>
  <c r="S509" i="1"/>
  <c r="R513" i="1"/>
  <c r="Q513" i="1"/>
  <c r="S513" i="1"/>
  <c r="R517" i="1"/>
  <c r="Q517" i="1"/>
  <c r="S517" i="1"/>
  <c r="R521" i="1"/>
  <c r="Q521" i="1"/>
  <c r="S521" i="1"/>
  <c r="R525" i="1"/>
  <c r="Q525" i="1"/>
  <c r="S525" i="1"/>
  <c r="R529" i="1"/>
  <c r="Q529" i="1"/>
  <c r="S529" i="1"/>
  <c r="R533" i="1"/>
  <c r="Q533" i="1"/>
  <c r="S533" i="1"/>
  <c r="R537" i="1"/>
  <c r="Q537" i="1"/>
  <c r="S537" i="1"/>
  <c r="R541" i="1"/>
  <c r="Q541" i="1"/>
  <c r="S541" i="1"/>
  <c r="R545" i="1"/>
  <c r="Q545" i="1"/>
  <c r="S545" i="1"/>
  <c r="R549" i="1"/>
  <c r="Q549" i="1"/>
  <c r="S549" i="1"/>
  <c r="R553" i="1"/>
  <c r="Q553" i="1"/>
  <c r="S553" i="1"/>
  <c r="R557" i="1"/>
  <c r="Q557" i="1"/>
  <c r="S557" i="1"/>
  <c r="R561" i="1"/>
  <c r="Q561" i="1"/>
  <c r="S561" i="1"/>
  <c r="R565" i="1"/>
  <c r="Q565" i="1"/>
  <c r="S565" i="1"/>
  <c r="R569" i="1"/>
  <c r="Q569" i="1"/>
  <c r="S569" i="1"/>
  <c r="R573" i="1"/>
  <c r="Q573" i="1"/>
  <c r="S573" i="1"/>
  <c r="R577" i="1"/>
  <c r="Q577" i="1"/>
  <c r="S577" i="1"/>
  <c r="R581" i="1"/>
  <c r="Q581" i="1"/>
  <c r="S581" i="1"/>
  <c r="R585" i="1"/>
  <c r="Q585" i="1"/>
  <c r="S585" i="1"/>
  <c r="R589" i="1"/>
  <c r="Q589" i="1"/>
  <c r="S589" i="1"/>
  <c r="R593" i="1"/>
  <c r="Q593" i="1"/>
  <c r="S593" i="1"/>
  <c r="R597" i="1"/>
  <c r="Q597" i="1"/>
  <c r="S597" i="1"/>
  <c r="R601" i="1"/>
  <c r="Q601" i="1"/>
  <c r="S601" i="1"/>
  <c r="R605" i="1"/>
  <c r="Q605" i="1"/>
  <c r="S605" i="1"/>
  <c r="R609" i="1"/>
  <c r="Q609" i="1"/>
  <c r="S609" i="1"/>
  <c r="R613" i="1"/>
  <c r="Q613" i="1"/>
  <c r="S613" i="1"/>
  <c r="R617" i="1"/>
  <c r="Q617" i="1"/>
  <c r="S617" i="1"/>
  <c r="R621" i="1"/>
  <c r="Q621" i="1"/>
  <c r="S621" i="1"/>
  <c r="R625" i="1"/>
  <c r="Q625" i="1"/>
  <c r="S625" i="1"/>
  <c r="R629" i="1"/>
  <c r="Q629" i="1"/>
  <c r="S629" i="1"/>
  <c r="R633" i="1"/>
  <c r="Q633" i="1"/>
  <c r="S633" i="1"/>
  <c r="R637" i="1"/>
  <c r="Q637" i="1"/>
  <c r="S637" i="1"/>
  <c r="R641" i="1"/>
  <c r="Q641" i="1"/>
  <c r="S641" i="1"/>
  <c r="R645" i="1"/>
  <c r="Q645" i="1"/>
  <c r="S645" i="1"/>
  <c r="R649" i="1"/>
  <c r="Q649" i="1"/>
  <c r="S649" i="1"/>
  <c r="R653" i="1"/>
  <c r="Q653" i="1"/>
  <c r="S653" i="1"/>
  <c r="R657" i="1"/>
  <c r="Q657" i="1"/>
  <c r="S657" i="1"/>
  <c r="R661" i="1"/>
  <c r="Q661" i="1"/>
  <c r="S661" i="1"/>
  <c r="R665" i="1"/>
  <c r="Q665" i="1"/>
  <c r="S665" i="1"/>
  <c r="R669" i="1"/>
  <c r="Q669" i="1"/>
  <c r="S669" i="1"/>
  <c r="R673" i="1"/>
  <c r="Q673" i="1"/>
  <c r="S673" i="1"/>
  <c r="R677" i="1"/>
  <c r="Q677" i="1"/>
  <c r="S677" i="1"/>
  <c r="R681" i="1"/>
  <c r="Q681" i="1"/>
  <c r="S681" i="1"/>
  <c r="R685" i="1"/>
  <c r="Q685" i="1"/>
  <c r="S685" i="1"/>
  <c r="R689" i="1"/>
  <c r="Q689" i="1"/>
  <c r="S689" i="1"/>
  <c r="R693" i="1"/>
  <c r="Q693" i="1"/>
  <c r="S693" i="1"/>
  <c r="R697" i="1"/>
  <c r="Q697" i="1"/>
  <c r="S697" i="1"/>
  <c r="R701" i="1"/>
  <c r="Q701" i="1"/>
  <c r="S701" i="1"/>
  <c r="R705" i="1"/>
  <c r="Q705" i="1"/>
  <c r="S705" i="1"/>
  <c r="R709" i="1"/>
  <c r="Q709" i="1"/>
  <c r="S709" i="1"/>
  <c r="R713" i="1"/>
  <c r="Q713" i="1"/>
  <c r="S713" i="1"/>
  <c r="R717" i="1"/>
  <c r="Q717" i="1"/>
  <c r="S717" i="1"/>
  <c r="R721" i="1"/>
  <c r="Q721" i="1"/>
  <c r="S721" i="1"/>
  <c r="R725" i="1"/>
  <c r="Q725" i="1"/>
  <c r="S725" i="1"/>
  <c r="R729" i="1"/>
  <c r="Q729" i="1"/>
  <c r="S729" i="1"/>
  <c r="R733" i="1"/>
  <c r="Q733" i="1"/>
  <c r="S733" i="1"/>
  <c r="R737" i="1"/>
  <c r="Q737" i="1"/>
  <c r="S737" i="1"/>
  <c r="R741" i="1"/>
  <c r="Q741" i="1"/>
  <c r="S741" i="1"/>
  <c r="R745" i="1"/>
  <c r="Q745" i="1"/>
  <c r="S745" i="1"/>
  <c r="R749" i="1"/>
  <c r="Q749" i="1"/>
  <c r="S749" i="1"/>
  <c r="R753" i="1"/>
  <c r="Q753" i="1"/>
  <c r="S753" i="1"/>
  <c r="R757" i="1"/>
  <c r="Q757" i="1"/>
  <c r="S757" i="1"/>
  <c r="R761" i="1"/>
  <c r="Q761" i="1"/>
  <c r="S761" i="1"/>
  <c r="R765" i="1"/>
  <c r="Q765" i="1"/>
  <c r="S765" i="1"/>
  <c r="R769" i="1"/>
  <c r="Q769" i="1"/>
  <c r="S769" i="1"/>
  <c r="R773" i="1"/>
  <c r="Q773" i="1"/>
  <c r="S773" i="1"/>
  <c r="R777" i="1"/>
  <c r="Q777" i="1"/>
  <c r="S777" i="1"/>
  <c r="R781" i="1"/>
  <c r="Q781" i="1"/>
  <c r="S781" i="1"/>
  <c r="R785" i="1"/>
  <c r="Q785" i="1"/>
  <c r="S785" i="1"/>
  <c r="R789" i="1"/>
  <c r="Q789" i="1"/>
  <c r="S789" i="1"/>
  <c r="R793" i="1"/>
  <c r="Q793" i="1"/>
  <c r="S793" i="1"/>
  <c r="R797" i="1"/>
  <c r="Q797" i="1"/>
  <c r="S797" i="1"/>
  <c r="R801" i="1"/>
  <c r="Q801" i="1"/>
  <c r="S801" i="1"/>
  <c r="R805" i="1"/>
  <c r="Q805" i="1"/>
  <c r="S805" i="1"/>
  <c r="R809" i="1"/>
  <c r="Q809" i="1"/>
  <c r="S809" i="1"/>
  <c r="R813" i="1"/>
  <c r="Q813" i="1"/>
  <c r="S813" i="1"/>
  <c r="R817" i="1"/>
  <c r="Q817" i="1"/>
  <c r="S817" i="1"/>
  <c r="R821" i="1"/>
  <c r="Q821" i="1"/>
  <c r="S821" i="1"/>
  <c r="R825" i="1"/>
  <c r="Q825" i="1"/>
  <c r="S825" i="1"/>
  <c r="R829" i="1"/>
  <c r="Q829" i="1"/>
  <c r="S829" i="1"/>
  <c r="R833" i="1"/>
  <c r="Q833" i="1"/>
  <c r="S833" i="1"/>
  <c r="R837" i="1"/>
  <c r="Q837" i="1"/>
  <c r="S837" i="1"/>
  <c r="R841" i="1"/>
  <c r="Q841" i="1"/>
  <c r="S841" i="1"/>
  <c r="R845" i="1"/>
  <c r="Q845" i="1"/>
  <c r="S845" i="1"/>
  <c r="R849" i="1"/>
  <c r="Q849" i="1"/>
  <c r="S849" i="1"/>
  <c r="R853" i="1"/>
  <c r="Q853" i="1"/>
  <c r="S853" i="1"/>
  <c r="R857" i="1"/>
  <c r="Q857" i="1"/>
  <c r="S857" i="1"/>
  <c r="R861" i="1"/>
  <c r="Q861" i="1"/>
  <c r="S861" i="1"/>
  <c r="R865" i="1"/>
  <c r="Q865" i="1"/>
  <c r="S865" i="1"/>
  <c r="R869" i="1"/>
  <c r="Q869" i="1"/>
  <c r="S869" i="1"/>
  <c r="R873" i="1"/>
  <c r="Q873" i="1"/>
  <c r="S873" i="1"/>
  <c r="R877" i="1"/>
  <c r="Q877" i="1"/>
  <c r="S877" i="1"/>
  <c r="R881" i="1"/>
  <c r="Q881" i="1"/>
  <c r="S881" i="1"/>
  <c r="R885" i="1"/>
  <c r="Q885" i="1"/>
  <c r="S885" i="1"/>
  <c r="R889" i="1"/>
  <c r="Q889" i="1"/>
  <c r="S889" i="1"/>
  <c r="R893" i="1"/>
  <c r="Q893" i="1"/>
  <c r="S893" i="1"/>
  <c r="R897" i="1"/>
  <c r="Q897" i="1"/>
  <c r="S897" i="1"/>
  <c r="R901" i="1"/>
  <c r="Q901" i="1"/>
  <c r="S901" i="1"/>
  <c r="R905" i="1"/>
  <c r="Q905" i="1"/>
  <c r="S905" i="1"/>
  <c r="R909" i="1"/>
  <c r="Q909" i="1"/>
  <c r="S909" i="1"/>
  <c r="R913" i="1"/>
  <c r="Q913" i="1"/>
  <c r="S913" i="1"/>
  <c r="R917" i="1"/>
  <c r="Q917" i="1"/>
  <c r="S917" i="1"/>
  <c r="R921" i="1"/>
  <c r="Q921" i="1"/>
  <c r="S921" i="1"/>
  <c r="R925" i="1"/>
  <c r="Q925" i="1"/>
  <c r="S925" i="1"/>
  <c r="R929" i="1"/>
  <c r="Q929" i="1"/>
  <c r="S929" i="1"/>
  <c r="R933" i="1"/>
  <c r="Q933" i="1"/>
  <c r="S933" i="1"/>
  <c r="R937" i="1"/>
  <c r="Q937" i="1"/>
  <c r="S937" i="1"/>
  <c r="R941" i="1"/>
  <c r="Q941" i="1"/>
  <c r="S941" i="1"/>
  <c r="R945" i="1"/>
  <c r="Q945" i="1"/>
  <c r="S945" i="1"/>
  <c r="S949" i="1"/>
  <c r="R949" i="1"/>
  <c r="Q949" i="1"/>
  <c r="S953" i="1"/>
  <c r="R953" i="1"/>
  <c r="Q953" i="1"/>
  <c r="S957" i="1"/>
  <c r="R957" i="1"/>
  <c r="Q957" i="1"/>
  <c r="S961" i="1"/>
  <c r="R961" i="1"/>
  <c r="Q961" i="1"/>
  <c r="S965" i="1"/>
  <c r="R965" i="1"/>
  <c r="Q965" i="1"/>
  <c r="S969" i="1"/>
  <c r="R969" i="1"/>
  <c r="Q969" i="1"/>
  <c r="S973" i="1"/>
  <c r="R973" i="1"/>
  <c r="Q973" i="1"/>
  <c r="S977" i="1"/>
  <c r="R977" i="1"/>
  <c r="Q977" i="1"/>
  <c r="S981" i="1"/>
  <c r="R981" i="1"/>
  <c r="Q981" i="1"/>
  <c r="S985" i="1"/>
  <c r="R985" i="1"/>
  <c r="Q985" i="1"/>
  <c r="S989" i="1"/>
  <c r="R989" i="1"/>
  <c r="Q989" i="1"/>
  <c r="S993" i="1"/>
  <c r="R993" i="1"/>
  <c r="Q993" i="1"/>
  <c r="S997" i="1"/>
  <c r="R997" i="1"/>
  <c r="Q997" i="1"/>
  <c r="S1001" i="1"/>
  <c r="R1001" i="1"/>
  <c r="Q1001" i="1"/>
  <c r="S1005" i="1"/>
  <c r="R1005" i="1"/>
  <c r="Q1005" i="1"/>
  <c r="S1009" i="1"/>
  <c r="R1009" i="1"/>
  <c r="Q1009" i="1"/>
  <c r="S1013" i="1"/>
  <c r="R1013" i="1"/>
  <c r="Q1013" i="1"/>
  <c r="S1017" i="1"/>
  <c r="R1017" i="1"/>
  <c r="Q1017" i="1"/>
  <c r="S1021" i="1"/>
  <c r="R1021" i="1"/>
  <c r="Q1021" i="1"/>
  <c r="S1025" i="1"/>
  <c r="R1025" i="1"/>
  <c r="Q1025" i="1"/>
  <c r="S1029" i="1"/>
  <c r="R1029" i="1"/>
  <c r="Q1029" i="1"/>
  <c r="S1033" i="1"/>
  <c r="R1033" i="1"/>
  <c r="Q1033" i="1"/>
  <c r="S1037" i="1"/>
  <c r="R1037" i="1"/>
  <c r="Q1037" i="1"/>
  <c r="S1041" i="1"/>
  <c r="R1041" i="1"/>
  <c r="Q1041" i="1"/>
  <c r="S1045" i="1"/>
  <c r="R1045" i="1"/>
  <c r="Q1045" i="1"/>
  <c r="S1049" i="1"/>
  <c r="R1049" i="1"/>
  <c r="Q1049" i="1"/>
  <c r="S1053" i="1"/>
  <c r="R1053" i="1"/>
  <c r="Q1053" i="1"/>
  <c r="S1057" i="1"/>
  <c r="R1057" i="1"/>
  <c r="Q1057" i="1"/>
  <c r="S1061" i="1"/>
  <c r="R1061" i="1"/>
  <c r="Q1061" i="1"/>
  <c r="S1065" i="1"/>
  <c r="R1065" i="1"/>
  <c r="Q1065" i="1"/>
  <c r="S1069" i="1"/>
  <c r="R1069" i="1"/>
  <c r="Q1069" i="1"/>
  <c r="S1073" i="1"/>
  <c r="R1073" i="1"/>
  <c r="Q1073" i="1"/>
  <c r="S1077" i="1"/>
  <c r="R1077" i="1"/>
  <c r="Q1077" i="1"/>
  <c r="S1081" i="1"/>
  <c r="R1081" i="1"/>
  <c r="Q1081" i="1"/>
  <c r="S1085" i="1"/>
  <c r="R1085" i="1"/>
  <c r="Q1085" i="1"/>
  <c r="S1089" i="1"/>
  <c r="R1089" i="1"/>
  <c r="Q1089" i="1"/>
  <c r="S1093" i="1"/>
  <c r="R1093" i="1"/>
  <c r="Q1093" i="1"/>
  <c r="S1097" i="1"/>
  <c r="R1097" i="1"/>
  <c r="Q1097" i="1"/>
  <c r="S1101" i="1"/>
  <c r="R1101" i="1"/>
  <c r="Q1101" i="1"/>
  <c r="S1105" i="1"/>
  <c r="R1105" i="1"/>
  <c r="Q1105" i="1"/>
  <c r="S1109" i="1"/>
  <c r="R1109" i="1"/>
  <c r="Q1109" i="1"/>
  <c r="S1113" i="1"/>
  <c r="R1113" i="1"/>
  <c r="Q1113" i="1"/>
  <c r="S1117" i="1"/>
  <c r="R1117" i="1"/>
  <c r="Q1117" i="1"/>
  <c r="S1121" i="1"/>
  <c r="R1121" i="1"/>
  <c r="Q1121" i="1"/>
  <c r="S1125" i="1"/>
  <c r="R1125" i="1"/>
  <c r="Q1125" i="1"/>
  <c r="S1129" i="1"/>
  <c r="R1129" i="1"/>
  <c r="Q1129" i="1"/>
  <c r="S1133" i="1"/>
  <c r="R1133" i="1"/>
  <c r="Q1133" i="1"/>
  <c r="S1137" i="1"/>
  <c r="R1137" i="1"/>
  <c r="Q1137" i="1"/>
  <c r="S1141" i="1"/>
  <c r="R1141" i="1"/>
  <c r="Q1141" i="1"/>
  <c r="S1145" i="1"/>
  <c r="R1145" i="1"/>
  <c r="Q1145" i="1"/>
  <c r="S1149" i="1"/>
  <c r="R1149" i="1"/>
  <c r="Q1149" i="1"/>
  <c r="S1153" i="1"/>
  <c r="R1153" i="1"/>
  <c r="Q1153" i="1"/>
  <c r="S1157" i="1"/>
  <c r="R1157" i="1"/>
  <c r="Q1157" i="1"/>
  <c r="S1161" i="1"/>
  <c r="R1161" i="1"/>
  <c r="Q1161" i="1"/>
  <c r="S1165" i="1"/>
  <c r="R1165" i="1"/>
  <c r="Q1165" i="1"/>
  <c r="S1169" i="1"/>
  <c r="R1169" i="1"/>
  <c r="Q1169" i="1"/>
  <c r="S1173" i="1"/>
  <c r="R1173" i="1"/>
  <c r="Q1173" i="1"/>
  <c r="S1177" i="1"/>
  <c r="R1177" i="1"/>
  <c r="Q1177" i="1"/>
  <c r="S1181" i="1"/>
  <c r="R1181" i="1"/>
  <c r="Q1181" i="1"/>
  <c r="Q6" i="1"/>
  <c r="S16" i="1"/>
  <c r="S32" i="1"/>
  <c r="S10" i="1"/>
  <c r="R10" i="1"/>
  <c r="S30" i="1"/>
  <c r="R30" i="1"/>
  <c r="Q42" i="1"/>
  <c r="S42" i="1"/>
  <c r="R42" i="1"/>
  <c r="Q58" i="1"/>
  <c r="S58" i="1"/>
  <c r="R58" i="1"/>
  <c r="Q126" i="1"/>
  <c r="S126" i="1"/>
  <c r="R126" i="1"/>
  <c r="Q134" i="1"/>
  <c r="S134" i="1"/>
  <c r="R134" i="1"/>
  <c r="Q146" i="1"/>
  <c r="S146" i="1"/>
  <c r="R146" i="1"/>
  <c r="Q154" i="1"/>
  <c r="S154" i="1"/>
  <c r="R154" i="1"/>
  <c r="Q166" i="1"/>
  <c r="S166" i="1"/>
  <c r="R166" i="1"/>
  <c r="Q186" i="1"/>
  <c r="S186" i="1"/>
  <c r="R186" i="1"/>
  <c r="Q194" i="1"/>
  <c r="S194" i="1"/>
  <c r="R194" i="1"/>
  <c r="Q206" i="1"/>
  <c r="S206" i="1"/>
  <c r="R206" i="1"/>
  <c r="Q210" i="1"/>
  <c r="S210" i="1"/>
  <c r="R210" i="1"/>
  <c r="Q222" i="1"/>
  <c r="S222" i="1"/>
  <c r="R222" i="1"/>
  <c r="Q238" i="1"/>
  <c r="S238" i="1"/>
  <c r="R238" i="1"/>
  <c r="Q250" i="1"/>
  <c r="S250" i="1"/>
  <c r="R250" i="1"/>
  <c r="Q266" i="1"/>
  <c r="S266" i="1"/>
  <c r="R266" i="1"/>
  <c r="Q278" i="1"/>
  <c r="S278" i="1"/>
  <c r="R278" i="1"/>
  <c r="Q286" i="1"/>
  <c r="S286" i="1"/>
  <c r="R286" i="1"/>
  <c r="Q306" i="1"/>
  <c r="S306" i="1"/>
  <c r="R306" i="1"/>
  <c r="Q322" i="1"/>
  <c r="S322" i="1"/>
  <c r="R322" i="1"/>
  <c r="Q330" i="1"/>
  <c r="S330" i="1"/>
  <c r="R330" i="1"/>
  <c r="Q338" i="1"/>
  <c r="S338" i="1"/>
  <c r="R338" i="1"/>
  <c r="Q346" i="1"/>
  <c r="S346" i="1"/>
  <c r="R346" i="1"/>
  <c r="Q358" i="1"/>
  <c r="S358" i="1"/>
  <c r="R358" i="1"/>
  <c r="Q370" i="1"/>
  <c r="S370" i="1"/>
  <c r="R370" i="1"/>
  <c r="S386" i="1"/>
  <c r="R386" i="1"/>
  <c r="Q386" i="1"/>
  <c r="S394" i="1"/>
  <c r="R394" i="1"/>
  <c r="Q394" i="1"/>
  <c r="S402" i="1"/>
  <c r="R402" i="1"/>
  <c r="Q402" i="1"/>
  <c r="S414" i="1"/>
  <c r="R414" i="1"/>
  <c r="Q414" i="1"/>
  <c r="S422" i="1"/>
  <c r="R422" i="1"/>
  <c r="Q422" i="1"/>
  <c r="S430" i="1"/>
  <c r="R430" i="1"/>
  <c r="Q430" i="1"/>
  <c r="S438" i="1"/>
  <c r="R438" i="1"/>
  <c r="Q438" i="1"/>
  <c r="S446" i="1"/>
  <c r="R446" i="1"/>
  <c r="Q446" i="1"/>
  <c r="S454" i="1"/>
  <c r="R454" i="1"/>
  <c r="Q454" i="1"/>
  <c r="S466" i="1"/>
  <c r="R466" i="1"/>
  <c r="Q466" i="1"/>
  <c r="S474" i="1"/>
  <c r="R474" i="1"/>
  <c r="Q474" i="1"/>
  <c r="S482" i="1"/>
  <c r="R482" i="1"/>
  <c r="Q482" i="1"/>
  <c r="S494" i="1"/>
  <c r="R494" i="1"/>
  <c r="Q494" i="1"/>
  <c r="S502" i="1"/>
  <c r="R502" i="1"/>
  <c r="Q502" i="1"/>
  <c r="S510" i="1"/>
  <c r="R510" i="1"/>
  <c r="Q510" i="1"/>
  <c r="S518" i="1"/>
  <c r="R518" i="1"/>
  <c r="Q518" i="1"/>
  <c r="S526" i="1"/>
  <c r="R526" i="1"/>
  <c r="Q526" i="1"/>
  <c r="S534" i="1"/>
  <c r="R534" i="1"/>
  <c r="Q534" i="1"/>
  <c r="S546" i="1"/>
  <c r="R546" i="1"/>
  <c r="Q546" i="1"/>
  <c r="S554" i="1"/>
  <c r="R554" i="1"/>
  <c r="Q554" i="1"/>
  <c r="S566" i="1"/>
  <c r="R566" i="1"/>
  <c r="Q566" i="1"/>
  <c r="S574" i="1"/>
  <c r="R574" i="1"/>
  <c r="Q574" i="1"/>
  <c r="S586" i="1"/>
  <c r="R586" i="1"/>
  <c r="Q586" i="1"/>
  <c r="S594" i="1"/>
  <c r="R594" i="1"/>
  <c r="Q594" i="1"/>
  <c r="S602" i="1"/>
  <c r="R602" i="1"/>
  <c r="Q602" i="1"/>
  <c r="S614" i="1"/>
  <c r="R614" i="1"/>
  <c r="Q614" i="1"/>
  <c r="S622" i="1"/>
  <c r="R622" i="1"/>
  <c r="Q622" i="1"/>
  <c r="S634" i="1"/>
  <c r="R634" i="1"/>
  <c r="Q634" i="1"/>
  <c r="S642" i="1"/>
  <c r="R642" i="1"/>
  <c r="Q642" i="1"/>
  <c r="S650" i="1"/>
  <c r="R650" i="1"/>
  <c r="Q650" i="1"/>
  <c r="S658" i="1"/>
  <c r="R658" i="1"/>
  <c r="Q658" i="1"/>
  <c r="S666" i="1"/>
  <c r="R666" i="1"/>
  <c r="Q666" i="1"/>
  <c r="S670" i="1"/>
  <c r="R670" i="1"/>
  <c r="Q670" i="1"/>
  <c r="S674" i="1"/>
  <c r="R674" i="1"/>
  <c r="Q674" i="1"/>
  <c r="S678" i="1"/>
  <c r="R678" i="1"/>
  <c r="Q678" i="1"/>
  <c r="S682" i="1"/>
  <c r="R682" i="1"/>
  <c r="Q682" i="1"/>
  <c r="S686" i="1"/>
  <c r="R686" i="1"/>
  <c r="Q686" i="1"/>
  <c r="S690" i="1"/>
  <c r="R690" i="1"/>
  <c r="Q690" i="1"/>
  <c r="S694" i="1"/>
  <c r="R694" i="1"/>
  <c r="Q694" i="1"/>
  <c r="S698" i="1"/>
  <c r="R698" i="1"/>
  <c r="Q698" i="1"/>
  <c r="S702" i="1"/>
  <c r="R702" i="1"/>
  <c r="Q702" i="1"/>
  <c r="S706" i="1"/>
  <c r="R706" i="1"/>
  <c r="Q706" i="1"/>
  <c r="S710" i="1"/>
  <c r="R710" i="1"/>
  <c r="Q710" i="1"/>
  <c r="S714" i="1"/>
  <c r="R714" i="1"/>
  <c r="Q714" i="1"/>
  <c r="S718" i="1"/>
  <c r="R718" i="1"/>
  <c r="Q718" i="1"/>
  <c r="S722" i="1"/>
  <c r="R722" i="1"/>
  <c r="Q722" i="1"/>
  <c r="S726" i="1"/>
  <c r="R726" i="1"/>
  <c r="Q726" i="1"/>
  <c r="S730" i="1"/>
  <c r="R730" i="1"/>
  <c r="Q730" i="1"/>
  <c r="S734" i="1"/>
  <c r="R734" i="1"/>
  <c r="Q734" i="1"/>
  <c r="S738" i="1"/>
  <c r="R738" i="1"/>
  <c r="Q738" i="1"/>
  <c r="S742" i="1"/>
  <c r="R742" i="1"/>
  <c r="Q742" i="1"/>
  <c r="S746" i="1"/>
  <c r="R746" i="1"/>
  <c r="Q746" i="1"/>
  <c r="S750" i="1"/>
  <c r="R750" i="1"/>
  <c r="Q750" i="1"/>
  <c r="S754" i="1"/>
  <c r="R754" i="1"/>
  <c r="Q754" i="1"/>
  <c r="S758" i="1"/>
  <c r="R758" i="1"/>
  <c r="Q758" i="1"/>
  <c r="S762" i="1"/>
  <c r="R762" i="1"/>
  <c r="Q762" i="1"/>
  <c r="S766" i="1"/>
  <c r="R766" i="1"/>
  <c r="Q766" i="1"/>
  <c r="S770" i="1"/>
  <c r="R770" i="1"/>
  <c r="Q770" i="1"/>
  <c r="S774" i="1"/>
  <c r="R774" i="1"/>
  <c r="Q774" i="1"/>
  <c r="S778" i="1"/>
  <c r="R778" i="1"/>
  <c r="Q778" i="1"/>
  <c r="S782" i="1"/>
  <c r="R782" i="1"/>
  <c r="Q782" i="1"/>
  <c r="S786" i="1"/>
  <c r="R786" i="1"/>
  <c r="Q786" i="1"/>
  <c r="S790" i="1"/>
  <c r="R790" i="1"/>
  <c r="Q790" i="1"/>
  <c r="S794" i="1"/>
  <c r="R794" i="1"/>
  <c r="Q794" i="1"/>
  <c r="S798" i="1"/>
  <c r="R798" i="1"/>
  <c r="Q798" i="1"/>
  <c r="S802" i="1"/>
  <c r="R802" i="1"/>
  <c r="Q802" i="1"/>
  <c r="S806" i="1"/>
  <c r="R806" i="1"/>
  <c r="Q806" i="1"/>
  <c r="S810" i="1"/>
  <c r="R810" i="1"/>
  <c r="Q810" i="1"/>
  <c r="S814" i="1"/>
  <c r="R814" i="1"/>
  <c r="Q814" i="1"/>
  <c r="S818" i="1"/>
  <c r="R818" i="1"/>
  <c r="Q818" i="1"/>
  <c r="S822" i="1"/>
  <c r="R822" i="1"/>
  <c r="Q822" i="1"/>
  <c r="S826" i="1"/>
  <c r="R826" i="1"/>
  <c r="Q826" i="1"/>
  <c r="S830" i="1"/>
  <c r="R830" i="1"/>
  <c r="Q830" i="1"/>
  <c r="S834" i="1"/>
  <c r="R834" i="1"/>
  <c r="Q834" i="1"/>
  <c r="S838" i="1"/>
  <c r="R838" i="1"/>
  <c r="Q838" i="1"/>
  <c r="S842" i="1"/>
  <c r="R842" i="1"/>
  <c r="Q842" i="1"/>
  <c r="S846" i="1"/>
  <c r="R846" i="1"/>
  <c r="Q846" i="1"/>
  <c r="S850" i="1"/>
  <c r="R850" i="1"/>
  <c r="Q850" i="1"/>
  <c r="S854" i="1"/>
  <c r="R854" i="1"/>
  <c r="Q854" i="1"/>
  <c r="S858" i="1"/>
  <c r="R858" i="1"/>
  <c r="Q858" i="1"/>
  <c r="S862" i="1"/>
  <c r="R862" i="1"/>
  <c r="Q862" i="1"/>
  <c r="S866" i="1"/>
  <c r="R866" i="1"/>
  <c r="Q866" i="1"/>
  <c r="S870" i="1"/>
  <c r="R870" i="1"/>
  <c r="Q870" i="1"/>
  <c r="S874" i="1"/>
  <c r="R874" i="1"/>
  <c r="Q874" i="1"/>
  <c r="S878" i="1"/>
  <c r="R878" i="1"/>
  <c r="Q878" i="1"/>
  <c r="S882" i="1"/>
  <c r="R882" i="1"/>
  <c r="Q882" i="1"/>
  <c r="S886" i="1"/>
  <c r="R886" i="1"/>
  <c r="Q886" i="1"/>
  <c r="S890" i="1"/>
  <c r="R890" i="1"/>
  <c r="Q890" i="1"/>
  <c r="S894" i="1"/>
  <c r="R894" i="1"/>
  <c r="Q894" i="1"/>
  <c r="S898" i="1"/>
  <c r="R898" i="1"/>
  <c r="Q898" i="1"/>
  <c r="S902" i="1"/>
  <c r="R902" i="1"/>
  <c r="Q902" i="1"/>
  <c r="S906" i="1"/>
  <c r="R906" i="1"/>
  <c r="Q906" i="1"/>
  <c r="S910" i="1"/>
  <c r="R910" i="1"/>
  <c r="Q910" i="1"/>
  <c r="S914" i="1"/>
  <c r="R914" i="1"/>
  <c r="Q914" i="1"/>
  <c r="S918" i="1"/>
  <c r="R918" i="1"/>
  <c r="Q918" i="1"/>
  <c r="S922" i="1"/>
  <c r="R922" i="1"/>
  <c r="Q922" i="1"/>
  <c r="S926" i="1"/>
  <c r="R926" i="1"/>
  <c r="Q926" i="1"/>
  <c r="S930" i="1"/>
  <c r="R930" i="1"/>
  <c r="Q930" i="1"/>
  <c r="S934" i="1"/>
  <c r="R934" i="1"/>
  <c r="Q934" i="1"/>
  <c r="S938" i="1"/>
  <c r="R938" i="1"/>
  <c r="Q938" i="1"/>
  <c r="S942" i="1"/>
  <c r="R942" i="1"/>
  <c r="Q942" i="1"/>
  <c r="S946" i="1"/>
  <c r="R946" i="1"/>
  <c r="Q946" i="1"/>
  <c r="Q950" i="1"/>
  <c r="S950" i="1"/>
  <c r="R950" i="1"/>
  <c r="Q954" i="1"/>
  <c r="S954" i="1"/>
  <c r="R954" i="1"/>
  <c r="Q958" i="1"/>
  <c r="S958" i="1"/>
  <c r="R958" i="1"/>
  <c r="Q962" i="1"/>
  <c r="S962" i="1"/>
  <c r="R962" i="1"/>
  <c r="Q966" i="1"/>
  <c r="S966" i="1"/>
  <c r="R966" i="1"/>
  <c r="Q970" i="1"/>
  <c r="S970" i="1"/>
  <c r="R970" i="1"/>
  <c r="Q974" i="1"/>
  <c r="S974" i="1"/>
  <c r="R974" i="1"/>
  <c r="Q978" i="1"/>
  <c r="S978" i="1"/>
  <c r="R978" i="1"/>
  <c r="Q982" i="1"/>
  <c r="S982" i="1"/>
  <c r="R982" i="1"/>
  <c r="Q986" i="1"/>
  <c r="S986" i="1"/>
  <c r="R986" i="1"/>
  <c r="Q990" i="1"/>
  <c r="S990" i="1"/>
  <c r="R990" i="1"/>
  <c r="Q994" i="1"/>
  <c r="S994" i="1"/>
  <c r="R994" i="1"/>
  <c r="Q998" i="1"/>
  <c r="S998" i="1"/>
  <c r="R998" i="1"/>
  <c r="Q1002" i="1"/>
  <c r="S1002" i="1"/>
  <c r="R1002" i="1"/>
  <c r="Q1006" i="1"/>
  <c r="S1006" i="1"/>
  <c r="R1006" i="1"/>
  <c r="Q1010" i="1"/>
  <c r="S1010" i="1"/>
  <c r="R1010" i="1"/>
  <c r="Q1014" i="1"/>
  <c r="S1014" i="1"/>
  <c r="R1014" i="1"/>
  <c r="Q1018" i="1"/>
  <c r="S1018" i="1"/>
  <c r="R1018" i="1"/>
  <c r="Q1022" i="1"/>
  <c r="S1022" i="1"/>
  <c r="R1022" i="1"/>
  <c r="Q1026" i="1"/>
  <c r="S1026" i="1"/>
  <c r="R1026" i="1"/>
  <c r="Q1030" i="1"/>
  <c r="S1030" i="1"/>
  <c r="R1030" i="1"/>
  <c r="Q1034" i="1"/>
  <c r="S1034" i="1"/>
  <c r="R1034" i="1"/>
  <c r="Q1038" i="1"/>
  <c r="S1038" i="1"/>
  <c r="R1038" i="1"/>
  <c r="Q1042" i="1"/>
  <c r="S1042" i="1"/>
  <c r="R1042" i="1"/>
  <c r="Q1046" i="1"/>
  <c r="S1046" i="1"/>
  <c r="R1046" i="1"/>
  <c r="Q1050" i="1"/>
  <c r="S1050" i="1"/>
  <c r="R1050" i="1"/>
  <c r="Q1054" i="1"/>
  <c r="S1054" i="1"/>
  <c r="R1054" i="1"/>
  <c r="Q1058" i="1"/>
  <c r="S1058" i="1"/>
  <c r="R1058" i="1"/>
  <c r="Q1062" i="1"/>
  <c r="S1062" i="1"/>
  <c r="R1062" i="1"/>
  <c r="Q1066" i="1"/>
  <c r="S1066" i="1"/>
  <c r="R1066" i="1"/>
  <c r="Q1070" i="1"/>
  <c r="S1070" i="1"/>
  <c r="R1070" i="1"/>
  <c r="Q1074" i="1"/>
  <c r="S1074" i="1"/>
  <c r="R1074" i="1"/>
  <c r="Q1078" i="1"/>
  <c r="S1078" i="1"/>
  <c r="R1078" i="1"/>
  <c r="Q1082" i="1"/>
  <c r="S1082" i="1"/>
  <c r="R1082" i="1"/>
  <c r="Q1086" i="1"/>
  <c r="S1086" i="1"/>
  <c r="R1086" i="1"/>
  <c r="Q1090" i="1"/>
  <c r="S1090" i="1"/>
  <c r="R1090" i="1"/>
  <c r="Q1094" i="1"/>
  <c r="S1094" i="1"/>
  <c r="R1094" i="1"/>
  <c r="Q1098" i="1"/>
  <c r="S1098" i="1"/>
  <c r="R1098" i="1"/>
  <c r="Q1102" i="1"/>
  <c r="S1102" i="1"/>
  <c r="R1102" i="1"/>
  <c r="Q1106" i="1"/>
  <c r="S1106" i="1"/>
  <c r="R1106" i="1"/>
  <c r="Q1110" i="1"/>
  <c r="S1110" i="1"/>
  <c r="R1110" i="1"/>
  <c r="Q1114" i="1"/>
  <c r="S1114" i="1"/>
  <c r="R1114" i="1"/>
  <c r="Q1118" i="1"/>
  <c r="S1118" i="1"/>
  <c r="R1118" i="1"/>
  <c r="Q1122" i="1"/>
  <c r="S1122" i="1"/>
  <c r="R1122" i="1"/>
  <c r="Q1126" i="1"/>
  <c r="S1126" i="1"/>
  <c r="R1126" i="1"/>
  <c r="Q1130" i="1"/>
  <c r="S1130" i="1"/>
  <c r="R1130" i="1"/>
  <c r="Q1134" i="1"/>
  <c r="S1134" i="1"/>
  <c r="R1134" i="1"/>
  <c r="Q1138" i="1"/>
  <c r="S1138" i="1"/>
  <c r="R1138" i="1"/>
  <c r="Q1142" i="1"/>
  <c r="S1142" i="1"/>
  <c r="R1142" i="1"/>
  <c r="S1146" i="1"/>
  <c r="R1146" i="1"/>
  <c r="Q1146" i="1"/>
  <c r="S1150" i="1"/>
  <c r="R1150" i="1"/>
  <c r="Q1150" i="1"/>
  <c r="S1154" i="1"/>
  <c r="R1154" i="1"/>
  <c r="Q1154" i="1"/>
  <c r="S1158" i="1"/>
  <c r="R1158" i="1"/>
  <c r="Q1158" i="1"/>
  <c r="S1162" i="1"/>
  <c r="R1162" i="1"/>
  <c r="Q1162" i="1"/>
  <c r="S1166" i="1"/>
  <c r="R1166" i="1"/>
  <c r="Q1166" i="1"/>
  <c r="S1170" i="1"/>
  <c r="R1170" i="1"/>
  <c r="Q1170" i="1"/>
  <c r="S1174" i="1"/>
  <c r="R1174" i="1"/>
  <c r="Q1174" i="1"/>
  <c r="S1178" i="1"/>
  <c r="R1178" i="1"/>
  <c r="Q1178" i="1"/>
  <c r="S1182" i="1"/>
  <c r="R1182" i="1"/>
  <c r="Q1182" i="1"/>
  <c r="S1186" i="1"/>
  <c r="R1186" i="1"/>
  <c r="Q1186" i="1"/>
  <c r="S1190" i="1"/>
  <c r="R1190" i="1"/>
  <c r="Q1190" i="1"/>
  <c r="S1194" i="1"/>
  <c r="R1194" i="1"/>
  <c r="Q1194" i="1"/>
  <c r="S1198" i="1"/>
  <c r="R1198" i="1"/>
  <c r="Q1198" i="1"/>
  <c r="S1202" i="1"/>
  <c r="R1202" i="1"/>
  <c r="Q1202" i="1"/>
  <c r="S1206" i="1"/>
  <c r="R1206" i="1"/>
  <c r="Q1206" i="1"/>
  <c r="S1210" i="1"/>
  <c r="R1210" i="1"/>
  <c r="Q1210" i="1"/>
  <c r="S1214" i="1"/>
  <c r="R1214" i="1"/>
  <c r="Q1214" i="1"/>
  <c r="S1218" i="1"/>
  <c r="R1218" i="1"/>
  <c r="Q1218" i="1"/>
  <c r="S1222" i="1"/>
  <c r="R1222" i="1"/>
  <c r="Q1222" i="1"/>
  <c r="S1226" i="1"/>
  <c r="R1226" i="1"/>
  <c r="Q1226" i="1"/>
  <c r="S1230" i="1"/>
  <c r="R1230" i="1"/>
  <c r="Q1230" i="1"/>
  <c r="S1234" i="1"/>
  <c r="R1234" i="1"/>
  <c r="Q1234" i="1"/>
  <c r="S1238" i="1"/>
  <c r="R1238" i="1"/>
  <c r="Q1238" i="1"/>
  <c r="S1242" i="1"/>
  <c r="R1242" i="1"/>
  <c r="Q1242" i="1"/>
  <c r="S1246" i="1"/>
  <c r="R1246" i="1"/>
  <c r="Q1246" i="1"/>
  <c r="S1250" i="1"/>
  <c r="R1250" i="1"/>
  <c r="Q1250" i="1"/>
  <c r="S1254" i="1"/>
  <c r="R1254" i="1"/>
  <c r="Q1254" i="1"/>
  <c r="S12" i="1"/>
  <c r="Q18" i="1"/>
  <c r="S28" i="1"/>
  <c r="Q34" i="1"/>
  <c r="S2" i="1"/>
  <c r="R2" i="1"/>
  <c r="S14" i="1"/>
  <c r="R14" i="1"/>
  <c r="S22" i="1"/>
  <c r="R22" i="1"/>
  <c r="Q38" i="1"/>
  <c r="S38" i="1"/>
  <c r="R38" i="1"/>
  <c r="Q50" i="1"/>
  <c r="S50" i="1"/>
  <c r="R50" i="1"/>
  <c r="Q66" i="1"/>
  <c r="S66" i="1"/>
  <c r="R66" i="1"/>
  <c r="Q74" i="1"/>
  <c r="S74" i="1"/>
  <c r="R74" i="1"/>
  <c r="Q82" i="1"/>
  <c r="S82" i="1"/>
  <c r="R82" i="1"/>
  <c r="Q90" i="1"/>
  <c r="S90" i="1"/>
  <c r="R90" i="1"/>
  <c r="Q94" i="1"/>
  <c r="S94" i="1"/>
  <c r="R94" i="1"/>
  <c r="Q102" i="1"/>
  <c r="S102" i="1"/>
  <c r="R102" i="1"/>
  <c r="Q110" i="1"/>
  <c r="S110" i="1"/>
  <c r="R110" i="1"/>
  <c r="Q118" i="1"/>
  <c r="S118" i="1"/>
  <c r="R118" i="1"/>
  <c r="Q130" i="1"/>
  <c r="S130" i="1"/>
  <c r="R130" i="1"/>
  <c r="Q142" i="1"/>
  <c r="S142" i="1"/>
  <c r="R142" i="1"/>
  <c r="Q162" i="1"/>
  <c r="S162" i="1"/>
  <c r="R162" i="1"/>
  <c r="Q174" i="1"/>
  <c r="S174" i="1"/>
  <c r="R174" i="1"/>
  <c r="Q182" i="1"/>
  <c r="S182" i="1"/>
  <c r="R182" i="1"/>
  <c r="Q218" i="1"/>
  <c r="S218" i="1"/>
  <c r="R218" i="1"/>
  <c r="Q230" i="1"/>
  <c r="S230" i="1"/>
  <c r="R230" i="1"/>
  <c r="Q242" i="1"/>
  <c r="S242" i="1"/>
  <c r="R242" i="1"/>
  <c r="Q254" i="1"/>
  <c r="S254" i="1"/>
  <c r="R254" i="1"/>
  <c r="Q258" i="1"/>
  <c r="S258" i="1"/>
  <c r="R258" i="1"/>
  <c r="Q270" i="1"/>
  <c r="S270" i="1"/>
  <c r="R270" i="1"/>
  <c r="Q282" i="1"/>
  <c r="S282" i="1"/>
  <c r="R282" i="1"/>
  <c r="Q294" i="1"/>
  <c r="S294" i="1"/>
  <c r="R294" i="1"/>
  <c r="Q302" i="1"/>
  <c r="S302" i="1"/>
  <c r="R302" i="1"/>
  <c r="Q326" i="1"/>
  <c r="S326" i="1"/>
  <c r="R326" i="1"/>
  <c r="Q334" i="1"/>
  <c r="S334" i="1"/>
  <c r="R334" i="1"/>
  <c r="Q342" i="1"/>
  <c r="S342" i="1"/>
  <c r="R342" i="1"/>
  <c r="Q354" i="1"/>
  <c r="S354" i="1"/>
  <c r="R354" i="1"/>
  <c r="Q362" i="1"/>
  <c r="S362" i="1"/>
  <c r="R362" i="1"/>
  <c r="Q374" i="1"/>
  <c r="S374" i="1"/>
  <c r="R374" i="1"/>
  <c r="S378" i="1"/>
  <c r="Q378" i="1"/>
  <c r="R378" i="1"/>
  <c r="S382" i="1"/>
  <c r="R382" i="1"/>
  <c r="Q382" i="1"/>
  <c r="S390" i="1"/>
  <c r="R390" i="1"/>
  <c r="Q390" i="1"/>
  <c r="S398" i="1"/>
  <c r="R398" i="1"/>
  <c r="Q398" i="1"/>
  <c r="S406" i="1"/>
  <c r="R406" i="1"/>
  <c r="Q406" i="1"/>
  <c r="S410" i="1"/>
  <c r="R410" i="1"/>
  <c r="Q410" i="1"/>
  <c r="S418" i="1"/>
  <c r="R418" i="1"/>
  <c r="Q418" i="1"/>
  <c r="S426" i="1"/>
  <c r="R426" i="1"/>
  <c r="Q426" i="1"/>
  <c r="S434" i="1"/>
  <c r="R434" i="1"/>
  <c r="Q434" i="1"/>
  <c r="S442" i="1"/>
  <c r="R442" i="1"/>
  <c r="Q442" i="1"/>
  <c r="S450" i="1"/>
  <c r="R450" i="1"/>
  <c r="Q450" i="1"/>
  <c r="S458" i="1"/>
  <c r="R458" i="1"/>
  <c r="Q458" i="1"/>
  <c r="S462" i="1"/>
  <c r="R462" i="1"/>
  <c r="Q462" i="1"/>
  <c r="S470" i="1"/>
  <c r="R470" i="1"/>
  <c r="Q470" i="1"/>
  <c r="S478" i="1"/>
  <c r="R478" i="1"/>
  <c r="Q478" i="1"/>
  <c r="S486" i="1"/>
  <c r="R486" i="1"/>
  <c r="Q486" i="1"/>
  <c r="S490" i="1"/>
  <c r="R490" i="1"/>
  <c r="Q490" i="1"/>
  <c r="S498" i="1"/>
  <c r="R498" i="1"/>
  <c r="Q498" i="1"/>
  <c r="S506" i="1"/>
  <c r="R506" i="1"/>
  <c r="Q506" i="1"/>
  <c r="S514" i="1"/>
  <c r="R514" i="1"/>
  <c r="Q514" i="1"/>
  <c r="S522" i="1"/>
  <c r="R522" i="1"/>
  <c r="Q522" i="1"/>
  <c r="S530" i="1"/>
  <c r="R530" i="1"/>
  <c r="Q530" i="1"/>
  <c r="S538" i="1"/>
  <c r="R538" i="1"/>
  <c r="Q538" i="1"/>
  <c r="S542" i="1"/>
  <c r="R542" i="1"/>
  <c r="Q542" i="1"/>
  <c r="S550" i="1"/>
  <c r="R550" i="1"/>
  <c r="Q550" i="1"/>
  <c r="S558" i="1"/>
  <c r="R558" i="1"/>
  <c r="Q558" i="1"/>
  <c r="S562" i="1"/>
  <c r="R562" i="1"/>
  <c r="Q562" i="1"/>
  <c r="S570" i="1"/>
  <c r="R570" i="1"/>
  <c r="Q570" i="1"/>
  <c r="S578" i="1"/>
  <c r="R578" i="1"/>
  <c r="Q578" i="1"/>
  <c r="S582" i="1"/>
  <c r="R582" i="1"/>
  <c r="Q582" i="1"/>
  <c r="S590" i="1"/>
  <c r="R590" i="1"/>
  <c r="Q590" i="1"/>
  <c r="S598" i="1"/>
  <c r="R598" i="1"/>
  <c r="Q598" i="1"/>
  <c r="S606" i="1"/>
  <c r="R606" i="1"/>
  <c r="Q606" i="1"/>
  <c r="S610" i="1"/>
  <c r="R610" i="1"/>
  <c r="Q610" i="1"/>
  <c r="S618" i="1"/>
  <c r="R618" i="1"/>
  <c r="Q618" i="1"/>
  <c r="S626" i="1"/>
  <c r="R626" i="1"/>
  <c r="Q626" i="1"/>
  <c r="S630" i="1"/>
  <c r="R630" i="1"/>
  <c r="Q630" i="1"/>
  <c r="S638" i="1"/>
  <c r="R638" i="1"/>
  <c r="Q638" i="1"/>
  <c r="S646" i="1"/>
  <c r="R646" i="1"/>
  <c r="Q646" i="1"/>
  <c r="S654" i="1"/>
  <c r="R654" i="1"/>
  <c r="Q654" i="1"/>
  <c r="S662" i="1"/>
  <c r="R662" i="1"/>
  <c r="Q662" i="1"/>
  <c r="Q3" i="1"/>
  <c r="S3" i="1"/>
  <c r="Q7" i="1"/>
  <c r="S7" i="1"/>
  <c r="Q11" i="1"/>
  <c r="S11" i="1"/>
  <c r="Q15" i="1"/>
  <c r="S15" i="1"/>
  <c r="Q19" i="1"/>
  <c r="S19" i="1"/>
  <c r="Q23" i="1"/>
  <c r="S23" i="1"/>
  <c r="Q27" i="1"/>
  <c r="S27" i="1"/>
  <c r="Q31" i="1"/>
  <c r="S31" i="1"/>
  <c r="R35" i="1"/>
  <c r="Q35" i="1"/>
  <c r="R39" i="1"/>
  <c r="Q39" i="1"/>
  <c r="S39" i="1"/>
  <c r="R43" i="1"/>
  <c r="Q43" i="1"/>
  <c r="S43" i="1"/>
  <c r="R47" i="1"/>
  <c r="Q47" i="1"/>
  <c r="S47" i="1"/>
  <c r="R51" i="1"/>
  <c r="Q51" i="1"/>
  <c r="S51" i="1"/>
  <c r="R55" i="1"/>
  <c r="Q55" i="1"/>
  <c r="S55" i="1"/>
  <c r="R59" i="1"/>
  <c r="Q59" i="1"/>
  <c r="S59" i="1"/>
  <c r="R63" i="1"/>
  <c r="Q63" i="1"/>
  <c r="S63" i="1"/>
  <c r="R67" i="1"/>
  <c r="Q67" i="1"/>
  <c r="S67" i="1"/>
  <c r="R71" i="1"/>
  <c r="Q71" i="1"/>
  <c r="S71" i="1"/>
  <c r="R75" i="1"/>
  <c r="Q75" i="1"/>
  <c r="S75" i="1"/>
  <c r="R79" i="1"/>
  <c r="Q79" i="1"/>
  <c r="S79" i="1"/>
  <c r="R83" i="1"/>
  <c r="Q83" i="1"/>
  <c r="S83" i="1"/>
  <c r="R87" i="1"/>
  <c r="Q87" i="1"/>
  <c r="S87" i="1"/>
  <c r="R91" i="1"/>
  <c r="Q91" i="1"/>
  <c r="S91" i="1"/>
  <c r="R95" i="1"/>
  <c r="Q95" i="1"/>
  <c r="S95" i="1"/>
  <c r="R99" i="1"/>
  <c r="Q99" i="1"/>
  <c r="S99" i="1"/>
  <c r="R103" i="1"/>
  <c r="Q103" i="1"/>
  <c r="S103" i="1"/>
  <c r="R107" i="1"/>
  <c r="Q107" i="1"/>
  <c r="S107" i="1"/>
  <c r="R111" i="1"/>
  <c r="Q111" i="1"/>
  <c r="S111" i="1"/>
  <c r="R115" i="1"/>
  <c r="Q115" i="1"/>
  <c r="S115" i="1"/>
  <c r="R119" i="1"/>
  <c r="Q119" i="1"/>
  <c r="S119" i="1"/>
  <c r="R123" i="1"/>
  <c r="Q123" i="1"/>
  <c r="S123" i="1"/>
  <c r="R127" i="1"/>
  <c r="Q127" i="1"/>
  <c r="S127" i="1"/>
  <c r="R131" i="1"/>
  <c r="Q131" i="1"/>
  <c r="S131" i="1"/>
  <c r="R135" i="1"/>
  <c r="Q135" i="1"/>
  <c r="S135" i="1"/>
  <c r="R139" i="1"/>
  <c r="Q139" i="1"/>
  <c r="S139" i="1"/>
  <c r="R143" i="1"/>
  <c r="Q143" i="1"/>
  <c r="S143" i="1"/>
  <c r="R147" i="1"/>
  <c r="Q147" i="1"/>
  <c r="S147" i="1"/>
  <c r="R151" i="1"/>
  <c r="Q151" i="1"/>
  <c r="S151" i="1"/>
  <c r="R155" i="1"/>
  <c r="Q155" i="1"/>
  <c r="S155" i="1"/>
  <c r="R159" i="1"/>
  <c r="Q159" i="1"/>
  <c r="S159" i="1"/>
  <c r="R163" i="1"/>
  <c r="Q163" i="1"/>
  <c r="S163" i="1"/>
  <c r="R167" i="1"/>
  <c r="Q167" i="1"/>
  <c r="S167" i="1"/>
  <c r="R171" i="1"/>
  <c r="Q171" i="1"/>
  <c r="S171" i="1"/>
  <c r="R175" i="1"/>
  <c r="Q175" i="1"/>
  <c r="S175" i="1"/>
  <c r="R179" i="1"/>
  <c r="Q179" i="1"/>
  <c r="S179" i="1"/>
  <c r="R183" i="1"/>
  <c r="Q183" i="1"/>
  <c r="S183" i="1"/>
  <c r="R187" i="1"/>
  <c r="Q187" i="1"/>
  <c r="S187" i="1"/>
  <c r="R191" i="1"/>
  <c r="Q191" i="1"/>
  <c r="S191" i="1"/>
  <c r="R195" i="1"/>
  <c r="Q195" i="1"/>
  <c r="S195" i="1"/>
  <c r="R199" i="1"/>
  <c r="Q199" i="1"/>
  <c r="S199" i="1"/>
  <c r="R203" i="1"/>
  <c r="Q203" i="1"/>
  <c r="S203" i="1"/>
  <c r="R207" i="1"/>
  <c r="Q207" i="1"/>
  <c r="S207" i="1"/>
  <c r="R211" i="1"/>
  <c r="Q211" i="1"/>
  <c r="S211" i="1"/>
  <c r="R215" i="1"/>
  <c r="Q215" i="1"/>
  <c r="S215" i="1"/>
  <c r="R219" i="1"/>
  <c r="Q219" i="1"/>
  <c r="S219" i="1"/>
  <c r="R223" i="1"/>
  <c r="Q223" i="1"/>
  <c r="S223" i="1"/>
  <c r="R227" i="1"/>
  <c r="Q227" i="1"/>
  <c r="S227" i="1"/>
  <c r="R231" i="1"/>
  <c r="Q231" i="1"/>
  <c r="S231" i="1"/>
  <c r="R235" i="1"/>
  <c r="Q235" i="1"/>
  <c r="S235" i="1"/>
  <c r="R239" i="1"/>
  <c r="Q239" i="1"/>
  <c r="S239" i="1"/>
  <c r="R243" i="1"/>
  <c r="Q243" i="1"/>
  <c r="S243" i="1"/>
  <c r="R247" i="1"/>
  <c r="Q247" i="1"/>
  <c r="S247" i="1"/>
  <c r="R251" i="1"/>
  <c r="Q251" i="1"/>
  <c r="S251" i="1"/>
  <c r="R255" i="1"/>
  <c r="Q255" i="1"/>
  <c r="S255" i="1"/>
  <c r="R259" i="1"/>
  <c r="Q259" i="1"/>
  <c r="S259" i="1"/>
  <c r="R263" i="1"/>
  <c r="Q263" i="1"/>
  <c r="S263" i="1"/>
  <c r="R267" i="1"/>
  <c r="Q267" i="1"/>
  <c r="S267" i="1"/>
  <c r="R271" i="1"/>
  <c r="Q271" i="1"/>
  <c r="S271" i="1"/>
  <c r="R275" i="1"/>
  <c r="Q275" i="1"/>
  <c r="S275" i="1"/>
  <c r="R279" i="1"/>
  <c r="Q279" i="1"/>
  <c r="S279" i="1"/>
  <c r="R283" i="1"/>
  <c r="Q283" i="1"/>
  <c r="S283" i="1"/>
  <c r="R287" i="1"/>
  <c r="Q287" i="1"/>
  <c r="S287" i="1"/>
  <c r="R291" i="1"/>
  <c r="Q291" i="1"/>
  <c r="S291" i="1"/>
  <c r="R295" i="1"/>
  <c r="Q295" i="1"/>
  <c r="S295" i="1"/>
  <c r="R299" i="1"/>
  <c r="Q299" i="1"/>
  <c r="S299" i="1"/>
  <c r="R303" i="1"/>
  <c r="Q303" i="1"/>
  <c r="S303" i="1"/>
  <c r="R307" i="1"/>
  <c r="Q307" i="1"/>
  <c r="S307" i="1"/>
  <c r="R311" i="1"/>
  <c r="Q311" i="1"/>
  <c r="S311" i="1"/>
  <c r="R315" i="1"/>
  <c r="Q315" i="1"/>
  <c r="S315" i="1"/>
  <c r="R319" i="1"/>
  <c r="Q319" i="1"/>
  <c r="S319" i="1"/>
  <c r="R323" i="1"/>
  <c r="Q323" i="1"/>
  <c r="S323" i="1"/>
  <c r="R327" i="1"/>
  <c r="Q327" i="1"/>
  <c r="S327" i="1"/>
  <c r="R331" i="1"/>
  <c r="Q331" i="1"/>
  <c r="S331" i="1"/>
  <c r="R335" i="1"/>
  <c r="Q335" i="1"/>
  <c r="S335" i="1"/>
  <c r="R339" i="1"/>
  <c r="Q339" i="1"/>
  <c r="S339" i="1"/>
  <c r="R343" i="1"/>
  <c r="Q343" i="1"/>
  <c r="S343" i="1"/>
  <c r="R347" i="1"/>
  <c r="Q347" i="1"/>
  <c r="S347" i="1"/>
  <c r="R351" i="1"/>
  <c r="Q351" i="1"/>
  <c r="S351" i="1"/>
  <c r="R355" i="1"/>
  <c r="Q355" i="1"/>
  <c r="S355" i="1"/>
  <c r="R359" i="1"/>
  <c r="Q359" i="1"/>
  <c r="S359" i="1"/>
  <c r="R363" i="1"/>
  <c r="Q363" i="1"/>
  <c r="S363" i="1"/>
  <c r="R367" i="1"/>
  <c r="Q367" i="1"/>
  <c r="S367" i="1"/>
  <c r="R371" i="1"/>
  <c r="Q371" i="1"/>
  <c r="S371" i="1"/>
  <c r="R375" i="1"/>
  <c r="Q375" i="1"/>
  <c r="S375" i="1"/>
  <c r="S379" i="1"/>
  <c r="R379" i="1"/>
  <c r="Q379" i="1"/>
  <c r="S383" i="1"/>
  <c r="R383" i="1"/>
  <c r="Q383" i="1"/>
  <c r="S387" i="1"/>
  <c r="R387" i="1"/>
  <c r="Q387" i="1"/>
  <c r="S391" i="1"/>
  <c r="R391" i="1"/>
  <c r="Q391" i="1"/>
  <c r="S395" i="1"/>
  <c r="R395" i="1"/>
  <c r="Q395" i="1"/>
  <c r="S399" i="1"/>
  <c r="R399" i="1"/>
  <c r="Q399" i="1"/>
  <c r="S403" i="1"/>
  <c r="R403" i="1"/>
  <c r="Q403" i="1"/>
  <c r="S407" i="1"/>
  <c r="R407" i="1"/>
  <c r="Q407" i="1"/>
  <c r="S411" i="1"/>
  <c r="R411" i="1"/>
  <c r="Q411" i="1"/>
  <c r="S415" i="1"/>
  <c r="R415" i="1"/>
  <c r="Q415" i="1"/>
  <c r="S419" i="1"/>
  <c r="R419" i="1"/>
  <c r="Q419" i="1"/>
  <c r="S423" i="1"/>
  <c r="R423" i="1"/>
  <c r="Q423" i="1"/>
  <c r="S427" i="1"/>
  <c r="R427" i="1"/>
  <c r="Q427" i="1"/>
  <c r="S431" i="1"/>
  <c r="R431" i="1"/>
  <c r="Q431" i="1"/>
  <c r="S435" i="1"/>
  <c r="R435" i="1"/>
  <c r="Q435" i="1"/>
  <c r="S439" i="1"/>
  <c r="R439" i="1"/>
  <c r="Q439" i="1"/>
  <c r="S443" i="1"/>
  <c r="R443" i="1"/>
  <c r="Q443" i="1"/>
  <c r="S447" i="1"/>
  <c r="R447" i="1"/>
  <c r="Q447" i="1"/>
  <c r="S451" i="1"/>
  <c r="R451" i="1"/>
  <c r="Q451" i="1"/>
  <c r="S455" i="1"/>
  <c r="R455" i="1"/>
  <c r="Q455" i="1"/>
  <c r="S459" i="1"/>
  <c r="R459" i="1"/>
  <c r="Q459" i="1"/>
  <c r="S463" i="1"/>
  <c r="R463" i="1"/>
  <c r="Q463" i="1"/>
  <c r="S467" i="1"/>
  <c r="R467" i="1"/>
  <c r="Q467" i="1"/>
  <c r="S471" i="1"/>
  <c r="R471" i="1"/>
  <c r="Q471" i="1"/>
  <c r="S475" i="1"/>
  <c r="R475" i="1"/>
  <c r="Q475" i="1"/>
  <c r="S479" i="1"/>
  <c r="R479" i="1"/>
  <c r="Q479" i="1"/>
  <c r="S483" i="1"/>
  <c r="R483" i="1"/>
  <c r="Q483" i="1"/>
  <c r="S487" i="1"/>
  <c r="R487" i="1"/>
  <c r="Q487" i="1"/>
  <c r="S491" i="1"/>
  <c r="R491" i="1"/>
  <c r="Q491" i="1"/>
  <c r="S495" i="1"/>
  <c r="R495" i="1"/>
  <c r="Q495" i="1"/>
  <c r="S499" i="1"/>
  <c r="R499" i="1"/>
  <c r="Q499" i="1"/>
  <c r="S503" i="1"/>
  <c r="R503" i="1"/>
  <c r="Q503" i="1"/>
  <c r="S507" i="1"/>
  <c r="R507" i="1"/>
  <c r="Q507" i="1"/>
  <c r="S511" i="1"/>
  <c r="R511" i="1"/>
  <c r="Q511" i="1"/>
  <c r="S515" i="1"/>
  <c r="R515" i="1"/>
  <c r="Q515" i="1"/>
  <c r="S519" i="1"/>
  <c r="R519" i="1"/>
  <c r="Q519" i="1"/>
  <c r="S523" i="1"/>
  <c r="R523" i="1"/>
  <c r="Q523" i="1"/>
  <c r="S527" i="1"/>
  <c r="R527" i="1"/>
  <c r="Q527" i="1"/>
  <c r="S531" i="1"/>
  <c r="R531" i="1"/>
  <c r="Q531" i="1"/>
  <c r="S535" i="1"/>
  <c r="R535" i="1"/>
  <c r="Q535" i="1"/>
  <c r="S539" i="1"/>
  <c r="R539" i="1"/>
  <c r="Q539" i="1"/>
  <c r="S543" i="1"/>
  <c r="R543" i="1"/>
  <c r="Q543" i="1"/>
  <c r="S547" i="1"/>
  <c r="R547" i="1"/>
  <c r="Q547" i="1"/>
  <c r="S551" i="1"/>
  <c r="R551" i="1"/>
  <c r="Q551" i="1"/>
  <c r="S555" i="1"/>
  <c r="R555" i="1"/>
  <c r="Q555" i="1"/>
  <c r="S559" i="1"/>
  <c r="R559" i="1"/>
  <c r="Q559" i="1"/>
  <c r="S563" i="1"/>
  <c r="R563" i="1"/>
  <c r="Q563" i="1"/>
  <c r="S567" i="1"/>
  <c r="R567" i="1"/>
  <c r="Q567" i="1"/>
  <c r="S571" i="1"/>
  <c r="R571" i="1"/>
  <c r="Q571" i="1"/>
  <c r="S575" i="1"/>
  <c r="R575" i="1"/>
  <c r="Q575" i="1"/>
  <c r="S579" i="1"/>
  <c r="R579" i="1"/>
  <c r="Q579" i="1"/>
  <c r="S583" i="1"/>
  <c r="R583" i="1"/>
  <c r="Q583" i="1"/>
  <c r="S587" i="1"/>
  <c r="R587" i="1"/>
  <c r="Q587" i="1"/>
  <c r="S591" i="1"/>
  <c r="R591" i="1"/>
  <c r="Q591" i="1"/>
  <c r="S595" i="1"/>
  <c r="R595" i="1"/>
  <c r="Q595" i="1"/>
  <c r="S599" i="1"/>
  <c r="R599" i="1"/>
  <c r="Q599" i="1"/>
  <c r="S603" i="1"/>
  <c r="R603" i="1"/>
  <c r="Q603" i="1"/>
  <c r="S607" i="1"/>
  <c r="R607" i="1"/>
  <c r="Q607" i="1"/>
  <c r="S611" i="1"/>
  <c r="R611" i="1"/>
  <c r="Q611" i="1"/>
  <c r="S615" i="1"/>
  <c r="R615" i="1"/>
  <c r="Q615" i="1"/>
  <c r="S619" i="1"/>
  <c r="R619" i="1"/>
  <c r="Q619" i="1"/>
  <c r="S623" i="1"/>
  <c r="R623" i="1"/>
  <c r="Q623" i="1"/>
  <c r="S627" i="1"/>
  <c r="R627" i="1"/>
  <c r="Q627" i="1"/>
  <c r="S631" i="1"/>
  <c r="R631" i="1"/>
  <c r="Q631" i="1"/>
  <c r="S635" i="1"/>
  <c r="R635" i="1"/>
  <c r="Q635" i="1"/>
  <c r="S639" i="1"/>
  <c r="R639" i="1"/>
  <c r="Q639" i="1"/>
  <c r="S643" i="1"/>
  <c r="R643" i="1"/>
  <c r="Q643" i="1"/>
  <c r="S647" i="1"/>
  <c r="R647" i="1"/>
  <c r="Q647" i="1"/>
  <c r="S651" i="1"/>
  <c r="R651" i="1"/>
  <c r="Q651" i="1"/>
  <c r="S655" i="1"/>
  <c r="R655" i="1"/>
  <c r="Q655" i="1"/>
  <c r="S659" i="1"/>
  <c r="R659" i="1"/>
  <c r="Q659" i="1"/>
  <c r="S663" i="1"/>
  <c r="R663" i="1"/>
  <c r="Q663" i="1"/>
  <c r="S667" i="1"/>
  <c r="R667" i="1"/>
  <c r="Q667" i="1"/>
  <c r="S671" i="1"/>
  <c r="R671" i="1"/>
  <c r="Q671" i="1"/>
  <c r="S675" i="1"/>
  <c r="R675" i="1"/>
  <c r="Q675" i="1"/>
  <c r="S679" i="1"/>
  <c r="R679" i="1"/>
  <c r="Q679" i="1"/>
  <c r="S683" i="1"/>
  <c r="R683" i="1"/>
  <c r="Q683" i="1"/>
  <c r="S687" i="1"/>
  <c r="R687" i="1"/>
  <c r="Q687" i="1"/>
  <c r="S691" i="1"/>
  <c r="R691" i="1"/>
  <c r="Q691" i="1"/>
  <c r="S695" i="1"/>
  <c r="R695" i="1"/>
  <c r="Q695" i="1"/>
  <c r="S699" i="1"/>
  <c r="R699" i="1"/>
  <c r="Q699" i="1"/>
  <c r="S703" i="1"/>
  <c r="R703" i="1"/>
  <c r="Q703" i="1"/>
  <c r="S707" i="1"/>
  <c r="R707" i="1"/>
  <c r="Q707" i="1"/>
  <c r="S711" i="1"/>
  <c r="R711" i="1"/>
  <c r="Q711" i="1"/>
  <c r="S715" i="1"/>
  <c r="R715" i="1"/>
  <c r="Q715" i="1"/>
  <c r="S719" i="1"/>
  <c r="R719" i="1"/>
  <c r="Q719" i="1"/>
  <c r="S723" i="1"/>
  <c r="R723" i="1"/>
  <c r="Q723" i="1"/>
  <c r="S727" i="1"/>
  <c r="R727" i="1"/>
  <c r="Q727" i="1"/>
  <c r="S731" i="1"/>
  <c r="R731" i="1"/>
  <c r="Q731" i="1"/>
  <c r="S735" i="1"/>
  <c r="R735" i="1"/>
  <c r="Q735" i="1"/>
  <c r="S739" i="1"/>
  <c r="R739" i="1"/>
  <c r="Q739" i="1"/>
  <c r="S743" i="1"/>
  <c r="R743" i="1"/>
  <c r="Q743" i="1"/>
  <c r="S747" i="1"/>
  <c r="R747" i="1"/>
  <c r="Q747" i="1"/>
  <c r="S751" i="1"/>
  <c r="R751" i="1"/>
  <c r="Q751" i="1"/>
  <c r="S755" i="1"/>
  <c r="R755" i="1"/>
  <c r="Q755" i="1"/>
  <c r="S759" i="1"/>
  <c r="R759" i="1"/>
  <c r="Q759" i="1"/>
  <c r="S763" i="1"/>
  <c r="R763" i="1"/>
  <c r="Q763" i="1"/>
  <c r="S767" i="1"/>
  <c r="R767" i="1"/>
  <c r="Q767" i="1"/>
  <c r="S771" i="1"/>
  <c r="R771" i="1"/>
  <c r="Q771" i="1"/>
  <c r="S775" i="1"/>
  <c r="R775" i="1"/>
  <c r="Q775" i="1"/>
  <c r="S779" i="1"/>
  <c r="R779" i="1"/>
  <c r="Q779" i="1"/>
  <c r="S783" i="1"/>
  <c r="R783" i="1"/>
  <c r="Q783" i="1"/>
  <c r="S787" i="1"/>
  <c r="R787" i="1"/>
  <c r="Q787" i="1"/>
  <c r="S791" i="1"/>
  <c r="R791" i="1"/>
  <c r="Q791" i="1"/>
  <c r="S795" i="1"/>
  <c r="R795" i="1"/>
  <c r="Q795" i="1"/>
  <c r="S799" i="1"/>
  <c r="R799" i="1"/>
  <c r="Q799" i="1"/>
  <c r="S803" i="1"/>
  <c r="R803" i="1"/>
  <c r="Q803" i="1"/>
  <c r="S807" i="1"/>
  <c r="R807" i="1"/>
  <c r="Q807" i="1"/>
  <c r="S811" i="1"/>
  <c r="R811" i="1"/>
  <c r="Q811" i="1"/>
  <c r="S815" i="1"/>
  <c r="R815" i="1"/>
  <c r="Q815" i="1"/>
  <c r="S819" i="1"/>
  <c r="R819" i="1"/>
  <c r="Q819" i="1"/>
  <c r="S823" i="1"/>
  <c r="R823" i="1"/>
  <c r="Q823" i="1"/>
  <c r="S827" i="1"/>
  <c r="R827" i="1"/>
  <c r="Q827" i="1"/>
  <c r="S831" i="1"/>
  <c r="R831" i="1"/>
  <c r="Q831" i="1"/>
  <c r="S835" i="1"/>
  <c r="R835" i="1"/>
  <c r="Q835" i="1"/>
  <c r="S839" i="1"/>
  <c r="R839" i="1"/>
  <c r="Q839" i="1"/>
  <c r="S843" i="1"/>
  <c r="R843" i="1"/>
  <c r="Q843" i="1"/>
  <c r="S847" i="1"/>
  <c r="R847" i="1"/>
  <c r="Q847" i="1"/>
  <c r="S851" i="1"/>
  <c r="R851" i="1"/>
  <c r="Q851" i="1"/>
  <c r="S855" i="1"/>
  <c r="R855" i="1"/>
  <c r="Q855" i="1"/>
  <c r="S859" i="1"/>
  <c r="R859" i="1"/>
  <c r="Q859" i="1"/>
  <c r="S863" i="1"/>
  <c r="R863" i="1"/>
  <c r="Q863" i="1"/>
  <c r="S867" i="1"/>
  <c r="R867" i="1"/>
  <c r="Q867" i="1"/>
  <c r="S871" i="1"/>
  <c r="R871" i="1"/>
  <c r="Q871" i="1"/>
  <c r="S875" i="1"/>
  <c r="R875" i="1"/>
  <c r="Q875" i="1"/>
  <c r="S879" i="1"/>
  <c r="R879" i="1"/>
  <c r="Q879" i="1"/>
  <c r="S883" i="1"/>
  <c r="R883" i="1"/>
  <c r="Q883" i="1"/>
  <c r="S887" i="1"/>
  <c r="R887" i="1"/>
  <c r="Q887" i="1"/>
  <c r="S891" i="1"/>
  <c r="R891" i="1"/>
  <c r="Q891" i="1"/>
  <c r="S895" i="1"/>
  <c r="R895" i="1"/>
  <c r="Q895" i="1"/>
  <c r="S899" i="1"/>
  <c r="R899" i="1"/>
  <c r="Q899" i="1"/>
  <c r="S903" i="1"/>
  <c r="R903" i="1"/>
  <c r="Q903" i="1"/>
  <c r="S907" i="1"/>
  <c r="R907" i="1"/>
  <c r="Q907" i="1"/>
  <c r="S911" i="1"/>
  <c r="R911" i="1"/>
  <c r="Q911" i="1"/>
  <c r="S915" i="1"/>
  <c r="R915" i="1"/>
  <c r="Q915" i="1"/>
  <c r="S919" i="1"/>
  <c r="R919" i="1"/>
  <c r="Q919" i="1"/>
  <c r="S923" i="1"/>
  <c r="R923" i="1"/>
  <c r="Q923" i="1"/>
  <c r="S927" i="1"/>
  <c r="R927" i="1"/>
  <c r="Q927" i="1"/>
  <c r="S931" i="1"/>
  <c r="R931" i="1"/>
  <c r="Q931" i="1"/>
  <c r="S935" i="1"/>
  <c r="R935" i="1"/>
  <c r="Q935" i="1"/>
  <c r="S939" i="1"/>
  <c r="R939" i="1"/>
  <c r="Q939" i="1"/>
  <c r="S943" i="1"/>
  <c r="R943" i="1"/>
  <c r="Q943" i="1"/>
  <c r="R947" i="1"/>
  <c r="Q947" i="1"/>
  <c r="S947" i="1"/>
  <c r="R951" i="1"/>
  <c r="Q951" i="1"/>
  <c r="S951" i="1"/>
  <c r="R955" i="1"/>
  <c r="Q955" i="1"/>
  <c r="S955" i="1"/>
  <c r="R959" i="1"/>
  <c r="Q959" i="1"/>
  <c r="S959" i="1"/>
  <c r="R963" i="1"/>
  <c r="Q963" i="1"/>
  <c r="S963" i="1"/>
  <c r="R967" i="1"/>
  <c r="Q967" i="1"/>
  <c r="S967" i="1"/>
  <c r="R971" i="1"/>
  <c r="Q971" i="1"/>
  <c r="S971" i="1"/>
  <c r="R975" i="1"/>
  <c r="Q975" i="1"/>
  <c r="S975" i="1"/>
  <c r="R979" i="1"/>
  <c r="Q979" i="1"/>
  <c r="S979" i="1"/>
  <c r="R983" i="1"/>
  <c r="Q983" i="1"/>
  <c r="S983" i="1"/>
  <c r="R987" i="1"/>
  <c r="Q987" i="1"/>
  <c r="S987" i="1"/>
  <c r="R991" i="1"/>
  <c r="Q991" i="1"/>
  <c r="S991" i="1"/>
  <c r="R995" i="1"/>
  <c r="Q995" i="1"/>
  <c r="S995" i="1"/>
  <c r="R999" i="1"/>
  <c r="Q999" i="1"/>
  <c r="S999" i="1"/>
  <c r="R1003" i="1"/>
  <c r="Q1003" i="1"/>
  <c r="S1003" i="1"/>
  <c r="R1007" i="1"/>
  <c r="Q1007" i="1"/>
  <c r="S1007" i="1"/>
  <c r="R1011" i="1"/>
  <c r="Q1011" i="1"/>
  <c r="S1011" i="1"/>
  <c r="R1015" i="1"/>
  <c r="Q1015" i="1"/>
  <c r="S1015" i="1"/>
  <c r="R1019" i="1"/>
  <c r="Q1019" i="1"/>
  <c r="S1019" i="1"/>
  <c r="R1023" i="1"/>
  <c r="Q1023" i="1"/>
  <c r="S1023" i="1"/>
  <c r="R1027" i="1"/>
  <c r="Q1027" i="1"/>
  <c r="S1027" i="1"/>
  <c r="R1031" i="1"/>
  <c r="Q1031" i="1"/>
  <c r="S1031" i="1"/>
  <c r="R1035" i="1"/>
  <c r="Q1035" i="1"/>
  <c r="S1035" i="1"/>
  <c r="R1039" i="1"/>
  <c r="Q1039" i="1"/>
  <c r="S1039" i="1"/>
  <c r="R1043" i="1"/>
  <c r="Q1043" i="1"/>
  <c r="S1043" i="1"/>
  <c r="R1047" i="1"/>
  <c r="Q1047" i="1"/>
  <c r="S1047" i="1"/>
  <c r="R1051" i="1"/>
  <c r="Q1051" i="1"/>
  <c r="S1051" i="1"/>
  <c r="R1055" i="1"/>
  <c r="Q1055" i="1"/>
  <c r="S1055" i="1"/>
  <c r="R1059" i="1"/>
  <c r="Q1059" i="1"/>
  <c r="S1059" i="1"/>
  <c r="R1063" i="1"/>
  <c r="Q1063" i="1"/>
  <c r="S1063" i="1"/>
  <c r="R1067" i="1"/>
  <c r="Q1067" i="1"/>
  <c r="S1067" i="1"/>
  <c r="R1071" i="1"/>
  <c r="Q1071" i="1"/>
  <c r="S1071" i="1"/>
  <c r="R1075" i="1"/>
  <c r="Q1075" i="1"/>
  <c r="S1075" i="1"/>
  <c r="R1079" i="1"/>
  <c r="Q1079" i="1"/>
  <c r="S1079" i="1"/>
  <c r="R1083" i="1"/>
  <c r="Q1083" i="1"/>
  <c r="S1083" i="1"/>
  <c r="R1087" i="1"/>
  <c r="Q1087" i="1"/>
  <c r="S1087" i="1"/>
  <c r="R1091" i="1"/>
  <c r="Q1091" i="1"/>
  <c r="S1091" i="1"/>
  <c r="R1095" i="1"/>
  <c r="Q1095" i="1"/>
  <c r="S1095" i="1"/>
  <c r="R1099" i="1"/>
  <c r="Q1099" i="1"/>
  <c r="S1099" i="1"/>
  <c r="R1103" i="1"/>
  <c r="Q1103" i="1"/>
  <c r="S1103" i="1"/>
  <c r="R1107" i="1"/>
  <c r="Q1107" i="1"/>
  <c r="S1107" i="1"/>
  <c r="R1111" i="1"/>
  <c r="Q1111" i="1"/>
  <c r="S1111" i="1"/>
  <c r="R1115" i="1"/>
  <c r="Q1115" i="1"/>
  <c r="S1115" i="1"/>
  <c r="R1119" i="1"/>
  <c r="Q1119" i="1"/>
  <c r="S1119" i="1"/>
  <c r="R1123" i="1"/>
  <c r="Q1123" i="1"/>
  <c r="S1123" i="1"/>
  <c r="R1127" i="1"/>
  <c r="Q1127" i="1"/>
  <c r="S1127" i="1"/>
  <c r="R1131" i="1"/>
  <c r="Q1131" i="1"/>
  <c r="S1131" i="1"/>
  <c r="R1135" i="1"/>
  <c r="Q1135" i="1"/>
  <c r="S1135" i="1"/>
  <c r="R1139" i="1"/>
  <c r="Q1139" i="1"/>
  <c r="S1139" i="1"/>
  <c r="R1143" i="1"/>
  <c r="Q1143" i="1"/>
  <c r="S1143" i="1"/>
  <c r="Q1147" i="1"/>
  <c r="S1147" i="1"/>
  <c r="R1147" i="1"/>
  <c r="Q1151" i="1"/>
  <c r="S1151" i="1"/>
  <c r="R1151" i="1"/>
  <c r="Q1155" i="1"/>
  <c r="S1155" i="1"/>
  <c r="R1155" i="1"/>
  <c r="Q1159" i="1"/>
  <c r="S1159" i="1"/>
  <c r="R1159" i="1"/>
  <c r="Q1163" i="1"/>
  <c r="S1163" i="1"/>
  <c r="R1163" i="1"/>
  <c r="Q1167" i="1"/>
  <c r="S1167" i="1"/>
  <c r="R1167" i="1"/>
  <c r="Q1171" i="1"/>
  <c r="S1171" i="1"/>
  <c r="R1171" i="1"/>
  <c r="Q1175" i="1"/>
  <c r="S1175" i="1"/>
  <c r="R1175" i="1"/>
  <c r="Q1179" i="1"/>
  <c r="S1179" i="1"/>
  <c r="R1179" i="1"/>
  <c r="R3" i="1"/>
  <c r="S8" i="1"/>
  <c r="Q14" i="1"/>
  <c r="R19" i="1"/>
  <c r="S24" i="1"/>
  <c r="Q30" i="1"/>
  <c r="S35" i="1"/>
  <c r="Q1183" i="1"/>
  <c r="S1183" i="1"/>
  <c r="R1183" i="1"/>
  <c r="Q1187" i="1"/>
  <c r="S1187" i="1"/>
  <c r="R1187" i="1"/>
  <c r="Q1191" i="1"/>
  <c r="S1191" i="1"/>
  <c r="R1191" i="1"/>
  <c r="Q1195" i="1"/>
  <c r="S1195" i="1"/>
  <c r="R1195" i="1"/>
  <c r="Q1199" i="1"/>
  <c r="S1199" i="1"/>
  <c r="R1199" i="1"/>
  <c r="Q1203" i="1"/>
  <c r="S1203" i="1"/>
  <c r="R1203" i="1"/>
  <c r="Q1207" i="1"/>
  <c r="S1207" i="1"/>
  <c r="R1207" i="1"/>
  <c r="Q1211" i="1"/>
  <c r="S1211" i="1"/>
  <c r="R1211" i="1"/>
  <c r="Q1215" i="1"/>
  <c r="S1215" i="1"/>
  <c r="R1215" i="1"/>
  <c r="Q1219" i="1"/>
  <c r="S1219" i="1"/>
  <c r="R1219" i="1"/>
  <c r="Q1223" i="1"/>
  <c r="S1223" i="1"/>
  <c r="R1223" i="1"/>
  <c r="Q1227" i="1"/>
  <c r="S1227" i="1"/>
  <c r="R1227" i="1"/>
  <c r="Q1231" i="1"/>
  <c r="S1231" i="1"/>
  <c r="R1231" i="1"/>
  <c r="Q1235" i="1"/>
  <c r="S1235" i="1"/>
  <c r="R1235" i="1"/>
  <c r="Q1239" i="1"/>
  <c r="S1239" i="1"/>
  <c r="R1239" i="1"/>
  <c r="Q1243" i="1"/>
  <c r="S1243" i="1"/>
  <c r="R1243" i="1"/>
  <c r="Q1247" i="1"/>
  <c r="S1247" i="1"/>
  <c r="R1247" i="1"/>
  <c r="Q1251" i="1"/>
  <c r="S1251" i="1"/>
  <c r="R1251" i="1"/>
  <c r="Q1255" i="1"/>
  <c r="S1255" i="1"/>
  <c r="R1255" i="1"/>
  <c r="R1176" i="1"/>
  <c r="Q1176" i="1"/>
  <c r="S1176" i="1"/>
  <c r="R1180" i="1"/>
  <c r="Q1180" i="1"/>
  <c r="S1180" i="1"/>
  <c r="R1184" i="1"/>
  <c r="Q1184" i="1"/>
  <c r="S1184" i="1"/>
  <c r="R1188" i="1"/>
  <c r="Q1188" i="1"/>
  <c r="S1188" i="1"/>
  <c r="R1192" i="1"/>
  <c r="Q1192" i="1"/>
  <c r="S1192" i="1"/>
  <c r="R1196" i="1"/>
  <c r="Q1196" i="1"/>
  <c r="S1196" i="1"/>
  <c r="R1200" i="1"/>
  <c r="Q1200" i="1"/>
  <c r="S1200" i="1"/>
  <c r="R1204" i="1"/>
  <c r="Q1204" i="1"/>
  <c r="S1204" i="1"/>
  <c r="R1208" i="1"/>
  <c r="Q1208" i="1"/>
  <c r="S1208" i="1"/>
  <c r="R1212" i="1"/>
  <c r="Q1212" i="1"/>
  <c r="S1212" i="1"/>
  <c r="R1216" i="1"/>
  <c r="Q1216" i="1"/>
  <c r="S1216" i="1"/>
  <c r="R1220" i="1"/>
  <c r="Q1220" i="1"/>
  <c r="S1220" i="1"/>
  <c r="R1224" i="1"/>
  <c r="Q1224" i="1"/>
  <c r="S1224" i="1"/>
  <c r="R1228" i="1"/>
  <c r="Q1228" i="1"/>
  <c r="S1228" i="1"/>
  <c r="R1232" i="1"/>
  <c r="Q1232" i="1"/>
  <c r="S1232" i="1"/>
  <c r="R1236" i="1"/>
  <c r="Q1236" i="1"/>
  <c r="S1236" i="1"/>
  <c r="R1240" i="1"/>
  <c r="Q1240" i="1"/>
  <c r="S1240" i="1"/>
  <c r="R1244" i="1"/>
  <c r="Q1244" i="1"/>
  <c r="S1244" i="1"/>
  <c r="R1248" i="1"/>
  <c r="Q1248" i="1"/>
  <c r="S1248" i="1"/>
  <c r="R1252" i="1"/>
  <c r="Q1252" i="1"/>
  <c r="S1252" i="1"/>
  <c r="R1256" i="1"/>
  <c r="Q1256" i="1"/>
  <c r="S1256" i="1"/>
  <c r="S1185" i="1"/>
  <c r="R1185" i="1"/>
  <c r="Q1185" i="1"/>
  <c r="S1189" i="1"/>
  <c r="R1189" i="1"/>
  <c r="Q1189" i="1"/>
  <c r="S1193" i="1"/>
  <c r="R1193" i="1"/>
  <c r="Q1193" i="1"/>
  <c r="S1197" i="1"/>
  <c r="R1197" i="1"/>
  <c r="Q1197" i="1"/>
  <c r="S1201" i="1"/>
  <c r="R1201" i="1"/>
  <c r="Q1201" i="1"/>
  <c r="S1205" i="1"/>
  <c r="R1205" i="1"/>
  <c r="Q1205" i="1"/>
  <c r="S1209" i="1"/>
  <c r="R1209" i="1"/>
  <c r="Q1209" i="1"/>
  <c r="S1213" i="1"/>
  <c r="R1213" i="1"/>
  <c r="Q1213" i="1"/>
  <c r="S1217" i="1"/>
  <c r="R1217" i="1"/>
  <c r="Q1217" i="1"/>
  <c r="S1221" i="1"/>
  <c r="R1221" i="1"/>
  <c r="Q1221" i="1"/>
  <c r="S1225" i="1"/>
  <c r="R1225" i="1"/>
  <c r="Q1225" i="1"/>
  <c r="S1229" i="1"/>
  <c r="R1229" i="1"/>
  <c r="Q1229" i="1"/>
  <c r="S1233" i="1"/>
  <c r="R1233" i="1"/>
  <c r="Q1233" i="1"/>
  <c r="S1237" i="1"/>
  <c r="R1237" i="1"/>
  <c r="Q1237" i="1"/>
  <c r="S1241" i="1"/>
  <c r="R1241" i="1"/>
  <c r="Q1241" i="1"/>
  <c r="S1245" i="1"/>
  <c r="R1245" i="1"/>
  <c r="Q1245" i="1"/>
  <c r="S1249" i="1"/>
  <c r="R1249" i="1"/>
  <c r="Q1249" i="1"/>
  <c r="S1253" i="1"/>
  <c r="R1253" i="1"/>
  <c r="Q1253" i="1"/>
  <c r="S1257" i="1"/>
  <c r="R1257" i="1"/>
  <c r="Q1257" i="1"/>
  <c r="K379" i="1"/>
  <c r="K378" i="1"/>
  <c r="K159" i="1"/>
  <c r="K143" i="1"/>
  <c r="K140" i="1"/>
  <c r="K137" i="1"/>
  <c r="K136" i="1"/>
  <c r="K66" i="1"/>
  <c r="K65" i="1"/>
  <c r="K64" i="1"/>
  <c r="K63" i="1"/>
  <c r="K62" i="1"/>
  <c r="K61" i="1"/>
  <c r="K60" i="1"/>
  <c r="K59" i="1"/>
  <c r="K58" i="1"/>
</calcChain>
</file>

<file path=xl/comments1.xml><?xml version="1.0" encoding="utf-8"?>
<comments xmlns="http://schemas.openxmlformats.org/spreadsheetml/2006/main">
  <authors>
    <author>blanchet</author>
    <author>Andres Uriarte</author>
  </authors>
  <commentList>
    <comment ref="F6" authorId="0" shapeId="0">
      <text>
        <r>
          <rPr>
            <b/>
            <sz val="9"/>
            <color indexed="81"/>
            <rFont val="Tahoma"/>
            <family val="2"/>
          </rPr>
          <t>blanchet:</t>
        </r>
        <r>
          <rPr>
            <sz val="9"/>
            <color indexed="81"/>
            <rFont val="Tahoma"/>
            <family val="2"/>
          </rPr>
          <t xml:space="preserve">
This is for mature stock, immature and 0-year should be used for food web assessment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blanchet:</t>
        </r>
        <r>
          <rPr>
            <sz val="9"/>
            <color indexed="81"/>
            <rFont val="Tahoma"/>
            <family val="2"/>
          </rPr>
          <t xml:space="preserve">
obtained by "Eastern E" from Table 6 of Bothun et al. (2008)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blanchet:</t>
        </r>
        <r>
          <rPr>
            <sz val="9"/>
            <color indexed="81"/>
            <rFont val="Tahoma"/>
            <family val="2"/>
          </rPr>
          <t xml:space="preserve">
should be split between demersal and pelagic.
A very large majority consist in rays and shark species</t>
        </r>
      </text>
    </comment>
    <comment ref="H138" authorId="1" shapeId="0">
      <text>
        <r>
          <rPr>
            <b/>
            <sz val="9"/>
            <color indexed="81"/>
            <rFont val="Tahoma"/>
            <family val="2"/>
          </rPr>
          <t>Andres Uriarte:</t>
        </r>
        <r>
          <rPr>
            <sz val="9"/>
            <color indexed="81"/>
            <rFont val="Tahoma"/>
            <family val="2"/>
          </rPr>
          <t xml:space="preserve">
A value reached and surpassed in the historical assessment of ICES (2014)</t>
        </r>
      </text>
    </comment>
    <comment ref="H139" authorId="1" shapeId="0">
      <text>
        <r>
          <rPr>
            <b/>
            <sz val="9"/>
            <color indexed="81"/>
            <rFont val="Tahoma"/>
            <family val="2"/>
          </rPr>
          <t>Andres Uriarte:</t>
        </r>
        <r>
          <rPr>
            <sz val="9"/>
            <color indexed="81"/>
            <rFont val="Tahoma"/>
            <family val="2"/>
          </rPr>
          <t xml:space="preserve">
A value reached and surpassed in the historical assessment of ICES (2014)</t>
        </r>
      </text>
    </comment>
  </commentList>
</comments>
</file>

<file path=xl/sharedStrings.xml><?xml version="1.0" encoding="utf-8"?>
<sst xmlns="http://schemas.openxmlformats.org/spreadsheetml/2006/main" count="19201" uniqueCount="823">
  <si>
    <t>CaseID</t>
  </si>
  <si>
    <t>CaseName</t>
  </si>
  <si>
    <t>Spatial_Assessment_Unit</t>
  </si>
  <si>
    <t>SAU_ID</t>
  </si>
  <si>
    <t>Indicator</t>
  </si>
  <si>
    <t>Unit</t>
  </si>
  <si>
    <t>norwegian BARENTS SEA</t>
  </si>
  <si>
    <t>norwegian BARENTS SEA - LOFOTEN</t>
  </si>
  <si>
    <t>Fish</t>
  </si>
  <si>
    <t>Gadus morhua SSB (COD in Subareas I and II)</t>
  </si>
  <si>
    <t>t</t>
  </si>
  <si>
    <t>Hippoglosoides platessoides 0-group abundance (Long rough dab - 0-group - Abundance indices)</t>
  </si>
  <si>
    <t>index value</t>
  </si>
  <si>
    <t>Melanogrammus aeglefinus SSB (HADDOCK in Subareas I and II)</t>
  </si>
  <si>
    <t>Fjords &amp; Coast (ice-free zone)</t>
  </si>
  <si>
    <t>coastal Gadus morhua SSB (NORWEGAIN COASTAL WATER COD in Subareas I and II)</t>
  </si>
  <si>
    <t>Mallottus villosus SSB (CAPELIN in Subareas I and II, excluding Division IIa west of 5°W)</t>
  </si>
  <si>
    <t>Clupea harengus SSB (HERRING in Subareas I, II, and V, and in Divisions IVa and XIVa)</t>
  </si>
  <si>
    <t>Micromesistius poutassou SSB (BLUE WHITING in Subareas I–IX, XII, and XIV)</t>
  </si>
  <si>
    <t>Boreogadus saida total stock Biomass (ARCTIC COD after data in Hop &amp; Gjaeseter, 2013)</t>
  </si>
  <si>
    <t>Mammals</t>
  </si>
  <si>
    <t>Balaenoptera acutorostrata Abundance level in the Barents Sea compared to 1989-1995 period (MINKE WHALE 2002-2007 abundanceof "Eastern" (E) stock (according to Bothun et al. (2008) and values reported by the IWC)</t>
  </si>
  <si>
    <t>indiv.</t>
  </si>
  <si>
    <t>Pagophilus groenlandicus stock size (HARP SEAL from Greenland area + White Sea/Barents Sea area; ICES data)</t>
  </si>
  <si>
    <t>Proportion of non-threatened Cetacean species (from Norwegian Red list)</t>
  </si>
  <si>
    <t>%</t>
  </si>
  <si>
    <t>seasonnal-ice zone</t>
  </si>
  <si>
    <t>Proportion of non-threatened pagophiletic Mammals</t>
  </si>
  <si>
    <t>Proportion of non-threatened coastal mammal species (3 species)</t>
  </si>
  <si>
    <t>Fjord &amp; Coast (seasonnal-ice zone)</t>
  </si>
  <si>
    <t>Proportion of non-threatened Fish species (according to Norwegian red list)</t>
  </si>
  <si>
    <t>Birds</t>
  </si>
  <si>
    <t>Uria lomvia Population trend over last 5 yr</t>
  </si>
  <si>
    <t>Uria lomvia Breeding success over last 3 yr</t>
  </si>
  <si>
    <t>Uria aalge Population trend over last 5 yr</t>
  </si>
  <si>
    <t>Rissa tridactyla Population trend over last 5 yr</t>
  </si>
  <si>
    <t>ice-free zone</t>
  </si>
  <si>
    <t>Rissa tridactyla Breeding success over last 5 yr</t>
  </si>
  <si>
    <t>[nest-leaving chicks/pair]-ratio</t>
  </si>
  <si>
    <t>Fratercula arctica Population trend over last 5 yr</t>
  </si>
  <si>
    <t>Abundance of Alle alle at sea (Little auk, sighting data)</t>
  </si>
  <si>
    <t>% of BASELINE</t>
  </si>
  <si>
    <t>Abundance of Fulmarus glacialis at sea (Northern fulmar, sighting data)</t>
  </si>
  <si>
    <t>Abundance of Rissa tridactyla at sea (black-legged kittiwake, sighting data)</t>
  </si>
  <si>
    <t>Abundance of Uria lomvia at sea (polar guillemot, sighting data)</t>
  </si>
  <si>
    <t>Abundance of Uria aalge at sea (common guillemot, sighting data)</t>
  </si>
  <si>
    <t>Abundance of Fratercula arctica at sea (atlantic puffin, sighting data)</t>
  </si>
  <si>
    <t>Proportion of non-threatened Pelagos-feeding seabird species</t>
  </si>
  <si>
    <t>Proportion of non-threatened Benthos-feeding seabird species</t>
  </si>
  <si>
    <t>Nordland fjords</t>
  </si>
  <si>
    <t>Phytoplankton</t>
  </si>
  <si>
    <t>eutrophication Chl-a value</t>
  </si>
  <si>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g/L</t>
    </r>
  </si>
  <si>
    <t>Zooplankton</t>
  </si>
  <si>
    <t>Biomass of zooplankton [&gt;2 mm]</t>
  </si>
  <si>
    <t>% deviation from BASELINE</t>
  </si>
  <si>
    <t>Biomass of zooplankton [1 mm-2 mm]</t>
  </si>
  <si>
    <t>Biomass of zooplankton [0.18 mm-1 mm]</t>
  </si>
  <si>
    <t>Abundance level of Calanus finmarchicus</t>
  </si>
  <si>
    <t>z score</t>
  </si>
  <si>
    <t>Benthic Veg</t>
  </si>
  <si>
    <t>Kelp forest extent</t>
  </si>
  <si>
    <t>% regrowth</t>
  </si>
  <si>
    <t>Troms fjords</t>
  </si>
  <si>
    <t>Finnmark fjords</t>
  </si>
  <si>
    <t>Benthic Fauna</t>
  </si>
  <si>
    <t>Stock of Pandalus borealis (NORTHERN SHRIMP IN THE BARENTS SEA (ICES SUB-AREAS I AND II))</t>
  </si>
  <si>
    <t>proportion of BMSY</t>
  </si>
  <si>
    <t>AMBI</t>
  </si>
  <si>
    <t>biotic inde</t>
  </si>
  <si>
    <t>Svalbard fjords</t>
  </si>
  <si>
    <t>Offshore (ice-free zone)</t>
  </si>
  <si>
    <t>ES100</t>
  </si>
  <si>
    <t>ES(100)</t>
  </si>
  <si>
    <t>abundance level [macrofauna]</t>
  </si>
  <si>
    <t>deviation from BASELINE</t>
  </si>
  <si>
    <t>evenness [macrofauna]</t>
  </si>
  <si>
    <t>1-lambaprime</t>
  </si>
  <si>
    <t>Basque Country</t>
  </si>
  <si>
    <t>0-25 m</t>
  </si>
  <si>
    <t>M-AMBI</t>
  </si>
  <si>
    <t>25-50 m</t>
  </si>
  <si>
    <t>50-100 m</t>
  </si>
  <si>
    <t>100-150 m</t>
  </si>
  <si>
    <t>150-200 m</t>
  </si>
  <si>
    <t>Offshore waters (&gt;200 m depth)</t>
  </si>
  <si>
    <t>CFR</t>
  </si>
  <si>
    <t>Blooms of any phytoplankton taxa</t>
  </si>
  <si>
    <t>Water column habitat</t>
  </si>
  <si>
    <t>Oxygen saturation</t>
  </si>
  <si>
    <t>Turbidity</t>
  </si>
  <si>
    <t>NTU</t>
  </si>
  <si>
    <t>Suspended solids</t>
  </si>
  <si>
    <t>mg/l</t>
  </si>
  <si>
    <t>Ammonia</t>
  </si>
  <si>
    <t>umol/l</t>
  </si>
  <si>
    <t>Nitrate</t>
  </si>
  <si>
    <t>Phosphate</t>
  </si>
  <si>
    <t>Biological value Zooplankton</t>
  </si>
  <si>
    <t>Biological value Macroalgae</t>
  </si>
  <si>
    <t>Biological value Macroinvertebrates</t>
  </si>
  <si>
    <t>Biological value Demersal Fish</t>
  </si>
  <si>
    <t>Biological value Seabirds</t>
  </si>
  <si>
    <t>Biological value Mammals</t>
  </si>
  <si>
    <t>Basque EEZ</t>
  </si>
  <si>
    <t>Catch-biomass ratio Engraulis</t>
  </si>
  <si>
    <t>Fishing mortality L. budegassa (VIIIC &amp; Ixa)</t>
  </si>
  <si>
    <t>Fishing mortality L. piscatorius</t>
  </si>
  <si>
    <t>Fishing mortality L. boscii (8c9a)</t>
  </si>
  <si>
    <t>Fishing mortality L. whiffiagonis (8c9a)</t>
  </si>
  <si>
    <t>Fishing mortality Merluccius BoB+North</t>
  </si>
  <si>
    <t>Fishing Mortality Merluccius  Iberian Waters</t>
  </si>
  <si>
    <t>Fishing mortality Sardine VIIIc+Ixa</t>
  </si>
  <si>
    <t>Fishing mortality Trachurus</t>
  </si>
  <si>
    <t>Fishing mortality Scomber (NEAM)</t>
  </si>
  <si>
    <t>Fishing mortality Micromesistius (I-IX)</t>
  </si>
  <si>
    <t>Fishing mortality T. alalunga</t>
  </si>
  <si>
    <t>Fishing mortality T. thynnus</t>
  </si>
  <si>
    <t>Fish larger than mean size 1st sexual maturation Engraulis</t>
  </si>
  <si>
    <t>Fish larger than mean size 1st sexual maturation L. budegassa</t>
  </si>
  <si>
    <t>Fish larger than mean size 1st sexual maturation L. piscatorius</t>
  </si>
  <si>
    <t>Fish larger than mean size 1st sexual maturation L. boscii</t>
  </si>
  <si>
    <t>Fish larger than mean size 1st sexual maturation L. whiffiagonis</t>
  </si>
  <si>
    <t>Fish larger than mean size 1st sexual maturation Merluccius</t>
  </si>
  <si>
    <t>Fish larger than mean size 1st sexual maturation Trachurus</t>
  </si>
  <si>
    <t>Fish larger than mean size 1st sexual maturation Scomber</t>
  </si>
  <si>
    <t>Fish larger than mean size 1st sexual maturation Micromesistius</t>
  </si>
  <si>
    <t>Spawning-stock biomass L. budegassa BoBiscay</t>
  </si>
  <si>
    <t>Spawning-stock biomass L. piscatorius BoBiscay</t>
  </si>
  <si>
    <t>Spawning-stock biomass L. boscii (8c9a)</t>
  </si>
  <si>
    <t>Spawning-stock biomass L. whiffiagonis (8c9a)</t>
  </si>
  <si>
    <t>Spawning-stock biomass Sardine VIIIc-Ixa</t>
  </si>
  <si>
    <t>Spawning-stock biomass Trachurus</t>
  </si>
  <si>
    <t>Spawning-stock biomass Scomber (NEAM)</t>
  </si>
  <si>
    <t>t^10</t>
  </si>
  <si>
    <t>Spawning-stock biomass Engraulis</t>
  </si>
  <si>
    <t>Spawning-stock biomass Merluccius BoBiscay+North</t>
  </si>
  <si>
    <t>Spawning-stock biomass Merluccius Iberian Waters</t>
  </si>
  <si>
    <t>Spawning-stock biomass Micromesistius</t>
  </si>
  <si>
    <t>Spawning-stock biomass T. alalunga (Natlantic stock)</t>
  </si>
  <si>
    <t>Spawning-stock biomass T. thynnus East Atlantic + Med)</t>
  </si>
  <si>
    <t>Proportion of fish larger than 1000 mm</t>
  </si>
  <si>
    <t>Ratio NIS/native species macroinvertebrates</t>
  </si>
  <si>
    <t>Ratio NIS/native species macroalgae</t>
  </si>
  <si>
    <t>Chlorophyll a 90th percentile</t>
  </si>
  <si>
    <t>ug/l</t>
  </si>
  <si>
    <t>Benthic habitat</t>
  </si>
  <si>
    <t>Seabed affected by human activities</t>
  </si>
  <si>
    <t>% of km2</t>
  </si>
  <si>
    <t>Dutch North Sea</t>
  </si>
  <si>
    <t>Dutch EEZ</t>
  </si>
  <si>
    <t>LFI</t>
  </si>
  <si>
    <t>Biomass of species &gt; 40 cm as a proportion of the total species biomass</t>
  </si>
  <si>
    <t>MML</t>
  </si>
  <si>
    <t>Ratio of length-weigthed assemblage species sum to total species biomass</t>
  </si>
  <si>
    <t>MTL</t>
  </si>
  <si>
    <t>Ratio of trophic level-weigthed assemblage species sum to total species biomass</t>
  </si>
  <si>
    <t>Typological group sensitive to seafloor physical impact</t>
  </si>
  <si>
    <t>Mean % of total individual density (number of individuals per m²)</t>
  </si>
  <si>
    <t>Typological group highly sensitive to seafloor physical impact</t>
  </si>
  <si>
    <t>Mean % of total biomass density (g AFDW per m²)</t>
  </si>
  <si>
    <t>Mean % of total number of taxa</t>
  </si>
  <si>
    <t>Chlorophyll a concentration</t>
  </si>
  <si>
    <t>Slope of the chlorophyll - salinity gradient relationship</t>
  </si>
  <si>
    <t>Copepod concentration</t>
  </si>
  <si>
    <t>Number of individuals per liter</t>
  </si>
  <si>
    <t>Phytoplankton species richness</t>
  </si>
  <si>
    <t>Mean number of species</t>
  </si>
  <si>
    <t>Zooplankton species richness</t>
  </si>
  <si>
    <t>Benthic invertebrates species richness</t>
  </si>
  <si>
    <t>Total number of species</t>
  </si>
  <si>
    <t>Benthic species richness</t>
  </si>
  <si>
    <t>Benthopelagic species richness</t>
  </si>
  <si>
    <t>Pelagic species richness</t>
  </si>
  <si>
    <t>Bird species richness</t>
  </si>
  <si>
    <t>Mammal species richness</t>
  </si>
  <si>
    <t>Lithuania</t>
  </si>
  <si>
    <t>Coastal waters</t>
  </si>
  <si>
    <t>% of biomass</t>
  </si>
  <si>
    <t>Transitional waters</t>
  </si>
  <si>
    <t>Territorial sea</t>
  </si>
  <si>
    <t>Biomass of microphagous zooplankton</t>
  </si>
  <si>
    <t>Maximum macrophyte distribution depth</t>
  </si>
  <si>
    <t>m</t>
  </si>
  <si>
    <t>Fish community size index</t>
  </si>
  <si>
    <t>index</t>
  </si>
  <si>
    <t>Fish community abundance index</t>
  </si>
  <si>
    <t>Fishing mortality Fmsy of Baltic herring</t>
  </si>
  <si>
    <t>Fishing mortality Fmsy of Baltic sprat</t>
  </si>
  <si>
    <t>Fishing mortality Fmsy of Baltic cod</t>
  </si>
  <si>
    <t>Proportion of oiled seabirds</t>
  </si>
  <si>
    <t>percentage</t>
  </si>
  <si>
    <t>Summertime average total phosphorus concentration</t>
  </si>
  <si>
    <t>mg P/l</t>
  </si>
  <si>
    <t>Summertime average total nitrogen concentration</t>
  </si>
  <si>
    <t>mg N/l</t>
  </si>
  <si>
    <t>Annual average total nitrogen concentration</t>
  </si>
  <si>
    <t>Annual average total phosphorus concentration</t>
  </si>
  <si>
    <t>Wintertime dissolved inorganic nitrogen concentration</t>
  </si>
  <si>
    <t>Wintertime dissolved inorganic phosphorus compounds concentration</t>
  </si>
  <si>
    <t>Summertime average chlorophyll a concentration</t>
  </si>
  <si>
    <t>μg/l</t>
  </si>
  <si>
    <t>Secchi depth</t>
  </si>
  <si>
    <t>Extent of the seabed significantly affected by human activities</t>
  </si>
  <si>
    <t>Abundance of wintering populations of seabirds Red-throated Diver and Black-throated Loon</t>
  </si>
  <si>
    <t>individual</t>
  </si>
  <si>
    <t>Abundance of wintering Great Crested Grebe (Podiceps cristatus)</t>
  </si>
  <si>
    <t>Abundance of wintering populations of seabirds Common Merganser (Megus merganser)</t>
  </si>
  <si>
    <t>Abundance of wintering populations of seabirds Velvet Scotter (Melanitta fusca)</t>
  </si>
  <si>
    <t>Abundance of wintering populations of seabirds Long-tailed Duck (Clangula hyemalis)</t>
  </si>
  <si>
    <t>Abundance of wintering populations of seabirds Common Goldeneye (Bucephala clangula)</t>
  </si>
  <si>
    <t>All Taxa</t>
  </si>
  <si>
    <t>Biopollution level index</t>
  </si>
  <si>
    <t>Bentic quality index (BQI)</t>
  </si>
  <si>
    <t>Black Sea</t>
  </si>
  <si>
    <t>Varna Bay, North</t>
  </si>
  <si>
    <t>DIN-spring</t>
  </si>
  <si>
    <r>
      <rPr>
        <sz val="11"/>
        <color theme="1"/>
        <rFont val="Calibri"/>
        <family val="2"/>
        <charset val="204"/>
      </rPr>
      <t>µ</t>
    </r>
    <r>
      <rPr>
        <sz val="9.9"/>
        <color theme="1"/>
        <rFont val="Calibri"/>
        <family val="2"/>
      </rPr>
      <t>M/l</t>
    </r>
  </si>
  <si>
    <t>DIN-summer</t>
  </si>
  <si>
    <t>P-PO4 spring</t>
  </si>
  <si>
    <t>P-PO4 summer</t>
  </si>
  <si>
    <t>O2 saturation surface, spring</t>
  </si>
  <si>
    <t>O2 saturation bottom, summer</t>
  </si>
  <si>
    <t>chl.a, spring</t>
  </si>
  <si>
    <t>chl.a, summer</t>
  </si>
  <si>
    <t>BAC:DIN biomass, spring</t>
  </si>
  <si>
    <t>DE% spring</t>
  </si>
  <si>
    <t>DE% summer</t>
  </si>
  <si>
    <t>Menhinick index, spring</t>
  </si>
  <si>
    <t>Menhinick index, summer</t>
  </si>
  <si>
    <t>IBI, spring</t>
  </si>
  <si>
    <t>IBI, summer</t>
  </si>
  <si>
    <t xml:space="preserve">B mesozooplankton, spring </t>
  </si>
  <si>
    <t>mg/m3</t>
  </si>
  <si>
    <t xml:space="preserve">B mesozooplankton, summer </t>
  </si>
  <si>
    <t>H index  mesozoo spring</t>
  </si>
  <si>
    <t>H index  mesozoo summer</t>
  </si>
  <si>
    <t>N. scintilans, spring</t>
  </si>
  <si>
    <t>M.leyidii summer</t>
  </si>
  <si>
    <t>g/m3</t>
  </si>
  <si>
    <t>H index, zoobenthos</t>
  </si>
  <si>
    <t>EEIc</t>
  </si>
  <si>
    <t>Varna Bay, South</t>
  </si>
  <si>
    <t>Galata-Albena</t>
  </si>
  <si>
    <t>Galata-Galata</t>
  </si>
  <si>
    <t>H index fish</t>
  </si>
  <si>
    <t>index taxonomic distance Δ*</t>
  </si>
  <si>
    <t>Black Sea coastal</t>
  </si>
  <si>
    <t>Sprattus spratus mean length</t>
  </si>
  <si>
    <t>cm</t>
  </si>
  <si>
    <t>Sprattus spratus  ratio catch/biomass</t>
  </si>
  <si>
    <t>Sprattus spratus biomass</t>
  </si>
  <si>
    <t>Sprattus spratu sexually mature specimen</t>
  </si>
  <si>
    <t>Scophtalmus maximus mean length</t>
  </si>
  <si>
    <t>Scophtalmus maximus ratio catch/biomass</t>
  </si>
  <si>
    <t>Scophtalmus maximus biomass</t>
  </si>
  <si>
    <t>Scophtalmus maximus sexually mature specimen</t>
  </si>
  <si>
    <t>Gulf of Finland</t>
  </si>
  <si>
    <t>Coast</t>
  </si>
  <si>
    <t>HELCOM core: Abundance of waterbirds in the wintering season</t>
  </si>
  <si>
    <t>% of populations whose size is within +-30 % of the 1991 level</t>
  </si>
  <si>
    <t>HELCOM core: Abundance of waterbirds in the breeding season</t>
  </si>
  <si>
    <t>HELCOM Core: Abundance of salmon spawners and smolt</t>
  </si>
  <si>
    <t>Smolt production in rivers (x 1000) (main parameter)</t>
  </si>
  <si>
    <t>HELCOM Core: Pregnancy rates of the marine mammals: grey seal</t>
  </si>
  <si>
    <t>HELCOM Core: Population growth rate, abundance and distribution of marine mammals: grey seal population growth rate</t>
  </si>
  <si>
    <t>HELCOM Core: Population growth rate, abundance and distribution of marine mammals: ringed seal population growth rate</t>
  </si>
  <si>
    <t>HELCOM Core: Abundance of key fish species</t>
  </si>
  <si>
    <t>Open sea</t>
  </si>
  <si>
    <t>Microphagous mesozooplankton biomass</t>
  </si>
  <si>
    <t>mg / m3</t>
  </si>
  <si>
    <t> Copepod biomass</t>
  </si>
  <si>
    <t>Inner Archipelago</t>
  </si>
  <si>
    <t>Depth distribution of selected perennial macroalgae</t>
  </si>
  <si>
    <t>EQR</t>
  </si>
  <si>
    <t>Cladophora glomerata growth rate</t>
  </si>
  <si>
    <t>mm / day</t>
  </si>
  <si>
    <t>Cyanobacterial surface accumulations - the CSA-index</t>
  </si>
  <si>
    <t>Phytoplankton taxonomic diversity (Shannon95)</t>
  </si>
  <si>
    <t>Average regional diversity</t>
  </si>
  <si>
    <t>HELCOM Eutrophication indicator: Nutrients: Nitrogen</t>
  </si>
  <si>
    <t>Eutrophication ratio</t>
  </si>
  <si>
    <t>HELCOM Eutrophication indicator: Nutrients: Phosphorus</t>
  </si>
  <si>
    <t>HELCOM Eutrophication indicator: Chlorophyll-a</t>
  </si>
  <si>
    <t>HELCOM Eutrophication indicator: Water clarity</t>
  </si>
  <si>
    <t>HELCOM Eutrophication indicator: Oxygen debt</t>
  </si>
  <si>
    <t>Spawning stock biomass of herring</t>
  </si>
  <si>
    <t>thousand tonnes</t>
  </si>
  <si>
    <t>Spawning stock biomass of sprat</t>
  </si>
  <si>
    <t>2_Ls_001</t>
  </si>
  <si>
    <t>mikrograms / litre</t>
  </si>
  <si>
    <t>2_Ls_002</t>
  </si>
  <si>
    <t>2_Ls_003</t>
  </si>
  <si>
    <t>2_Ls_004</t>
  </si>
  <si>
    <t>2_Ls_005</t>
  </si>
  <si>
    <t>2_Ls_006</t>
  </si>
  <si>
    <t>2_Ls_008</t>
  </si>
  <si>
    <t>2_Ls_009</t>
  </si>
  <si>
    <t>2_Ls_010</t>
  </si>
  <si>
    <t>2_Ls_011</t>
  </si>
  <si>
    <t>2_Ls_013</t>
  </si>
  <si>
    <t>2_Ls_014</t>
  </si>
  <si>
    <t>2_Ss_001</t>
  </si>
  <si>
    <t>2_Ss_002</t>
  </si>
  <si>
    <t>2_Ss_003</t>
  </si>
  <si>
    <t>2_Ss_004</t>
  </si>
  <si>
    <t>2_Ss_005</t>
  </si>
  <si>
    <t>2_Ss_006</t>
  </si>
  <si>
    <t>2_Ss_007</t>
  </si>
  <si>
    <t>2_Ss_008</t>
  </si>
  <si>
    <t>2_Ss_009</t>
  </si>
  <si>
    <t>2_Ss_010</t>
  </si>
  <si>
    <t>2_Ss_011</t>
  </si>
  <si>
    <t>2_Ss_012</t>
  </si>
  <si>
    <t>2_Ss_013</t>
  </si>
  <si>
    <t>2_Ss_014</t>
  </si>
  <si>
    <t>2_Ss_015</t>
  </si>
  <si>
    <t>2_Ss_017</t>
  </si>
  <si>
    <t>2_Ss_018</t>
  </si>
  <si>
    <t>2_Ss_019</t>
  </si>
  <si>
    <t>2_Ss_020</t>
  </si>
  <si>
    <t>2_Ss_021</t>
  </si>
  <si>
    <t>2_Ss_022</t>
  </si>
  <si>
    <t>2_Ss_024</t>
  </si>
  <si>
    <t>2_Ss_025</t>
  </si>
  <si>
    <t>2_Ss_026</t>
  </si>
  <si>
    <t>2_Ss_027</t>
  </si>
  <si>
    <t>2_Ss_028</t>
  </si>
  <si>
    <t>2_Ss_029</t>
  </si>
  <si>
    <t>2_Ss_030</t>
  </si>
  <si>
    <t>2_Ss_031</t>
  </si>
  <si>
    <t>2_Lu_010</t>
  </si>
  <si>
    <t>2_Lu_011</t>
  </si>
  <si>
    <t>2_Lu_020</t>
  </si>
  <si>
    <t>2_Su_010</t>
  </si>
  <si>
    <t>2_Su_020</t>
  </si>
  <si>
    <t>2_Su_030</t>
  </si>
  <si>
    <t>2_Su_040</t>
  </si>
  <si>
    <t>2_Su_050</t>
  </si>
  <si>
    <t>Fucus growth depth, sheltered</t>
  </si>
  <si>
    <t>Fucus growth depth, open</t>
  </si>
  <si>
    <t>BBI-index</t>
  </si>
  <si>
    <t>2_Ss_023</t>
  </si>
  <si>
    <t>Portugal</t>
  </si>
  <si>
    <t>Continental_A1_0_50</t>
  </si>
  <si>
    <t>Phytoplankton Marine Biological Value</t>
  </si>
  <si>
    <t>MBV</t>
    <phoneticPr fontId="0" type="noConversion"/>
  </si>
  <si>
    <t>Continental_A1_50_150</t>
  </si>
  <si>
    <t>Continental_A1_150_600</t>
  </si>
  <si>
    <t>Continental_A1_600</t>
  </si>
  <si>
    <t>Continental_A2_0_50</t>
  </si>
  <si>
    <t>Continental_A2_50_150</t>
  </si>
  <si>
    <t>Continental_A3_0_50</t>
  </si>
  <si>
    <t>Continental_A3_50_150</t>
  </si>
  <si>
    <t>Continental_A3_150_600</t>
  </si>
  <si>
    <t>Continental_A3_600</t>
  </si>
  <si>
    <t>Continental_B1_0_50</t>
  </si>
  <si>
    <t>Continental_B1_50_150</t>
  </si>
  <si>
    <t>Continental_B1_150_600</t>
  </si>
  <si>
    <t>Continental_B1_600</t>
  </si>
  <si>
    <t>Continental_B2_0_50</t>
  </si>
  <si>
    <t>Continental_B2_50_150</t>
  </si>
  <si>
    <t>Continental_B2_150_600</t>
  </si>
  <si>
    <t>Continental_B2_600</t>
  </si>
  <si>
    <t>Continental_B3_0_50</t>
  </si>
  <si>
    <t>Continental_B3_50_150</t>
  </si>
  <si>
    <t>Continental_B3_150_600</t>
  </si>
  <si>
    <t>Continental_B3_600</t>
  </si>
  <si>
    <t>Continental_B4_0_50</t>
  </si>
  <si>
    <t>Continental_B4_50_150</t>
  </si>
  <si>
    <t>Continental_B4_150_600</t>
  </si>
  <si>
    <t>Continental_B4_600</t>
  </si>
  <si>
    <t>Continental_B5_0_50</t>
  </si>
  <si>
    <t>Continental_B5_50_150</t>
  </si>
  <si>
    <t>Continental_B5_150_600</t>
  </si>
  <si>
    <t>Continental_B5_600</t>
  </si>
  <si>
    <t>Continental_C1_0_50</t>
  </si>
  <si>
    <t>Continental_C1_50_150</t>
  </si>
  <si>
    <t>Continental_C1_150_600</t>
  </si>
  <si>
    <t>Continental_C1_600</t>
  </si>
  <si>
    <t>Continental_C2_0_50</t>
  </si>
  <si>
    <t>Continental_C2_50_150</t>
  </si>
  <si>
    <t>Continental_C2_150_600</t>
  </si>
  <si>
    <t>Continental_C2_600</t>
  </si>
  <si>
    <t>Continental_C3_0_50</t>
  </si>
  <si>
    <t>Continental_C3_50_150</t>
  </si>
  <si>
    <t>Continental_C3_150_600</t>
  </si>
  <si>
    <t>Zooplankton Marine Biological Value</t>
  </si>
  <si>
    <t>Continental_A2_150_600</t>
  </si>
  <si>
    <t>Continental_A2_600</t>
  </si>
  <si>
    <t>Continental_C3_600</t>
  </si>
  <si>
    <t>Benthic Communities Marine Biological Value</t>
  </si>
  <si>
    <t>Pelagic Fauna</t>
  </si>
  <si>
    <t>Pelagic Coastal Fish Crustacea Cephalopods Marine Biological Value</t>
  </si>
  <si>
    <t>Demersal Coastal Fish Crustacea Cephalopods Marine Biological Value</t>
  </si>
  <si>
    <t>Deep Coastal Fish Crustacea Cephalopods Marine Biological Value</t>
  </si>
  <si>
    <t>Marine Birds Marine Biological Value</t>
  </si>
  <si>
    <t>Continental_B</t>
  </si>
  <si>
    <t>Coastal Fish Marine Biological Value 1989</t>
  </si>
  <si>
    <t>Coastal Fish Marine Biological Value 1990</t>
  </si>
  <si>
    <t>Coastal Fish Marine Biological Value 1991</t>
  </si>
  <si>
    <t>Coastal Fish Marine Biological Value 1993</t>
  </si>
  <si>
    <t>Coastal Fish Marine Biological Value 1994</t>
  </si>
  <si>
    <t>Coastal Fish Marine Biological Value 1995</t>
  </si>
  <si>
    <t>Coastal Fish Marine Biological Value 2006</t>
  </si>
  <si>
    <t>Continental_C</t>
  </si>
  <si>
    <t>Continental_A</t>
  </si>
  <si>
    <t>Demersal Fish Marine Biological Value 1991</t>
  </si>
  <si>
    <t>Demersal Fish Marine Biological Value 1992</t>
  </si>
  <si>
    <t>Demersal Fish Marine Biological Value 1993</t>
  </si>
  <si>
    <t>Demersal Fish Marine Biological Value 1994</t>
  </si>
  <si>
    <t>Demersal Fish Marine Biological Value 1995</t>
  </si>
  <si>
    <t>Demersal Fish Marine Biological Value 1996</t>
  </si>
  <si>
    <t>Demersal Fish Marine Biological Value 1997</t>
  </si>
  <si>
    <t>Demersal Fish Marine Biological Value 1998</t>
  </si>
  <si>
    <t>Demersal Fish Marine Biological Value 1999</t>
  </si>
  <si>
    <t>Demersal Fish Marine Biological Value 2000</t>
  </si>
  <si>
    <t>Demersal Fish Marine Biological Value 2001</t>
  </si>
  <si>
    <t>Demersal Fish Marine Biological Value 2002</t>
  </si>
  <si>
    <t>Demersal Fish Marine Biological Value 2003</t>
  </si>
  <si>
    <t>Demersal Fish Marine Biological Value 2004</t>
  </si>
  <si>
    <t>Demersal Fish Marine Biological Value 2005</t>
  </si>
  <si>
    <t>Demersal Fish Marine Biological Value 2006</t>
  </si>
  <si>
    <t>Demersal Fish Marine Biological Value 2007</t>
  </si>
  <si>
    <t>Demersal Fish Marine Biological Value 2008</t>
  </si>
  <si>
    <t>Demersal Fish Marine Biological Value 2009</t>
  </si>
  <si>
    <t>Demersal Fish Marine Biological Value 2010</t>
  </si>
  <si>
    <t>Elasmobran Fish 2006</t>
  </si>
  <si>
    <t>Elasmobran Fish 2007</t>
  </si>
  <si>
    <t>Elasmobran Fish 2008</t>
  </si>
  <si>
    <t>Elasmobran Fish 2009</t>
  </si>
  <si>
    <t>Bottom Fish 2000</t>
  </si>
  <si>
    <t>Bottom Fish 2001</t>
  </si>
  <si>
    <t>Bottom Fish 2002</t>
  </si>
  <si>
    <t>Bottom Fish 2006</t>
  </si>
  <si>
    <t>Bottom Fish 2007</t>
  </si>
  <si>
    <t>Bottom Fish 2008</t>
  </si>
  <si>
    <t>Bottom Fish 2009</t>
  </si>
  <si>
    <t>Deepsea Selaceos 2000</t>
  </si>
  <si>
    <t>Deepsea Selaceos 2001</t>
  </si>
  <si>
    <t>Deepsea Selaceos 2002</t>
  </si>
  <si>
    <t>Deepsea Selaceos 2006</t>
  </si>
  <si>
    <t>Deepsea Selaceos 2007</t>
  </si>
  <si>
    <t>Deepsea Selaceos 2008</t>
  </si>
  <si>
    <t>Deepsea Selaceos 2009</t>
  </si>
  <si>
    <t>Pelagic Cephalopods 1987</t>
  </si>
  <si>
    <t>Pelagic Cephalopods 1988</t>
  </si>
  <si>
    <t>Pelagic Cephalopods 1999</t>
  </si>
  <si>
    <t>Pelagic Cephalopods 1990</t>
  </si>
  <si>
    <t>Pelagic Cephalopods 1991</t>
  </si>
  <si>
    <t>Pelagic Cephalopods 1992</t>
  </si>
  <si>
    <t>Pelagic Cephalopods 1993</t>
  </si>
  <si>
    <t>Pelagic Cephalopods 1994</t>
  </si>
  <si>
    <t>Pelagic Cephalopods 1995</t>
  </si>
  <si>
    <t>Pelagic Cephalopods 1996</t>
  </si>
  <si>
    <t>Pelagic Cephalopods 1997</t>
  </si>
  <si>
    <t>Pelagic Cephalopods 1998</t>
  </si>
  <si>
    <t>Pelagic Cephalopods 2000</t>
  </si>
  <si>
    <t>Pelagic Cephalopods 2001</t>
  </si>
  <si>
    <t>Pelagic Cephalopods 2002</t>
  </si>
  <si>
    <t>Pelagic Cephalopods 2003</t>
  </si>
  <si>
    <t>Pelagic Cephalopods 2004</t>
  </si>
  <si>
    <t>Pelagic Cephalopods 2005</t>
  </si>
  <si>
    <t>Pelagic Cephalopods 2006</t>
  </si>
  <si>
    <t>Pelagic Cephalopods 2007</t>
  </si>
  <si>
    <t>Pelagic Cephalopods 2008</t>
  </si>
  <si>
    <t>Pelagic Cephalopods 2009</t>
  </si>
  <si>
    <t>Pelagic Cephalopods 2010</t>
  </si>
  <si>
    <t>Pelagic Cephalopods 2011</t>
  </si>
  <si>
    <t>Deep Pelagic Cephalopods 1987</t>
  </si>
  <si>
    <t>Deep Pelagic Cephalopods 1988</t>
  </si>
  <si>
    <t>Deep Pelagic Cephalopods 1999</t>
  </si>
  <si>
    <t>Deep Pelagic Cephalopods 1990</t>
  </si>
  <si>
    <t>Deep Pelagic Cephalopods 1991</t>
  </si>
  <si>
    <t>Deep Pelagic Cephalopods 1992</t>
  </si>
  <si>
    <t>Deep Pelagic Cephalopods 1993</t>
  </si>
  <si>
    <t>Deep Pelagic Cephalopods 1994</t>
  </si>
  <si>
    <t>Deep Pelagic Cephalopods 1995</t>
  </si>
  <si>
    <t>Deep Pelagic Cephalopods 1996</t>
  </si>
  <si>
    <t>Deep Pelagic Cephalopods 1997</t>
  </si>
  <si>
    <t>Deep Pelagic Cephalopods 1998</t>
  </si>
  <si>
    <t>Deep Pelagic Cephalopods 2000</t>
  </si>
  <si>
    <t>Deep Pelagic Cephalopods 2001</t>
  </si>
  <si>
    <t>Deep Pelagic Cephalopods 2002</t>
  </si>
  <si>
    <t>Deep Pelagic Cephalopods 2003</t>
  </si>
  <si>
    <t>Deep Pelagic Cephalopods 2004</t>
  </si>
  <si>
    <t>Deep Pelagic Cephalopods 2005</t>
  </si>
  <si>
    <t>Deep Pelagic Cephalopods 2006</t>
  </si>
  <si>
    <t>Deep Pelagic Cephalopods 2007</t>
  </si>
  <si>
    <t>Deep Pelagic Cephalopods 2008</t>
  </si>
  <si>
    <t>Deep Pelagic Cephalopods 2009</t>
  </si>
  <si>
    <t>Deep Pelagic Cephalopods 2010</t>
  </si>
  <si>
    <t>Deep Pelagic Cephalopods 2011</t>
  </si>
  <si>
    <t>Saronikos Gulf</t>
  </si>
  <si>
    <t>Inner Saronikos Gulf</t>
  </si>
  <si>
    <t>Eutrophication Index (EI)</t>
  </si>
  <si>
    <t>BITS</t>
  </si>
  <si>
    <t>Benthic Vegetation (EEI EQR)</t>
  </si>
  <si>
    <t>Benthic Fauna (Multimetric BENTIX)</t>
  </si>
  <si>
    <t>Benthic Fauna (BENTIX)</t>
  </si>
  <si>
    <t>S index</t>
  </si>
  <si>
    <t>Inner Saronikos Gulf , Psittalia Water Body</t>
  </si>
  <si>
    <t>% Threatened mammals</t>
  </si>
  <si>
    <t>ratio</t>
  </si>
  <si>
    <t>% Threatened sharks</t>
  </si>
  <si>
    <t>CIMPAL index (alien species)</t>
  </si>
  <si>
    <t>% of stocks that meet GES based on reproductive capacity</t>
  </si>
  <si>
    <t>% of stocks that meet GES based on reproductive capacity and biomass indices</t>
  </si>
  <si>
    <t>Kattegat DK</t>
  </si>
  <si>
    <t>KATTEGAT, central parts</t>
  </si>
  <si>
    <t>Chlorophyll-a, summer mean</t>
  </si>
  <si>
    <t>Log(Number of long lived fish)</t>
  </si>
  <si>
    <t>log(N/h)</t>
  </si>
  <si>
    <t>Species richness</t>
  </si>
  <si>
    <t>Species eveness</t>
  </si>
  <si>
    <t>Size spectra slope</t>
  </si>
  <si>
    <t>Size spectra height</t>
  </si>
  <si>
    <t>log(N)</t>
  </si>
  <si>
    <t>Large Fish Indicator (LFI)</t>
  </si>
  <si>
    <t>log(lfi)</t>
  </si>
  <si>
    <t>BQI</t>
  </si>
  <si>
    <t>DKI</t>
  </si>
  <si>
    <t>SAV, total cover, 9.5m, St. Middelgrund, st. 1</t>
  </si>
  <si>
    <t>SAV, total cover, 12.6m, St. Middelgrund, st. 2</t>
  </si>
  <si>
    <t>SAV, total cover, 15.1m, St. Middelgrund, st. 3</t>
  </si>
  <si>
    <t>SAV, total cover, 18.8m, St. Middelgrund, st. 4</t>
  </si>
  <si>
    <t>SAV, total cover, 20.5m, St. Middelgrund, st. 5</t>
  </si>
  <si>
    <t>SAV, total cover, 23.3m, St. Middelgrund, st.6</t>
  </si>
  <si>
    <t>SSB of Cod in Kattegat</t>
  </si>
  <si>
    <t>kt</t>
  </si>
  <si>
    <t>SSB of Sole in IIIa and the Belts</t>
  </si>
  <si>
    <t>F of Sole in IIIa and the Belts</t>
  </si>
  <si>
    <t>SSB of Herring in IIIa and sd 22-24</t>
  </si>
  <si>
    <t>F of Herring in IIIa and sd 22-24</t>
  </si>
  <si>
    <t>Fulmar winter abundance (encounter rate)</t>
  </si>
  <si>
    <t>er</t>
  </si>
  <si>
    <t>Kittiwake winter abundance (encounter rate)</t>
  </si>
  <si>
    <t>Guillemot winter abundance (encounter rate)</t>
  </si>
  <si>
    <t>Harbour porpoise summer abundance (encounter rate</t>
  </si>
  <si>
    <t>Secchi depth, summer</t>
  </si>
  <si>
    <t>Limfjorden</t>
  </si>
  <si>
    <t>Eelgrass depth limit, western</t>
  </si>
  <si>
    <t>Eelgarss depth limit, central</t>
  </si>
  <si>
    <t>Eelgrass depth limit, southern</t>
  </si>
  <si>
    <t>Eelgrass depth limit, eastern</t>
  </si>
  <si>
    <t>SAV, total cover, Mors, NW</t>
  </si>
  <si>
    <t>SAV, total cover, Mors, W</t>
  </si>
  <si>
    <t>SAV, total cover, Løgstør Bredning</t>
  </si>
  <si>
    <t>SAV, total cover, Nissum Bredning</t>
  </si>
  <si>
    <t>SAV, total cover, Venø Bay</t>
  </si>
  <si>
    <t>DKI, central</t>
  </si>
  <si>
    <t>DKI, southern</t>
  </si>
  <si>
    <t>TN, anual mean, western</t>
  </si>
  <si>
    <t>uM</t>
  </si>
  <si>
    <t>TN, annual mean, southern</t>
  </si>
  <si>
    <t>Secchi depth, central</t>
  </si>
  <si>
    <t>Secchi depth, southern</t>
  </si>
  <si>
    <t>Mariager Fjord</t>
  </si>
  <si>
    <t>DKI index</t>
  </si>
  <si>
    <t>TN, annual mean</t>
  </si>
  <si>
    <t>Randers Fjord, Inner</t>
  </si>
  <si>
    <t>Chl-a, inner parts</t>
  </si>
  <si>
    <t>Randers Fjord, Outer</t>
  </si>
  <si>
    <t>Chl-a, outer parts</t>
  </si>
  <si>
    <t>Randers Fjord</t>
  </si>
  <si>
    <t>Eelgrass depth limit</t>
  </si>
  <si>
    <t>Macroalgae species richness, inner parts</t>
  </si>
  <si>
    <t>n</t>
  </si>
  <si>
    <t>Macroalgae species richness, outer parts</t>
  </si>
  <si>
    <t>Zoobenthos species richness, inner parts</t>
  </si>
  <si>
    <t>Zoobenthos species richness, outer parts</t>
  </si>
  <si>
    <t>TN, summer mean, inner parts</t>
  </si>
  <si>
    <t>TN, summer mean, outer parts</t>
  </si>
  <si>
    <t>TP, summer mean, inner parts</t>
  </si>
  <si>
    <t>TP, summer mean, outer parts</t>
  </si>
  <si>
    <t>Isefjorden - Roskilde Fjord</t>
  </si>
  <si>
    <t>Eelgrass depth limit, Isefjorden</t>
  </si>
  <si>
    <t>Eelgrass depth limit, Roskilde Fjord</t>
  </si>
  <si>
    <t>Invertebrate biomass</t>
  </si>
  <si>
    <t>g/m2</t>
  </si>
  <si>
    <t>SAV, total cover, inner parts of Isefjorden</t>
  </si>
  <si>
    <t>SAV, total cover, outer parts of Isefjorden</t>
  </si>
  <si>
    <t>SAV, total cover, inner parts of Roskilde Fjord</t>
  </si>
  <si>
    <t>SAV, total cover, outer parts of Roskilde Fjord</t>
  </si>
  <si>
    <t>DKI, Roskilde Fjord</t>
  </si>
  <si>
    <t>TN, annual mean, Roskilde Fjord</t>
  </si>
  <si>
    <t>Øresund, centrale del</t>
  </si>
  <si>
    <t>Chla-a, summer mean</t>
  </si>
  <si>
    <t>Phytoplankton biomass</t>
  </si>
  <si>
    <t>mgC/l</t>
  </si>
  <si>
    <t>Zooplankton biomass</t>
  </si>
  <si>
    <t>mgC/m2</t>
  </si>
  <si>
    <t>TP, anual mean</t>
  </si>
  <si>
    <t>Adriatic sea</t>
  </si>
  <si>
    <t>Tursiops truncatus distributional range</t>
  </si>
  <si>
    <t>North Adriatic sea</t>
  </si>
  <si>
    <t>Central Adriatic sea</t>
  </si>
  <si>
    <t>South Adriatic sea</t>
  </si>
  <si>
    <t>Stenella coeruleoalba distributional range</t>
  </si>
  <si>
    <t>Grampus griseus distributional range</t>
  </si>
  <si>
    <t>Ziphius cavirostris distributional range</t>
  </si>
  <si>
    <t>N specimens/area</t>
  </si>
  <si>
    <t>North West Adriatic</t>
  </si>
  <si>
    <t xml:space="preserve">North East Adriatic </t>
  </si>
  <si>
    <t>Central West Adriatic</t>
  </si>
  <si>
    <t xml:space="preserve">Central East Adriatic </t>
  </si>
  <si>
    <t>South West Adriatic</t>
  </si>
  <si>
    <t>South East Adriatic</t>
  </si>
  <si>
    <t>Grampus griseus abundance</t>
  </si>
  <si>
    <t>Ziphius cavirostris risk of exposure</t>
  </si>
  <si>
    <t xml:space="preserve">%  </t>
  </si>
  <si>
    <t>Tursiops truncatus by catch</t>
  </si>
  <si>
    <t>N specimens/year</t>
  </si>
  <si>
    <t>SALT ( 500 m from the coastline)</t>
  </si>
  <si>
    <t>g/kg</t>
  </si>
  <si>
    <t>pH ( 500 m from the coastline)</t>
  </si>
  <si>
    <t>pH</t>
  </si>
  <si>
    <t>OX ( 500 m from the coastline)</t>
  </si>
  <si>
    <t>CHL ( 500 m from the coastline)</t>
  </si>
  <si>
    <t>μg/g</t>
  </si>
  <si>
    <t>PHOSPHATES ( 500 m from the coastline)</t>
  </si>
  <si>
    <t>mg l-1</t>
  </si>
  <si>
    <t>P-TOT ( 500 m from the coastline)</t>
  </si>
  <si>
    <t>NITRATES ( 500 m from the coastline)</t>
  </si>
  <si>
    <t>NITRITES ( 500 m from the coastline)</t>
  </si>
  <si>
    <t>NH3 ( 500 m from the coastline)</t>
  </si>
  <si>
    <t>N inorg ( 500 m from the coastline)</t>
  </si>
  <si>
    <t>N TOT ( 500 m from the coastline)</t>
  </si>
  <si>
    <t>SiO4 ( 500 m from the coastline)</t>
  </si>
  <si>
    <t>SiO2 ( 500 m from the coastline)</t>
  </si>
  <si>
    <t>Secchi depth ( 500 m from the coastline)</t>
  </si>
  <si>
    <t>SALT (1000 m from the coastline)</t>
  </si>
  <si>
    <t>pH (1000 m from the coastline)</t>
  </si>
  <si>
    <t>OX (1000 m from the coastline)</t>
  </si>
  <si>
    <t>CHL (1000 m from the coastline)</t>
  </si>
  <si>
    <t>PHOSPHATES (1000 m from the coastline)</t>
  </si>
  <si>
    <t>P-TOT (1000 m from the coastline)</t>
  </si>
  <si>
    <t>NITRATES (1000 m from the coastline)</t>
  </si>
  <si>
    <t>NITRITES (1000 m from the coastline)</t>
  </si>
  <si>
    <t>NH3 (1000 m from the coastline)</t>
  </si>
  <si>
    <t>N TOT (1000 m from the coastline)</t>
  </si>
  <si>
    <t>SiO4 (1000 m from the coastline)</t>
  </si>
  <si>
    <t>SiO2 (1000 m from the coastline)</t>
  </si>
  <si>
    <t>SALT (3000 m from the coastline)</t>
  </si>
  <si>
    <t>pH (3000 m from the coastline)</t>
  </si>
  <si>
    <t>OX (3000 m from the coastline)</t>
  </si>
  <si>
    <t>CHL (3000 m from the coastline)</t>
  </si>
  <si>
    <t>PHOSPHATES (3000 m from the coastline)</t>
  </si>
  <si>
    <t>P-TOT (3000 m from the coastline)</t>
  </si>
  <si>
    <t>NITRATES (3000 m from the coastline)</t>
  </si>
  <si>
    <t>NITRITES (3000 m from the coastline)</t>
  </si>
  <si>
    <t>NH3 (3000 m from the coastline)</t>
  </si>
  <si>
    <t>N inorg (3000 m from the coastline)</t>
  </si>
  <si>
    <t>N TOT (3000 m from the coastline)</t>
  </si>
  <si>
    <t>SiO4 (3000 m from the coastline)</t>
  </si>
  <si>
    <t>SiO2 (3000 m from the coastline)</t>
  </si>
  <si>
    <t>Secchi depth (3000 m from the coastline)</t>
  </si>
  <si>
    <t>Virgularia mirabilis</t>
  </si>
  <si>
    <t>kg/km2</t>
  </si>
  <si>
    <t>Abra alba</t>
  </si>
  <si>
    <t>ind./m2</t>
  </si>
  <si>
    <t>Corbula gibba</t>
  </si>
  <si>
    <t>Dosinia lupinus</t>
  </si>
  <si>
    <t>Hiatella arctica</t>
  </si>
  <si>
    <t>Loripes lucinalis</t>
  </si>
  <si>
    <t>Lucinella divaricata</t>
  </si>
  <si>
    <t>Nucula nitidosa</t>
  </si>
  <si>
    <t>Nuculana pella</t>
  </si>
  <si>
    <t>Parvicardium exiguum</t>
  </si>
  <si>
    <t>Gari fervensis</t>
  </si>
  <si>
    <t>Spisula subtruncata</t>
  </si>
  <si>
    <t>Thracia phaseolina</t>
  </si>
  <si>
    <t>Venerupis corrugata</t>
  </si>
  <si>
    <t>Amphiura chiajei</t>
  </si>
  <si>
    <t>Ophiura grubei</t>
  </si>
  <si>
    <t>Phaxasa adriaticus</t>
  </si>
  <si>
    <t>Tellina distorta</t>
  </si>
  <si>
    <t>Tellina donacina</t>
  </si>
  <si>
    <t>Tellina albicans</t>
  </si>
  <si>
    <t>Calyptraea chinensis</t>
  </si>
  <si>
    <t>Cylichna cylindracea</t>
  </si>
  <si>
    <t>Retusa umbilicata</t>
  </si>
  <si>
    <t>Nassarius mutabilis</t>
  </si>
  <si>
    <t>Pitar rudis</t>
  </si>
  <si>
    <t>Tellina pulchella</t>
  </si>
  <si>
    <t>Eulima glabra</t>
  </si>
  <si>
    <t>Hyala vitrea</t>
  </si>
  <si>
    <t>Antalis inaequicostata</t>
  </si>
  <si>
    <t>Amphiura filiformis</t>
  </si>
  <si>
    <t>Anomia ephippium</t>
  </si>
  <si>
    <t>Tellina serrata</t>
  </si>
  <si>
    <t>Timoclea ovata</t>
  </si>
  <si>
    <t>Mangelia coarctata</t>
  </si>
  <si>
    <t>Nassarius pygmaeus</t>
  </si>
  <si>
    <t>Amphipholis squamata</t>
  </si>
  <si>
    <t>Euspira nitida</t>
  </si>
  <si>
    <t>Ophiura carnea</t>
  </si>
  <si>
    <t>Phaxas adriaticus</t>
  </si>
  <si>
    <t>Trachythyone elongata</t>
  </si>
  <si>
    <t>Papillicardium papillosum</t>
  </si>
  <si>
    <t>Bela brachystoma</t>
  </si>
  <si>
    <t>Acanthochitona fascicularis</t>
  </si>
  <si>
    <t>Diplodonta rotundata</t>
  </si>
  <si>
    <t>Myrtea spinifera</t>
  </si>
  <si>
    <t>Saccella illirica</t>
  </si>
  <si>
    <t>Saccella commutata</t>
  </si>
  <si>
    <t>Thyasira flexuosa</t>
  </si>
  <si>
    <t>Trophonopsis muricata</t>
  </si>
  <si>
    <t>Ophiura albida</t>
  </si>
  <si>
    <t>Abra nitida</t>
  </si>
  <si>
    <t>Turbonilla rufa</t>
  </si>
  <si>
    <t>Laevicardium crassum</t>
  </si>
  <si>
    <t>Neolepton obliquatum</t>
  </si>
  <si>
    <t>Parvicardium minimum</t>
  </si>
  <si>
    <t>Pharus legumen</t>
  </si>
  <si>
    <t>Turritella communis</t>
  </si>
  <si>
    <t>Mangelia attenuata</t>
  </si>
  <si>
    <t>Megastomia conoidea</t>
  </si>
  <si>
    <t>Nematoda</t>
  </si>
  <si>
    <t>ind/10 cm2</t>
  </si>
  <si>
    <t>Copepoda</t>
  </si>
  <si>
    <t>Polychaeta</t>
  </si>
  <si>
    <t>Bivalvia</t>
  </si>
  <si>
    <t>Ostracoda</t>
  </si>
  <si>
    <t>Kinorhyncha</t>
  </si>
  <si>
    <t>Oligochaeta</t>
  </si>
  <si>
    <t>Cumacea</t>
  </si>
  <si>
    <t>Anfipoda</t>
  </si>
  <si>
    <t>Isopoda</t>
  </si>
  <si>
    <t>Acarina</t>
  </si>
  <si>
    <t>Priapulida larvae</t>
  </si>
  <si>
    <t>Holothuroidea</t>
  </si>
  <si>
    <t>Gnathostomulida</t>
  </si>
  <si>
    <t>Ophiuroidea juveniles</t>
  </si>
  <si>
    <t>Hydroid juveniles</t>
  </si>
  <si>
    <t>Funiculina quadrangularis</t>
  </si>
  <si>
    <t>Pennatula rubra</t>
  </si>
  <si>
    <t>Ptereoides spinosum</t>
  </si>
  <si>
    <t>PRT</t>
  </si>
  <si>
    <t>mg/g</t>
  </si>
  <si>
    <t>CHO</t>
  </si>
  <si>
    <t>LIP</t>
  </si>
  <si>
    <t>BPC</t>
  </si>
  <si>
    <t>Chla</t>
  </si>
  <si>
    <t>CPE</t>
  </si>
  <si>
    <t>Feo</t>
  </si>
  <si>
    <t>Worst</t>
  </si>
  <si>
    <t>Threshold</t>
  </si>
  <si>
    <t>Status</t>
  </si>
  <si>
    <t>Reference</t>
  </si>
  <si>
    <t>Category</t>
  </si>
  <si>
    <t>ID</t>
  </si>
  <si>
    <t>MSFD_Descriptor</t>
  </si>
  <si>
    <t>Ecological Component</t>
  </si>
  <si>
    <t>Biological Group</t>
  </si>
  <si>
    <t>ThresholdValue</t>
  </si>
  <si>
    <t>D3 -Populations of all commercially exploited fish and shellfish</t>
  </si>
  <si>
    <t/>
  </si>
  <si>
    <t>Balaenoptera acutorostrata Abundance level in the Barents Sea compared to-1995 period (MINKE WHALE-2007 abundanceof \Eastern\" (E) stock (according to Bothun et al. (2008) and values reported by the IWC)"</t>
  </si>
  <si>
    <t>D1 - Biological diversity</t>
  </si>
  <si>
    <t>Cetaceans</t>
  </si>
  <si>
    <t>Biodiversity Indices</t>
  </si>
  <si>
    <t>Seabirds</t>
  </si>
  <si>
    <t>D5 - Eutrophication</t>
  </si>
  <si>
    <t>µg/L</t>
  </si>
  <si>
    <t>Pelagic habitats</t>
  </si>
  <si>
    <t>Plants</t>
  </si>
  <si>
    <t>Macroalgae</t>
  </si>
  <si>
    <t>Benthic habitats</t>
  </si>
  <si>
    <t>Invertebrates</t>
  </si>
  <si>
    <t>D2 - Non-indigenous species</t>
  </si>
  <si>
    <t>D6 - Sea floor integrity</t>
  </si>
  <si>
    <t>Biomass of copepods</t>
  </si>
  <si>
    <t>Flowering Plants</t>
  </si>
  <si>
    <t>Fish community trophic index</t>
  </si>
  <si>
    <t>?g/l</t>
  </si>
  <si>
    <t>Waterbirds</t>
  </si>
  <si>
    <t>D8 - Contaminants</t>
  </si>
  <si>
    <t>µM/l</t>
  </si>
  <si>
    <t>B mesozooplankton, spring</t>
  </si>
  <si>
    <t>B mesozooplankton, summer</t>
  </si>
  <si>
    <t>index taxonomic distance ?*</t>
  </si>
  <si>
    <t>Demersal</t>
  </si>
  <si>
    <t>Seals</t>
  </si>
  <si>
    <t>MBV</t>
  </si>
  <si>
    <t>Coastal Fish Marine Biological Value</t>
  </si>
  <si>
    <t>Demersal Fish Marine Biological Value</t>
  </si>
  <si>
    <t>Elasmobran Fish</t>
  </si>
  <si>
    <t>Bottom Fish</t>
  </si>
  <si>
    <t>Sharks &amp; Rays</t>
  </si>
  <si>
    <t>Deepsea Selaceos</t>
  </si>
  <si>
    <t>Cephalopods</t>
  </si>
  <si>
    <t>Pelagic Cephalopods</t>
  </si>
  <si>
    <t>Deep Pelagic Cephalopods</t>
  </si>
  <si>
    <t>D9 - Contaminants in fish and seafood for human consumption</t>
  </si>
  <si>
    <t>Tursiops truncatus abundance</t>
  </si>
  <si>
    <t>Stenella coeruleoalba abundance</t>
  </si>
  <si>
    <t>?g/g</t>
  </si>
  <si>
    <t>benthic habitats</t>
  </si>
  <si>
    <t>Kurtiella bidentata</t>
  </si>
  <si>
    <t>Gastrochaena dubia</t>
  </si>
  <si>
    <t>Ova canaliferus</t>
  </si>
  <si>
    <t>Aporrhais pespelecani</t>
  </si>
  <si>
    <t>Kellia suborbicularis</t>
  </si>
  <si>
    <t>Monia patelliformis</t>
  </si>
  <si>
    <t>Nauplii</t>
  </si>
  <si>
    <t>DELETE</t>
  </si>
  <si>
    <t>X</t>
  </si>
  <si>
    <t>MSFD_Descriptor_No</t>
  </si>
  <si>
    <t>ETC_DescriptorCode</t>
  </si>
  <si>
    <t>Biological Groups</t>
  </si>
  <si>
    <t>D4 - Marine food webs</t>
  </si>
  <si>
    <t>D7 - Hydrography</t>
  </si>
  <si>
    <t>Reptiles</t>
  </si>
  <si>
    <t>Macroalgase</t>
  </si>
  <si>
    <t>Pelagic fish</t>
  </si>
  <si>
    <t>D10 - Marine litter</t>
  </si>
  <si>
    <t>D11 - Underwater noise</t>
  </si>
  <si>
    <t>Prokaryotes</t>
  </si>
  <si>
    <t>Waterfowl</t>
  </si>
  <si>
    <t>Bad</t>
  </si>
  <si>
    <t>Exclude &lt;2008</t>
  </si>
  <si>
    <t>Exclude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</si>
</sst>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0.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charset val="186"/>
      <scheme val="minor"/>
    </font>
    <font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color theme="1"/>
      <name val="Calibri"/>
      <family val="2"/>
      <charset val="204"/>
    </font>
    <font>
      <sz val="9.9"/>
      <color theme="1"/>
      <name val="Calibri"/>
      <family val="2"/>
    </font>
    <font>
      <sz val="9"/>
      <color rgb="FF000000"/>
      <name val="Times New Roman"/>
      <family val="1"/>
    </font>
    <font>
      <sz val="11"/>
      <color rgb="FF1F497D"/>
      <name val="Calibri"/>
      <family val="2"/>
      <scheme val="minor"/>
    </font>
    <font>
      <sz val="10"/>
      <color rgb="FF444444"/>
      <name val="Calibri"/>
      <family val="2"/>
      <scheme val="minor"/>
    </font>
    <font>
      <sz val="9"/>
      <color rgb="FF231F2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0"/>
      <name val="Arial"/>
      <family val="2"/>
      <charset val="161"/>
    </font>
    <font>
      <sz val="11"/>
      <name val="Calibri"/>
      <family val="2"/>
      <charset val="161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0000"/>
      <name val="Calibri"/>
      <family val="2"/>
    </font>
    <font>
      <sz val="10"/>
      <color indexed="8"/>
      <name val="Arial"/>
      <family val="2"/>
    </font>
    <font>
      <sz val="9"/>
      <color indexed="8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EE6F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indexed="22"/>
        <bgColor indexed="0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19" fillId="0" borderId="0"/>
    <xf numFmtId="0" fontId="20" fillId="0" borderId="0"/>
    <xf numFmtId="0" fontId="19" fillId="0" borderId="0"/>
    <xf numFmtId="0" fontId="27" fillId="0" borderId="0"/>
    <xf numFmtId="0" fontId="27" fillId="0" borderId="0"/>
  </cellStyleXfs>
  <cellXfs count="102">
    <xf numFmtId="0" fontId="0" fillId="0" borderId="0" xfId="0"/>
    <xf numFmtId="0" fontId="0" fillId="2" borderId="0" xfId="0" applyFill="1"/>
    <xf numFmtId="0" fontId="0" fillId="2" borderId="0" xfId="0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 wrapText="1"/>
    </xf>
    <xf numFmtId="0" fontId="0" fillId="0" borderId="0" xfId="0" applyFont="1" applyFill="1" applyBorder="1" applyAlignment="1"/>
    <xf numFmtId="0" fontId="0" fillId="0" borderId="0" xfId="0" applyFill="1" applyBorder="1"/>
    <xf numFmtId="0" fontId="0" fillId="0" borderId="0" xfId="1" applyNumberFormat="1" applyFont="1" applyFill="1" applyBorder="1"/>
    <xf numFmtId="0" fontId="1" fillId="0" borderId="0" xfId="1" applyNumberFormat="1" applyFont="1" applyFill="1" applyBorder="1"/>
    <xf numFmtId="0" fontId="0" fillId="0" borderId="0" xfId="0" applyFont="1" applyBorder="1" applyAlignment="1"/>
    <xf numFmtId="0" fontId="0" fillId="0" borderId="0" xfId="0" applyBorder="1"/>
    <xf numFmtId="0" fontId="4" fillId="0" borderId="0" xfId="0" applyFont="1" applyFill="1" applyBorder="1" applyAlignment="1">
      <alignment vertical="top"/>
    </xf>
    <xf numFmtId="0" fontId="4" fillId="0" borderId="0" xfId="0" applyFont="1" applyBorder="1" applyAlignment="1"/>
    <xf numFmtId="0" fontId="0" fillId="0" borderId="0" xfId="0" applyFont="1" applyBorder="1"/>
    <xf numFmtId="0" fontId="0" fillId="0" borderId="0" xfId="0" applyBorder="1" applyAlignment="1"/>
    <xf numFmtId="0" fontId="0" fillId="0" borderId="0" xfId="0" applyFill="1" applyBorder="1" applyAlignment="1"/>
    <xf numFmtId="0" fontId="0" fillId="0" borderId="0" xfId="0" applyFont="1" applyFill="1" applyBorder="1"/>
    <xf numFmtId="0" fontId="3" fillId="0" borderId="0" xfId="1" applyNumberFormat="1" applyFont="1" applyFill="1" applyBorder="1"/>
    <xf numFmtId="0" fontId="5" fillId="0" borderId="0" xfId="0" applyNumberFormat="1" applyFont="1" applyFill="1" applyBorder="1"/>
    <xf numFmtId="0" fontId="0" fillId="0" borderId="0" xfId="0" applyNumberFormat="1" applyFill="1" applyBorder="1"/>
    <xf numFmtId="0" fontId="2" fillId="0" borderId="0" xfId="0" applyNumberFormat="1" applyFont="1" applyFill="1" applyBorder="1"/>
    <xf numFmtId="0" fontId="6" fillId="0" borderId="0" xfId="0" applyNumberFormat="1" applyFont="1" applyFill="1" applyBorder="1"/>
    <xf numFmtId="0" fontId="3" fillId="0" borderId="0" xfId="0" applyNumberFormat="1" applyFont="1" applyFill="1" applyBorder="1"/>
    <xf numFmtId="0" fontId="3" fillId="0" borderId="0" xfId="0" applyFont="1" applyFill="1" applyBorder="1"/>
    <xf numFmtId="165" fontId="0" fillId="0" borderId="0" xfId="0" applyNumberFormat="1" applyFill="1" applyBorder="1"/>
    <xf numFmtId="2" fontId="3" fillId="0" borderId="0" xfId="0" applyNumberFormat="1" applyFont="1" applyFill="1" applyBorder="1"/>
    <xf numFmtId="0" fontId="6" fillId="0" borderId="0" xfId="0" applyFont="1" applyFill="1" applyBorder="1"/>
    <xf numFmtId="1" fontId="0" fillId="0" borderId="0" xfId="0" applyNumberFormat="1" applyFill="1" applyBorder="1"/>
    <xf numFmtId="1" fontId="3" fillId="0" borderId="0" xfId="0" applyNumberFormat="1" applyFont="1" applyFill="1" applyBorder="1"/>
    <xf numFmtId="2" fontId="0" fillId="0" borderId="0" xfId="0" applyNumberFormat="1" applyFill="1" applyBorder="1"/>
    <xf numFmtId="0" fontId="9" fillId="0" borderId="0" xfId="0" applyFont="1" applyBorder="1" applyAlignment="1">
      <alignment horizontal="left" vertical="top" wrapText="1"/>
    </xf>
    <xf numFmtId="0" fontId="11" fillId="0" borderId="0" xfId="0" applyFont="1" applyBorder="1"/>
    <xf numFmtId="0" fontId="0" fillId="3" borderId="0" xfId="0" applyFill="1" applyBorder="1" applyAlignment="1">
      <alignment vertical="top" wrapText="1"/>
    </xf>
    <xf numFmtId="0" fontId="0" fillId="4" borderId="0" xfId="0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0" borderId="1" xfId="0" applyBorder="1"/>
    <xf numFmtId="0" fontId="0" fillId="0" borderId="1" xfId="0" applyFill="1" applyBorder="1"/>
    <xf numFmtId="0" fontId="0" fillId="7" borderId="0" xfId="0" applyFill="1" applyBorder="1" applyAlignment="1">
      <alignment horizontal="center" vertical="top" wrapText="1"/>
    </xf>
    <xf numFmtId="0" fontId="0" fillId="8" borderId="0" xfId="0" applyFill="1" applyBorder="1" applyAlignment="1">
      <alignment horizontal="center" vertical="top" wrapText="1"/>
    </xf>
    <xf numFmtId="0" fontId="5" fillId="9" borderId="0" xfId="0" applyFont="1" applyFill="1" applyBorder="1" applyAlignment="1">
      <alignment horizontal="center" vertical="top" wrapText="1"/>
    </xf>
    <xf numFmtId="0" fontId="19" fillId="0" borderId="0" xfId="0" applyFont="1" applyFill="1" applyBorder="1"/>
    <xf numFmtId="0" fontId="19" fillId="0" borderId="0" xfId="2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0" xfId="3" applyFont="1" applyFill="1" applyBorder="1" applyAlignment="1">
      <alignment horizontal="center" vertical="center"/>
    </xf>
    <xf numFmtId="0" fontId="0" fillId="0" borderId="0" xfId="0" applyFill="1" applyBorder="1" applyProtection="1">
      <protection locked="0"/>
    </xf>
    <xf numFmtId="0" fontId="21" fillId="0" borderId="0" xfId="0" applyFont="1" applyBorder="1"/>
    <xf numFmtId="0" fontId="19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 vertical="center"/>
    </xf>
    <xf numFmtId="0" fontId="21" fillId="0" borderId="0" xfId="0" applyFont="1" applyFill="1" applyBorder="1"/>
    <xf numFmtId="2" fontId="0" fillId="0" borderId="0" xfId="0" applyNumberFormat="1" applyFill="1" applyBorder="1" applyAlignment="1">
      <alignment horizontal="right"/>
    </xf>
    <xf numFmtId="0" fontId="5" fillId="0" borderId="0" xfId="0" applyFont="1" applyFill="1" applyBorder="1"/>
    <xf numFmtId="2" fontId="5" fillId="0" borderId="0" xfId="0" applyNumberFormat="1" applyFont="1" applyFill="1" applyBorder="1"/>
    <xf numFmtId="2" fontId="22" fillId="0" borderId="0" xfId="0" applyNumberFormat="1" applyFont="1" applyFill="1" applyBorder="1"/>
    <xf numFmtId="0" fontId="4" fillId="0" borderId="0" xfId="0" applyFont="1" applyBorder="1"/>
    <xf numFmtId="0" fontId="4" fillId="0" borderId="0" xfId="0" applyFont="1" applyFill="1" applyBorder="1"/>
    <xf numFmtId="0" fontId="3" fillId="0" borderId="0" xfId="0" applyFont="1" applyBorder="1"/>
    <xf numFmtId="0" fontId="0" fillId="2" borderId="0" xfId="0" applyFill="1" applyBorder="1"/>
    <xf numFmtId="0" fontId="0" fillId="0" borderId="0" xfId="0" applyBorder="1" applyProtection="1">
      <protection locked="0"/>
    </xf>
    <xf numFmtId="0" fontId="0" fillId="0" borderId="0" xfId="0" applyFont="1" applyFill="1" applyBorder="1" applyAlignment="1">
      <alignment wrapText="1"/>
    </xf>
    <xf numFmtId="0" fontId="8" fillId="0" borderId="0" xfId="0" applyFont="1" applyFill="1" applyBorder="1"/>
    <xf numFmtId="0" fontId="8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vertical="center"/>
    </xf>
    <xf numFmtId="0" fontId="2" fillId="0" borderId="0" xfId="0" applyFont="1" applyFill="1" applyBorder="1"/>
    <xf numFmtId="0" fontId="0" fillId="3" borderId="0" xfId="0" applyFont="1" applyFill="1" applyBorder="1" applyAlignment="1">
      <alignment vertical="top" wrapText="1"/>
    </xf>
    <xf numFmtId="0" fontId="0" fillId="3" borderId="0" xfId="0" applyFill="1" applyBorder="1" applyAlignment="1">
      <alignment vertical="top"/>
    </xf>
    <xf numFmtId="0" fontId="13" fillId="0" borderId="0" xfId="0" applyNumberFormat="1" applyFont="1" applyFill="1" applyBorder="1"/>
    <xf numFmtId="0" fontId="13" fillId="0" borderId="0" xfId="0" applyFont="1" applyFill="1" applyBorder="1"/>
    <xf numFmtId="0" fontId="5" fillId="4" borderId="0" xfId="0" applyFont="1" applyFill="1" applyBorder="1" applyAlignment="1">
      <alignment vertical="top" wrapText="1"/>
    </xf>
    <xf numFmtId="0" fontId="5" fillId="4" borderId="0" xfId="0" applyFont="1" applyFill="1" applyBorder="1" applyAlignment="1">
      <alignment vertical="top"/>
    </xf>
    <xf numFmtId="0" fontId="14" fillId="0" borderId="0" xfId="0" applyFont="1" applyFill="1" applyBorder="1"/>
    <xf numFmtId="0" fontId="5" fillId="5" borderId="0" xfId="0" applyFont="1" applyFill="1" applyBorder="1" applyAlignment="1">
      <alignment vertical="top"/>
    </xf>
    <xf numFmtId="0" fontId="15" fillId="0" borderId="0" xfId="0" applyFont="1" applyFill="1" applyBorder="1"/>
    <xf numFmtId="0" fontId="16" fillId="6" borderId="2" xfId="0" applyFont="1" applyFill="1" applyBorder="1" applyAlignment="1">
      <alignment horizontal="left" vertical="center"/>
    </xf>
    <xf numFmtId="0" fontId="17" fillId="0" borderId="0" xfId="0" applyFont="1" applyBorder="1" applyProtection="1">
      <protection locked="0"/>
    </xf>
    <xf numFmtId="0" fontId="18" fillId="0" borderId="0" xfId="0" applyFont="1" applyFill="1" applyBorder="1"/>
    <xf numFmtId="2" fontId="21" fillId="0" borderId="0" xfId="3" applyNumberFormat="1" applyFont="1" applyFill="1" applyBorder="1" applyAlignment="1">
      <alignment horizontal="center" vertical="center"/>
    </xf>
    <xf numFmtId="0" fontId="21" fillId="0" borderId="0" xfId="2" applyFont="1" applyFill="1" applyBorder="1" applyAlignment="1">
      <alignment horizontal="center" vertical="center"/>
    </xf>
    <xf numFmtId="0" fontId="23" fillId="0" borderId="0" xfId="0" applyFont="1" applyBorder="1"/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26" fillId="10" borderId="3" xfId="0" applyFont="1" applyFill="1" applyBorder="1" applyAlignment="1" applyProtection="1">
      <alignment horizontal="center" vertical="center"/>
    </xf>
    <xf numFmtId="0" fontId="0" fillId="0" borderId="0" xfId="0" applyAlignment="1"/>
    <xf numFmtId="0" fontId="10" fillId="0" borderId="4" xfId="0" applyFont="1" applyFill="1" applyBorder="1" applyAlignment="1" applyProtection="1">
      <alignment horizontal="right" vertical="center"/>
    </xf>
    <xf numFmtId="0" fontId="10" fillId="0" borderId="4" xfId="0" applyFont="1" applyFill="1" applyBorder="1" applyAlignment="1" applyProtection="1">
      <alignment vertical="center"/>
    </xf>
    <xf numFmtId="0" fontId="3" fillId="2" borderId="0" xfId="0" applyFont="1" applyFill="1"/>
    <xf numFmtId="0" fontId="3" fillId="0" borderId="0" xfId="0" applyFont="1"/>
    <xf numFmtId="0" fontId="28" fillId="11" borderId="5" xfId="5" applyFont="1" applyFill="1" applyBorder="1" applyAlignment="1">
      <alignment horizontal="left" vertical="top"/>
    </xf>
    <xf numFmtId="0" fontId="28" fillId="11" borderId="6" xfId="5" applyFont="1" applyFill="1" applyBorder="1" applyAlignment="1">
      <alignment horizontal="left" vertical="top"/>
    </xf>
    <xf numFmtId="0" fontId="17" fillId="11" borderId="7" xfId="6" applyFont="1" applyFill="1" applyBorder="1" applyAlignment="1">
      <alignment horizontal="center"/>
    </xf>
    <xf numFmtId="0" fontId="17" fillId="0" borderId="8" xfId="6" applyFont="1" applyFill="1" applyBorder="1" applyAlignment="1">
      <alignment vertical="top" wrapText="1"/>
    </xf>
    <xf numFmtId="0" fontId="17" fillId="0" borderId="8" xfId="6" applyFont="1" applyFill="1" applyBorder="1" applyAlignment="1">
      <alignment wrapText="1"/>
    </xf>
    <xf numFmtId="0" fontId="0" fillId="0" borderId="0" xfId="0" applyAlignment="1">
      <alignment vertical="top"/>
    </xf>
    <xf numFmtId="0" fontId="17" fillId="0" borderId="9" xfId="6" applyFont="1" applyFill="1" applyBorder="1" applyAlignment="1">
      <alignment vertical="top" wrapText="1"/>
    </xf>
    <xf numFmtId="0" fontId="17" fillId="0" borderId="9" xfId="6" applyFont="1" applyFill="1" applyBorder="1" applyAlignment="1">
      <alignment wrapText="1"/>
    </xf>
    <xf numFmtId="0" fontId="17" fillId="0" borderId="10" xfId="6" applyFont="1" applyFill="1" applyBorder="1" applyAlignment="1">
      <alignment vertical="top" wrapText="1"/>
    </xf>
    <xf numFmtId="0" fontId="17" fillId="0" borderId="11" xfId="6" applyFont="1" applyFill="1" applyBorder="1" applyAlignment="1">
      <alignment wrapText="1"/>
    </xf>
    <xf numFmtId="0" fontId="17" fillId="0" borderId="12" xfId="6" applyFont="1" applyFill="1" applyBorder="1" applyAlignment="1">
      <alignment vertical="top" wrapText="1"/>
    </xf>
    <xf numFmtId="0" fontId="17" fillId="0" borderId="13" xfId="6" applyFont="1" applyFill="1" applyBorder="1" applyAlignment="1">
      <alignment vertical="top" wrapText="1"/>
    </xf>
    <xf numFmtId="0" fontId="17" fillId="0" borderId="13" xfId="6" applyFont="1" applyFill="1" applyBorder="1" applyAlignment="1">
      <alignment wrapText="1"/>
    </xf>
    <xf numFmtId="0" fontId="17" fillId="0" borderId="12" xfId="6" applyFont="1" applyFill="1" applyBorder="1" applyAlignment="1">
      <alignment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top"/>
    </xf>
  </cellXfs>
  <cellStyles count="7">
    <cellStyle name="Comma 2" xfId="1"/>
    <cellStyle name="Normal" xfId="0" builtinId="0"/>
    <cellStyle name="Normal 13" xfId="3"/>
    <cellStyle name="Normal 16" xfId="2"/>
    <cellStyle name="Normal 7" xfId="4"/>
    <cellStyle name="Normal_Codelists" xfId="6"/>
    <cellStyle name="Normal_Sheet1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1257"/>
  <sheetViews>
    <sheetView zoomScale="90" zoomScaleNormal="90" workbookViewId="0">
      <pane ySplit="1" topLeftCell="A8" activePane="bottomLeft" state="frozen"/>
      <selection pane="bottomLeft" sqref="A1:XFD1048576"/>
    </sheetView>
  </sheetViews>
  <sheetFormatPr defaultColWidth="9.140625" defaultRowHeight="15" x14ac:dyDescent="0.25"/>
  <cols>
    <col min="1" max="1" width="7.140625" style="10" bestFit="1" customWidth="1"/>
    <col min="2" max="2" width="23" style="10" bestFit="1" customWidth="1"/>
    <col min="3" max="3" width="39.5703125" style="10" bestFit="1" customWidth="1"/>
    <col min="4" max="4" width="7.42578125" style="10" bestFit="1" customWidth="1"/>
    <col min="5" max="5" width="12.28515625" style="10" customWidth="1"/>
    <col min="6" max="6" width="69.42578125" style="10" customWidth="1"/>
    <col min="7" max="7" width="10.28515625" style="10" bestFit="1" customWidth="1"/>
    <col min="8" max="8" width="9.140625" style="10"/>
    <col min="9" max="9" width="9.140625" style="55"/>
    <col min="10" max="10" width="9.140625" style="10"/>
    <col min="11" max="11" width="11.140625" style="10" bestFit="1" customWidth="1"/>
    <col min="15" max="15" width="48.42578125" customWidth="1"/>
    <col min="16" max="16" width="23" bestFit="1" customWidth="1"/>
    <col min="17" max="17" width="24.7109375" customWidth="1"/>
    <col min="19" max="19" width="18.5703125" bestFit="1" customWidth="1"/>
    <col min="20" max="20" width="9.140625" style="85"/>
  </cols>
  <sheetData>
    <row r="1" spans="1:20" s="1" customFormat="1" x14ac:dyDescent="0.25">
      <c r="A1" s="56" t="s">
        <v>0</v>
      </c>
      <c r="B1" s="56" t="s">
        <v>1</v>
      </c>
      <c r="C1" s="4" t="s">
        <v>2</v>
      </c>
      <c r="D1" s="4" t="s">
        <v>3</v>
      </c>
      <c r="E1" s="4" t="s">
        <v>750</v>
      </c>
      <c r="F1" s="2" t="s">
        <v>4</v>
      </c>
      <c r="G1" s="2" t="s">
        <v>5</v>
      </c>
      <c r="H1" s="2" t="s">
        <v>746</v>
      </c>
      <c r="I1" s="3" t="s">
        <v>747</v>
      </c>
      <c r="J1" s="2" t="s">
        <v>749</v>
      </c>
      <c r="K1" s="4" t="s">
        <v>748</v>
      </c>
      <c r="Q1" s="1" t="s">
        <v>752</v>
      </c>
      <c r="R1" s="1" t="s">
        <v>753</v>
      </c>
      <c r="S1" s="1" t="s">
        <v>754</v>
      </c>
      <c r="T1" s="84" t="s">
        <v>806</v>
      </c>
    </row>
    <row r="2" spans="1:20" x14ac:dyDescent="0.25">
      <c r="A2" s="10">
        <v>1</v>
      </c>
      <c r="B2" s="10" t="s">
        <v>6</v>
      </c>
      <c r="C2" s="10" t="s">
        <v>7</v>
      </c>
      <c r="D2" s="6">
        <v>1</v>
      </c>
      <c r="E2" s="6" t="s">
        <v>8</v>
      </c>
      <c r="F2" s="5" t="s">
        <v>9</v>
      </c>
      <c r="G2" s="6" t="s">
        <v>10</v>
      </c>
      <c r="H2" s="7">
        <v>0</v>
      </c>
      <c r="I2" s="8">
        <v>460000</v>
      </c>
      <c r="J2" s="7">
        <v>3230000</v>
      </c>
      <c r="K2" s="7">
        <v>660000</v>
      </c>
      <c r="M2">
        <f>MATCH(F2,MSFD_Classified!$G$2:$G$506,0)</f>
        <v>1</v>
      </c>
      <c r="N2">
        <v>1</v>
      </c>
      <c r="O2" t="str">
        <f>F2</f>
        <v>Gadus morhua SSB (COD in Subareas I and II)</v>
      </c>
      <c r="P2" t="str">
        <f>INDEX(MSFD_Classified!$G$2:$G$506,Data!$N2,1)</f>
        <v>Gadus morhua SSB (COD in Subareas I and II)</v>
      </c>
      <c r="Q2" t="str">
        <f>INDEX(MSFD_Classified!D$2:D$506,Data!$N2,1)</f>
        <v>D3 -Populations of all commercially exploited fish and shellfish</v>
      </c>
      <c r="R2" t="str">
        <f>INDEX(MSFD_Classified!E$2:E$506,Data!$N2,1)</f>
        <v>Fish</v>
      </c>
      <c r="S2" t="str">
        <f>INDEX(MSFD_Classified!F$2:F$506,Data!$N2,1)</f>
        <v/>
      </c>
    </row>
    <row r="3" spans="1:20" x14ac:dyDescent="0.25">
      <c r="A3" s="10">
        <v>1</v>
      </c>
      <c r="B3" s="10" t="s">
        <v>6</v>
      </c>
      <c r="C3" s="10" t="s">
        <v>7</v>
      </c>
      <c r="D3" s="6">
        <v>1</v>
      </c>
      <c r="E3" s="6" t="s">
        <v>8</v>
      </c>
      <c r="F3" s="5" t="s">
        <v>11</v>
      </c>
      <c r="G3" s="5" t="s">
        <v>12</v>
      </c>
      <c r="H3" s="7">
        <v>0</v>
      </c>
      <c r="I3" s="8">
        <v>54</v>
      </c>
      <c r="J3" s="7">
        <v>1315</v>
      </c>
      <c r="K3" s="7">
        <v>328</v>
      </c>
      <c r="M3">
        <f>MATCH(F3,MSFD_Classified!$G$2:$G$506,0)</f>
        <v>2</v>
      </c>
      <c r="N3">
        <v>2</v>
      </c>
      <c r="O3" t="str">
        <f t="shared" ref="O3:O66" si="0">F3</f>
        <v>Hippoglosoides platessoides 0-group abundance (Long rough dab - 0-group - Abundance indices)</v>
      </c>
      <c r="P3" t="str">
        <f>INDEX(MSFD_Classified!$G$2:$G$506,Data!$N3,1)</f>
        <v>Hippoglosoides platessoides 0-group abundance (Long rough dab - 0-group - Abundance indices)</v>
      </c>
      <c r="Q3" t="str">
        <f>INDEX(MSFD_Classified!D$2:D$506,Data!$N3,1)</f>
        <v>D3 -Populations of all commercially exploited fish and shellfish</v>
      </c>
      <c r="R3" t="str">
        <f>INDEX(MSFD_Classified!E$2:E$506,Data!$N3,1)</f>
        <v>Fish</v>
      </c>
      <c r="S3" t="str">
        <f>INDEX(MSFD_Classified!F$2:F$506,Data!$N3,1)</f>
        <v/>
      </c>
    </row>
    <row r="4" spans="1:20" x14ac:dyDescent="0.25">
      <c r="A4" s="10">
        <v>1</v>
      </c>
      <c r="B4" s="10" t="s">
        <v>6</v>
      </c>
      <c r="C4" s="10" t="s">
        <v>7</v>
      </c>
      <c r="D4" s="6">
        <v>1</v>
      </c>
      <c r="E4" s="6" t="s">
        <v>8</v>
      </c>
      <c r="F4" s="9" t="s">
        <v>13</v>
      </c>
      <c r="G4" s="10" t="s">
        <v>10</v>
      </c>
      <c r="H4" s="7">
        <v>0</v>
      </c>
      <c r="I4" s="7">
        <v>80000</v>
      </c>
      <c r="J4" s="7">
        <v>607000</v>
      </c>
      <c r="K4" s="7">
        <v>195000</v>
      </c>
      <c r="M4">
        <f>MATCH(F4,MSFD_Classified!$G$2:$G$506,0)</f>
        <v>3</v>
      </c>
      <c r="N4">
        <v>3</v>
      </c>
      <c r="O4" t="str">
        <f t="shared" si="0"/>
        <v>Melanogrammus aeglefinus SSB (HADDOCK in Subareas I and II)</v>
      </c>
      <c r="P4" t="str">
        <f>INDEX(MSFD_Classified!$G$2:$G$506,Data!$N4,1)</f>
        <v>Melanogrammus aeglefinus SSB (HADDOCK in Subareas I and II)</v>
      </c>
      <c r="Q4" t="str">
        <f>INDEX(MSFD_Classified!D$2:D$506,Data!$N4,1)</f>
        <v>D3 -Populations of all commercially exploited fish and shellfish</v>
      </c>
      <c r="R4" t="str">
        <f>INDEX(MSFD_Classified!E$2:E$506,Data!$N4,1)</f>
        <v>Fish</v>
      </c>
      <c r="S4" t="str">
        <f>INDEX(MSFD_Classified!F$2:F$506,Data!$N4,1)</f>
        <v/>
      </c>
    </row>
    <row r="5" spans="1:20" x14ac:dyDescent="0.25">
      <c r="A5" s="10">
        <v>1</v>
      </c>
      <c r="B5" s="10" t="s">
        <v>6</v>
      </c>
      <c r="C5" s="10" t="s">
        <v>14</v>
      </c>
      <c r="D5" s="6">
        <v>3</v>
      </c>
      <c r="E5" s="6" t="s">
        <v>8</v>
      </c>
      <c r="F5" s="5" t="s">
        <v>15</v>
      </c>
      <c r="H5" s="7">
        <v>0</v>
      </c>
      <c r="I5" s="7">
        <v>60000</v>
      </c>
      <c r="J5" s="7">
        <v>90000</v>
      </c>
      <c r="K5" s="7">
        <v>19000</v>
      </c>
      <c r="M5">
        <f>MATCH(F5,MSFD_Classified!$G$2:$G$506,0)</f>
        <v>4</v>
      </c>
      <c r="N5">
        <v>4</v>
      </c>
      <c r="O5" t="str">
        <f t="shared" si="0"/>
        <v>coastal Gadus morhua SSB (NORWEGAIN COASTAL WATER COD in Subareas I and II)</v>
      </c>
      <c r="P5" t="str">
        <f>INDEX(MSFD_Classified!$G$2:$G$506,Data!$N5,1)</f>
        <v>coastal Gadus morhua SSB (NORWEGAIN COASTAL WATER COD in Subareas I and II)</v>
      </c>
      <c r="Q5" t="str">
        <f>INDEX(MSFD_Classified!D$2:D$506,Data!$N5,1)</f>
        <v>D3 -Populations of all commercially exploited fish and shellfish</v>
      </c>
      <c r="R5" t="str">
        <f>INDEX(MSFD_Classified!E$2:E$506,Data!$N5,1)</f>
        <v>Fish</v>
      </c>
      <c r="S5" t="str">
        <f>INDEX(MSFD_Classified!F$2:F$506,Data!$N5,1)</f>
        <v/>
      </c>
    </row>
    <row r="6" spans="1:20" x14ac:dyDescent="0.25">
      <c r="A6" s="10">
        <v>1</v>
      </c>
      <c r="B6" s="10" t="s">
        <v>6</v>
      </c>
      <c r="C6" s="10" t="s">
        <v>7</v>
      </c>
      <c r="D6" s="6">
        <v>1</v>
      </c>
      <c r="E6" s="6" t="s">
        <v>8</v>
      </c>
      <c r="F6" s="9" t="s">
        <v>16</v>
      </c>
      <c r="G6" s="10" t="s">
        <v>10</v>
      </c>
      <c r="H6" s="7">
        <v>0</v>
      </c>
      <c r="I6" s="7">
        <v>200000</v>
      </c>
      <c r="J6" s="7">
        <v>5805000</v>
      </c>
      <c r="K6" s="7">
        <v>1297000</v>
      </c>
      <c r="M6">
        <f>MATCH(F6,MSFD_Classified!$G$2:$G$506,0)</f>
        <v>5</v>
      </c>
      <c r="N6">
        <v>5</v>
      </c>
      <c r="O6" t="str">
        <f t="shared" si="0"/>
        <v>Mallottus villosus SSB (CAPELIN in Subareas I and II, excluding Division IIa west of 5°W)</v>
      </c>
      <c r="P6" t="str">
        <f>INDEX(MSFD_Classified!$G$2:$G$506,Data!$N6,1)</f>
        <v>Mallottus villosus SSB (CAPELIN in Subareas I and II, excluding Division IIa west of 5°W)</v>
      </c>
      <c r="Q6" t="str">
        <f>INDEX(MSFD_Classified!D$2:D$506,Data!$N6,1)</f>
        <v>D3 -Populations of all commercially exploited fish and shellfish</v>
      </c>
      <c r="R6" t="str">
        <f>INDEX(MSFD_Classified!E$2:E$506,Data!$N6,1)</f>
        <v>Fish</v>
      </c>
      <c r="S6" t="str">
        <f>INDEX(MSFD_Classified!F$2:F$506,Data!$N6,1)</f>
        <v/>
      </c>
    </row>
    <row r="7" spans="1:20" x14ac:dyDescent="0.25">
      <c r="A7" s="10">
        <v>1</v>
      </c>
      <c r="B7" s="10" t="s">
        <v>6</v>
      </c>
      <c r="C7" s="10" t="s">
        <v>7</v>
      </c>
      <c r="D7" s="6">
        <v>1</v>
      </c>
      <c r="E7" s="6" t="s">
        <v>8</v>
      </c>
      <c r="F7" s="11" t="s">
        <v>17</v>
      </c>
      <c r="G7" s="6" t="s">
        <v>10</v>
      </c>
      <c r="H7" s="7">
        <v>0</v>
      </c>
      <c r="I7" s="7">
        <v>5000000</v>
      </c>
      <c r="J7" s="7">
        <v>11826000</v>
      </c>
      <c r="K7" s="7">
        <v>5709000</v>
      </c>
      <c r="M7">
        <f>MATCH(F7,MSFD_Classified!$G$2:$G$506,0)</f>
        <v>6</v>
      </c>
      <c r="N7">
        <v>6</v>
      </c>
      <c r="O7" t="str">
        <f t="shared" si="0"/>
        <v>Clupea harengus SSB (HERRING in Subareas I, II, and V, and in Divisions IVa and XIVa)</v>
      </c>
      <c r="P7" t="str">
        <f>INDEX(MSFD_Classified!$G$2:$G$506,Data!$N7,1)</f>
        <v>Clupea harengus SSB (HERRING in Subareas I, II, and V, and in Divisions IVa and XIVa)</v>
      </c>
      <c r="Q7" t="str">
        <f>INDEX(MSFD_Classified!D$2:D$506,Data!$N7,1)</f>
        <v>D3 -Populations of all commercially exploited fish and shellfish</v>
      </c>
      <c r="R7" t="str">
        <f>INDEX(MSFD_Classified!E$2:E$506,Data!$N7,1)</f>
        <v>Fish</v>
      </c>
      <c r="S7" t="str">
        <f>INDEX(MSFD_Classified!F$2:F$506,Data!$N7,1)</f>
        <v/>
      </c>
    </row>
    <row r="8" spans="1:20" x14ac:dyDescent="0.25">
      <c r="A8" s="10">
        <v>1</v>
      </c>
      <c r="B8" s="10" t="s">
        <v>6</v>
      </c>
      <c r="C8" s="10" t="s">
        <v>7</v>
      </c>
      <c r="D8" s="6">
        <v>1</v>
      </c>
      <c r="E8" s="6" t="s">
        <v>8</v>
      </c>
      <c r="F8" s="11" t="s">
        <v>18</v>
      </c>
      <c r="G8" s="10" t="s">
        <v>10</v>
      </c>
      <c r="H8" s="7">
        <v>0</v>
      </c>
      <c r="I8" s="7">
        <v>2250000</v>
      </c>
      <c r="J8" s="7">
        <v>10783500</v>
      </c>
      <c r="K8" s="7">
        <v>5070000</v>
      </c>
      <c r="M8">
        <f>MATCH(F8,MSFD_Classified!$G$2:$G$506,0)</f>
        <v>7</v>
      </c>
      <c r="N8">
        <v>7</v>
      </c>
      <c r="O8" t="str">
        <f t="shared" si="0"/>
        <v>Micromesistius poutassou SSB (BLUE WHITING in Subareas I–IX, XII, and XIV)</v>
      </c>
      <c r="P8" t="str">
        <f>INDEX(MSFD_Classified!$G$2:$G$506,Data!$N8,1)</f>
        <v>Micromesistius poutassou SSB (BLUE WHITING in Subareas I–IX, XII, and XIV)</v>
      </c>
      <c r="Q8" t="str">
        <f>INDEX(MSFD_Classified!D$2:D$506,Data!$N8,1)</f>
        <v>D3 -Populations of all commercially exploited fish and shellfish</v>
      </c>
      <c r="R8" t="str">
        <f>INDEX(MSFD_Classified!E$2:E$506,Data!$N8,1)</f>
        <v>Fish</v>
      </c>
      <c r="S8" t="str">
        <f>INDEX(MSFD_Classified!F$2:F$506,Data!$N8,1)</f>
        <v/>
      </c>
    </row>
    <row r="9" spans="1:20" x14ac:dyDescent="0.25">
      <c r="A9" s="10">
        <v>1</v>
      </c>
      <c r="B9" s="10" t="s">
        <v>6</v>
      </c>
      <c r="C9" s="10" t="s">
        <v>7</v>
      </c>
      <c r="D9" s="6">
        <v>1</v>
      </c>
      <c r="E9" s="6" t="s">
        <v>8</v>
      </c>
      <c r="F9" s="9" t="s">
        <v>19</v>
      </c>
      <c r="G9" s="10" t="s">
        <v>10</v>
      </c>
      <c r="H9" s="7">
        <v>0</v>
      </c>
      <c r="I9" s="7">
        <v>250000</v>
      </c>
      <c r="J9" s="7">
        <v>3000000</v>
      </c>
      <c r="K9" s="7">
        <v>1500000</v>
      </c>
      <c r="M9">
        <f>MATCH(F9,MSFD_Classified!$G$2:$G$506,0)</f>
        <v>8</v>
      </c>
      <c r="N9">
        <v>8</v>
      </c>
      <c r="O9" t="str">
        <f t="shared" si="0"/>
        <v>Boreogadus saida total stock Biomass (ARCTIC COD after data in Hop &amp; Gjaeseter, 2013)</v>
      </c>
      <c r="P9" t="str">
        <f>INDEX(MSFD_Classified!$G$2:$G$506,Data!$N9,1)</f>
        <v>Boreogadus saida total stock Biomass (ARCTIC COD after data in Hop &amp; Gjaeseter, 2013)</v>
      </c>
      <c r="Q9" t="str">
        <f>INDEX(MSFD_Classified!D$2:D$506,Data!$N9,1)</f>
        <v>D3 -Populations of all commercially exploited fish and shellfish</v>
      </c>
      <c r="R9" t="str">
        <f>INDEX(MSFD_Classified!E$2:E$506,Data!$N9,1)</f>
        <v>Fish</v>
      </c>
      <c r="S9" t="str">
        <f>INDEX(MSFD_Classified!F$2:F$506,Data!$N9,1)</f>
        <v/>
      </c>
    </row>
    <row r="10" spans="1:20" x14ac:dyDescent="0.25">
      <c r="A10" s="10">
        <v>1</v>
      </c>
      <c r="B10" s="10" t="s">
        <v>6</v>
      </c>
      <c r="C10" s="10" t="s">
        <v>7</v>
      </c>
      <c r="D10" s="6">
        <v>1</v>
      </c>
      <c r="E10" s="6" t="s">
        <v>20</v>
      </c>
      <c r="F10" s="12" t="s">
        <v>21</v>
      </c>
      <c r="G10" s="13" t="s">
        <v>22</v>
      </c>
      <c r="H10" s="7">
        <v>0</v>
      </c>
      <c r="I10" s="7">
        <v>71000</v>
      </c>
      <c r="J10" s="7">
        <v>168000</v>
      </c>
      <c r="K10" s="7">
        <v>80000</v>
      </c>
      <c r="M10" t="e">
        <f>MATCH(F10,MSFD_Classified!$G$2:$G$506,0)</f>
        <v>#N/A</v>
      </c>
      <c r="N10">
        <v>9</v>
      </c>
      <c r="O10" t="str">
        <f t="shared" si="0"/>
        <v>Balaenoptera acutorostrata Abundance level in the Barents Sea compared to 1989-1995 period (MINKE WHALE 2002-2007 abundanceof "Eastern" (E) stock (according to Bothun et al. (2008) and values reported by the IWC)</v>
      </c>
      <c r="P10" t="str">
        <f>INDEX(MSFD_Classified!$G$2:$G$506,Data!$N10,1)</f>
        <v>Balaenoptera acutorostrata Abundance level in the Barents Sea compared to-1995 period (MINKE WHALE-2007 abundanceof \Eastern\" (E) stock (according to Bothun et al. (2008) and values reported by the IWC)"</v>
      </c>
      <c r="Q10" t="str">
        <f>INDEX(MSFD_Classified!D$2:D$506,Data!$N10,1)</f>
        <v>D3 -Populations of all commercially exploited fish and shellfish</v>
      </c>
      <c r="R10" t="str">
        <f>INDEX(MSFD_Classified!E$2:E$506,Data!$N10,1)</f>
        <v>Fish</v>
      </c>
      <c r="S10" t="str">
        <f>INDEX(MSFD_Classified!F$2:F$506,Data!$N10,1)</f>
        <v/>
      </c>
    </row>
    <row r="11" spans="1:20" x14ac:dyDescent="0.25">
      <c r="A11" s="10">
        <v>1</v>
      </c>
      <c r="B11" s="10" t="s">
        <v>6</v>
      </c>
      <c r="C11" s="10" t="s">
        <v>7</v>
      </c>
      <c r="D11" s="6">
        <v>1</v>
      </c>
      <c r="E11" s="6" t="s">
        <v>20</v>
      </c>
      <c r="F11" s="14" t="s">
        <v>23</v>
      </c>
      <c r="G11" s="13" t="s">
        <v>22</v>
      </c>
      <c r="H11" s="7">
        <v>0</v>
      </c>
      <c r="I11" s="8">
        <v>690000</v>
      </c>
      <c r="J11" s="7">
        <v>3900000</v>
      </c>
      <c r="K11" s="7">
        <v>1916000</v>
      </c>
      <c r="M11">
        <f>MATCH(F11,MSFD_Classified!$G$2:$G$506,0)</f>
        <v>10</v>
      </c>
      <c r="N11">
        <v>10</v>
      </c>
      <c r="O11" t="str">
        <f t="shared" si="0"/>
        <v>Pagophilus groenlandicus stock size (HARP SEAL from Greenland area + White Sea/Barents Sea area; ICES data)</v>
      </c>
      <c r="P11" t="str">
        <f>INDEX(MSFD_Classified!$G$2:$G$506,Data!$N11,1)</f>
        <v>Pagophilus groenlandicus stock size (HARP SEAL from Greenland area + White Sea/Barents Sea area; ICES data)</v>
      </c>
      <c r="Q11" t="str">
        <f>INDEX(MSFD_Classified!D$2:D$506,Data!$N11,1)</f>
        <v>D3 -Populations of all commercially exploited fish and shellfish</v>
      </c>
      <c r="R11" t="str">
        <f>INDEX(MSFD_Classified!E$2:E$506,Data!$N11,1)</f>
        <v>Fish</v>
      </c>
      <c r="S11" t="str">
        <f>INDEX(MSFD_Classified!F$2:F$506,Data!$N11,1)</f>
        <v/>
      </c>
    </row>
    <row r="12" spans="1:20" x14ac:dyDescent="0.25">
      <c r="A12" s="10">
        <v>1</v>
      </c>
      <c r="B12" s="10" t="s">
        <v>6</v>
      </c>
      <c r="C12" s="10" t="s">
        <v>7</v>
      </c>
      <c r="D12" s="6">
        <v>1</v>
      </c>
      <c r="E12" s="6" t="s">
        <v>20</v>
      </c>
      <c r="F12" s="15" t="s">
        <v>24</v>
      </c>
      <c r="G12" s="16" t="s">
        <v>25</v>
      </c>
      <c r="H12" s="7">
        <v>0</v>
      </c>
      <c r="I12" s="17">
        <v>75</v>
      </c>
      <c r="J12" s="7">
        <v>100</v>
      </c>
      <c r="K12" s="7">
        <v>75</v>
      </c>
      <c r="M12">
        <f>MATCH(F12,MSFD_Classified!$G$2:$G$506,0)</f>
        <v>11</v>
      </c>
      <c r="N12">
        <v>11</v>
      </c>
      <c r="O12" t="str">
        <f t="shared" si="0"/>
        <v>Proportion of non-threatened Cetacean species (from Norwegian Red list)</v>
      </c>
      <c r="P12" t="str">
        <f>INDEX(MSFD_Classified!$G$2:$G$506,Data!$N12,1)</f>
        <v>Proportion of non-threatened Cetacean species (from Norwegian Red list)</v>
      </c>
      <c r="Q12" t="str">
        <f>INDEX(MSFD_Classified!D$2:D$506,Data!$N12,1)</f>
        <v>D1 - Biological diversity</v>
      </c>
      <c r="R12" t="str">
        <f>INDEX(MSFD_Classified!E$2:E$506,Data!$N12,1)</f>
        <v>Mammals</v>
      </c>
      <c r="S12" t="str">
        <f>INDEX(MSFD_Classified!F$2:F$506,Data!$N12,1)</f>
        <v>Cetaceans</v>
      </c>
    </row>
    <row r="13" spans="1:20" x14ac:dyDescent="0.25">
      <c r="A13" s="10">
        <v>1</v>
      </c>
      <c r="B13" s="10" t="s">
        <v>6</v>
      </c>
      <c r="C13" s="10" t="s">
        <v>26</v>
      </c>
      <c r="D13" s="6">
        <v>9</v>
      </c>
      <c r="E13" s="6" t="s">
        <v>20</v>
      </c>
      <c r="F13" s="15" t="s">
        <v>27</v>
      </c>
      <c r="G13" s="16" t="s">
        <v>25</v>
      </c>
      <c r="H13" s="7">
        <v>0</v>
      </c>
      <c r="I13" s="17">
        <v>75</v>
      </c>
      <c r="J13" s="7">
        <v>100</v>
      </c>
      <c r="K13" s="7">
        <v>45</v>
      </c>
      <c r="M13">
        <f>MATCH(F13,MSFD_Classified!$G$2:$G$506,0)</f>
        <v>12</v>
      </c>
      <c r="N13">
        <v>12</v>
      </c>
      <c r="O13" t="str">
        <f t="shared" si="0"/>
        <v>Proportion of non-threatened pagophiletic Mammals</v>
      </c>
      <c r="P13" t="str">
        <f>INDEX(MSFD_Classified!$G$2:$G$506,Data!$N13,1)</f>
        <v>Proportion of non-threatened pagophiletic Mammals</v>
      </c>
      <c r="Q13" t="str">
        <f>INDEX(MSFD_Classified!D$2:D$506,Data!$N13,1)</f>
        <v>D1 - Biological diversity</v>
      </c>
      <c r="R13" t="str">
        <f>INDEX(MSFD_Classified!E$2:E$506,Data!$N13,1)</f>
        <v>Mammals</v>
      </c>
      <c r="S13" t="str">
        <f>INDEX(MSFD_Classified!F$2:F$506,Data!$N13,1)</f>
        <v>Biodiversity Indices</v>
      </c>
    </row>
    <row r="14" spans="1:20" x14ac:dyDescent="0.25">
      <c r="A14" s="10">
        <v>1</v>
      </c>
      <c r="B14" s="10" t="s">
        <v>6</v>
      </c>
      <c r="C14" s="10" t="s">
        <v>14</v>
      </c>
      <c r="D14" s="6">
        <v>3</v>
      </c>
      <c r="E14" s="6" t="s">
        <v>20</v>
      </c>
      <c r="F14" s="15" t="s">
        <v>28</v>
      </c>
      <c r="G14" s="16" t="s">
        <v>25</v>
      </c>
      <c r="H14" s="7">
        <v>0</v>
      </c>
      <c r="I14" s="17">
        <v>99</v>
      </c>
      <c r="J14" s="7">
        <v>100</v>
      </c>
      <c r="K14" s="7">
        <v>66</v>
      </c>
      <c r="M14">
        <f>MATCH(F14,MSFD_Classified!$G$2:$G$506,0)</f>
        <v>13</v>
      </c>
      <c r="N14">
        <v>13</v>
      </c>
      <c r="O14" t="str">
        <f t="shared" si="0"/>
        <v>Proportion of non-threatened coastal mammal species (3 species)</v>
      </c>
      <c r="P14" t="str">
        <f>INDEX(MSFD_Classified!$G$2:$G$506,Data!$N14,1)</f>
        <v>Proportion of non-threatened coastal mammal species (3 species)</v>
      </c>
      <c r="Q14" t="str">
        <f>INDEX(MSFD_Classified!D$2:D$506,Data!$N14,1)</f>
        <v>D1 - Biological diversity</v>
      </c>
      <c r="R14" t="str">
        <f>INDEX(MSFD_Classified!E$2:E$506,Data!$N14,1)</f>
        <v>Mammals</v>
      </c>
      <c r="S14" t="str">
        <f>INDEX(MSFD_Classified!F$2:F$506,Data!$N14,1)</f>
        <v>Biodiversity Indices</v>
      </c>
    </row>
    <row r="15" spans="1:20" x14ac:dyDescent="0.25">
      <c r="A15" s="10">
        <v>1</v>
      </c>
      <c r="B15" s="10" t="s">
        <v>6</v>
      </c>
      <c r="C15" s="10" t="s">
        <v>29</v>
      </c>
      <c r="D15" s="6">
        <v>10</v>
      </c>
      <c r="E15" s="6" t="s">
        <v>20</v>
      </c>
      <c r="F15" s="15" t="s">
        <v>28</v>
      </c>
      <c r="G15" s="16" t="s">
        <v>25</v>
      </c>
      <c r="H15" s="7">
        <v>0</v>
      </c>
      <c r="I15" s="17">
        <v>99</v>
      </c>
      <c r="J15" s="7">
        <v>100</v>
      </c>
      <c r="K15" s="7">
        <v>66</v>
      </c>
      <c r="M15">
        <f>MATCH(F15,MSFD_Classified!$G$2:$G$506,0)</f>
        <v>13</v>
      </c>
      <c r="N15">
        <v>13</v>
      </c>
      <c r="O15" t="str">
        <f t="shared" si="0"/>
        <v>Proportion of non-threatened coastal mammal species (3 species)</v>
      </c>
      <c r="P15" t="str">
        <f>INDEX(MSFD_Classified!$G$2:$G$506,Data!$N15,1)</f>
        <v>Proportion of non-threatened coastal mammal species (3 species)</v>
      </c>
      <c r="Q15" t="str">
        <f>INDEX(MSFD_Classified!D$2:D$506,Data!$N15,1)</f>
        <v>D1 - Biological diversity</v>
      </c>
      <c r="R15" t="str">
        <f>INDEX(MSFD_Classified!E$2:E$506,Data!$N15,1)</f>
        <v>Mammals</v>
      </c>
      <c r="S15" t="str">
        <f>INDEX(MSFD_Classified!F$2:F$506,Data!$N15,1)</f>
        <v>Biodiversity Indices</v>
      </c>
    </row>
    <row r="16" spans="1:20" x14ac:dyDescent="0.25">
      <c r="A16" s="10">
        <v>1</v>
      </c>
      <c r="B16" s="10" t="s">
        <v>6</v>
      </c>
      <c r="C16" s="10" t="s">
        <v>7</v>
      </c>
      <c r="D16" s="6">
        <v>1</v>
      </c>
      <c r="E16" s="6" t="s">
        <v>8</v>
      </c>
      <c r="F16" s="15" t="s">
        <v>30</v>
      </c>
      <c r="G16" s="16" t="s">
        <v>25</v>
      </c>
      <c r="H16" s="7">
        <v>0</v>
      </c>
      <c r="I16" s="17">
        <v>99</v>
      </c>
      <c r="J16" s="7">
        <v>100</v>
      </c>
      <c r="K16" s="7">
        <v>92.3</v>
      </c>
      <c r="M16">
        <f>MATCH(F16,MSFD_Classified!$G$2:$G$506,0)</f>
        <v>14</v>
      </c>
      <c r="N16">
        <v>14</v>
      </c>
      <c r="O16" t="str">
        <f t="shared" si="0"/>
        <v>Proportion of non-threatened Fish species (according to Norwegian red list)</v>
      </c>
      <c r="P16" t="str">
        <f>INDEX(MSFD_Classified!$G$2:$G$506,Data!$N16,1)</f>
        <v>Proportion of non-threatened Fish species (according to Norwegian red list)</v>
      </c>
      <c r="Q16" t="str">
        <f>INDEX(MSFD_Classified!D$2:D$506,Data!$N16,1)</f>
        <v>D3 -Populations of all commercially exploited fish and shellfish</v>
      </c>
      <c r="R16" t="str">
        <f>INDEX(MSFD_Classified!E$2:E$506,Data!$N16,1)</f>
        <v>Fish</v>
      </c>
      <c r="S16" t="str">
        <f>INDEX(MSFD_Classified!F$2:F$506,Data!$N16,1)</f>
        <v/>
      </c>
    </row>
    <row r="17" spans="1:19" x14ac:dyDescent="0.25">
      <c r="A17" s="10">
        <v>1</v>
      </c>
      <c r="B17" s="10" t="s">
        <v>6</v>
      </c>
      <c r="C17" s="6" t="s">
        <v>7</v>
      </c>
      <c r="D17" s="6">
        <v>1</v>
      </c>
      <c r="E17" s="6" t="s">
        <v>31</v>
      </c>
      <c r="F17" s="6" t="s">
        <v>32</v>
      </c>
      <c r="G17" s="6" t="s">
        <v>25</v>
      </c>
      <c r="H17" s="19">
        <v>-100</v>
      </c>
      <c r="I17" s="20">
        <v>-20</v>
      </c>
      <c r="J17" s="19">
        <v>100</v>
      </c>
      <c r="K17" s="19">
        <v>-28</v>
      </c>
      <c r="M17">
        <f>MATCH(F17,MSFD_Classified!$G$2:$G$506,0)</f>
        <v>15</v>
      </c>
      <c r="N17">
        <v>15</v>
      </c>
      <c r="O17" t="str">
        <f t="shared" si="0"/>
        <v>Uria lomvia Population trend over last 5 yr</v>
      </c>
      <c r="P17" t="str">
        <f>INDEX(MSFD_Classified!$G$2:$G$506,Data!$N17,1)</f>
        <v>Uria lomvia Population trend over last 5 yr</v>
      </c>
      <c r="Q17" t="str">
        <f>INDEX(MSFD_Classified!D$2:D$506,Data!$N17,1)</f>
        <v>D1 - Biological diversity</v>
      </c>
      <c r="R17" t="str">
        <f>INDEX(MSFD_Classified!E$2:E$506,Data!$N17,1)</f>
        <v>Birds</v>
      </c>
      <c r="S17" t="str">
        <f>INDEX(MSFD_Classified!F$2:F$506,Data!$N17,1)</f>
        <v>Seabirds</v>
      </c>
    </row>
    <row r="18" spans="1:19" x14ac:dyDescent="0.25">
      <c r="A18" s="10">
        <v>1</v>
      </c>
      <c r="B18" s="10" t="s">
        <v>6</v>
      </c>
      <c r="C18" s="10" t="s">
        <v>7</v>
      </c>
      <c r="D18" s="6">
        <v>1</v>
      </c>
      <c r="E18" s="6" t="s">
        <v>31</v>
      </c>
      <c r="F18" s="6" t="s">
        <v>33</v>
      </c>
      <c r="G18" s="6"/>
      <c r="H18" s="19">
        <v>0</v>
      </c>
      <c r="I18" s="20">
        <v>0.6</v>
      </c>
      <c r="J18" s="19">
        <v>1</v>
      </c>
      <c r="K18" s="19">
        <v>0.6</v>
      </c>
      <c r="M18">
        <f>MATCH(F18,MSFD_Classified!$G$2:$G$506,0)</f>
        <v>16</v>
      </c>
      <c r="N18">
        <v>16</v>
      </c>
      <c r="O18" t="str">
        <f t="shared" si="0"/>
        <v>Uria lomvia Breeding success over last 3 yr</v>
      </c>
      <c r="P18" t="str">
        <f>INDEX(MSFD_Classified!$G$2:$G$506,Data!$N18,1)</f>
        <v>Uria lomvia Breeding success over last 3 yr</v>
      </c>
      <c r="Q18" t="str">
        <f>INDEX(MSFD_Classified!D$2:D$506,Data!$N18,1)</f>
        <v>D1 - Biological diversity</v>
      </c>
      <c r="R18" t="str">
        <f>INDEX(MSFD_Classified!E$2:E$506,Data!$N18,1)</f>
        <v>Birds</v>
      </c>
      <c r="S18" t="str">
        <f>INDEX(MSFD_Classified!F$2:F$506,Data!$N18,1)</f>
        <v>Seabirds</v>
      </c>
    </row>
    <row r="19" spans="1:19" x14ac:dyDescent="0.25">
      <c r="A19" s="10">
        <v>1</v>
      </c>
      <c r="B19" s="10" t="s">
        <v>6</v>
      </c>
      <c r="C19" s="10" t="s">
        <v>7</v>
      </c>
      <c r="D19" s="6">
        <v>1</v>
      </c>
      <c r="E19" s="6" t="s">
        <v>31</v>
      </c>
      <c r="F19" s="6" t="s">
        <v>34</v>
      </c>
      <c r="G19" s="6" t="s">
        <v>25</v>
      </c>
      <c r="H19" s="18">
        <v>-100</v>
      </c>
      <c r="I19" s="20">
        <v>-20</v>
      </c>
      <c r="J19" s="19">
        <v>100</v>
      </c>
      <c r="K19" s="19">
        <v>-15</v>
      </c>
      <c r="M19">
        <f>MATCH(F19,MSFD_Classified!$G$2:$G$506,0)</f>
        <v>17</v>
      </c>
      <c r="N19">
        <v>17</v>
      </c>
      <c r="O19" t="str">
        <f t="shared" si="0"/>
        <v>Uria aalge Population trend over last 5 yr</v>
      </c>
      <c r="P19" t="str">
        <f>INDEX(MSFD_Classified!$G$2:$G$506,Data!$N19,1)</f>
        <v>Uria aalge Population trend over last 5 yr</v>
      </c>
      <c r="Q19" t="str">
        <f>INDEX(MSFD_Classified!D$2:D$506,Data!$N19,1)</f>
        <v>D1 - Biological diversity</v>
      </c>
      <c r="R19" t="str">
        <f>INDEX(MSFD_Classified!E$2:E$506,Data!$N19,1)</f>
        <v>Birds</v>
      </c>
      <c r="S19" t="str">
        <f>INDEX(MSFD_Classified!F$2:F$506,Data!$N19,1)</f>
        <v>Seabirds</v>
      </c>
    </row>
    <row r="20" spans="1:19" x14ac:dyDescent="0.25">
      <c r="A20" s="10">
        <v>1</v>
      </c>
      <c r="B20" s="10" t="s">
        <v>6</v>
      </c>
      <c r="C20" s="10" t="s">
        <v>7</v>
      </c>
      <c r="D20" s="6">
        <v>1</v>
      </c>
      <c r="E20" s="6" t="s">
        <v>31</v>
      </c>
      <c r="F20" s="6" t="s">
        <v>35</v>
      </c>
      <c r="G20" s="6" t="s">
        <v>25</v>
      </c>
      <c r="H20" s="18">
        <v>-100</v>
      </c>
      <c r="I20" s="20">
        <v>-20</v>
      </c>
      <c r="J20" s="19">
        <v>100</v>
      </c>
      <c r="K20" s="19">
        <v>-23</v>
      </c>
      <c r="M20">
        <f>MATCH(F20,MSFD_Classified!$G$2:$G$506,0)</f>
        <v>18</v>
      </c>
      <c r="N20">
        <v>18</v>
      </c>
      <c r="O20" t="str">
        <f t="shared" si="0"/>
        <v>Rissa tridactyla Population trend over last 5 yr</v>
      </c>
      <c r="P20" t="str">
        <f>INDEX(MSFD_Classified!$G$2:$G$506,Data!$N20,1)</f>
        <v>Rissa tridactyla Population trend over last 5 yr</v>
      </c>
      <c r="Q20" t="str">
        <f>INDEX(MSFD_Classified!D$2:D$506,Data!$N20,1)</f>
        <v>D1 - Biological diversity</v>
      </c>
      <c r="R20" t="str">
        <f>INDEX(MSFD_Classified!E$2:E$506,Data!$N20,1)</f>
        <v>Birds</v>
      </c>
      <c r="S20" t="str">
        <f>INDEX(MSFD_Classified!F$2:F$506,Data!$N20,1)</f>
        <v>Seabirds</v>
      </c>
    </row>
    <row r="21" spans="1:19" x14ac:dyDescent="0.25">
      <c r="A21" s="10">
        <v>1</v>
      </c>
      <c r="B21" s="10" t="s">
        <v>6</v>
      </c>
      <c r="C21" s="6" t="s">
        <v>36</v>
      </c>
      <c r="D21" s="6">
        <v>2</v>
      </c>
      <c r="E21" s="6" t="s">
        <v>31</v>
      </c>
      <c r="F21" s="6" t="s">
        <v>37</v>
      </c>
      <c r="G21" s="6" t="s">
        <v>38</v>
      </c>
      <c r="H21" s="19">
        <v>0</v>
      </c>
      <c r="I21" s="20">
        <v>0.5</v>
      </c>
      <c r="J21" s="19">
        <v>1</v>
      </c>
      <c r="K21" s="19">
        <v>0.42</v>
      </c>
      <c r="M21">
        <f>MATCH(F21,MSFD_Classified!$G$2:$G$506,0)</f>
        <v>19</v>
      </c>
      <c r="N21">
        <v>19</v>
      </c>
      <c r="O21" t="str">
        <f t="shared" si="0"/>
        <v>Rissa tridactyla Breeding success over last 5 yr</v>
      </c>
      <c r="P21" t="str">
        <f>INDEX(MSFD_Classified!$G$2:$G$506,Data!$N21,1)</f>
        <v>Rissa tridactyla Breeding success over last 5 yr</v>
      </c>
      <c r="Q21" t="str">
        <f>INDEX(MSFD_Classified!D$2:D$506,Data!$N21,1)</f>
        <v>D1 - Biological diversity</v>
      </c>
      <c r="R21" t="str">
        <f>INDEX(MSFD_Classified!E$2:E$506,Data!$N21,1)</f>
        <v>Birds</v>
      </c>
      <c r="S21" t="str">
        <f>INDEX(MSFD_Classified!F$2:F$506,Data!$N21,1)</f>
        <v>Seabirds</v>
      </c>
    </row>
    <row r="22" spans="1:19" x14ac:dyDescent="0.25">
      <c r="A22" s="10">
        <v>1</v>
      </c>
      <c r="B22" s="10" t="s">
        <v>6</v>
      </c>
      <c r="C22" s="6" t="s">
        <v>7</v>
      </c>
      <c r="D22" s="6">
        <v>1</v>
      </c>
      <c r="E22" s="6" t="s">
        <v>31</v>
      </c>
      <c r="F22" s="6" t="s">
        <v>39</v>
      </c>
      <c r="G22" s="6" t="s">
        <v>25</v>
      </c>
      <c r="H22" s="19">
        <v>-100</v>
      </c>
      <c r="I22" s="20">
        <v>-20</v>
      </c>
      <c r="J22" s="19">
        <v>100</v>
      </c>
      <c r="K22" s="19">
        <v>-15</v>
      </c>
      <c r="M22">
        <f>MATCH(F22,MSFD_Classified!$G$2:$G$506,0)</f>
        <v>20</v>
      </c>
      <c r="N22">
        <v>20</v>
      </c>
      <c r="O22" t="str">
        <f t="shared" si="0"/>
        <v>Fratercula arctica Population trend over last 5 yr</v>
      </c>
      <c r="P22" t="str">
        <f>INDEX(MSFD_Classified!$G$2:$G$506,Data!$N22,1)</f>
        <v>Fratercula arctica Population trend over last 5 yr</v>
      </c>
      <c r="Q22" t="str">
        <f>INDEX(MSFD_Classified!D$2:D$506,Data!$N22,1)</f>
        <v>D1 - Biological diversity</v>
      </c>
      <c r="R22" t="str">
        <f>INDEX(MSFD_Classified!E$2:E$506,Data!$N22,1)</f>
        <v>Birds</v>
      </c>
      <c r="S22" t="str">
        <f>INDEX(MSFD_Classified!F$2:F$506,Data!$N22,1)</f>
        <v>Seabirds</v>
      </c>
    </row>
    <row r="23" spans="1:19" x14ac:dyDescent="0.25">
      <c r="A23" s="10">
        <v>1</v>
      </c>
      <c r="B23" s="10" t="s">
        <v>6</v>
      </c>
      <c r="C23" s="6" t="s">
        <v>7</v>
      </c>
      <c r="D23" s="6">
        <v>1</v>
      </c>
      <c r="E23" s="6" t="s">
        <v>31</v>
      </c>
      <c r="F23" s="15" t="s">
        <v>40</v>
      </c>
      <c r="G23" s="16" t="s">
        <v>41</v>
      </c>
      <c r="H23" s="7">
        <v>0</v>
      </c>
      <c r="I23" s="20">
        <v>80</v>
      </c>
      <c r="J23" s="19">
        <v>130</v>
      </c>
      <c r="K23" s="7">
        <v>134</v>
      </c>
      <c r="M23">
        <f>MATCH(F23,MSFD_Classified!$G$2:$G$506,0)</f>
        <v>21</v>
      </c>
      <c r="N23">
        <v>21</v>
      </c>
      <c r="O23" t="str">
        <f t="shared" si="0"/>
        <v>Abundance of Alle alle at sea (Little auk, sighting data)</v>
      </c>
      <c r="P23" t="str">
        <f>INDEX(MSFD_Classified!$G$2:$G$506,Data!$N23,1)</f>
        <v>Abundance of Alle alle at sea (Little auk, sighting data)</v>
      </c>
      <c r="Q23" t="str">
        <f>INDEX(MSFD_Classified!D$2:D$506,Data!$N23,1)</f>
        <v>D1 - Biological diversity</v>
      </c>
      <c r="R23" t="str">
        <f>INDEX(MSFD_Classified!E$2:E$506,Data!$N23,1)</f>
        <v>Birds</v>
      </c>
      <c r="S23" t="str">
        <f>INDEX(MSFD_Classified!F$2:F$506,Data!$N23,1)</f>
        <v>Seabirds</v>
      </c>
    </row>
    <row r="24" spans="1:19" x14ac:dyDescent="0.25">
      <c r="A24" s="10">
        <v>1</v>
      </c>
      <c r="B24" s="10" t="s">
        <v>6</v>
      </c>
      <c r="C24" s="6" t="s">
        <v>7</v>
      </c>
      <c r="D24" s="6">
        <v>1</v>
      </c>
      <c r="E24" s="6" t="s">
        <v>31</v>
      </c>
      <c r="F24" s="15" t="s">
        <v>42</v>
      </c>
      <c r="G24" s="16" t="s">
        <v>41</v>
      </c>
      <c r="H24" s="7">
        <v>0</v>
      </c>
      <c r="I24" s="20">
        <v>80</v>
      </c>
      <c r="J24" s="19">
        <v>130</v>
      </c>
      <c r="K24" s="7">
        <v>74</v>
      </c>
      <c r="M24">
        <f>MATCH(F24,MSFD_Classified!$G$2:$G$506,0)</f>
        <v>22</v>
      </c>
      <c r="N24">
        <v>22</v>
      </c>
      <c r="O24" t="str">
        <f t="shared" si="0"/>
        <v>Abundance of Fulmarus glacialis at sea (Northern fulmar, sighting data)</v>
      </c>
      <c r="P24" t="str">
        <f>INDEX(MSFD_Classified!$G$2:$G$506,Data!$N24,1)</f>
        <v>Abundance of Fulmarus glacialis at sea (Northern fulmar, sighting data)</v>
      </c>
      <c r="Q24" t="str">
        <f>INDEX(MSFD_Classified!D$2:D$506,Data!$N24,1)</f>
        <v>D1 - Biological diversity</v>
      </c>
      <c r="R24" t="str">
        <f>INDEX(MSFD_Classified!E$2:E$506,Data!$N24,1)</f>
        <v>Birds</v>
      </c>
      <c r="S24" t="str">
        <f>INDEX(MSFD_Classified!F$2:F$506,Data!$N24,1)</f>
        <v>Seabirds</v>
      </c>
    </row>
    <row r="25" spans="1:19" x14ac:dyDescent="0.25">
      <c r="A25" s="10">
        <v>1</v>
      </c>
      <c r="B25" s="10" t="s">
        <v>6</v>
      </c>
      <c r="C25" s="10" t="s">
        <v>7</v>
      </c>
      <c r="D25" s="6">
        <v>1</v>
      </c>
      <c r="E25" s="6" t="s">
        <v>31</v>
      </c>
      <c r="F25" s="15" t="s">
        <v>43</v>
      </c>
      <c r="G25" s="16" t="s">
        <v>41</v>
      </c>
      <c r="H25" s="19">
        <v>0</v>
      </c>
      <c r="I25" s="20">
        <v>70</v>
      </c>
      <c r="J25" s="19">
        <v>130</v>
      </c>
      <c r="K25" s="19">
        <v>111</v>
      </c>
      <c r="M25">
        <f>MATCH(F25,MSFD_Classified!$G$2:$G$506,0)</f>
        <v>23</v>
      </c>
      <c r="N25">
        <v>23</v>
      </c>
      <c r="O25" t="str">
        <f t="shared" si="0"/>
        <v>Abundance of Rissa tridactyla at sea (black-legged kittiwake, sighting data)</v>
      </c>
      <c r="P25" t="str">
        <f>INDEX(MSFD_Classified!$G$2:$G$506,Data!$N25,1)</f>
        <v>Abundance of Rissa tridactyla at sea (black-legged kittiwake, sighting data)</v>
      </c>
      <c r="Q25" t="str">
        <f>INDEX(MSFD_Classified!D$2:D$506,Data!$N25,1)</f>
        <v>D1 - Biological diversity</v>
      </c>
      <c r="R25" t="str">
        <f>INDEX(MSFD_Classified!E$2:E$506,Data!$N25,1)</f>
        <v>Birds</v>
      </c>
      <c r="S25" t="str">
        <f>INDEX(MSFD_Classified!F$2:F$506,Data!$N25,1)</f>
        <v>Seabirds</v>
      </c>
    </row>
    <row r="26" spans="1:19" x14ac:dyDescent="0.25">
      <c r="A26" s="10">
        <v>1</v>
      </c>
      <c r="B26" s="10" t="s">
        <v>6</v>
      </c>
      <c r="C26" s="10" t="s">
        <v>7</v>
      </c>
      <c r="D26" s="6">
        <v>1</v>
      </c>
      <c r="E26" s="6" t="s">
        <v>31</v>
      </c>
      <c r="F26" s="15" t="s">
        <v>44</v>
      </c>
      <c r="G26" s="16" t="s">
        <v>41</v>
      </c>
      <c r="H26" s="19">
        <v>0</v>
      </c>
      <c r="I26" s="20">
        <v>80</v>
      </c>
      <c r="J26" s="19">
        <v>130</v>
      </c>
      <c r="K26" s="19">
        <v>105</v>
      </c>
      <c r="M26">
        <f>MATCH(F26,MSFD_Classified!$G$2:$G$506,0)</f>
        <v>24</v>
      </c>
      <c r="N26">
        <v>24</v>
      </c>
      <c r="O26" t="str">
        <f t="shared" si="0"/>
        <v>Abundance of Uria lomvia at sea (polar guillemot, sighting data)</v>
      </c>
      <c r="P26" t="str">
        <f>INDEX(MSFD_Classified!$G$2:$G$506,Data!$N26,1)</f>
        <v>Abundance of Uria lomvia at sea (polar guillemot, sighting data)</v>
      </c>
      <c r="Q26" t="str">
        <f>INDEX(MSFD_Classified!D$2:D$506,Data!$N26,1)</f>
        <v>D1 - Biological diversity</v>
      </c>
      <c r="R26" t="str">
        <f>INDEX(MSFD_Classified!E$2:E$506,Data!$N26,1)</f>
        <v>Birds</v>
      </c>
      <c r="S26" t="str">
        <f>INDEX(MSFD_Classified!F$2:F$506,Data!$N26,1)</f>
        <v>Seabirds</v>
      </c>
    </row>
    <row r="27" spans="1:19" x14ac:dyDescent="0.25">
      <c r="A27" s="10">
        <v>1</v>
      </c>
      <c r="B27" s="10" t="s">
        <v>6</v>
      </c>
      <c r="C27" s="10" t="s">
        <v>7</v>
      </c>
      <c r="D27" s="6">
        <v>1</v>
      </c>
      <c r="E27" s="6" t="s">
        <v>31</v>
      </c>
      <c r="F27" s="15" t="s">
        <v>45</v>
      </c>
      <c r="G27" s="16" t="s">
        <v>41</v>
      </c>
      <c r="H27" s="19">
        <v>0</v>
      </c>
      <c r="I27" s="20">
        <v>80</v>
      </c>
      <c r="J27" s="19">
        <v>130</v>
      </c>
      <c r="K27" s="19">
        <v>107</v>
      </c>
      <c r="M27">
        <f>MATCH(F27,MSFD_Classified!$G$2:$G$506,0)</f>
        <v>25</v>
      </c>
      <c r="N27">
        <v>25</v>
      </c>
      <c r="O27" t="str">
        <f t="shared" si="0"/>
        <v>Abundance of Uria aalge at sea (common guillemot, sighting data)</v>
      </c>
      <c r="P27" t="str">
        <f>INDEX(MSFD_Classified!$G$2:$G$506,Data!$N27,1)</f>
        <v>Abundance of Uria aalge at sea (common guillemot, sighting data)</v>
      </c>
      <c r="Q27" t="str">
        <f>INDEX(MSFD_Classified!D$2:D$506,Data!$N27,1)</f>
        <v>D1 - Biological diversity</v>
      </c>
      <c r="R27" t="str">
        <f>INDEX(MSFD_Classified!E$2:E$506,Data!$N27,1)</f>
        <v>Birds</v>
      </c>
      <c r="S27" t="str">
        <f>INDEX(MSFD_Classified!F$2:F$506,Data!$N27,1)</f>
        <v>Seabirds</v>
      </c>
    </row>
    <row r="28" spans="1:19" x14ac:dyDescent="0.25">
      <c r="A28" s="10">
        <v>1</v>
      </c>
      <c r="B28" s="10" t="s">
        <v>6</v>
      </c>
      <c r="C28" s="10" t="s">
        <v>7</v>
      </c>
      <c r="D28" s="6">
        <v>1</v>
      </c>
      <c r="E28" s="6" t="s">
        <v>31</v>
      </c>
      <c r="F28" s="15" t="s">
        <v>46</v>
      </c>
      <c r="G28" s="16" t="s">
        <v>41</v>
      </c>
      <c r="H28" s="19">
        <v>0</v>
      </c>
      <c r="I28" s="20">
        <v>80</v>
      </c>
      <c r="J28" s="19">
        <v>130</v>
      </c>
      <c r="K28" s="19">
        <v>110</v>
      </c>
      <c r="M28">
        <f>MATCH(F28,MSFD_Classified!$G$2:$G$506,0)</f>
        <v>26</v>
      </c>
      <c r="N28">
        <v>26</v>
      </c>
      <c r="O28" t="str">
        <f t="shared" si="0"/>
        <v>Abundance of Fratercula arctica at sea (atlantic puffin, sighting data)</v>
      </c>
      <c r="P28" t="str">
        <f>INDEX(MSFD_Classified!$G$2:$G$506,Data!$N28,1)</f>
        <v>Abundance of Fratercula arctica at sea (atlantic puffin, sighting data)</v>
      </c>
      <c r="Q28" t="str">
        <f>INDEX(MSFD_Classified!D$2:D$506,Data!$N28,1)</f>
        <v>D1 - Biological diversity</v>
      </c>
      <c r="R28" t="str">
        <f>INDEX(MSFD_Classified!E$2:E$506,Data!$N28,1)</f>
        <v>Birds</v>
      </c>
      <c r="S28" t="str">
        <f>INDEX(MSFD_Classified!F$2:F$506,Data!$N28,1)</f>
        <v>Seabirds</v>
      </c>
    </row>
    <row r="29" spans="1:19" x14ac:dyDescent="0.25">
      <c r="A29" s="10">
        <v>1</v>
      </c>
      <c r="B29" s="10" t="s">
        <v>6</v>
      </c>
      <c r="C29" s="10" t="s">
        <v>7</v>
      </c>
      <c r="D29" s="6">
        <v>1</v>
      </c>
      <c r="E29" s="6" t="s">
        <v>31</v>
      </c>
      <c r="F29" s="15" t="s">
        <v>47</v>
      </c>
      <c r="G29" s="5" t="s">
        <v>25</v>
      </c>
      <c r="H29" s="19">
        <v>0</v>
      </c>
      <c r="I29" s="20">
        <v>75</v>
      </c>
      <c r="J29" s="19">
        <v>100</v>
      </c>
      <c r="K29" s="19">
        <v>55</v>
      </c>
      <c r="M29">
        <f>MATCH(F29,MSFD_Classified!$G$2:$G$506,0)</f>
        <v>27</v>
      </c>
      <c r="N29">
        <v>27</v>
      </c>
      <c r="O29" t="str">
        <f t="shared" si="0"/>
        <v>Proportion of non-threatened Pelagos-feeding seabird species</v>
      </c>
      <c r="P29" t="str">
        <f>INDEX(MSFD_Classified!$G$2:$G$506,Data!$N29,1)</f>
        <v>Proportion of non-threatened Pelagos-feeding seabird species</v>
      </c>
      <c r="Q29" t="str">
        <f>INDEX(MSFD_Classified!D$2:D$506,Data!$N29,1)</f>
        <v>D1 - Biological diversity</v>
      </c>
      <c r="R29" t="str">
        <f>INDEX(MSFD_Classified!E$2:E$506,Data!$N29,1)</f>
        <v>Birds</v>
      </c>
      <c r="S29" t="str">
        <f>INDEX(MSFD_Classified!F$2:F$506,Data!$N29,1)</f>
        <v>Seabirds</v>
      </c>
    </row>
    <row r="30" spans="1:19" x14ac:dyDescent="0.25">
      <c r="A30" s="10">
        <v>1</v>
      </c>
      <c r="B30" s="10" t="s">
        <v>6</v>
      </c>
      <c r="C30" s="10" t="s">
        <v>7</v>
      </c>
      <c r="D30" s="6">
        <v>1</v>
      </c>
      <c r="E30" s="6" t="s">
        <v>31</v>
      </c>
      <c r="F30" s="15" t="s">
        <v>48</v>
      </c>
      <c r="G30" s="5" t="s">
        <v>25</v>
      </c>
      <c r="H30" s="19">
        <v>0</v>
      </c>
      <c r="I30" s="21">
        <v>75</v>
      </c>
      <c r="J30" s="19">
        <v>100</v>
      </c>
      <c r="K30" s="19">
        <v>65</v>
      </c>
      <c r="M30">
        <f>MATCH(F30,MSFD_Classified!$G$2:$G$506,0)</f>
        <v>28</v>
      </c>
      <c r="N30">
        <v>28</v>
      </c>
      <c r="O30" t="str">
        <f t="shared" si="0"/>
        <v>Proportion of non-threatened Benthos-feeding seabird species</v>
      </c>
      <c r="P30" t="str">
        <f>INDEX(MSFD_Classified!$G$2:$G$506,Data!$N30,1)</f>
        <v>Proportion of non-threatened Benthos-feeding seabird species</v>
      </c>
      <c r="Q30" t="str">
        <f>INDEX(MSFD_Classified!D$2:D$506,Data!$N30,1)</f>
        <v>D1 - Biological diversity</v>
      </c>
      <c r="R30" t="str">
        <f>INDEX(MSFD_Classified!E$2:E$506,Data!$N30,1)</f>
        <v>Birds</v>
      </c>
      <c r="S30" t="str">
        <f>INDEX(MSFD_Classified!F$2:F$506,Data!$N30,1)</f>
        <v>Seabirds</v>
      </c>
    </row>
    <row r="31" spans="1:19" x14ac:dyDescent="0.25">
      <c r="A31" s="10">
        <v>1</v>
      </c>
      <c r="B31" s="10" t="s">
        <v>6</v>
      </c>
      <c r="C31" s="10" t="s">
        <v>49</v>
      </c>
      <c r="D31" s="6">
        <v>6</v>
      </c>
      <c r="E31" s="6" t="s">
        <v>50</v>
      </c>
      <c r="F31" s="15" t="s">
        <v>51</v>
      </c>
      <c r="G31" s="15" t="s">
        <v>52</v>
      </c>
      <c r="H31" s="19">
        <v>20</v>
      </c>
      <c r="I31" s="22">
        <v>6</v>
      </c>
      <c r="J31" s="19"/>
      <c r="K31" s="7">
        <v>0.6</v>
      </c>
      <c r="M31">
        <f>MATCH(F31,MSFD_Classified!$G$2:$G$506,0)</f>
        <v>29</v>
      </c>
      <c r="N31">
        <v>29</v>
      </c>
      <c r="O31" t="str">
        <f t="shared" si="0"/>
        <v>eutrophication Chl-a value</v>
      </c>
      <c r="P31" t="str">
        <f>INDEX(MSFD_Classified!$G$2:$G$506,Data!$N31,1)</f>
        <v>eutrophication Chl-a value</v>
      </c>
      <c r="Q31" t="str">
        <f>INDEX(MSFD_Classified!D$2:D$506,Data!$N31,1)</f>
        <v>D5 - Eutrophication</v>
      </c>
      <c r="R31" t="str">
        <f>INDEX(MSFD_Classified!E$2:E$506,Data!$N31,1)</f>
        <v/>
      </c>
      <c r="S31" t="str">
        <f>INDEX(MSFD_Classified!F$2:F$506,Data!$N31,1)</f>
        <v/>
      </c>
    </row>
    <row r="32" spans="1:19" x14ac:dyDescent="0.25">
      <c r="A32" s="10">
        <v>1</v>
      </c>
      <c r="B32" s="10" t="s">
        <v>6</v>
      </c>
      <c r="C32" s="10" t="s">
        <v>7</v>
      </c>
      <c r="D32" s="6">
        <v>1</v>
      </c>
      <c r="E32" s="6" t="s">
        <v>53</v>
      </c>
      <c r="F32" s="15" t="s">
        <v>54</v>
      </c>
      <c r="G32" s="10" t="s">
        <v>55</v>
      </c>
      <c r="H32" s="19">
        <v>100</v>
      </c>
      <c r="I32" s="22">
        <v>25</v>
      </c>
      <c r="J32" s="19">
        <v>0</v>
      </c>
      <c r="K32" s="7">
        <v>27</v>
      </c>
      <c r="M32">
        <f>MATCH(F32,MSFD_Classified!$G$2:$G$506,0)</f>
        <v>30</v>
      </c>
      <c r="N32">
        <v>30</v>
      </c>
      <c r="O32" t="str">
        <f t="shared" si="0"/>
        <v>Biomass of zooplankton [&gt;2 mm]</v>
      </c>
      <c r="P32" t="str">
        <f>INDEX(MSFD_Classified!$G$2:$G$506,Data!$N32,1)</f>
        <v>Biomass of zooplankton [&gt;2 mm]</v>
      </c>
      <c r="Q32" t="str">
        <f>INDEX(MSFD_Classified!D$2:D$506,Data!$N32,1)</f>
        <v>D1 - Biological diversity</v>
      </c>
      <c r="R32" t="str">
        <f>INDEX(MSFD_Classified!E$2:E$506,Data!$N32,1)</f>
        <v>Pelagic habitats</v>
      </c>
      <c r="S32" t="str">
        <f>INDEX(MSFD_Classified!F$2:F$506,Data!$N32,1)</f>
        <v>Zooplankton</v>
      </c>
    </row>
    <row r="33" spans="1:19" x14ac:dyDescent="0.25">
      <c r="A33" s="10">
        <v>1</v>
      </c>
      <c r="B33" s="10" t="s">
        <v>6</v>
      </c>
      <c r="C33" s="10" t="s">
        <v>7</v>
      </c>
      <c r="D33" s="6">
        <v>1</v>
      </c>
      <c r="E33" s="6" t="s">
        <v>53</v>
      </c>
      <c r="F33" s="15" t="s">
        <v>56</v>
      </c>
      <c r="G33" s="10" t="s">
        <v>55</v>
      </c>
      <c r="H33" s="19">
        <v>100</v>
      </c>
      <c r="I33" s="22">
        <v>25</v>
      </c>
      <c r="J33" s="19">
        <v>0</v>
      </c>
      <c r="K33" s="7">
        <v>17</v>
      </c>
      <c r="M33">
        <f>MATCH(F33,MSFD_Classified!$G$2:$G$506,0)</f>
        <v>31</v>
      </c>
      <c r="N33">
        <v>31</v>
      </c>
      <c r="O33" t="str">
        <f t="shared" si="0"/>
        <v>Biomass of zooplankton [1 mm-2 mm]</v>
      </c>
      <c r="P33" t="str">
        <f>INDEX(MSFD_Classified!$G$2:$G$506,Data!$N33,1)</f>
        <v>Biomass of zooplankton [1 mm-2 mm]</v>
      </c>
      <c r="Q33" t="str">
        <f>INDEX(MSFD_Classified!D$2:D$506,Data!$N33,1)</f>
        <v>D1 - Biological diversity</v>
      </c>
      <c r="R33" t="str">
        <f>INDEX(MSFD_Classified!E$2:E$506,Data!$N33,1)</f>
        <v>Pelagic habitats</v>
      </c>
      <c r="S33" t="str">
        <f>INDEX(MSFD_Classified!F$2:F$506,Data!$N33,1)</f>
        <v>Zooplankton</v>
      </c>
    </row>
    <row r="34" spans="1:19" x14ac:dyDescent="0.25">
      <c r="A34" s="10">
        <v>1</v>
      </c>
      <c r="B34" s="10" t="s">
        <v>6</v>
      </c>
      <c r="C34" s="10" t="s">
        <v>7</v>
      </c>
      <c r="D34" s="6">
        <v>1</v>
      </c>
      <c r="E34" s="6" t="s">
        <v>53</v>
      </c>
      <c r="F34" s="15" t="s">
        <v>57</v>
      </c>
      <c r="G34" s="10" t="s">
        <v>55</v>
      </c>
      <c r="H34" s="19">
        <v>100</v>
      </c>
      <c r="I34" s="22">
        <v>25</v>
      </c>
      <c r="J34" s="19">
        <v>0</v>
      </c>
      <c r="K34" s="7">
        <v>14</v>
      </c>
      <c r="M34">
        <f>MATCH(F34,MSFD_Classified!$G$2:$G$506,0)</f>
        <v>32</v>
      </c>
      <c r="N34">
        <v>32</v>
      </c>
      <c r="O34" t="str">
        <f t="shared" si="0"/>
        <v>Biomass of zooplankton [0.18 mm-1 mm]</v>
      </c>
      <c r="P34" t="str">
        <f>INDEX(MSFD_Classified!$G$2:$G$506,Data!$N34,1)</f>
        <v>Biomass of zooplankton [0.18 mm-1 mm]</v>
      </c>
      <c r="Q34" t="str">
        <f>INDEX(MSFD_Classified!D$2:D$506,Data!$N34,1)</f>
        <v>D1 - Biological diversity</v>
      </c>
      <c r="R34" t="str">
        <f>INDEX(MSFD_Classified!E$2:E$506,Data!$N34,1)</f>
        <v>Pelagic habitats</v>
      </c>
      <c r="S34" t="str">
        <f>INDEX(MSFD_Classified!F$2:F$506,Data!$N34,1)</f>
        <v>Zooplankton</v>
      </c>
    </row>
    <row r="35" spans="1:19" x14ac:dyDescent="0.25">
      <c r="A35" s="10">
        <v>1</v>
      </c>
      <c r="B35" s="10" t="s">
        <v>6</v>
      </c>
      <c r="C35" s="10" t="s">
        <v>7</v>
      </c>
      <c r="D35" s="6">
        <v>1</v>
      </c>
      <c r="E35" s="6" t="s">
        <v>53</v>
      </c>
      <c r="F35" s="15" t="s">
        <v>58</v>
      </c>
      <c r="G35" s="15" t="s">
        <v>59</v>
      </c>
      <c r="H35" s="19">
        <v>5</v>
      </c>
      <c r="I35" s="22">
        <v>2</v>
      </c>
      <c r="J35" s="19">
        <v>0</v>
      </c>
      <c r="K35" s="7">
        <v>0.2</v>
      </c>
      <c r="M35">
        <f>MATCH(F35,MSFD_Classified!$G$2:$G$506,0)</f>
        <v>33</v>
      </c>
      <c r="N35">
        <v>33</v>
      </c>
      <c r="O35" t="str">
        <f t="shared" si="0"/>
        <v>Abundance level of Calanus finmarchicus</v>
      </c>
      <c r="P35" t="str">
        <f>INDEX(MSFD_Classified!$G$2:$G$506,Data!$N35,1)</f>
        <v>Abundance level of Calanus finmarchicus</v>
      </c>
      <c r="Q35" t="str">
        <f>INDEX(MSFD_Classified!D$2:D$506,Data!$N35,1)</f>
        <v>D1 - Biological diversity</v>
      </c>
      <c r="R35" t="str">
        <f>INDEX(MSFD_Classified!E$2:E$506,Data!$N35,1)</f>
        <v>Pelagic habitats</v>
      </c>
      <c r="S35" t="str">
        <f>INDEX(MSFD_Classified!F$2:F$506,Data!$N35,1)</f>
        <v>Zooplankton</v>
      </c>
    </row>
    <row r="36" spans="1:19" x14ac:dyDescent="0.25">
      <c r="A36" s="10">
        <v>1</v>
      </c>
      <c r="B36" s="10" t="s">
        <v>6</v>
      </c>
      <c r="C36" s="10" t="s">
        <v>49</v>
      </c>
      <c r="D36" s="6">
        <v>6</v>
      </c>
      <c r="E36" s="6" t="s">
        <v>60</v>
      </c>
      <c r="F36" s="10" t="s">
        <v>61</v>
      </c>
      <c r="G36" s="10" t="s">
        <v>62</v>
      </c>
      <c r="H36" s="19">
        <v>0</v>
      </c>
      <c r="I36" s="22">
        <v>75</v>
      </c>
      <c r="J36" s="19">
        <v>100</v>
      </c>
      <c r="K36" s="7">
        <v>44</v>
      </c>
      <c r="M36">
        <f>MATCH(F36,MSFD_Classified!$G$2:$G$506,0)</f>
        <v>34</v>
      </c>
      <c r="N36">
        <v>34</v>
      </c>
      <c r="O36" t="str">
        <f t="shared" si="0"/>
        <v>Kelp forest extent</v>
      </c>
      <c r="P36" t="str">
        <f>INDEX(MSFD_Classified!$G$2:$G$506,Data!$N36,1)</f>
        <v>Kelp forest extent</v>
      </c>
      <c r="Q36" t="str">
        <f>INDEX(MSFD_Classified!D$2:D$506,Data!$N36,1)</f>
        <v>D1 - Biological diversity</v>
      </c>
      <c r="R36" t="str">
        <f>INDEX(MSFD_Classified!E$2:E$506,Data!$N36,1)</f>
        <v>Plants</v>
      </c>
      <c r="S36" t="str">
        <f>INDEX(MSFD_Classified!F$2:F$506,Data!$N36,1)</f>
        <v>Macroalgae</v>
      </c>
    </row>
    <row r="37" spans="1:19" x14ac:dyDescent="0.25">
      <c r="A37" s="10">
        <v>1</v>
      </c>
      <c r="B37" s="10" t="s">
        <v>6</v>
      </c>
      <c r="C37" s="10" t="s">
        <v>63</v>
      </c>
      <c r="D37" s="6">
        <v>5</v>
      </c>
      <c r="E37" s="6" t="s">
        <v>60</v>
      </c>
      <c r="F37" s="10" t="s">
        <v>61</v>
      </c>
      <c r="G37" s="10" t="s">
        <v>62</v>
      </c>
      <c r="H37" s="19">
        <v>0</v>
      </c>
      <c r="I37" s="22">
        <v>75</v>
      </c>
      <c r="J37" s="19">
        <v>100</v>
      </c>
      <c r="K37" s="7">
        <v>45</v>
      </c>
      <c r="M37">
        <f>MATCH(F37,MSFD_Classified!$G$2:$G$506,0)</f>
        <v>34</v>
      </c>
      <c r="N37">
        <v>34</v>
      </c>
      <c r="O37" t="str">
        <f t="shared" si="0"/>
        <v>Kelp forest extent</v>
      </c>
      <c r="P37" t="str">
        <f>INDEX(MSFD_Classified!$G$2:$G$506,Data!$N37,1)</f>
        <v>Kelp forest extent</v>
      </c>
      <c r="Q37" t="str">
        <f>INDEX(MSFD_Classified!D$2:D$506,Data!$N37,1)</f>
        <v>D1 - Biological diversity</v>
      </c>
      <c r="R37" t="str">
        <f>INDEX(MSFD_Classified!E$2:E$506,Data!$N37,1)</f>
        <v>Plants</v>
      </c>
      <c r="S37" t="str">
        <f>INDEX(MSFD_Classified!F$2:F$506,Data!$N37,1)</f>
        <v>Macroalgae</v>
      </c>
    </row>
    <row r="38" spans="1:19" x14ac:dyDescent="0.25">
      <c r="A38" s="10">
        <v>1</v>
      </c>
      <c r="B38" s="10" t="s">
        <v>6</v>
      </c>
      <c r="C38" s="10" t="s">
        <v>64</v>
      </c>
      <c r="D38" s="6">
        <v>4</v>
      </c>
      <c r="E38" s="6" t="s">
        <v>60</v>
      </c>
      <c r="F38" s="10" t="s">
        <v>61</v>
      </c>
      <c r="G38" s="10" t="s">
        <v>62</v>
      </c>
      <c r="H38" s="19">
        <v>0</v>
      </c>
      <c r="I38" s="22">
        <v>75</v>
      </c>
      <c r="J38" s="19">
        <v>100</v>
      </c>
      <c r="K38" s="7">
        <v>46</v>
      </c>
      <c r="M38">
        <f>MATCH(F38,MSFD_Classified!$G$2:$G$506,0)</f>
        <v>34</v>
      </c>
      <c r="N38">
        <v>34</v>
      </c>
      <c r="O38" t="str">
        <f t="shared" si="0"/>
        <v>Kelp forest extent</v>
      </c>
      <c r="P38" t="str">
        <f>INDEX(MSFD_Classified!$G$2:$G$506,Data!$N38,1)</f>
        <v>Kelp forest extent</v>
      </c>
      <c r="Q38" t="str">
        <f>INDEX(MSFD_Classified!D$2:D$506,Data!$N38,1)</f>
        <v>D1 - Biological diversity</v>
      </c>
      <c r="R38" t="str">
        <f>INDEX(MSFD_Classified!E$2:E$506,Data!$N38,1)</f>
        <v>Plants</v>
      </c>
      <c r="S38" t="str">
        <f>INDEX(MSFD_Classified!F$2:F$506,Data!$N38,1)</f>
        <v>Macroalgae</v>
      </c>
    </row>
    <row r="39" spans="1:19" x14ac:dyDescent="0.25">
      <c r="A39" s="10">
        <v>1</v>
      </c>
      <c r="B39" s="10" t="s">
        <v>6</v>
      </c>
      <c r="C39" s="10" t="s">
        <v>7</v>
      </c>
      <c r="D39" s="6">
        <v>1</v>
      </c>
      <c r="E39" s="6" t="s">
        <v>65</v>
      </c>
      <c r="F39" s="6" t="s">
        <v>66</v>
      </c>
      <c r="G39" s="6" t="s">
        <v>67</v>
      </c>
      <c r="H39" s="19">
        <v>0</v>
      </c>
      <c r="I39" s="19">
        <v>1</v>
      </c>
      <c r="J39" s="19">
        <v>2</v>
      </c>
      <c r="K39" s="7">
        <v>1.8</v>
      </c>
      <c r="M39">
        <f>MATCH(F39,MSFD_Classified!$G$2:$G$506,0)</f>
        <v>35</v>
      </c>
      <c r="N39">
        <v>35</v>
      </c>
      <c r="O39" t="str">
        <f t="shared" si="0"/>
        <v>Stock of Pandalus borealis (NORTHERN SHRIMP IN THE BARENTS SEA (ICES SUB-AREAS I AND II))</v>
      </c>
      <c r="P39" t="str">
        <f>INDEX(MSFD_Classified!$G$2:$G$506,Data!$N39,1)</f>
        <v>Stock of Pandalus borealis (NORTHERN SHRIMP IN THE BARENTS SEA (ICES SUB-AREAS I AND II))</v>
      </c>
      <c r="Q39" t="str">
        <f>INDEX(MSFD_Classified!D$2:D$506,Data!$N39,1)</f>
        <v>D3 -Populations of all commercially exploited fish and shellfish</v>
      </c>
      <c r="R39" t="str">
        <f>INDEX(MSFD_Classified!E$2:E$506,Data!$N39,1)</f>
        <v>Benthic habitats</v>
      </c>
      <c r="S39" t="str">
        <f>INDEX(MSFD_Classified!F$2:F$506,Data!$N39,1)</f>
        <v>Invertebrates</v>
      </c>
    </row>
    <row r="40" spans="1:19" x14ac:dyDescent="0.25">
      <c r="A40" s="10">
        <v>1</v>
      </c>
      <c r="B40" s="10" t="s">
        <v>6</v>
      </c>
      <c r="C40" s="10" t="s">
        <v>64</v>
      </c>
      <c r="D40" s="6">
        <v>4</v>
      </c>
      <c r="E40" s="6" t="s">
        <v>65</v>
      </c>
      <c r="F40" s="6" t="s">
        <v>68</v>
      </c>
      <c r="G40" s="6" t="s">
        <v>69</v>
      </c>
      <c r="H40" s="19">
        <v>6</v>
      </c>
      <c r="I40" s="22">
        <v>2.8</v>
      </c>
      <c r="J40" s="19">
        <v>1</v>
      </c>
      <c r="K40" s="7">
        <v>2.1</v>
      </c>
      <c r="M40">
        <f>MATCH(F40,MSFD_Classified!$G$2:$G$506,0)</f>
        <v>36</v>
      </c>
      <c r="N40">
        <v>36</v>
      </c>
      <c r="O40" t="str">
        <f t="shared" si="0"/>
        <v>AMBI</v>
      </c>
      <c r="P40" t="str">
        <f>INDEX(MSFD_Classified!$G$2:$G$506,Data!$N40,1)</f>
        <v>AMBI</v>
      </c>
      <c r="Q40" t="str">
        <f>INDEX(MSFD_Classified!D$2:D$506,Data!$N40,1)</f>
        <v>D1 - Biological diversity</v>
      </c>
      <c r="R40" t="str">
        <f>INDEX(MSFD_Classified!E$2:E$506,Data!$N40,1)</f>
        <v>Benthic habitats</v>
      </c>
      <c r="S40" t="str">
        <f>INDEX(MSFD_Classified!F$2:F$506,Data!$N40,1)</f>
        <v>Biodiversity Indices</v>
      </c>
    </row>
    <row r="41" spans="1:19" x14ac:dyDescent="0.25">
      <c r="A41" s="10">
        <v>1</v>
      </c>
      <c r="B41" s="10" t="s">
        <v>6</v>
      </c>
      <c r="C41" s="10" t="s">
        <v>49</v>
      </c>
      <c r="D41" s="6">
        <v>6</v>
      </c>
      <c r="E41" s="6" t="s">
        <v>65</v>
      </c>
      <c r="F41" s="6" t="s">
        <v>68</v>
      </c>
      <c r="G41" s="6" t="s">
        <v>69</v>
      </c>
      <c r="H41" s="19">
        <v>6</v>
      </c>
      <c r="I41" s="22">
        <v>2.8</v>
      </c>
      <c r="J41" s="19">
        <v>1</v>
      </c>
      <c r="K41" s="7">
        <v>3.1</v>
      </c>
      <c r="M41">
        <f>MATCH(F41,MSFD_Classified!$G$2:$G$506,0)</f>
        <v>36</v>
      </c>
      <c r="N41">
        <v>36</v>
      </c>
      <c r="O41" t="str">
        <f t="shared" si="0"/>
        <v>AMBI</v>
      </c>
      <c r="P41" t="str">
        <f>INDEX(MSFD_Classified!$G$2:$G$506,Data!$N41,1)</f>
        <v>AMBI</v>
      </c>
      <c r="Q41" t="str">
        <f>INDEX(MSFD_Classified!D$2:D$506,Data!$N41,1)</f>
        <v>D1 - Biological diversity</v>
      </c>
      <c r="R41" t="str">
        <f>INDEX(MSFD_Classified!E$2:E$506,Data!$N41,1)</f>
        <v>Benthic habitats</v>
      </c>
      <c r="S41" t="str">
        <f>INDEX(MSFD_Classified!F$2:F$506,Data!$N41,1)</f>
        <v>Biodiversity Indices</v>
      </c>
    </row>
    <row r="42" spans="1:19" x14ac:dyDescent="0.25">
      <c r="A42" s="10">
        <v>1</v>
      </c>
      <c r="B42" s="10" t="s">
        <v>6</v>
      </c>
      <c r="C42" s="10" t="s">
        <v>63</v>
      </c>
      <c r="D42" s="6">
        <v>5</v>
      </c>
      <c r="E42" s="6" t="s">
        <v>65</v>
      </c>
      <c r="F42" s="6" t="s">
        <v>68</v>
      </c>
      <c r="G42" s="6" t="s">
        <v>69</v>
      </c>
      <c r="H42" s="19">
        <v>6</v>
      </c>
      <c r="I42" s="22">
        <v>2.8</v>
      </c>
      <c r="J42" s="19">
        <v>1</v>
      </c>
      <c r="K42" s="7">
        <v>2.7</v>
      </c>
      <c r="M42">
        <f>MATCH(F42,MSFD_Classified!$G$2:$G$506,0)</f>
        <v>36</v>
      </c>
      <c r="N42">
        <v>36</v>
      </c>
      <c r="O42" t="str">
        <f t="shared" si="0"/>
        <v>AMBI</v>
      </c>
      <c r="P42" t="str">
        <f>INDEX(MSFD_Classified!$G$2:$G$506,Data!$N42,1)</f>
        <v>AMBI</v>
      </c>
      <c r="Q42" t="str">
        <f>INDEX(MSFD_Classified!D$2:D$506,Data!$N42,1)</f>
        <v>D1 - Biological diversity</v>
      </c>
      <c r="R42" t="str">
        <f>INDEX(MSFD_Classified!E$2:E$506,Data!$N42,1)</f>
        <v>Benthic habitats</v>
      </c>
      <c r="S42" t="str">
        <f>INDEX(MSFD_Classified!F$2:F$506,Data!$N42,1)</f>
        <v>Biodiversity Indices</v>
      </c>
    </row>
    <row r="43" spans="1:19" x14ac:dyDescent="0.25">
      <c r="A43" s="10">
        <v>1</v>
      </c>
      <c r="B43" s="10" t="s">
        <v>6</v>
      </c>
      <c r="C43" s="10" t="s">
        <v>49</v>
      </c>
      <c r="D43" s="6">
        <v>6</v>
      </c>
      <c r="E43" s="6" t="s">
        <v>65</v>
      </c>
      <c r="F43" s="6" t="s">
        <v>68</v>
      </c>
      <c r="G43" s="6" t="s">
        <v>69</v>
      </c>
      <c r="H43" s="19">
        <v>6</v>
      </c>
      <c r="I43" s="22">
        <v>2.7</v>
      </c>
      <c r="J43" s="19">
        <v>1</v>
      </c>
      <c r="K43" s="7">
        <v>2.1</v>
      </c>
      <c r="M43">
        <f>MATCH(F43,MSFD_Classified!$G$2:$G$506,0)</f>
        <v>36</v>
      </c>
      <c r="N43">
        <v>36</v>
      </c>
      <c r="O43" t="str">
        <f t="shared" si="0"/>
        <v>AMBI</v>
      </c>
      <c r="P43" t="str">
        <f>INDEX(MSFD_Classified!$G$2:$G$506,Data!$N43,1)</f>
        <v>AMBI</v>
      </c>
      <c r="Q43" t="str">
        <f>INDEX(MSFD_Classified!D$2:D$506,Data!$N43,1)</f>
        <v>D1 - Biological diversity</v>
      </c>
      <c r="R43" t="str">
        <f>INDEX(MSFD_Classified!E$2:E$506,Data!$N43,1)</f>
        <v>Benthic habitats</v>
      </c>
      <c r="S43" t="str">
        <f>INDEX(MSFD_Classified!F$2:F$506,Data!$N43,1)</f>
        <v>Biodiversity Indices</v>
      </c>
    </row>
    <row r="44" spans="1:19" x14ac:dyDescent="0.25">
      <c r="A44" s="10">
        <v>1</v>
      </c>
      <c r="B44" s="10" t="s">
        <v>6</v>
      </c>
      <c r="C44" s="10" t="s">
        <v>63</v>
      </c>
      <c r="D44" s="6">
        <v>5</v>
      </c>
      <c r="E44" s="6" t="s">
        <v>65</v>
      </c>
      <c r="F44" s="6" t="s">
        <v>68</v>
      </c>
      <c r="G44" s="6" t="s">
        <v>69</v>
      </c>
      <c r="H44" s="19">
        <v>6</v>
      </c>
      <c r="I44" s="22">
        <v>2.7</v>
      </c>
      <c r="J44" s="19">
        <v>1</v>
      </c>
      <c r="K44" s="7">
        <v>1.6</v>
      </c>
      <c r="M44">
        <f>MATCH(F44,MSFD_Classified!$G$2:$G$506,0)</f>
        <v>36</v>
      </c>
      <c r="N44">
        <v>36</v>
      </c>
      <c r="O44" t="str">
        <f t="shared" si="0"/>
        <v>AMBI</v>
      </c>
      <c r="P44" t="str">
        <f>INDEX(MSFD_Classified!$G$2:$G$506,Data!$N44,1)</f>
        <v>AMBI</v>
      </c>
      <c r="Q44" t="str">
        <f>INDEX(MSFD_Classified!D$2:D$506,Data!$N44,1)</f>
        <v>D1 - Biological diversity</v>
      </c>
      <c r="R44" t="str">
        <f>INDEX(MSFD_Classified!E$2:E$506,Data!$N44,1)</f>
        <v>Benthic habitats</v>
      </c>
      <c r="S44" t="str">
        <f>INDEX(MSFD_Classified!F$2:F$506,Data!$N44,1)</f>
        <v>Biodiversity Indices</v>
      </c>
    </row>
    <row r="45" spans="1:19" x14ac:dyDescent="0.25">
      <c r="A45" s="10">
        <v>1</v>
      </c>
      <c r="B45" s="10" t="s">
        <v>6</v>
      </c>
      <c r="C45" s="10" t="s">
        <v>64</v>
      </c>
      <c r="D45" s="6">
        <v>4</v>
      </c>
      <c r="E45" s="6" t="s">
        <v>65</v>
      </c>
      <c r="F45" s="6" t="s">
        <v>68</v>
      </c>
      <c r="G45" s="6" t="s">
        <v>69</v>
      </c>
      <c r="H45" s="19">
        <v>6</v>
      </c>
      <c r="I45" s="22">
        <v>2.7</v>
      </c>
      <c r="J45" s="19">
        <v>1</v>
      </c>
      <c r="K45" s="7">
        <v>2</v>
      </c>
      <c r="M45">
        <f>MATCH(F45,MSFD_Classified!$G$2:$G$506,0)</f>
        <v>36</v>
      </c>
      <c r="N45">
        <v>36</v>
      </c>
      <c r="O45" t="str">
        <f t="shared" si="0"/>
        <v>AMBI</v>
      </c>
      <c r="P45" t="str">
        <f>INDEX(MSFD_Classified!$G$2:$G$506,Data!$N45,1)</f>
        <v>AMBI</v>
      </c>
      <c r="Q45" t="str">
        <f>INDEX(MSFD_Classified!D$2:D$506,Data!$N45,1)</f>
        <v>D1 - Biological diversity</v>
      </c>
      <c r="R45" t="str">
        <f>INDEX(MSFD_Classified!E$2:E$506,Data!$N45,1)</f>
        <v>Benthic habitats</v>
      </c>
      <c r="S45" t="str">
        <f>INDEX(MSFD_Classified!F$2:F$506,Data!$N45,1)</f>
        <v>Biodiversity Indices</v>
      </c>
    </row>
    <row r="46" spans="1:19" x14ac:dyDescent="0.25">
      <c r="A46" s="10">
        <v>1</v>
      </c>
      <c r="B46" s="10" t="s">
        <v>6</v>
      </c>
      <c r="C46" s="10" t="s">
        <v>70</v>
      </c>
      <c r="D46" s="6">
        <v>11</v>
      </c>
      <c r="E46" s="6" t="s">
        <v>65</v>
      </c>
      <c r="F46" s="6" t="s">
        <v>68</v>
      </c>
      <c r="G46" s="6" t="s">
        <v>69</v>
      </c>
      <c r="H46" s="19">
        <v>6</v>
      </c>
      <c r="I46" s="22">
        <v>3.9</v>
      </c>
      <c r="J46" s="19">
        <v>1</v>
      </c>
      <c r="K46" s="7">
        <v>2.8</v>
      </c>
      <c r="M46">
        <f>MATCH(F46,MSFD_Classified!$G$2:$G$506,0)</f>
        <v>36</v>
      </c>
      <c r="N46">
        <v>36</v>
      </c>
      <c r="O46" t="str">
        <f t="shared" si="0"/>
        <v>AMBI</v>
      </c>
      <c r="P46" t="str">
        <f>INDEX(MSFD_Classified!$G$2:$G$506,Data!$N46,1)</f>
        <v>AMBI</v>
      </c>
      <c r="Q46" t="str">
        <f>INDEX(MSFD_Classified!D$2:D$506,Data!$N46,1)</f>
        <v>D1 - Biological diversity</v>
      </c>
      <c r="R46" t="str">
        <f>INDEX(MSFD_Classified!E$2:E$506,Data!$N46,1)</f>
        <v>Benthic habitats</v>
      </c>
      <c r="S46" t="str">
        <f>INDEX(MSFD_Classified!F$2:F$506,Data!$N46,1)</f>
        <v>Biodiversity Indices</v>
      </c>
    </row>
    <row r="47" spans="1:19" x14ac:dyDescent="0.25">
      <c r="A47" s="10">
        <v>1</v>
      </c>
      <c r="B47" s="10" t="s">
        <v>6</v>
      </c>
      <c r="C47" s="10" t="s">
        <v>71</v>
      </c>
      <c r="D47" s="6">
        <v>8</v>
      </c>
      <c r="E47" s="6" t="s">
        <v>65</v>
      </c>
      <c r="F47" s="6" t="s">
        <v>68</v>
      </c>
      <c r="G47" s="6" t="s">
        <v>69</v>
      </c>
      <c r="H47" s="19">
        <v>6</v>
      </c>
      <c r="I47" s="22">
        <v>2</v>
      </c>
      <c r="J47" s="19">
        <v>1</v>
      </c>
      <c r="K47" s="7">
        <v>1.5</v>
      </c>
      <c r="M47">
        <f>MATCH(F47,MSFD_Classified!$G$2:$G$506,0)</f>
        <v>36</v>
      </c>
      <c r="N47">
        <v>36</v>
      </c>
      <c r="O47" t="str">
        <f t="shared" si="0"/>
        <v>AMBI</v>
      </c>
      <c r="P47" t="str">
        <f>INDEX(MSFD_Classified!$G$2:$G$506,Data!$N47,1)</f>
        <v>AMBI</v>
      </c>
      <c r="Q47" t="str">
        <f>INDEX(MSFD_Classified!D$2:D$506,Data!$N47,1)</f>
        <v>D1 - Biological diversity</v>
      </c>
      <c r="R47" t="str">
        <f>INDEX(MSFD_Classified!E$2:E$506,Data!$N47,1)</f>
        <v>Benthic habitats</v>
      </c>
      <c r="S47" t="str">
        <f>INDEX(MSFD_Classified!F$2:F$506,Data!$N47,1)</f>
        <v>Biodiversity Indices</v>
      </c>
    </row>
    <row r="48" spans="1:19" x14ac:dyDescent="0.25">
      <c r="A48" s="10">
        <v>1</v>
      </c>
      <c r="B48" s="10" t="s">
        <v>6</v>
      </c>
      <c r="C48" s="10" t="s">
        <v>29</v>
      </c>
      <c r="D48" s="6">
        <v>10</v>
      </c>
      <c r="E48" s="6" t="s">
        <v>65</v>
      </c>
      <c r="F48" s="6" t="s">
        <v>68</v>
      </c>
      <c r="G48" s="6" t="s">
        <v>69</v>
      </c>
      <c r="H48" s="19">
        <v>6</v>
      </c>
      <c r="I48" s="22">
        <v>2.8</v>
      </c>
      <c r="J48" s="19">
        <v>1</v>
      </c>
      <c r="K48" s="7">
        <v>1.9</v>
      </c>
      <c r="M48">
        <f>MATCH(F48,MSFD_Classified!$G$2:$G$506,0)</f>
        <v>36</v>
      </c>
      <c r="N48">
        <v>36</v>
      </c>
      <c r="O48" t="str">
        <f t="shared" si="0"/>
        <v>AMBI</v>
      </c>
      <c r="P48" t="str">
        <f>INDEX(MSFD_Classified!$G$2:$G$506,Data!$N48,1)</f>
        <v>AMBI</v>
      </c>
      <c r="Q48" t="str">
        <f>INDEX(MSFD_Classified!D$2:D$506,Data!$N48,1)</f>
        <v>D1 - Biological diversity</v>
      </c>
      <c r="R48" t="str">
        <f>INDEX(MSFD_Classified!E$2:E$506,Data!$N48,1)</f>
        <v>Benthic habitats</v>
      </c>
      <c r="S48" t="str">
        <f>INDEX(MSFD_Classified!F$2:F$506,Data!$N48,1)</f>
        <v>Biodiversity Indices</v>
      </c>
    </row>
    <row r="49" spans="1:19" x14ac:dyDescent="0.25">
      <c r="A49" s="10">
        <v>1</v>
      </c>
      <c r="B49" s="10" t="s">
        <v>6</v>
      </c>
      <c r="C49" s="10" t="s">
        <v>64</v>
      </c>
      <c r="D49" s="6">
        <v>4</v>
      </c>
      <c r="E49" s="6" t="s">
        <v>65</v>
      </c>
      <c r="F49" s="6" t="s">
        <v>72</v>
      </c>
      <c r="G49" s="6" t="s">
        <v>73</v>
      </c>
      <c r="H49" s="19">
        <v>0</v>
      </c>
      <c r="I49" s="22">
        <v>17</v>
      </c>
      <c r="J49" s="19">
        <v>60</v>
      </c>
      <c r="K49" s="7">
        <v>30</v>
      </c>
      <c r="M49">
        <f>MATCH(F49,MSFD_Classified!$G$2:$G$506,0)</f>
        <v>40</v>
      </c>
      <c r="N49">
        <v>40</v>
      </c>
      <c r="O49" t="str">
        <f t="shared" si="0"/>
        <v>ES100</v>
      </c>
      <c r="P49" t="str">
        <f>INDEX(MSFD_Classified!$G$2:$G$506,Data!$N49,1)</f>
        <v>ES100</v>
      </c>
      <c r="Q49" t="str">
        <f>INDEX(MSFD_Classified!D$2:D$506,Data!$N49,1)</f>
        <v>D1 - Biological diversity</v>
      </c>
      <c r="R49" t="str">
        <f>INDEX(MSFD_Classified!E$2:E$506,Data!$N49,1)</f>
        <v>Benthic habitats</v>
      </c>
      <c r="S49" t="str">
        <f>INDEX(MSFD_Classified!F$2:F$506,Data!$N49,1)</f>
        <v>Biodiversity Indices</v>
      </c>
    </row>
    <row r="50" spans="1:19" x14ac:dyDescent="0.25">
      <c r="A50" s="10">
        <v>1</v>
      </c>
      <c r="B50" s="10" t="s">
        <v>6</v>
      </c>
      <c r="C50" s="10" t="s">
        <v>49</v>
      </c>
      <c r="D50" s="6">
        <v>6</v>
      </c>
      <c r="E50" s="6" t="s">
        <v>65</v>
      </c>
      <c r="F50" s="6" t="s">
        <v>72</v>
      </c>
      <c r="G50" s="6" t="s">
        <v>73</v>
      </c>
      <c r="H50" s="19">
        <v>0</v>
      </c>
      <c r="I50" s="22">
        <v>17</v>
      </c>
      <c r="J50" s="19">
        <v>60</v>
      </c>
      <c r="K50" s="7">
        <v>24</v>
      </c>
      <c r="M50">
        <f>MATCH(F50,MSFD_Classified!$G$2:$G$506,0)</f>
        <v>40</v>
      </c>
      <c r="N50">
        <v>40</v>
      </c>
      <c r="O50" t="str">
        <f t="shared" si="0"/>
        <v>ES100</v>
      </c>
      <c r="P50" t="str">
        <f>INDEX(MSFD_Classified!$G$2:$G$506,Data!$N50,1)</f>
        <v>ES100</v>
      </c>
      <c r="Q50" t="str">
        <f>INDEX(MSFD_Classified!D$2:D$506,Data!$N50,1)</f>
        <v>D1 - Biological diversity</v>
      </c>
      <c r="R50" t="str">
        <f>INDEX(MSFD_Classified!E$2:E$506,Data!$N50,1)</f>
        <v>Benthic habitats</v>
      </c>
      <c r="S50" t="str">
        <f>INDEX(MSFD_Classified!F$2:F$506,Data!$N50,1)</f>
        <v>Biodiversity Indices</v>
      </c>
    </row>
    <row r="51" spans="1:19" x14ac:dyDescent="0.25">
      <c r="A51" s="10">
        <v>1</v>
      </c>
      <c r="B51" s="10" t="s">
        <v>6</v>
      </c>
      <c r="C51" s="10" t="s">
        <v>63</v>
      </c>
      <c r="D51" s="6">
        <v>5</v>
      </c>
      <c r="E51" s="6" t="s">
        <v>65</v>
      </c>
      <c r="F51" s="6" t="s">
        <v>72</v>
      </c>
      <c r="G51" s="6" t="s">
        <v>73</v>
      </c>
      <c r="H51" s="19">
        <v>0</v>
      </c>
      <c r="I51" s="22">
        <v>17</v>
      </c>
      <c r="J51" s="19">
        <v>60</v>
      </c>
      <c r="K51" s="7">
        <v>27</v>
      </c>
      <c r="M51">
        <f>MATCH(F51,MSFD_Classified!$G$2:$G$506,0)</f>
        <v>40</v>
      </c>
      <c r="N51">
        <v>40</v>
      </c>
      <c r="O51" t="str">
        <f t="shared" si="0"/>
        <v>ES100</v>
      </c>
      <c r="P51" t="str">
        <f>INDEX(MSFD_Classified!$G$2:$G$506,Data!$N51,1)</f>
        <v>ES100</v>
      </c>
      <c r="Q51" t="str">
        <f>INDEX(MSFD_Classified!D$2:D$506,Data!$N51,1)</f>
        <v>D1 - Biological diversity</v>
      </c>
      <c r="R51" t="str">
        <f>INDEX(MSFD_Classified!E$2:E$506,Data!$N51,1)</f>
        <v>Benthic habitats</v>
      </c>
      <c r="S51" t="str">
        <f>INDEX(MSFD_Classified!F$2:F$506,Data!$N51,1)</f>
        <v>Biodiversity Indices</v>
      </c>
    </row>
    <row r="52" spans="1:19" x14ac:dyDescent="0.25">
      <c r="A52" s="10">
        <v>1</v>
      </c>
      <c r="B52" s="10" t="s">
        <v>6</v>
      </c>
      <c r="C52" s="10" t="s">
        <v>49</v>
      </c>
      <c r="D52" s="6">
        <v>6</v>
      </c>
      <c r="E52" s="6" t="s">
        <v>65</v>
      </c>
      <c r="F52" s="6" t="s">
        <v>72</v>
      </c>
      <c r="G52" s="6" t="s">
        <v>73</v>
      </c>
      <c r="H52" s="19">
        <v>0</v>
      </c>
      <c r="I52" s="22">
        <v>19</v>
      </c>
      <c r="J52" s="19">
        <v>45</v>
      </c>
      <c r="K52" s="7">
        <v>24</v>
      </c>
      <c r="M52">
        <f>MATCH(F52,MSFD_Classified!$G$2:$G$506,0)</f>
        <v>40</v>
      </c>
      <c r="N52">
        <v>40</v>
      </c>
      <c r="O52" t="str">
        <f t="shared" si="0"/>
        <v>ES100</v>
      </c>
      <c r="P52" t="str">
        <f>INDEX(MSFD_Classified!$G$2:$G$506,Data!$N52,1)</f>
        <v>ES100</v>
      </c>
      <c r="Q52" t="str">
        <f>INDEX(MSFD_Classified!D$2:D$506,Data!$N52,1)</f>
        <v>D1 - Biological diversity</v>
      </c>
      <c r="R52" t="str">
        <f>INDEX(MSFD_Classified!E$2:E$506,Data!$N52,1)</f>
        <v>Benthic habitats</v>
      </c>
      <c r="S52" t="str">
        <f>INDEX(MSFD_Classified!F$2:F$506,Data!$N52,1)</f>
        <v>Biodiversity Indices</v>
      </c>
    </row>
    <row r="53" spans="1:19" x14ac:dyDescent="0.25">
      <c r="A53" s="10">
        <v>1</v>
      </c>
      <c r="B53" s="10" t="s">
        <v>6</v>
      </c>
      <c r="C53" s="10" t="s">
        <v>63</v>
      </c>
      <c r="D53" s="6">
        <v>5</v>
      </c>
      <c r="E53" s="6" t="s">
        <v>65</v>
      </c>
      <c r="F53" s="6" t="s">
        <v>72</v>
      </c>
      <c r="G53" s="6" t="s">
        <v>73</v>
      </c>
      <c r="H53" s="19">
        <v>0</v>
      </c>
      <c r="I53" s="22">
        <v>19</v>
      </c>
      <c r="J53" s="19">
        <v>45</v>
      </c>
      <c r="K53" s="7">
        <v>33</v>
      </c>
      <c r="M53">
        <f>MATCH(F53,MSFD_Classified!$G$2:$G$506,0)</f>
        <v>40</v>
      </c>
      <c r="N53">
        <v>40</v>
      </c>
      <c r="O53" t="str">
        <f t="shared" si="0"/>
        <v>ES100</v>
      </c>
      <c r="P53" t="str">
        <f>INDEX(MSFD_Classified!$G$2:$G$506,Data!$N53,1)</f>
        <v>ES100</v>
      </c>
      <c r="Q53" t="str">
        <f>INDEX(MSFD_Classified!D$2:D$506,Data!$N53,1)</f>
        <v>D1 - Biological diversity</v>
      </c>
      <c r="R53" t="str">
        <f>INDEX(MSFD_Classified!E$2:E$506,Data!$N53,1)</f>
        <v>Benthic habitats</v>
      </c>
      <c r="S53" t="str">
        <f>INDEX(MSFD_Classified!F$2:F$506,Data!$N53,1)</f>
        <v>Biodiversity Indices</v>
      </c>
    </row>
    <row r="54" spans="1:19" x14ac:dyDescent="0.25">
      <c r="A54" s="10">
        <v>1</v>
      </c>
      <c r="B54" s="10" t="s">
        <v>6</v>
      </c>
      <c r="C54" s="10" t="s">
        <v>64</v>
      </c>
      <c r="D54" s="6">
        <v>4</v>
      </c>
      <c r="E54" s="6" t="s">
        <v>65</v>
      </c>
      <c r="F54" s="6" t="s">
        <v>72</v>
      </c>
      <c r="G54" s="6" t="s">
        <v>73</v>
      </c>
      <c r="H54" s="19">
        <v>0</v>
      </c>
      <c r="I54" s="22">
        <v>19</v>
      </c>
      <c r="J54" s="19">
        <v>45</v>
      </c>
      <c r="K54" s="7">
        <v>25</v>
      </c>
      <c r="M54">
        <f>MATCH(F54,MSFD_Classified!$G$2:$G$506,0)</f>
        <v>40</v>
      </c>
      <c r="N54">
        <v>40</v>
      </c>
      <c r="O54" t="str">
        <f t="shared" si="0"/>
        <v>ES100</v>
      </c>
      <c r="P54" t="str">
        <f>INDEX(MSFD_Classified!$G$2:$G$506,Data!$N54,1)</f>
        <v>ES100</v>
      </c>
      <c r="Q54" t="str">
        <f>INDEX(MSFD_Classified!D$2:D$506,Data!$N54,1)</f>
        <v>D1 - Biological diversity</v>
      </c>
      <c r="R54" t="str">
        <f>INDEX(MSFD_Classified!E$2:E$506,Data!$N54,1)</f>
        <v>Benthic habitats</v>
      </c>
      <c r="S54" t="str">
        <f>INDEX(MSFD_Classified!F$2:F$506,Data!$N54,1)</f>
        <v>Biodiversity Indices</v>
      </c>
    </row>
    <row r="55" spans="1:19" x14ac:dyDescent="0.25">
      <c r="A55" s="10">
        <v>1</v>
      </c>
      <c r="B55" s="10" t="s">
        <v>6</v>
      </c>
      <c r="C55" s="10" t="s">
        <v>70</v>
      </c>
      <c r="D55" s="6">
        <v>11</v>
      </c>
      <c r="E55" s="6" t="s">
        <v>65</v>
      </c>
      <c r="F55" s="6" t="s">
        <v>72</v>
      </c>
      <c r="G55" s="6" t="s">
        <v>73</v>
      </c>
      <c r="H55" s="19">
        <v>0</v>
      </c>
      <c r="I55" s="22">
        <v>13</v>
      </c>
      <c r="J55" s="19">
        <v>35</v>
      </c>
      <c r="K55" s="7">
        <v>19</v>
      </c>
      <c r="M55">
        <f>MATCH(F55,MSFD_Classified!$G$2:$G$506,0)</f>
        <v>40</v>
      </c>
      <c r="N55">
        <v>40</v>
      </c>
      <c r="O55" t="str">
        <f t="shared" si="0"/>
        <v>ES100</v>
      </c>
      <c r="P55" t="str">
        <f>INDEX(MSFD_Classified!$G$2:$G$506,Data!$N55,1)</f>
        <v>ES100</v>
      </c>
      <c r="Q55" t="str">
        <f>INDEX(MSFD_Classified!D$2:D$506,Data!$N55,1)</f>
        <v>D1 - Biological diversity</v>
      </c>
      <c r="R55" t="str">
        <f>INDEX(MSFD_Classified!E$2:E$506,Data!$N55,1)</f>
        <v>Benthic habitats</v>
      </c>
      <c r="S55" t="str">
        <f>INDEX(MSFD_Classified!F$2:F$506,Data!$N55,1)</f>
        <v>Biodiversity Indices</v>
      </c>
    </row>
    <row r="56" spans="1:19" x14ac:dyDescent="0.25">
      <c r="A56" s="10">
        <v>1</v>
      </c>
      <c r="B56" s="10" t="s">
        <v>6</v>
      </c>
      <c r="C56" s="10" t="s">
        <v>71</v>
      </c>
      <c r="D56" s="6">
        <v>8</v>
      </c>
      <c r="E56" s="6" t="s">
        <v>65</v>
      </c>
      <c r="F56" s="6" t="s">
        <v>72</v>
      </c>
      <c r="G56" s="6" t="s">
        <v>73</v>
      </c>
      <c r="H56" s="19">
        <v>0</v>
      </c>
      <c r="I56" s="22">
        <v>34</v>
      </c>
      <c r="J56" s="19">
        <v>60</v>
      </c>
      <c r="K56" s="7">
        <v>42</v>
      </c>
      <c r="M56">
        <f>MATCH(F56,MSFD_Classified!$G$2:$G$506,0)</f>
        <v>40</v>
      </c>
      <c r="N56">
        <v>40</v>
      </c>
      <c r="O56" t="str">
        <f t="shared" si="0"/>
        <v>ES100</v>
      </c>
      <c r="P56" t="str">
        <f>INDEX(MSFD_Classified!$G$2:$G$506,Data!$N56,1)</f>
        <v>ES100</v>
      </c>
      <c r="Q56" t="str">
        <f>INDEX(MSFD_Classified!D$2:D$506,Data!$N56,1)</f>
        <v>D1 - Biological diversity</v>
      </c>
      <c r="R56" t="str">
        <f>INDEX(MSFD_Classified!E$2:E$506,Data!$N56,1)</f>
        <v>Benthic habitats</v>
      </c>
      <c r="S56" t="str">
        <f>INDEX(MSFD_Classified!F$2:F$506,Data!$N56,1)</f>
        <v>Biodiversity Indices</v>
      </c>
    </row>
    <row r="57" spans="1:19" x14ac:dyDescent="0.25">
      <c r="A57" s="10">
        <v>1</v>
      </c>
      <c r="B57" s="10" t="s">
        <v>6</v>
      </c>
      <c r="C57" s="10" t="s">
        <v>29</v>
      </c>
      <c r="D57" s="6">
        <v>10</v>
      </c>
      <c r="E57" s="6" t="s">
        <v>65</v>
      </c>
      <c r="F57" s="6" t="s">
        <v>72</v>
      </c>
      <c r="G57" s="6" t="s">
        <v>73</v>
      </c>
      <c r="H57" s="19">
        <v>0</v>
      </c>
      <c r="I57" s="22">
        <v>17</v>
      </c>
      <c r="J57" s="19">
        <v>60</v>
      </c>
      <c r="K57" s="7">
        <v>45</v>
      </c>
      <c r="M57">
        <f>MATCH(F57,MSFD_Classified!$G$2:$G$506,0)</f>
        <v>40</v>
      </c>
      <c r="N57">
        <v>40</v>
      </c>
      <c r="O57" t="str">
        <f t="shared" si="0"/>
        <v>ES100</v>
      </c>
      <c r="P57" t="str">
        <f>INDEX(MSFD_Classified!$G$2:$G$506,Data!$N57,1)</f>
        <v>ES100</v>
      </c>
      <c r="Q57" t="str">
        <f>INDEX(MSFD_Classified!D$2:D$506,Data!$N57,1)</f>
        <v>D1 - Biological diversity</v>
      </c>
      <c r="R57" t="str">
        <f>INDEX(MSFD_Classified!E$2:E$506,Data!$N57,1)</f>
        <v>Benthic habitats</v>
      </c>
      <c r="S57" t="str">
        <f>INDEX(MSFD_Classified!F$2:F$506,Data!$N57,1)</f>
        <v>Biodiversity Indices</v>
      </c>
    </row>
    <row r="58" spans="1:19" x14ac:dyDescent="0.25">
      <c r="A58" s="10">
        <v>1</v>
      </c>
      <c r="B58" s="10" t="s">
        <v>6</v>
      </c>
      <c r="C58" s="10" t="s">
        <v>64</v>
      </c>
      <c r="D58" s="6">
        <v>4</v>
      </c>
      <c r="E58" s="6" t="s">
        <v>65</v>
      </c>
      <c r="F58" s="6" t="s">
        <v>74</v>
      </c>
      <c r="G58" s="10" t="s">
        <v>75</v>
      </c>
      <c r="H58" s="19">
        <v>2</v>
      </c>
      <c r="I58" s="22">
        <v>0.4</v>
      </c>
      <c r="J58" s="19">
        <v>0</v>
      </c>
      <c r="K58" s="7">
        <f>ABS(2.6-2.1)</f>
        <v>0.5</v>
      </c>
      <c r="M58">
        <f>MATCH(F58,MSFD_Classified!$G$2:$G$506,0)</f>
        <v>44</v>
      </c>
      <c r="N58">
        <v>44</v>
      </c>
      <c r="O58" t="str">
        <f t="shared" si="0"/>
        <v>abundance level [macrofauna]</v>
      </c>
      <c r="P58" t="str">
        <f>INDEX(MSFD_Classified!$G$2:$G$506,Data!$N58,1)</f>
        <v>abundance level [macrofauna]</v>
      </c>
      <c r="Q58" t="str">
        <f>INDEX(MSFD_Classified!D$2:D$506,Data!$N58,1)</f>
        <v>D1 - Biological diversity</v>
      </c>
      <c r="R58" t="str">
        <f>INDEX(MSFD_Classified!E$2:E$506,Data!$N58,1)</f>
        <v/>
      </c>
      <c r="S58" t="str">
        <f>INDEX(MSFD_Classified!F$2:F$506,Data!$N58,1)</f>
        <v/>
      </c>
    </row>
    <row r="59" spans="1:19" x14ac:dyDescent="0.25">
      <c r="A59" s="10">
        <v>1</v>
      </c>
      <c r="B59" s="10" t="s">
        <v>6</v>
      </c>
      <c r="C59" s="10" t="s">
        <v>49</v>
      </c>
      <c r="D59" s="6">
        <v>6</v>
      </c>
      <c r="E59" s="6" t="s">
        <v>65</v>
      </c>
      <c r="F59" s="6" t="s">
        <v>74</v>
      </c>
      <c r="G59" s="10" t="s">
        <v>75</v>
      </c>
      <c r="H59" s="19">
        <v>2</v>
      </c>
      <c r="I59" s="22">
        <v>0.4</v>
      </c>
      <c r="J59" s="19">
        <v>0</v>
      </c>
      <c r="K59" s="7">
        <f>ABS(2.6-2.35)</f>
        <v>0.25</v>
      </c>
      <c r="M59">
        <f>MATCH(F59,MSFD_Classified!$G$2:$G$506,0)</f>
        <v>44</v>
      </c>
      <c r="N59">
        <v>44</v>
      </c>
      <c r="O59" t="str">
        <f t="shared" si="0"/>
        <v>abundance level [macrofauna]</v>
      </c>
      <c r="P59" t="str">
        <f>INDEX(MSFD_Classified!$G$2:$G$506,Data!$N59,1)</f>
        <v>abundance level [macrofauna]</v>
      </c>
      <c r="Q59" t="str">
        <f>INDEX(MSFD_Classified!D$2:D$506,Data!$N59,1)</f>
        <v>D1 - Biological diversity</v>
      </c>
      <c r="R59" t="str">
        <f>INDEX(MSFD_Classified!E$2:E$506,Data!$N59,1)</f>
        <v/>
      </c>
      <c r="S59" t="str">
        <f>INDEX(MSFD_Classified!F$2:F$506,Data!$N59,1)</f>
        <v/>
      </c>
    </row>
    <row r="60" spans="1:19" x14ac:dyDescent="0.25">
      <c r="A60" s="10">
        <v>1</v>
      </c>
      <c r="B60" s="10" t="s">
        <v>6</v>
      </c>
      <c r="C60" s="10" t="s">
        <v>63</v>
      </c>
      <c r="D60" s="6">
        <v>5</v>
      </c>
      <c r="E60" s="6" t="s">
        <v>65</v>
      </c>
      <c r="F60" s="6" t="s">
        <v>74</v>
      </c>
      <c r="G60" s="10" t="s">
        <v>75</v>
      </c>
      <c r="H60" s="19">
        <v>2</v>
      </c>
      <c r="I60" s="22">
        <v>0.4</v>
      </c>
      <c r="J60" s="19">
        <v>0</v>
      </c>
      <c r="K60" s="7">
        <f>ABS(2.6-2.57)</f>
        <v>3.0000000000000249E-2</v>
      </c>
      <c r="M60">
        <f>MATCH(F60,MSFD_Classified!$G$2:$G$506,0)</f>
        <v>44</v>
      </c>
      <c r="N60">
        <v>44</v>
      </c>
      <c r="O60" t="str">
        <f t="shared" si="0"/>
        <v>abundance level [macrofauna]</v>
      </c>
      <c r="P60" t="str">
        <f>INDEX(MSFD_Classified!$G$2:$G$506,Data!$N60,1)</f>
        <v>abundance level [macrofauna]</v>
      </c>
      <c r="Q60" t="str">
        <f>INDEX(MSFD_Classified!D$2:D$506,Data!$N60,1)</f>
        <v>D1 - Biological diversity</v>
      </c>
      <c r="R60" t="str">
        <f>INDEX(MSFD_Classified!E$2:E$506,Data!$N60,1)</f>
        <v/>
      </c>
      <c r="S60" t="str">
        <f>INDEX(MSFD_Classified!F$2:F$506,Data!$N60,1)</f>
        <v/>
      </c>
    </row>
    <row r="61" spans="1:19" x14ac:dyDescent="0.25">
      <c r="A61" s="10">
        <v>1</v>
      </c>
      <c r="B61" s="10" t="s">
        <v>6</v>
      </c>
      <c r="C61" s="10" t="s">
        <v>49</v>
      </c>
      <c r="D61" s="6">
        <v>6</v>
      </c>
      <c r="E61" s="6" t="s">
        <v>65</v>
      </c>
      <c r="F61" s="6" t="s">
        <v>74</v>
      </c>
      <c r="G61" s="10" t="s">
        <v>75</v>
      </c>
      <c r="H61" s="19">
        <v>2</v>
      </c>
      <c r="I61" s="22">
        <v>0.4</v>
      </c>
      <c r="J61" s="19">
        <v>0</v>
      </c>
      <c r="K61" s="7">
        <f>ABS(2.4-2.27)</f>
        <v>0.12999999999999989</v>
      </c>
      <c r="M61">
        <f>MATCH(F61,MSFD_Classified!$G$2:$G$506,0)</f>
        <v>44</v>
      </c>
      <c r="N61">
        <v>44</v>
      </c>
      <c r="O61" t="str">
        <f t="shared" si="0"/>
        <v>abundance level [macrofauna]</v>
      </c>
      <c r="P61" t="str">
        <f>INDEX(MSFD_Classified!$G$2:$G$506,Data!$N61,1)</f>
        <v>abundance level [macrofauna]</v>
      </c>
      <c r="Q61" t="str">
        <f>INDEX(MSFD_Classified!D$2:D$506,Data!$N61,1)</f>
        <v>D1 - Biological diversity</v>
      </c>
      <c r="R61" t="str">
        <f>INDEX(MSFD_Classified!E$2:E$506,Data!$N61,1)</f>
        <v/>
      </c>
      <c r="S61" t="str">
        <f>INDEX(MSFD_Classified!F$2:F$506,Data!$N61,1)</f>
        <v/>
      </c>
    </row>
    <row r="62" spans="1:19" x14ac:dyDescent="0.25">
      <c r="A62" s="10">
        <v>1</v>
      </c>
      <c r="B62" s="10" t="s">
        <v>6</v>
      </c>
      <c r="C62" s="10" t="s">
        <v>63</v>
      </c>
      <c r="D62" s="6">
        <v>5</v>
      </c>
      <c r="E62" s="6" t="s">
        <v>65</v>
      </c>
      <c r="F62" s="6" t="s">
        <v>74</v>
      </c>
      <c r="G62" s="10" t="s">
        <v>75</v>
      </c>
      <c r="H62" s="19">
        <v>2</v>
      </c>
      <c r="I62" s="22">
        <v>0.4</v>
      </c>
      <c r="J62" s="19">
        <v>0</v>
      </c>
      <c r="K62" s="7">
        <f>ABS(2.4-2.24)</f>
        <v>0.1599999999999997</v>
      </c>
      <c r="M62">
        <f>MATCH(F62,MSFD_Classified!$G$2:$G$506,0)</f>
        <v>44</v>
      </c>
      <c r="N62">
        <v>44</v>
      </c>
      <c r="O62" t="str">
        <f t="shared" si="0"/>
        <v>abundance level [macrofauna]</v>
      </c>
      <c r="P62" t="str">
        <f>INDEX(MSFD_Classified!$G$2:$G$506,Data!$N62,1)</f>
        <v>abundance level [macrofauna]</v>
      </c>
      <c r="Q62" t="str">
        <f>INDEX(MSFD_Classified!D$2:D$506,Data!$N62,1)</f>
        <v>D1 - Biological diversity</v>
      </c>
      <c r="R62" t="str">
        <f>INDEX(MSFD_Classified!E$2:E$506,Data!$N62,1)</f>
        <v/>
      </c>
      <c r="S62" t="str">
        <f>INDEX(MSFD_Classified!F$2:F$506,Data!$N62,1)</f>
        <v/>
      </c>
    </row>
    <row r="63" spans="1:19" x14ac:dyDescent="0.25">
      <c r="A63" s="10">
        <v>1</v>
      </c>
      <c r="B63" s="10" t="s">
        <v>6</v>
      </c>
      <c r="C63" s="10" t="s">
        <v>64</v>
      </c>
      <c r="D63" s="6">
        <v>4</v>
      </c>
      <c r="E63" s="6" t="s">
        <v>65</v>
      </c>
      <c r="F63" s="6" t="s">
        <v>74</v>
      </c>
      <c r="G63" s="10" t="s">
        <v>75</v>
      </c>
      <c r="H63" s="19">
        <v>2</v>
      </c>
      <c r="I63" s="22">
        <v>0.4</v>
      </c>
      <c r="J63" s="19">
        <v>0</v>
      </c>
      <c r="K63" s="7">
        <f>ABS(2.4-2.5)</f>
        <v>0.10000000000000009</v>
      </c>
      <c r="M63">
        <f>MATCH(F63,MSFD_Classified!$G$2:$G$506,0)</f>
        <v>44</v>
      </c>
      <c r="N63">
        <v>44</v>
      </c>
      <c r="O63" t="str">
        <f t="shared" si="0"/>
        <v>abundance level [macrofauna]</v>
      </c>
      <c r="P63" t="str">
        <f>INDEX(MSFD_Classified!$G$2:$G$506,Data!$N63,1)</f>
        <v>abundance level [macrofauna]</v>
      </c>
      <c r="Q63" t="str">
        <f>INDEX(MSFD_Classified!D$2:D$506,Data!$N63,1)</f>
        <v>D1 - Biological diversity</v>
      </c>
      <c r="R63" t="str">
        <f>INDEX(MSFD_Classified!E$2:E$506,Data!$N63,1)</f>
        <v/>
      </c>
      <c r="S63" t="str">
        <f>INDEX(MSFD_Classified!F$2:F$506,Data!$N63,1)</f>
        <v/>
      </c>
    </row>
    <row r="64" spans="1:19" x14ac:dyDescent="0.25">
      <c r="A64" s="10">
        <v>1</v>
      </c>
      <c r="B64" s="10" t="s">
        <v>6</v>
      </c>
      <c r="C64" s="10" t="s">
        <v>70</v>
      </c>
      <c r="D64" s="6">
        <v>11</v>
      </c>
      <c r="E64" s="6" t="s">
        <v>65</v>
      </c>
      <c r="F64" s="6" t="s">
        <v>74</v>
      </c>
      <c r="G64" s="10" t="s">
        <v>75</v>
      </c>
      <c r="H64" s="19">
        <v>2</v>
      </c>
      <c r="I64" s="22">
        <v>0.4</v>
      </c>
      <c r="J64" s="19">
        <v>0</v>
      </c>
      <c r="K64" s="7">
        <f>ABS(2.7-2.3)</f>
        <v>0.40000000000000036</v>
      </c>
      <c r="M64">
        <f>MATCH(F64,MSFD_Classified!$G$2:$G$506,0)</f>
        <v>44</v>
      </c>
      <c r="N64">
        <v>44</v>
      </c>
      <c r="O64" t="str">
        <f t="shared" si="0"/>
        <v>abundance level [macrofauna]</v>
      </c>
      <c r="P64" t="str">
        <f>INDEX(MSFD_Classified!$G$2:$G$506,Data!$N64,1)</f>
        <v>abundance level [macrofauna]</v>
      </c>
      <c r="Q64" t="str">
        <f>INDEX(MSFD_Classified!D$2:D$506,Data!$N64,1)</f>
        <v>D1 - Biological diversity</v>
      </c>
      <c r="R64" t="str">
        <f>INDEX(MSFD_Classified!E$2:E$506,Data!$N64,1)</f>
        <v/>
      </c>
      <c r="S64" t="str">
        <f>INDEX(MSFD_Classified!F$2:F$506,Data!$N64,1)</f>
        <v/>
      </c>
    </row>
    <row r="65" spans="1:19" x14ac:dyDescent="0.25">
      <c r="A65" s="10">
        <v>1</v>
      </c>
      <c r="B65" s="10" t="s">
        <v>6</v>
      </c>
      <c r="C65" s="10" t="s">
        <v>71</v>
      </c>
      <c r="D65" s="6">
        <v>8</v>
      </c>
      <c r="E65" s="6" t="s">
        <v>65</v>
      </c>
      <c r="F65" s="6" t="s">
        <v>74</v>
      </c>
      <c r="G65" s="10" t="s">
        <v>75</v>
      </c>
      <c r="H65" s="19">
        <v>2</v>
      </c>
      <c r="I65" s="22">
        <v>0.2</v>
      </c>
      <c r="J65" s="19">
        <v>0</v>
      </c>
      <c r="K65" s="7">
        <f>ABS(2.1-2.13)</f>
        <v>2.9999999999999805E-2</v>
      </c>
      <c r="M65">
        <f>MATCH(F65,MSFD_Classified!$G$2:$G$506,0)</f>
        <v>44</v>
      </c>
      <c r="N65">
        <v>44</v>
      </c>
      <c r="O65" t="str">
        <f t="shared" si="0"/>
        <v>abundance level [macrofauna]</v>
      </c>
      <c r="P65" t="str">
        <f>INDEX(MSFD_Classified!$G$2:$G$506,Data!$N65,1)</f>
        <v>abundance level [macrofauna]</v>
      </c>
      <c r="Q65" t="str">
        <f>INDEX(MSFD_Classified!D$2:D$506,Data!$N65,1)</f>
        <v>D1 - Biological diversity</v>
      </c>
      <c r="R65" t="str">
        <f>INDEX(MSFD_Classified!E$2:E$506,Data!$N65,1)</f>
        <v/>
      </c>
      <c r="S65" t="str">
        <f>INDEX(MSFD_Classified!F$2:F$506,Data!$N65,1)</f>
        <v/>
      </c>
    </row>
    <row r="66" spans="1:19" x14ac:dyDescent="0.25">
      <c r="A66" s="10">
        <v>1</v>
      </c>
      <c r="B66" s="10" t="s">
        <v>6</v>
      </c>
      <c r="C66" s="10" t="s">
        <v>29</v>
      </c>
      <c r="D66" s="6">
        <v>10</v>
      </c>
      <c r="E66" s="6" t="s">
        <v>65</v>
      </c>
      <c r="F66" s="6" t="s">
        <v>74</v>
      </c>
      <c r="G66" s="10" t="s">
        <v>75</v>
      </c>
      <c r="H66" s="19">
        <v>2</v>
      </c>
      <c r="I66" s="22">
        <v>0.4</v>
      </c>
      <c r="J66" s="19">
        <v>0</v>
      </c>
      <c r="K66" s="7">
        <f>ABS(2.6-2.36)</f>
        <v>0.24000000000000021</v>
      </c>
      <c r="M66">
        <f>MATCH(F66,MSFD_Classified!$G$2:$G$506,0)</f>
        <v>44</v>
      </c>
      <c r="N66">
        <v>44</v>
      </c>
      <c r="O66" t="str">
        <f t="shared" si="0"/>
        <v>abundance level [macrofauna]</v>
      </c>
      <c r="P66" t="str">
        <f>INDEX(MSFD_Classified!$G$2:$G$506,Data!$N66,1)</f>
        <v>abundance level [macrofauna]</v>
      </c>
      <c r="Q66" t="str">
        <f>INDEX(MSFD_Classified!D$2:D$506,Data!$N66,1)</f>
        <v>D1 - Biological diversity</v>
      </c>
      <c r="R66" t="str">
        <f>INDEX(MSFD_Classified!E$2:E$506,Data!$N66,1)</f>
        <v/>
      </c>
      <c r="S66" t="str">
        <f>INDEX(MSFD_Classified!F$2:F$506,Data!$N66,1)</f>
        <v/>
      </c>
    </row>
    <row r="67" spans="1:19" x14ac:dyDescent="0.25">
      <c r="A67" s="10">
        <v>1</v>
      </c>
      <c r="B67" s="10" t="s">
        <v>6</v>
      </c>
      <c r="C67" s="10" t="s">
        <v>64</v>
      </c>
      <c r="D67" s="6">
        <v>4</v>
      </c>
      <c r="E67" s="6" t="s">
        <v>65</v>
      </c>
      <c r="F67" s="6" t="s">
        <v>76</v>
      </c>
      <c r="G67" s="6" t="s">
        <v>77</v>
      </c>
      <c r="H67" s="19">
        <v>0</v>
      </c>
      <c r="I67" s="22">
        <v>0.72</v>
      </c>
      <c r="J67" s="19">
        <v>1</v>
      </c>
      <c r="K67" s="7">
        <v>0.83</v>
      </c>
      <c r="M67">
        <f>MATCH(F67,MSFD_Classified!$G$2:$G$506,0)</f>
        <v>46</v>
      </c>
      <c r="N67">
        <v>46</v>
      </c>
      <c r="O67" t="str">
        <f t="shared" ref="O67:O130" si="1">F67</f>
        <v>evenness [macrofauna]</v>
      </c>
      <c r="P67" t="str">
        <f>INDEX(MSFD_Classified!$G$2:$G$506,Data!$N67,1)</f>
        <v>evenness [macrofauna]</v>
      </c>
      <c r="Q67" t="str">
        <f>INDEX(MSFD_Classified!D$2:D$506,Data!$N67,1)</f>
        <v>D1 - Biological diversity</v>
      </c>
      <c r="R67" t="str">
        <f>INDEX(MSFD_Classified!E$2:E$506,Data!$N67,1)</f>
        <v>Benthic habitats</v>
      </c>
      <c r="S67" t="str">
        <f>INDEX(MSFD_Classified!F$2:F$506,Data!$N67,1)</f>
        <v>Biodiversity Indices</v>
      </c>
    </row>
    <row r="68" spans="1:19" x14ac:dyDescent="0.25">
      <c r="A68" s="10">
        <v>1</v>
      </c>
      <c r="B68" s="10" t="s">
        <v>6</v>
      </c>
      <c r="C68" s="10" t="s">
        <v>49</v>
      </c>
      <c r="D68" s="6">
        <v>6</v>
      </c>
      <c r="E68" s="6" t="s">
        <v>65</v>
      </c>
      <c r="F68" s="6" t="s">
        <v>76</v>
      </c>
      <c r="G68" s="6" t="s">
        <v>77</v>
      </c>
      <c r="H68" s="19">
        <v>0</v>
      </c>
      <c r="I68" s="22">
        <v>0.72</v>
      </c>
      <c r="J68" s="19">
        <v>1</v>
      </c>
      <c r="K68" s="7">
        <v>0.76</v>
      </c>
      <c r="M68">
        <f>MATCH(F68,MSFD_Classified!$G$2:$G$506,0)</f>
        <v>46</v>
      </c>
      <c r="N68">
        <v>46</v>
      </c>
      <c r="O68" t="str">
        <f t="shared" si="1"/>
        <v>evenness [macrofauna]</v>
      </c>
      <c r="P68" t="str">
        <f>INDEX(MSFD_Classified!$G$2:$G$506,Data!$N68,1)</f>
        <v>evenness [macrofauna]</v>
      </c>
      <c r="Q68" t="str">
        <f>INDEX(MSFD_Classified!D$2:D$506,Data!$N68,1)</f>
        <v>D1 - Biological diversity</v>
      </c>
      <c r="R68" t="str">
        <f>INDEX(MSFD_Classified!E$2:E$506,Data!$N68,1)</f>
        <v>Benthic habitats</v>
      </c>
      <c r="S68" t="str">
        <f>INDEX(MSFD_Classified!F$2:F$506,Data!$N68,1)</f>
        <v>Biodiversity Indices</v>
      </c>
    </row>
    <row r="69" spans="1:19" x14ac:dyDescent="0.25">
      <c r="A69" s="10">
        <v>1</v>
      </c>
      <c r="B69" s="10" t="s">
        <v>6</v>
      </c>
      <c r="C69" s="10" t="s">
        <v>63</v>
      </c>
      <c r="D69" s="6">
        <v>5</v>
      </c>
      <c r="E69" s="6" t="s">
        <v>65</v>
      </c>
      <c r="F69" s="6" t="s">
        <v>76</v>
      </c>
      <c r="G69" s="6" t="s">
        <v>77</v>
      </c>
      <c r="H69" s="19">
        <v>0</v>
      </c>
      <c r="I69" s="22">
        <v>0.72</v>
      </c>
      <c r="J69" s="19">
        <v>1</v>
      </c>
      <c r="K69" s="7">
        <v>0.82</v>
      </c>
      <c r="M69">
        <f>MATCH(F69,MSFD_Classified!$G$2:$G$506,0)</f>
        <v>46</v>
      </c>
      <c r="N69">
        <v>46</v>
      </c>
      <c r="O69" t="str">
        <f t="shared" si="1"/>
        <v>evenness [macrofauna]</v>
      </c>
      <c r="P69" t="str">
        <f>INDEX(MSFD_Classified!$G$2:$G$506,Data!$N69,1)</f>
        <v>evenness [macrofauna]</v>
      </c>
      <c r="Q69" t="str">
        <f>INDEX(MSFD_Classified!D$2:D$506,Data!$N69,1)</f>
        <v>D1 - Biological diversity</v>
      </c>
      <c r="R69" t="str">
        <f>INDEX(MSFD_Classified!E$2:E$506,Data!$N69,1)</f>
        <v>Benthic habitats</v>
      </c>
      <c r="S69" t="str">
        <f>INDEX(MSFD_Classified!F$2:F$506,Data!$N69,1)</f>
        <v>Biodiversity Indices</v>
      </c>
    </row>
    <row r="70" spans="1:19" x14ac:dyDescent="0.25">
      <c r="A70" s="10">
        <v>1</v>
      </c>
      <c r="B70" s="10" t="s">
        <v>6</v>
      </c>
      <c r="C70" s="10" t="s">
        <v>49</v>
      </c>
      <c r="D70" s="6">
        <v>6</v>
      </c>
      <c r="E70" s="6" t="s">
        <v>65</v>
      </c>
      <c r="F70" s="6" t="s">
        <v>76</v>
      </c>
      <c r="G70" s="6" t="s">
        <v>77</v>
      </c>
      <c r="H70" s="19">
        <v>0</v>
      </c>
      <c r="I70" s="22">
        <v>0.71</v>
      </c>
      <c r="J70" s="19">
        <v>1</v>
      </c>
      <c r="K70" s="7">
        <v>0.83</v>
      </c>
      <c r="M70">
        <f>MATCH(F70,MSFD_Classified!$G$2:$G$506,0)</f>
        <v>46</v>
      </c>
      <c r="N70">
        <v>46</v>
      </c>
      <c r="O70" t="str">
        <f t="shared" si="1"/>
        <v>evenness [macrofauna]</v>
      </c>
      <c r="P70" t="str">
        <f>INDEX(MSFD_Classified!$G$2:$G$506,Data!$N70,1)</f>
        <v>evenness [macrofauna]</v>
      </c>
      <c r="Q70" t="str">
        <f>INDEX(MSFD_Classified!D$2:D$506,Data!$N70,1)</f>
        <v>D1 - Biological diversity</v>
      </c>
      <c r="R70" t="str">
        <f>INDEX(MSFD_Classified!E$2:E$506,Data!$N70,1)</f>
        <v>Benthic habitats</v>
      </c>
      <c r="S70" t="str">
        <f>INDEX(MSFD_Classified!F$2:F$506,Data!$N70,1)</f>
        <v>Biodiversity Indices</v>
      </c>
    </row>
    <row r="71" spans="1:19" x14ac:dyDescent="0.25">
      <c r="A71" s="10">
        <v>1</v>
      </c>
      <c r="B71" s="10" t="s">
        <v>6</v>
      </c>
      <c r="C71" s="10" t="s">
        <v>63</v>
      </c>
      <c r="D71" s="6">
        <v>5</v>
      </c>
      <c r="E71" s="6" t="s">
        <v>65</v>
      </c>
      <c r="F71" s="6" t="s">
        <v>76</v>
      </c>
      <c r="G71" s="6" t="s">
        <v>77</v>
      </c>
      <c r="H71" s="19">
        <v>0</v>
      </c>
      <c r="I71" s="22">
        <v>0.71</v>
      </c>
      <c r="J71" s="19">
        <v>1</v>
      </c>
      <c r="K71" s="7">
        <v>0.93</v>
      </c>
      <c r="M71">
        <f>MATCH(F71,MSFD_Classified!$G$2:$G$506,0)</f>
        <v>46</v>
      </c>
      <c r="N71">
        <v>46</v>
      </c>
      <c r="O71" t="str">
        <f t="shared" si="1"/>
        <v>evenness [macrofauna]</v>
      </c>
      <c r="P71" t="str">
        <f>INDEX(MSFD_Classified!$G$2:$G$506,Data!$N71,1)</f>
        <v>evenness [macrofauna]</v>
      </c>
      <c r="Q71" t="str">
        <f>INDEX(MSFD_Classified!D$2:D$506,Data!$N71,1)</f>
        <v>D1 - Biological diversity</v>
      </c>
      <c r="R71" t="str">
        <f>INDEX(MSFD_Classified!E$2:E$506,Data!$N71,1)</f>
        <v>Benthic habitats</v>
      </c>
      <c r="S71" t="str">
        <f>INDEX(MSFD_Classified!F$2:F$506,Data!$N71,1)</f>
        <v>Biodiversity Indices</v>
      </c>
    </row>
    <row r="72" spans="1:19" x14ac:dyDescent="0.25">
      <c r="A72" s="10">
        <v>1</v>
      </c>
      <c r="B72" s="10" t="s">
        <v>6</v>
      </c>
      <c r="C72" s="10" t="s">
        <v>64</v>
      </c>
      <c r="D72" s="6">
        <v>4</v>
      </c>
      <c r="E72" s="6" t="s">
        <v>65</v>
      </c>
      <c r="F72" s="6" t="s">
        <v>76</v>
      </c>
      <c r="G72" s="6" t="s">
        <v>77</v>
      </c>
      <c r="H72" s="19">
        <v>0</v>
      </c>
      <c r="I72" s="22">
        <v>0.71</v>
      </c>
      <c r="J72" s="19">
        <v>1</v>
      </c>
      <c r="K72" s="7">
        <v>0.81</v>
      </c>
      <c r="M72">
        <f>MATCH(F72,MSFD_Classified!$G$2:$G$506,0)</f>
        <v>46</v>
      </c>
      <c r="N72">
        <v>46</v>
      </c>
      <c r="O72" t="str">
        <f t="shared" si="1"/>
        <v>evenness [macrofauna]</v>
      </c>
      <c r="P72" t="str">
        <f>INDEX(MSFD_Classified!$G$2:$G$506,Data!$N72,1)</f>
        <v>evenness [macrofauna]</v>
      </c>
      <c r="Q72" t="str">
        <f>INDEX(MSFD_Classified!D$2:D$506,Data!$N72,1)</f>
        <v>D1 - Biological diversity</v>
      </c>
      <c r="R72" t="str">
        <f>INDEX(MSFD_Classified!E$2:E$506,Data!$N72,1)</f>
        <v>Benthic habitats</v>
      </c>
      <c r="S72" t="str">
        <f>INDEX(MSFD_Classified!F$2:F$506,Data!$N72,1)</f>
        <v>Biodiversity Indices</v>
      </c>
    </row>
    <row r="73" spans="1:19" x14ac:dyDescent="0.25">
      <c r="A73" s="10">
        <v>1</v>
      </c>
      <c r="B73" s="10" t="s">
        <v>6</v>
      </c>
      <c r="C73" s="10" t="s">
        <v>70</v>
      </c>
      <c r="D73" s="6">
        <v>11</v>
      </c>
      <c r="E73" s="6" t="s">
        <v>65</v>
      </c>
      <c r="F73" s="6" t="s">
        <v>76</v>
      </c>
      <c r="G73" s="6" t="s">
        <v>77</v>
      </c>
      <c r="H73" s="19">
        <v>0</v>
      </c>
      <c r="I73" s="22">
        <v>0.67</v>
      </c>
      <c r="J73" s="19">
        <v>1</v>
      </c>
      <c r="K73" s="7">
        <v>0.82</v>
      </c>
      <c r="M73">
        <f>MATCH(F73,MSFD_Classified!$G$2:$G$506,0)</f>
        <v>46</v>
      </c>
      <c r="N73">
        <v>46</v>
      </c>
      <c r="O73" t="str">
        <f t="shared" si="1"/>
        <v>evenness [macrofauna]</v>
      </c>
      <c r="P73" t="str">
        <f>INDEX(MSFD_Classified!$G$2:$G$506,Data!$N73,1)</f>
        <v>evenness [macrofauna]</v>
      </c>
      <c r="Q73" t="str">
        <f>INDEX(MSFD_Classified!D$2:D$506,Data!$N73,1)</f>
        <v>D1 - Biological diversity</v>
      </c>
      <c r="R73" t="str">
        <f>INDEX(MSFD_Classified!E$2:E$506,Data!$N73,1)</f>
        <v>Benthic habitats</v>
      </c>
      <c r="S73" t="str">
        <f>INDEX(MSFD_Classified!F$2:F$506,Data!$N73,1)</f>
        <v>Biodiversity Indices</v>
      </c>
    </row>
    <row r="74" spans="1:19" x14ac:dyDescent="0.25">
      <c r="A74" s="10">
        <v>1</v>
      </c>
      <c r="B74" s="10" t="s">
        <v>6</v>
      </c>
      <c r="C74" s="10" t="s">
        <v>71</v>
      </c>
      <c r="D74" s="6">
        <v>8</v>
      </c>
      <c r="E74" s="6" t="s">
        <v>65</v>
      </c>
      <c r="F74" s="6" t="s">
        <v>76</v>
      </c>
      <c r="G74" s="6" t="s">
        <v>77</v>
      </c>
      <c r="H74" s="19">
        <v>0</v>
      </c>
      <c r="I74" s="22">
        <v>0.92</v>
      </c>
      <c r="J74" s="19">
        <v>1</v>
      </c>
      <c r="K74" s="7">
        <v>0.94</v>
      </c>
      <c r="M74">
        <f>MATCH(F74,MSFD_Classified!$G$2:$G$506,0)</f>
        <v>46</v>
      </c>
      <c r="N74">
        <v>46</v>
      </c>
      <c r="O74" t="str">
        <f t="shared" si="1"/>
        <v>evenness [macrofauna]</v>
      </c>
      <c r="P74" t="str">
        <f>INDEX(MSFD_Classified!$G$2:$G$506,Data!$N74,1)</f>
        <v>evenness [macrofauna]</v>
      </c>
      <c r="Q74" t="str">
        <f>INDEX(MSFD_Classified!D$2:D$506,Data!$N74,1)</f>
        <v>D1 - Biological diversity</v>
      </c>
      <c r="R74" t="str">
        <f>INDEX(MSFD_Classified!E$2:E$506,Data!$N74,1)</f>
        <v>Benthic habitats</v>
      </c>
      <c r="S74" t="str">
        <f>INDEX(MSFD_Classified!F$2:F$506,Data!$N74,1)</f>
        <v>Biodiversity Indices</v>
      </c>
    </row>
    <row r="75" spans="1:19" x14ac:dyDescent="0.25">
      <c r="A75" s="10">
        <v>1</v>
      </c>
      <c r="B75" s="10" t="s">
        <v>6</v>
      </c>
      <c r="C75" s="10" t="s">
        <v>29</v>
      </c>
      <c r="D75" s="6">
        <v>10</v>
      </c>
      <c r="E75" s="6" t="s">
        <v>65</v>
      </c>
      <c r="F75" s="6" t="s">
        <v>76</v>
      </c>
      <c r="G75" s="6" t="s">
        <v>77</v>
      </c>
      <c r="H75" s="19">
        <v>0</v>
      </c>
      <c r="I75" s="22">
        <v>0.72</v>
      </c>
      <c r="J75" s="19">
        <v>1</v>
      </c>
      <c r="K75" s="19">
        <v>0.92</v>
      </c>
      <c r="M75">
        <f>MATCH(F75,MSFD_Classified!$G$2:$G$506,0)</f>
        <v>46</v>
      </c>
      <c r="N75">
        <v>46</v>
      </c>
      <c r="O75" t="str">
        <f t="shared" si="1"/>
        <v>evenness [macrofauna]</v>
      </c>
      <c r="P75" t="str">
        <f>INDEX(MSFD_Classified!$G$2:$G$506,Data!$N75,1)</f>
        <v>evenness [macrofauna]</v>
      </c>
      <c r="Q75" t="str">
        <f>INDEX(MSFD_Classified!D$2:D$506,Data!$N75,1)</f>
        <v>D1 - Biological diversity</v>
      </c>
      <c r="R75" t="str">
        <f>INDEX(MSFD_Classified!E$2:E$506,Data!$N75,1)</f>
        <v>Benthic habitats</v>
      </c>
      <c r="S75" t="str">
        <f>INDEX(MSFD_Classified!F$2:F$506,Data!$N75,1)</f>
        <v>Biodiversity Indices</v>
      </c>
    </row>
    <row r="76" spans="1:19" x14ac:dyDescent="0.25">
      <c r="A76" s="10">
        <v>2</v>
      </c>
      <c r="B76" s="10" t="s">
        <v>78</v>
      </c>
      <c r="C76" s="10" t="s">
        <v>79</v>
      </c>
      <c r="D76" s="6">
        <v>4</v>
      </c>
      <c r="E76" s="6" t="s">
        <v>65</v>
      </c>
      <c r="F76" s="10" t="s">
        <v>80</v>
      </c>
      <c r="H76" s="6">
        <v>0</v>
      </c>
      <c r="I76" s="23">
        <v>0.53</v>
      </c>
      <c r="J76" s="6">
        <v>1.1000000000000001</v>
      </c>
      <c r="K76" s="6">
        <v>0.90605357142857146</v>
      </c>
      <c r="M76">
        <f>MATCH(F76,MSFD_Classified!$G$2:$G$506,0)</f>
        <v>50</v>
      </c>
      <c r="N76">
        <v>50</v>
      </c>
      <c r="O76" t="str">
        <f t="shared" si="1"/>
        <v>M-AMBI</v>
      </c>
      <c r="P76" t="str">
        <f>INDEX(MSFD_Classified!$G$2:$G$506,Data!$N76,1)</f>
        <v>M-AMBI</v>
      </c>
      <c r="Q76" t="str">
        <f>INDEX(MSFD_Classified!D$2:D$506,Data!$N76,1)</f>
        <v>D1 - Biological diversity</v>
      </c>
      <c r="R76" t="str">
        <f>INDEX(MSFD_Classified!E$2:E$506,Data!$N76,1)</f>
        <v>Benthic habitats</v>
      </c>
      <c r="S76" t="str">
        <f>INDEX(MSFD_Classified!F$2:F$506,Data!$N76,1)</f>
        <v>Biodiversity Indices</v>
      </c>
    </row>
    <row r="77" spans="1:19" x14ac:dyDescent="0.25">
      <c r="A77" s="10">
        <v>2</v>
      </c>
      <c r="B77" s="10" t="s">
        <v>78</v>
      </c>
      <c r="C77" s="10" t="s">
        <v>81</v>
      </c>
      <c r="D77" s="6">
        <v>5</v>
      </c>
      <c r="E77" s="6" t="s">
        <v>65</v>
      </c>
      <c r="F77" s="10" t="s">
        <v>80</v>
      </c>
      <c r="H77" s="6">
        <v>0</v>
      </c>
      <c r="I77" s="23">
        <v>0.53</v>
      </c>
      <c r="J77" s="6">
        <v>1.2</v>
      </c>
      <c r="K77" s="6">
        <v>0.94</v>
      </c>
      <c r="M77">
        <f>MATCH(F77,MSFD_Classified!$G$2:$G$506,0)</f>
        <v>50</v>
      </c>
      <c r="N77">
        <v>50</v>
      </c>
      <c r="O77" t="str">
        <f t="shared" si="1"/>
        <v>M-AMBI</v>
      </c>
      <c r="P77" t="str">
        <f>INDEX(MSFD_Classified!$G$2:$G$506,Data!$N77,1)</f>
        <v>M-AMBI</v>
      </c>
      <c r="Q77" t="str">
        <f>INDEX(MSFD_Classified!D$2:D$506,Data!$N77,1)</f>
        <v>D1 - Biological diversity</v>
      </c>
      <c r="R77" t="str">
        <f>INDEX(MSFD_Classified!E$2:E$506,Data!$N77,1)</f>
        <v>Benthic habitats</v>
      </c>
      <c r="S77" t="str">
        <f>INDEX(MSFD_Classified!F$2:F$506,Data!$N77,1)</f>
        <v>Biodiversity Indices</v>
      </c>
    </row>
    <row r="78" spans="1:19" x14ac:dyDescent="0.25">
      <c r="A78" s="10">
        <v>2</v>
      </c>
      <c r="B78" s="10" t="s">
        <v>78</v>
      </c>
      <c r="C78" s="10" t="s">
        <v>82</v>
      </c>
      <c r="D78" s="6">
        <v>6</v>
      </c>
      <c r="E78" s="6" t="s">
        <v>65</v>
      </c>
      <c r="F78" s="10" t="s">
        <v>80</v>
      </c>
      <c r="H78" s="6">
        <v>0</v>
      </c>
      <c r="I78" s="23">
        <v>0.53</v>
      </c>
      <c r="J78" s="6">
        <v>1.1499999999999999</v>
      </c>
      <c r="K78" s="6">
        <v>0.83230313432835812</v>
      </c>
      <c r="M78">
        <f>MATCH(F78,MSFD_Classified!$G$2:$G$506,0)</f>
        <v>50</v>
      </c>
      <c r="N78">
        <v>50</v>
      </c>
      <c r="O78" t="str">
        <f t="shared" si="1"/>
        <v>M-AMBI</v>
      </c>
      <c r="P78" t="str">
        <f>INDEX(MSFD_Classified!$G$2:$G$506,Data!$N78,1)</f>
        <v>M-AMBI</v>
      </c>
      <c r="Q78" t="str">
        <f>INDEX(MSFD_Classified!D$2:D$506,Data!$N78,1)</f>
        <v>D1 - Biological diversity</v>
      </c>
      <c r="R78" t="str">
        <f>INDEX(MSFD_Classified!E$2:E$506,Data!$N78,1)</f>
        <v>Benthic habitats</v>
      </c>
      <c r="S78" t="str">
        <f>INDEX(MSFD_Classified!F$2:F$506,Data!$N78,1)</f>
        <v>Biodiversity Indices</v>
      </c>
    </row>
    <row r="79" spans="1:19" x14ac:dyDescent="0.25">
      <c r="A79" s="10">
        <v>2</v>
      </c>
      <c r="B79" s="10" t="s">
        <v>78</v>
      </c>
      <c r="C79" s="10" t="s">
        <v>83</v>
      </c>
      <c r="D79" s="6">
        <v>7</v>
      </c>
      <c r="E79" s="6" t="s">
        <v>65</v>
      </c>
      <c r="F79" s="10" t="s">
        <v>80</v>
      </c>
      <c r="H79" s="6">
        <v>0</v>
      </c>
      <c r="I79" s="23">
        <v>0.53</v>
      </c>
      <c r="J79" s="6">
        <v>1</v>
      </c>
      <c r="K79" s="6">
        <v>0.8154625000000002</v>
      </c>
      <c r="M79">
        <f>MATCH(F79,MSFD_Classified!$G$2:$G$506,0)</f>
        <v>50</v>
      </c>
      <c r="N79">
        <v>50</v>
      </c>
      <c r="O79" t="str">
        <f t="shared" si="1"/>
        <v>M-AMBI</v>
      </c>
      <c r="P79" t="str">
        <f>INDEX(MSFD_Classified!$G$2:$G$506,Data!$N79,1)</f>
        <v>M-AMBI</v>
      </c>
      <c r="Q79" t="str">
        <f>INDEX(MSFD_Classified!D$2:D$506,Data!$N79,1)</f>
        <v>D1 - Biological diversity</v>
      </c>
      <c r="R79" t="str">
        <f>INDEX(MSFD_Classified!E$2:E$506,Data!$N79,1)</f>
        <v>Benthic habitats</v>
      </c>
      <c r="S79" t="str">
        <f>INDEX(MSFD_Classified!F$2:F$506,Data!$N79,1)</f>
        <v>Biodiversity Indices</v>
      </c>
    </row>
    <row r="80" spans="1:19" x14ac:dyDescent="0.25">
      <c r="A80" s="10">
        <v>2</v>
      </c>
      <c r="B80" s="10" t="s">
        <v>78</v>
      </c>
      <c r="C80" s="10" t="s">
        <v>84</v>
      </c>
      <c r="D80" s="6">
        <v>8</v>
      </c>
      <c r="E80" s="6" t="s">
        <v>65</v>
      </c>
      <c r="F80" s="10" t="s">
        <v>80</v>
      </c>
      <c r="H80" s="6">
        <v>0</v>
      </c>
      <c r="I80" s="23">
        <v>0.53</v>
      </c>
      <c r="J80" s="6">
        <v>1</v>
      </c>
      <c r="K80" s="6">
        <v>0.672624</v>
      </c>
      <c r="M80">
        <f>MATCH(F80,MSFD_Classified!$G$2:$G$506,0)</f>
        <v>50</v>
      </c>
      <c r="N80">
        <v>50</v>
      </c>
      <c r="O80" t="str">
        <f t="shared" si="1"/>
        <v>M-AMBI</v>
      </c>
      <c r="P80" t="str">
        <f>INDEX(MSFD_Classified!$G$2:$G$506,Data!$N80,1)</f>
        <v>M-AMBI</v>
      </c>
      <c r="Q80" t="str">
        <f>INDEX(MSFD_Classified!D$2:D$506,Data!$N80,1)</f>
        <v>D1 - Biological diversity</v>
      </c>
      <c r="R80" t="str">
        <f>INDEX(MSFD_Classified!E$2:E$506,Data!$N80,1)</f>
        <v>Benthic habitats</v>
      </c>
      <c r="S80" t="str">
        <f>INDEX(MSFD_Classified!F$2:F$506,Data!$N80,1)</f>
        <v>Biodiversity Indices</v>
      </c>
    </row>
    <row r="81" spans="1:20" x14ac:dyDescent="0.25">
      <c r="A81" s="10">
        <v>2</v>
      </c>
      <c r="B81" s="10" t="s">
        <v>78</v>
      </c>
      <c r="C81" s="10" t="s">
        <v>85</v>
      </c>
      <c r="D81" s="6">
        <v>2</v>
      </c>
      <c r="E81" s="6" t="s">
        <v>65</v>
      </c>
      <c r="F81" s="10" t="s">
        <v>80</v>
      </c>
      <c r="H81" s="6">
        <v>0</v>
      </c>
      <c r="I81" s="23">
        <v>0.53</v>
      </c>
      <c r="J81" s="6">
        <v>1</v>
      </c>
      <c r="K81" s="6">
        <v>0.71213499999999996</v>
      </c>
      <c r="M81">
        <f>MATCH(F81,MSFD_Classified!$G$2:$G$506,0)</f>
        <v>50</v>
      </c>
      <c r="N81">
        <v>50</v>
      </c>
      <c r="O81" t="str">
        <f t="shared" si="1"/>
        <v>M-AMBI</v>
      </c>
      <c r="P81" t="str">
        <f>INDEX(MSFD_Classified!$G$2:$G$506,Data!$N81,1)</f>
        <v>M-AMBI</v>
      </c>
      <c r="Q81" t="str">
        <f>INDEX(MSFD_Classified!D$2:D$506,Data!$N81,1)</f>
        <v>D1 - Biological diversity</v>
      </c>
      <c r="R81" t="str">
        <f>INDEX(MSFD_Classified!E$2:E$506,Data!$N81,1)</f>
        <v>Benthic habitats</v>
      </c>
      <c r="S81" t="str">
        <f>INDEX(MSFD_Classified!F$2:F$506,Data!$N81,1)</f>
        <v>Biodiversity Indices</v>
      </c>
    </row>
    <row r="82" spans="1:20" x14ac:dyDescent="0.25">
      <c r="A82" s="10">
        <v>2</v>
      </c>
      <c r="B82" s="10" t="s">
        <v>78</v>
      </c>
      <c r="C82" s="10" t="s">
        <v>79</v>
      </c>
      <c r="D82" s="6">
        <v>4</v>
      </c>
      <c r="E82" s="6" t="s">
        <v>65</v>
      </c>
      <c r="F82" s="10" t="s">
        <v>68</v>
      </c>
      <c r="H82" s="6">
        <v>7</v>
      </c>
      <c r="I82" s="23">
        <v>3.3</v>
      </c>
      <c r="J82" s="6">
        <v>0</v>
      </c>
      <c r="K82" s="6">
        <v>1.3618571428571431</v>
      </c>
      <c r="M82">
        <f>MATCH(F82,MSFD_Classified!$G$2:$G$506,0)</f>
        <v>36</v>
      </c>
      <c r="N82">
        <v>36</v>
      </c>
      <c r="O82" t="str">
        <f t="shared" si="1"/>
        <v>AMBI</v>
      </c>
      <c r="P82" t="str">
        <f>INDEX(MSFD_Classified!$G$2:$G$506,Data!$N82,1)</f>
        <v>AMBI</v>
      </c>
      <c r="Q82" t="str">
        <f>INDEX(MSFD_Classified!D$2:D$506,Data!$N82,1)</f>
        <v>D1 - Biological diversity</v>
      </c>
      <c r="R82" t="str">
        <f>INDEX(MSFD_Classified!E$2:E$506,Data!$N82,1)</f>
        <v>Benthic habitats</v>
      </c>
      <c r="S82" t="str">
        <f>INDEX(MSFD_Classified!F$2:F$506,Data!$N82,1)</f>
        <v>Biodiversity Indices</v>
      </c>
    </row>
    <row r="83" spans="1:20" x14ac:dyDescent="0.25">
      <c r="A83" s="10">
        <v>2</v>
      </c>
      <c r="B83" s="10" t="s">
        <v>78</v>
      </c>
      <c r="C83" s="10" t="s">
        <v>81</v>
      </c>
      <c r="D83" s="6">
        <v>5</v>
      </c>
      <c r="E83" s="6" t="s">
        <v>65</v>
      </c>
      <c r="F83" s="10" t="s">
        <v>68</v>
      </c>
      <c r="H83" s="6">
        <v>7</v>
      </c>
      <c r="I83" s="23">
        <v>3.3</v>
      </c>
      <c r="J83" s="6">
        <v>0</v>
      </c>
      <c r="K83" s="6">
        <v>1.2023000000000001</v>
      </c>
      <c r="M83">
        <f>MATCH(F83,MSFD_Classified!$G$2:$G$506,0)</f>
        <v>36</v>
      </c>
      <c r="N83">
        <v>36</v>
      </c>
      <c r="O83" t="str">
        <f t="shared" si="1"/>
        <v>AMBI</v>
      </c>
      <c r="P83" t="str">
        <f>INDEX(MSFD_Classified!$G$2:$G$506,Data!$N83,1)</f>
        <v>AMBI</v>
      </c>
      <c r="Q83" t="str">
        <f>INDEX(MSFD_Classified!D$2:D$506,Data!$N83,1)</f>
        <v>D1 - Biological diversity</v>
      </c>
      <c r="R83" t="str">
        <f>INDEX(MSFD_Classified!E$2:E$506,Data!$N83,1)</f>
        <v>Benthic habitats</v>
      </c>
      <c r="S83" t="str">
        <f>INDEX(MSFD_Classified!F$2:F$506,Data!$N83,1)</f>
        <v>Biodiversity Indices</v>
      </c>
    </row>
    <row r="84" spans="1:20" x14ac:dyDescent="0.25">
      <c r="A84" s="10">
        <v>2</v>
      </c>
      <c r="B84" s="10" t="s">
        <v>78</v>
      </c>
      <c r="C84" s="10" t="s">
        <v>82</v>
      </c>
      <c r="D84" s="6">
        <v>6</v>
      </c>
      <c r="E84" s="6" t="s">
        <v>65</v>
      </c>
      <c r="F84" s="10" t="s">
        <v>68</v>
      </c>
      <c r="H84" s="6">
        <v>7</v>
      </c>
      <c r="I84" s="23">
        <v>3.3</v>
      </c>
      <c r="J84" s="6">
        <v>0</v>
      </c>
      <c r="K84" s="6">
        <v>1.77</v>
      </c>
      <c r="M84">
        <f>MATCH(F84,MSFD_Classified!$G$2:$G$506,0)</f>
        <v>36</v>
      </c>
      <c r="N84">
        <v>36</v>
      </c>
      <c r="O84" t="str">
        <f t="shared" si="1"/>
        <v>AMBI</v>
      </c>
      <c r="P84" t="str">
        <f>INDEX(MSFD_Classified!$G$2:$G$506,Data!$N84,1)</f>
        <v>AMBI</v>
      </c>
      <c r="Q84" t="str">
        <f>INDEX(MSFD_Classified!D$2:D$506,Data!$N84,1)</f>
        <v>D1 - Biological diversity</v>
      </c>
      <c r="R84" t="str">
        <f>INDEX(MSFD_Classified!E$2:E$506,Data!$N84,1)</f>
        <v>Benthic habitats</v>
      </c>
      <c r="S84" t="str">
        <f>INDEX(MSFD_Classified!F$2:F$506,Data!$N84,1)</f>
        <v>Biodiversity Indices</v>
      </c>
    </row>
    <row r="85" spans="1:20" x14ac:dyDescent="0.25">
      <c r="A85" s="10">
        <v>2</v>
      </c>
      <c r="B85" s="10" t="s">
        <v>78</v>
      </c>
      <c r="C85" s="10" t="s">
        <v>83</v>
      </c>
      <c r="D85" s="6">
        <v>7</v>
      </c>
      <c r="E85" s="6" t="s">
        <v>65</v>
      </c>
      <c r="F85" s="10" t="s">
        <v>68</v>
      </c>
      <c r="H85" s="6">
        <v>7</v>
      </c>
      <c r="I85" s="23">
        <v>3.3</v>
      </c>
      <c r="J85" s="6">
        <v>0</v>
      </c>
      <c r="K85" s="6">
        <v>1.7989318181818179</v>
      </c>
      <c r="M85">
        <f>MATCH(F85,MSFD_Classified!$G$2:$G$506,0)</f>
        <v>36</v>
      </c>
      <c r="N85">
        <v>36</v>
      </c>
      <c r="O85" t="str">
        <f t="shared" si="1"/>
        <v>AMBI</v>
      </c>
      <c r="P85" t="str">
        <f>INDEX(MSFD_Classified!$G$2:$G$506,Data!$N85,1)</f>
        <v>AMBI</v>
      </c>
      <c r="Q85" t="str">
        <f>INDEX(MSFD_Classified!D$2:D$506,Data!$N85,1)</f>
        <v>D1 - Biological diversity</v>
      </c>
      <c r="R85" t="str">
        <f>INDEX(MSFD_Classified!E$2:E$506,Data!$N85,1)</f>
        <v>Benthic habitats</v>
      </c>
      <c r="S85" t="str">
        <f>INDEX(MSFD_Classified!F$2:F$506,Data!$N85,1)</f>
        <v>Biodiversity Indices</v>
      </c>
    </row>
    <row r="86" spans="1:20" x14ac:dyDescent="0.25">
      <c r="A86" s="10">
        <v>2</v>
      </c>
      <c r="B86" s="10" t="s">
        <v>78</v>
      </c>
      <c r="C86" s="10" t="s">
        <v>84</v>
      </c>
      <c r="D86" s="6">
        <v>8</v>
      </c>
      <c r="E86" s="6" t="s">
        <v>65</v>
      </c>
      <c r="F86" s="10" t="s">
        <v>68</v>
      </c>
      <c r="H86" s="6">
        <v>7</v>
      </c>
      <c r="I86" s="23">
        <v>3.3</v>
      </c>
      <c r="J86" s="6">
        <v>0</v>
      </c>
      <c r="K86" s="6">
        <v>1.696666666666667</v>
      </c>
      <c r="M86">
        <f>MATCH(F86,MSFD_Classified!$G$2:$G$506,0)</f>
        <v>36</v>
      </c>
      <c r="N86">
        <v>36</v>
      </c>
      <c r="O86" t="str">
        <f t="shared" si="1"/>
        <v>AMBI</v>
      </c>
      <c r="P86" t="str">
        <f>INDEX(MSFD_Classified!$G$2:$G$506,Data!$N86,1)</f>
        <v>AMBI</v>
      </c>
      <c r="Q86" t="str">
        <f>INDEX(MSFD_Classified!D$2:D$506,Data!$N86,1)</f>
        <v>D1 - Biological diversity</v>
      </c>
      <c r="R86" t="str">
        <f>INDEX(MSFD_Classified!E$2:E$506,Data!$N86,1)</f>
        <v>Benthic habitats</v>
      </c>
      <c r="S86" t="str">
        <f>INDEX(MSFD_Classified!F$2:F$506,Data!$N86,1)</f>
        <v>Biodiversity Indices</v>
      </c>
    </row>
    <row r="87" spans="1:20" x14ac:dyDescent="0.25">
      <c r="A87" s="10">
        <v>2</v>
      </c>
      <c r="B87" s="10" t="s">
        <v>78</v>
      </c>
      <c r="C87" s="10" t="s">
        <v>85</v>
      </c>
      <c r="D87" s="6">
        <v>2</v>
      </c>
      <c r="E87" s="6" t="s">
        <v>65</v>
      </c>
      <c r="F87" s="10" t="s">
        <v>68</v>
      </c>
      <c r="H87" s="6">
        <v>7</v>
      </c>
      <c r="I87" s="23">
        <v>3.3</v>
      </c>
      <c r="J87" s="6">
        <v>0</v>
      </c>
      <c r="K87" s="6">
        <v>2.13</v>
      </c>
      <c r="M87">
        <f>MATCH(F87,MSFD_Classified!$G$2:$G$506,0)</f>
        <v>36</v>
      </c>
      <c r="N87">
        <v>36</v>
      </c>
      <c r="O87" t="str">
        <f t="shared" si="1"/>
        <v>AMBI</v>
      </c>
      <c r="P87" t="str">
        <f>INDEX(MSFD_Classified!$G$2:$G$506,Data!$N87,1)</f>
        <v>AMBI</v>
      </c>
      <c r="Q87" t="str">
        <f>INDEX(MSFD_Classified!D$2:D$506,Data!$N87,1)</f>
        <v>D1 - Biological diversity</v>
      </c>
      <c r="R87" t="str">
        <f>INDEX(MSFD_Classified!E$2:E$506,Data!$N87,1)</f>
        <v>Benthic habitats</v>
      </c>
      <c r="S87" t="str">
        <f>INDEX(MSFD_Classified!F$2:F$506,Data!$N87,1)</f>
        <v>Biodiversity Indices</v>
      </c>
    </row>
    <row r="88" spans="1:20" x14ac:dyDescent="0.25">
      <c r="A88" s="10">
        <v>2</v>
      </c>
      <c r="B88" s="10" t="s">
        <v>78</v>
      </c>
      <c r="C88" s="10" t="s">
        <v>79</v>
      </c>
      <c r="D88" s="6">
        <v>4</v>
      </c>
      <c r="E88" s="6" t="s">
        <v>60</v>
      </c>
      <c r="F88" s="10" t="s">
        <v>86</v>
      </c>
      <c r="H88" s="6">
        <v>0</v>
      </c>
      <c r="I88" s="23">
        <v>0.6</v>
      </c>
      <c r="J88" s="6">
        <v>1</v>
      </c>
      <c r="K88" s="6">
        <v>0.78148148148148122</v>
      </c>
      <c r="M88" t="e">
        <f>MATCH(F88,MSFD_Classified!$G$2:$G$506,0)</f>
        <v>#N/A</v>
      </c>
      <c r="N88" t="e">
        <v>#N/A</v>
      </c>
      <c r="O88" t="str">
        <f t="shared" si="1"/>
        <v>CFR</v>
      </c>
      <c r="P88" t="e">
        <f>INDEX(MSFD_Classified!$G$2:$G$506,Data!$N88,1)</f>
        <v>#N/A</v>
      </c>
      <c r="Q88" t="e">
        <f>INDEX(MSFD_Classified!D$2:D$506,Data!$N88,1)</f>
        <v>#N/A</v>
      </c>
      <c r="R88" t="e">
        <f>INDEX(MSFD_Classified!E$2:E$506,Data!$N88,1)</f>
        <v>#N/A</v>
      </c>
      <c r="S88" t="e">
        <f>INDEX(MSFD_Classified!F$2:F$506,Data!$N88,1)</f>
        <v>#N/A</v>
      </c>
      <c r="T88" s="85" t="s">
        <v>807</v>
      </c>
    </row>
    <row r="89" spans="1:20" x14ac:dyDescent="0.25">
      <c r="A89" s="10">
        <v>2</v>
      </c>
      <c r="B89" s="10" t="s">
        <v>78</v>
      </c>
      <c r="C89" s="10" t="s">
        <v>81</v>
      </c>
      <c r="D89" s="6">
        <v>5</v>
      </c>
      <c r="E89" s="6" t="s">
        <v>50</v>
      </c>
      <c r="F89" s="10" t="s">
        <v>87</v>
      </c>
      <c r="G89" s="10" t="s">
        <v>25</v>
      </c>
      <c r="H89" s="6">
        <v>100</v>
      </c>
      <c r="I89" s="23">
        <v>39</v>
      </c>
      <c r="J89" s="6">
        <v>0</v>
      </c>
      <c r="K89" s="6">
        <v>18.230000000000004</v>
      </c>
      <c r="M89">
        <f>MATCH(F89,MSFD_Classified!$G$2:$G$506,0)</f>
        <v>52</v>
      </c>
      <c r="N89">
        <v>52</v>
      </c>
      <c r="O89" t="str">
        <f t="shared" si="1"/>
        <v>Blooms of any phytoplankton taxa</v>
      </c>
      <c r="P89" t="str">
        <f>INDEX(MSFD_Classified!$G$2:$G$506,Data!$N89,1)</f>
        <v>Blooms of any phytoplankton taxa</v>
      </c>
      <c r="Q89" t="str">
        <f>INDEX(MSFD_Classified!D$2:D$506,Data!$N89,1)</f>
        <v>D1 - Biological diversity</v>
      </c>
      <c r="R89" t="str">
        <f>INDEX(MSFD_Classified!E$2:E$506,Data!$N89,1)</f>
        <v>Pelagic habitats</v>
      </c>
      <c r="S89" t="str">
        <f>INDEX(MSFD_Classified!F$2:F$506,Data!$N89,1)</f>
        <v>Phytoplankton</v>
      </c>
    </row>
    <row r="90" spans="1:20" x14ac:dyDescent="0.25">
      <c r="A90" s="10">
        <v>2</v>
      </c>
      <c r="B90" s="10" t="s">
        <v>78</v>
      </c>
      <c r="C90" s="10" t="s">
        <v>83</v>
      </c>
      <c r="D90" s="6">
        <v>7</v>
      </c>
      <c r="E90" s="6" t="s">
        <v>50</v>
      </c>
      <c r="F90" s="10" t="s">
        <v>87</v>
      </c>
      <c r="G90" s="10" t="s">
        <v>25</v>
      </c>
      <c r="H90" s="6">
        <v>100</v>
      </c>
      <c r="I90" s="23">
        <v>39</v>
      </c>
      <c r="J90" s="6">
        <v>0</v>
      </c>
      <c r="K90" s="6">
        <v>11.11</v>
      </c>
      <c r="M90">
        <f>MATCH(F90,MSFD_Classified!$G$2:$G$506,0)</f>
        <v>52</v>
      </c>
      <c r="N90">
        <v>52</v>
      </c>
      <c r="O90" t="str">
        <f t="shared" si="1"/>
        <v>Blooms of any phytoplankton taxa</v>
      </c>
      <c r="P90" t="str">
        <f>INDEX(MSFD_Classified!$G$2:$G$506,Data!$N90,1)</f>
        <v>Blooms of any phytoplankton taxa</v>
      </c>
      <c r="Q90" t="str">
        <f>INDEX(MSFD_Classified!D$2:D$506,Data!$N90,1)</f>
        <v>D1 - Biological diversity</v>
      </c>
      <c r="R90" t="str">
        <f>INDEX(MSFD_Classified!E$2:E$506,Data!$N90,1)</f>
        <v>Pelagic habitats</v>
      </c>
      <c r="S90" t="str">
        <f>INDEX(MSFD_Classified!F$2:F$506,Data!$N90,1)</f>
        <v>Phytoplankton</v>
      </c>
    </row>
    <row r="91" spans="1:20" x14ac:dyDescent="0.25">
      <c r="A91" s="10">
        <v>2</v>
      </c>
      <c r="B91" s="10" t="s">
        <v>78</v>
      </c>
      <c r="C91" s="10" t="s">
        <v>81</v>
      </c>
      <c r="D91" s="6">
        <v>5</v>
      </c>
      <c r="E91" s="6" t="s">
        <v>88</v>
      </c>
      <c r="F91" s="10" t="s">
        <v>89</v>
      </c>
      <c r="G91" s="10" t="s">
        <v>25</v>
      </c>
      <c r="H91" s="6">
        <v>59.71</v>
      </c>
      <c r="I91" s="23">
        <v>85</v>
      </c>
      <c r="J91" s="6">
        <v>130</v>
      </c>
      <c r="K91" s="6">
        <v>104.3</v>
      </c>
      <c r="M91">
        <f>MATCH(F91,MSFD_Classified!$G$2:$G$506,0)</f>
        <v>53</v>
      </c>
      <c r="N91">
        <v>53</v>
      </c>
      <c r="O91" t="str">
        <f t="shared" si="1"/>
        <v>Oxygen saturation</v>
      </c>
      <c r="P91" t="str">
        <f>INDEX(MSFD_Classified!$G$2:$G$506,Data!$N91,1)</f>
        <v>Oxygen saturation</v>
      </c>
      <c r="Q91" t="str">
        <f>INDEX(MSFD_Classified!D$2:D$506,Data!$N91,1)</f>
        <v>D5 - Eutrophication</v>
      </c>
      <c r="R91" t="str">
        <f>INDEX(MSFD_Classified!E$2:E$506,Data!$N91,1)</f>
        <v/>
      </c>
      <c r="S91" t="str">
        <f>INDEX(MSFD_Classified!F$2:F$506,Data!$N91,1)</f>
        <v/>
      </c>
    </row>
    <row r="92" spans="1:20" x14ac:dyDescent="0.25">
      <c r="A92" s="10">
        <v>2</v>
      </c>
      <c r="B92" s="10" t="s">
        <v>78</v>
      </c>
      <c r="C92" s="10" t="s">
        <v>83</v>
      </c>
      <c r="D92" s="6">
        <v>7</v>
      </c>
      <c r="E92" s="6" t="s">
        <v>88</v>
      </c>
      <c r="F92" s="10" t="s">
        <v>89</v>
      </c>
      <c r="G92" s="10" t="s">
        <v>25</v>
      </c>
      <c r="H92" s="6">
        <v>59.71</v>
      </c>
      <c r="I92" s="23">
        <v>85</v>
      </c>
      <c r="J92" s="6">
        <v>130</v>
      </c>
      <c r="K92" s="6">
        <v>103.7</v>
      </c>
      <c r="M92">
        <f>MATCH(F92,MSFD_Classified!$G$2:$G$506,0)</f>
        <v>53</v>
      </c>
      <c r="N92">
        <v>53</v>
      </c>
      <c r="O92" t="str">
        <f t="shared" si="1"/>
        <v>Oxygen saturation</v>
      </c>
      <c r="P92" t="str">
        <f>INDEX(MSFD_Classified!$G$2:$G$506,Data!$N92,1)</f>
        <v>Oxygen saturation</v>
      </c>
      <c r="Q92" t="str">
        <f>INDEX(MSFD_Classified!D$2:D$506,Data!$N92,1)</f>
        <v>D5 - Eutrophication</v>
      </c>
      <c r="R92" t="str">
        <f>INDEX(MSFD_Classified!E$2:E$506,Data!$N92,1)</f>
        <v/>
      </c>
      <c r="S92" t="str">
        <f>INDEX(MSFD_Classified!F$2:F$506,Data!$N92,1)</f>
        <v/>
      </c>
    </row>
    <row r="93" spans="1:20" x14ac:dyDescent="0.25">
      <c r="A93" s="10">
        <v>2</v>
      </c>
      <c r="B93" s="10" t="s">
        <v>78</v>
      </c>
      <c r="C93" s="10" t="s">
        <v>81</v>
      </c>
      <c r="D93" s="6">
        <v>5</v>
      </c>
      <c r="E93" s="6" t="s">
        <v>88</v>
      </c>
      <c r="F93" s="10" t="s">
        <v>90</v>
      </c>
      <c r="G93" s="10" t="s">
        <v>91</v>
      </c>
      <c r="H93" s="6">
        <v>150</v>
      </c>
      <c r="I93" s="23">
        <v>5</v>
      </c>
      <c r="J93" s="6">
        <v>0</v>
      </c>
      <c r="K93" s="6">
        <v>0.6</v>
      </c>
      <c r="M93">
        <f>MATCH(F93,MSFD_Classified!$G$2:$G$506,0)</f>
        <v>54</v>
      </c>
      <c r="N93">
        <v>54</v>
      </c>
      <c r="O93" t="str">
        <f t="shared" si="1"/>
        <v>Turbidity</v>
      </c>
      <c r="P93" t="str">
        <f>INDEX(MSFD_Classified!$G$2:$G$506,Data!$N93,1)</f>
        <v>Turbidity</v>
      </c>
      <c r="Q93" t="str">
        <f>INDEX(MSFD_Classified!D$2:D$506,Data!$N93,1)</f>
        <v>D5 - Eutrophication</v>
      </c>
      <c r="R93" t="str">
        <f>INDEX(MSFD_Classified!E$2:E$506,Data!$N93,1)</f>
        <v/>
      </c>
      <c r="S93" t="str">
        <f>INDEX(MSFD_Classified!F$2:F$506,Data!$N93,1)</f>
        <v/>
      </c>
    </row>
    <row r="94" spans="1:20" x14ac:dyDescent="0.25">
      <c r="A94" s="10">
        <v>2</v>
      </c>
      <c r="B94" s="10" t="s">
        <v>78</v>
      </c>
      <c r="C94" s="10" t="s">
        <v>83</v>
      </c>
      <c r="D94" s="6">
        <v>7</v>
      </c>
      <c r="E94" s="6" t="s">
        <v>88</v>
      </c>
      <c r="F94" s="10" t="s">
        <v>90</v>
      </c>
      <c r="G94" s="10" t="s">
        <v>91</v>
      </c>
      <c r="H94" s="6">
        <v>150</v>
      </c>
      <c r="I94" s="23">
        <v>5</v>
      </c>
      <c r="J94" s="6">
        <v>0</v>
      </c>
      <c r="K94" s="6">
        <v>0.45</v>
      </c>
      <c r="M94">
        <f>MATCH(F94,MSFD_Classified!$G$2:$G$506,0)</f>
        <v>54</v>
      </c>
      <c r="N94">
        <v>54</v>
      </c>
      <c r="O94" t="str">
        <f t="shared" si="1"/>
        <v>Turbidity</v>
      </c>
      <c r="P94" t="str">
        <f>INDEX(MSFD_Classified!$G$2:$G$506,Data!$N94,1)</f>
        <v>Turbidity</v>
      </c>
      <c r="Q94" t="str">
        <f>INDEX(MSFD_Classified!D$2:D$506,Data!$N94,1)</f>
        <v>D5 - Eutrophication</v>
      </c>
      <c r="R94" t="str">
        <f>INDEX(MSFD_Classified!E$2:E$506,Data!$N94,1)</f>
        <v/>
      </c>
      <c r="S94" t="str">
        <f>INDEX(MSFD_Classified!F$2:F$506,Data!$N94,1)</f>
        <v/>
      </c>
    </row>
    <row r="95" spans="1:20" x14ac:dyDescent="0.25">
      <c r="A95" s="10">
        <v>2</v>
      </c>
      <c r="B95" s="10" t="s">
        <v>78</v>
      </c>
      <c r="C95" s="10" t="s">
        <v>81</v>
      </c>
      <c r="D95" s="6">
        <v>5</v>
      </c>
      <c r="E95" s="6" t="s">
        <v>88</v>
      </c>
      <c r="F95" s="10" t="s">
        <v>92</v>
      </c>
      <c r="G95" s="10" t="s">
        <v>93</v>
      </c>
      <c r="H95" s="6">
        <v>150</v>
      </c>
      <c r="I95" s="23">
        <v>40</v>
      </c>
      <c r="J95" s="6">
        <v>0</v>
      </c>
      <c r="K95" s="6">
        <v>6.7</v>
      </c>
      <c r="M95">
        <f>MATCH(F95,MSFD_Classified!$G$2:$G$506,0)</f>
        <v>55</v>
      </c>
      <c r="N95">
        <v>55</v>
      </c>
      <c r="O95" t="str">
        <f t="shared" si="1"/>
        <v>Suspended solids</v>
      </c>
      <c r="P95" t="str">
        <f>INDEX(MSFD_Classified!$G$2:$G$506,Data!$N95,1)</f>
        <v>Suspended solids</v>
      </c>
      <c r="Q95" t="str">
        <f>INDEX(MSFD_Classified!D$2:D$506,Data!$N95,1)</f>
        <v>D5 - Eutrophication</v>
      </c>
      <c r="R95" t="str">
        <f>INDEX(MSFD_Classified!E$2:E$506,Data!$N95,1)</f>
        <v/>
      </c>
      <c r="S95" t="str">
        <f>INDEX(MSFD_Classified!F$2:F$506,Data!$N95,1)</f>
        <v/>
      </c>
    </row>
    <row r="96" spans="1:20" x14ac:dyDescent="0.25">
      <c r="A96" s="10">
        <v>2</v>
      </c>
      <c r="B96" s="10" t="s">
        <v>78</v>
      </c>
      <c r="C96" s="10" t="s">
        <v>83</v>
      </c>
      <c r="D96" s="6">
        <v>7</v>
      </c>
      <c r="E96" s="6" t="s">
        <v>88</v>
      </c>
      <c r="F96" s="10" t="s">
        <v>92</v>
      </c>
      <c r="G96" s="10" t="s">
        <v>93</v>
      </c>
      <c r="H96" s="6">
        <v>150</v>
      </c>
      <c r="I96" s="23">
        <v>40</v>
      </c>
      <c r="J96" s="6">
        <v>0</v>
      </c>
      <c r="K96" s="6">
        <v>7.7</v>
      </c>
      <c r="M96">
        <f>MATCH(F96,MSFD_Classified!$G$2:$G$506,0)</f>
        <v>55</v>
      </c>
      <c r="N96">
        <v>55</v>
      </c>
      <c r="O96" t="str">
        <f t="shared" si="1"/>
        <v>Suspended solids</v>
      </c>
      <c r="P96" t="str">
        <f>INDEX(MSFD_Classified!$G$2:$G$506,Data!$N96,1)</f>
        <v>Suspended solids</v>
      </c>
      <c r="Q96" t="str">
        <f>INDEX(MSFD_Classified!D$2:D$506,Data!$N96,1)</f>
        <v>D5 - Eutrophication</v>
      </c>
      <c r="R96" t="str">
        <f>INDEX(MSFD_Classified!E$2:E$506,Data!$N96,1)</f>
        <v/>
      </c>
      <c r="S96" t="str">
        <f>INDEX(MSFD_Classified!F$2:F$506,Data!$N96,1)</f>
        <v/>
      </c>
    </row>
    <row r="97" spans="1:19" x14ac:dyDescent="0.25">
      <c r="A97" s="10">
        <v>2</v>
      </c>
      <c r="B97" s="10" t="s">
        <v>78</v>
      </c>
      <c r="C97" s="10" t="s">
        <v>81</v>
      </c>
      <c r="D97" s="6">
        <v>5</v>
      </c>
      <c r="E97" s="6" t="s">
        <v>88</v>
      </c>
      <c r="F97" s="10" t="s">
        <v>94</v>
      </c>
      <c r="G97" s="10" t="s">
        <v>95</v>
      </c>
      <c r="H97" s="6">
        <v>16.239999999999998</v>
      </c>
      <c r="I97" s="23">
        <v>7</v>
      </c>
      <c r="J97" s="6">
        <v>0.3</v>
      </c>
      <c r="K97" s="6">
        <v>3.93</v>
      </c>
      <c r="M97">
        <f>MATCH(F97,MSFD_Classified!$G$2:$G$506,0)</f>
        <v>56</v>
      </c>
      <c r="N97">
        <v>56</v>
      </c>
      <c r="O97" t="str">
        <f t="shared" si="1"/>
        <v>Ammonia</v>
      </c>
      <c r="P97" t="str">
        <f>INDEX(MSFD_Classified!$G$2:$G$506,Data!$N97,1)</f>
        <v>Ammonia</v>
      </c>
      <c r="Q97" t="str">
        <f>INDEX(MSFD_Classified!D$2:D$506,Data!$N97,1)</f>
        <v>D5 - Eutrophication</v>
      </c>
      <c r="R97" t="str">
        <f>INDEX(MSFD_Classified!E$2:E$506,Data!$N97,1)</f>
        <v/>
      </c>
      <c r="S97" t="str">
        <f>INDEX(MSFD_Classified!F$2:F$506,Data!$N97,1)</f>
        <v/>
      </c>
    </row>
    <row r="98" spans="1:19" x14ac:dyDescent="0.25">
      <c r="A98" s="10">
        <v>2</v>
      </c>
      <c r="B98" s="10" t="s">
        <v>78</v>
      </c>
      <c r="C98" s="10" t="s">
        <v>83</v>
      </c>
      <c r="D98" s="6">
        <v>7</v>
      </c>
      <c r="E98" s="6" t="s">
        <v>88</v>
      </c>
      <c r="F98" s="10" t="s">
        <v>94</v>
      </c>
      <c r="G98" s="10" t="s">
        <v>95</v>
      </c>
      <c r="H98" s="6">
        <v>16.239999999999998</v>
      </c>
      <c r="I98" s="23">
        <v>7</v>
      </c>
      <c r="J98" s="6">
        <v>0.3</v>
      </c>
      <c r="K98" s="6">
        <v>3.17</v>
      </c>
      <c r="M98">
        <f>MATCH(F98,MSFD_Classified!$G$2:$G$506,0)</f>
        <v>56</v>
      </c>
      <c r="N98">
        <v>56</v>
      </c>
      <c r="O98" t="str">
        <f t="shared" si="1"/>
        <v>Ammonia</v>
      </c>
      <c r="P98" t="str">
        <f>INDEX(MSFD_Classified!$G$2:$G$506,Data!$N98,1)</f>
        <v>Ammonia</v>
      </c>
      <c r="Q98" t="str">
        <f>INDEX(MSFD_Classified!D$2:D$506,Data!$N98,1)</f>
        <v>D5 - Eutrophication</v>
      </c>
      <c r="R98" t="str">
        <f>INDEX(MSFD_Classified!E$2:E$506,Data!$N98,1)</f>
        <v/>
      </c>
      <c r="S98" t="str">
        <f>INDEX(MSFD_Classified!F$2:F$506,Data!$N98,1)</f>
        <v/>
      </c>
    </row>
    <row r="99" spans="1:19" x14ac:dyDescent="0.25">
      <c r="A99" s="10">
        <v>2</v>
      </c>
      <c r="B99" s="10" t="s">
        <v>78</v>
      </c>
      <c r="C99" s="10" t="s">
        <v>81</v>
      </c>
      <c r="D99" s="6">
        <v>5</v>
      </c>
      <c r="E99" s="6" t="s">
        <v>88</v>
      </c>
      <c r="F99" s="10" t="s">
        <v>96</v>
      </c>
      <c r="G99" s="10" t="s">
        <v>95</v>
      </c>
      <c r="H99" s="6">
        <v>16.09</v>
      </c>
      <c r="I99" s="23">
        <v>8</v>
      </c>
      <c r="J99" s="6">
        <v>0.5</v>
      </c>
      <c r="K99" s="6">
        <v>3.55</v>
      </c>
      <c r="M99">
        <f>MATCH(F99,MSFD_Classified!$G$2:$G$506,0)</f>
        <v>57</v>
      </c>
      <c r="N99">
        <v>57</v>
      </c>
      <c r="O99" t="str">
        <f t="shared" si="1"/>
        <v>Nitrate</v>
      </c>
      <c r="P99" t="str">
        <f>INDEX(MSFD_Classified!$G$2:$G$506,Data!$N99,1)</f>
        <v>Nitrate</v>
      </c>
      <c r="Q99" t="str">
        <f>INDEX(MSFD_Classified!D$2:D$506,Data!$N99,1)</f>
        <v>D5 - Eutrophication</v>
      </c>
      <c r="R99" t="str">
        <f>INDEX(MSFD_Classified!E$2:E$506,Data!$N99,1)</f>
        <v/>
      </c>
      <c r="S99" t="str">
        <f>INDEX(MSFD_Classified!F$2:F$506,Data!$N99,1)</f>
        <v/>
      </c>
    </row>
    <row r="100" spans="1:19" x14ac:dyDescent="0.25">
      <c r="A100" s="10">
        <v>2</v>
      </c>
      <c r="B100" s="10" t="s">
        <v>78</v>
      </c>
      <c r="C100" s="10" t="s">
        <v>83</v>
      </c>
      <c r="D100" s="6">
        <v>7</v>
      </c>
      <c r="E100" s="6" t="s">
        <v>88</v>
      </c>
      <c r="F100" s="10" t="s">
        <v>96</v>
      </c>
      <c r="G100" s="10" t="s">
        <v>95</v>
      </c>
      <c r="H100" s="6">
        <v>16.09</v>
      </c>
      <c r="I100" s="23">
        <v>8</v>
      </c>
      <c r="J100" s="6">
        <v>0.5</v>
      </c>
      <c r="K100" s="6">
        <v>3</v>
      </c>
      <c r="M100">
        <f>MATCH(F100,MSFD_Classified!$G$2:$G$506,0)</f>
        <v>57</v>
      </c>
      <c r="N100">
        <v>57</v>
      </c>
      <c r="O100" t="str">
        <f t="shared" si="1"/>
        <v>Nitrate</v>
      </c>
      <c r="P100" t="str">
        <f>INDEX(MSFD_Classified!$G$2:$G$506,Data!$N100,1)</f>
        <v>Nitrate</v>
      </c>
      <c r="Q100" t="str">
        <f>INDEX(MSFD_Classified!D$2:D$506,Data!$N100,1)</f>
        <v>D5 - Eutrophication</v>
      </c>
      <c r="R100" t="str">
        <f>INDEX(MSFD_Classified!E$2:E$506,Data!$N100,1)</f>
        <v/>
      </c>
      <c r="S100" t="str">
        <f>INDEX(MSFD_Classified!F$2:F$506,Data!$N100,1)</f>
        <v/>
      </c>
    </row>
    <row r="101" spans="1:19" x14ac:dyDescent="0.25">
      <c r="A101" s="10">
        <v>2</v>
      </c>
      <c r="B101" s="10" t="s">
        <v>78</v>
      </c>
      <c r="C101" s="10" t="s">
        <v>81</v>
      </c>
      <c r="D101" s="6">
        <v>5</v>
      </c>
      <c r="E101" s="6" t="s">
        <v>88</v>
      </c>
      <c r="F101" s="10" t="s">
        <v>97</v>
      </c>
      <c r="G101" s="10" t="s">
        <v>95</v>
      </c>
      <c r="H101" s="6">
        <v>1.25</v>
      </c>
      <c r="I101" s="23">
        <v>0.7</v>
      </c>
      <c r="J101" s="6">
        <v>0.05</v>
      </c>
      <c r="K101" s="6">
        <v>0.25</v>
      </c>
      <c r="M101">
        <f>MATCH(F101,MSFD_Classified!$G$2:$G$506,0)</f>
        <v>58</v>
      </c>
      <c r="N101">
        <v>58</v>
      </c>
      <c r="O101" t="str">
        <f t="shared" si="1"/>
        <v>Phosphate</v>
      </c>
      <c r="P101" t="str">
        <f>INDEX(MSFD_Classified!$G$2:$G$506,Data!$N101,1)</f>
        <v>Phosphate</v>
      </c>
      <c r="Q101" t="str">
        <f>INDEX(MSFD_Classified!D$2:D$506,Data!$N101,1)</f>
        <v>D5 - Eutrophication</v>
      </c>
      <c r="R101" t="str">
        <f>INDEX(MSFD_Classified!E$2:E$506,Data!$N101,1)</f>
        <v/>
      </c>
      <c r="S101" t="str">
        <f>INDEX(MSFD_Classified!F$2:F$506,Data!$N101,1)</f>
        <v/>
      </c>
    </row>
    <row r="102" spans="1:19" x14ac:dyDescent="0.25">
      <c r="A102" s="10">
        <v>2</v>
      </c>
      <c r="B102" s="10" t="s">
        <v>78</v>
      </c>
      <c r="C102" s="10" t="s">
        <v>83</v>
      </c>
      <c r="D102" s="6">
        <v>7</v>
      </c>
      <c r="E102" s="6" t="s">
        <v>88</v>
      </c>
      <c r="F102" s="10" t="s">
        <v>97</v>
      </c>
      <c r="G102" s="10" t="s">
        <v>95</v>
      </c>
      <c r="H102" s="6">
        <v>1.25</v>
      </c>
      <c r="I102" s="23">
        <v>0.7</v>
      </c>
      <c r="J102" s="6">
        <v>0.05</v>
      </c>
      <c r="K102" s="6">
        <v>0.21</v>
      </c>
      <c r="M102">
        <f>MATCH(F102,MSFD_Classified!$G$2:$G$506,0)</f>
        <v>58</v>
      </c>
      <c r="N102">
        <v>58</v>
      </c>
      <c r="O102" t="str">
        <f t="shared" si="1"/>
        <v>Phosphate</v>
      </c>
      <c r="P102" t="str">
        <f>INDEX(MSFD_Classified!$G$2:$G$506,Data!$N102,1)</f>
        <v>Phosphate</v>
      </c>
      <c r="Q102" t="str">
        <f>INDEX(MSFD_Classified!D$2:D$506,Data!$N102,1)</f>
        <v>D5 - Eutrophication</v>
      </c>
      <c r="R102" t="str">
        <f>INDEX(MSFD_Classified!E$2:E$506,Data!$N102,1)</f>
        <v/>
      </c>
      <c r="S102" t="str">
        <f>INDEX(MSFD_Classified!F$2:F$506,Data!$N102,1)</f>
        <v/>
      </c>
    </row>
    <row r="103" spans="1:19" x14ac:dyDescent="0.25">
      <c r="A103" s="10">
        <v>2</v>
      </c>
      <c r="B103" s="10" t="s">
        <v>78</v>
      </c>
      <c r="C103" s="10" t="s">
        <v>79</v>
      </c>
      <c r="D103" s="6">
        <v>4</v>
      </c>
      <c r="E103" s="6" t="s">
        <v>53</v>
      </c>
      <c r="F103" s="10" t="s">
        <v>98</v>
      </c>
      <c r="H103" s="6">
        <v>1</v>
      </c>
      <c r="I103" s="23">
        <v>2.5</v>
      </c>
      <c r="J103" s="6">
        <v>5</v>
      </c>
      <c r="K103" s="6">
        <v>4.5</v>
      </c>
      <c r="M103">
        <f>MATCH(F103,MSFD_Classified!$G$2:$G$506,0)</f>
        <v>59</v>
      </c>
      <c r="N103">
        <v>59</v>
      </c>
      <c r="O103" t="str">
        <f t="shared" si="1"/>
        <v>Biological value Zooplankton</v>
      </c>
      <c r="P103" t="str">
        <f>INDEX(MSFD_Classified!$G$2:$G$506,Data!$N103,1)</f>
        <v>Biological value Zooplankton</v>
      </c>
      <c r="Q103" t="str">
        <f>INDEX(MSFD_Classified!D$2:D$506,Data!$N103,1)</f>
        <v>D1 - Biological diversity</v>
      </c>
      <c r="R103" t="str">
        <f>INDEX(MSFD_Classified!E$2:E$506,Data!$N103,1)</f>
        <v>Pelagic habitats</v>
      </c>
      <c r="S103" t="str">
        <f>INDEX(MSFD_Classified!F$2:F$506,Data!$N103,1)</f>
        <v>Zooplankton</v>
      </c>
    </row>
    <row r="104" spans="1:19" x14ac:dyDescent="0.25">
      <c r="A104" s="10">
        <v>2</v>
      </c>
      <c r="B104" s="10" t="s">
        <v>78</v>
      </c>
      <c r="C104" s="10" t="s">
        <v>81</v>
      </c>
      <c r="D104" s="6">
        <v>5</v>
      </c>
      <c r="E104" s="6" t="s">
        <v>53</v>
      </c>
      <c r="F104" s="10" t="s">
        <v>98</v>
      </c>
      <c r="H104" s="6">
        <v>1</v>
      </c>
      <c r="I104" s="23">
        <v>2.5</v>
      </c>
      <c r="J104" s="6">
        <v>5</v>
      </c>
      <c r="K104" s="6">
        <v>4.5</v>
      </c>
      <c r="M104">
        <f>MATCH(F104,MSFD_Classified!$G$2:$G$506,0)</f>
        <v>59</v>
      </c>
      <c r="N104">
        <v>59</v>
      </c>
      <c r="O104" t="str">
        <f t="shared" si="1"/>
        <v>Biological value Zooplankton</v>
      </c>
      <c r="P104" t="str">
        <f>INDEX(MSFD_Classified!$G$2:$G$506,Data!$N104,1)</f>
        <v>Biological value Zooplankton</v>
      </c>
      <c r="Q104" t="str">
        <f>INDEX(MSFD_Classified!D$2:D$506,Data!$N104,1)</f>
        <v>D1 - Biological diversity</v>
      </c>
      <c r="R104" t="str">
        <f>INDEX(MSFD_Classified!E$2:E$506,Data!$N104,1)</f>
        <v>Pelagic habitats</v>
      </c>
      <c r="S104" t="str">
        <f>INDEX(MSFD_Classified!F$2:F$506,Data!$N104,1)</f>
        <v>Zooplankton</v>
      </c>
    </row>
    <row r="105" spans="1:19" x14ac:dyDescent="0.25">
      <c r="A105" s="10">
        <v>2</v>
      </c>
      <c r="B105" s="10" t="s">
        <v>78</v>
      </c>
      <c r="C105" s="10" t="s">
        <v>82</v>
      </c>
      <c r="D105" s="6">
        <v>6</v>
      </c>
      <c r="E105" s="6" t="s">
        <v>53</v>
      </c>
      <c r="F105" s="10" t="s">
        <v>98</v>
      </c>
      <c r="H105" s="6">
        <v>1</v>
      </c>
      <c r="I105" s="23">
        <v>2.5</v>
      </c>
      <c r="J105" s="6">
        <v>5</v>
      </c>
      <c r="K105" s="6">
        <v>4.4000000000000004</v>
      </c>
      <c r="M105">
        <f>MATCH(F105,MSFD_Classified!$G$2:$G$506,0)</f>
        <v>59</v>
      </c>
      <c r="N105">
        <v>59</v>
      </c>
      <c r="O105" t="str">
        <f t="shared" si="1"/>
        <v>Biological value Zooplankton</v>
      </c>
      <c r="P105" t="str">
        <f>INDEX(MSFD_Classified!$G$2:$G$506,Data!$N105,1)</f>
        <v>Biological value Zooplankton</v>
      </c>
      <c r="Q105" t="str">
        <f>INDEX(MSFD_Classified!D$2:D$506,Data!$N105,1)</f>
        <v>D1 - Biological diversity</v>
      </c>
      <c r="R105" t="str">
        <f>INDEX(MSFD_Classified!E$2:E$506,Data!$N105,1)</f>
        <v>Pelagic habitats</v>
      </c>
      <c r="S105" t="str">
        <f>INDEX(MSFD_Classified!F$2:F$506,Data!$N105,1)</f>
        <v>Zooplankton</v>
      </c>
    </row>
    <row r="106" spans="1:19" x14ac:dyDescent="0.25">
      <c r="A106" s="10">
        <v>2</v>
      </c>
      <c r="B106" s="10" t="s">
        <v>78</v>
      </c>
      <c r="C106" s="10" t="s">
        <v>83</v>
      </c>
      <c r="D106" s="6">
        <v>7</v>
      </c>
      <c r="E106" s="6" t="s">
        <v>53</v>
      </c>
      <c r="F106" s="10" t="s">
        <v>98</v>
      </c>
      <c r="H106" s="6">
        <v>1</v>
      </c>
      <c r="I106" s="23">
        <v>2.5</v>
      </c>
      <c r="J106" s="6">
        <v>5</v>
      </c>
      <c r="K106" s="6">
        <v>4.33</v>
      </c>
      <c r="M106">
        <f>MATCH(F106,MSFD_Classified!$G$2:$G$506,0)</f>
        <v>59</v>
      </c>
      <c r="N106">
        <v>59</v>
      </c>
      <c r="O106" t="str">
        <f t="shared" si="1"/>
        <v>Biological value Zooplankton</v>
      </c>
      <c r="P106" t="str">
        <f>INDEX(MSFD_Classified!$G$2:$G$506,Data!$N106,1)</f>
        <v>Biological value Zooplankton</v>
      </c>
      <c r="Q106" t="str">
        <f>INDEX(MSFD_Classified!D$2:D$506,Data!$N106,1)</f>
        <v>D1 - Biological diversity</v>
      </c>
      <c r="R106" t="str">
        <f>INDEX(MSFD_Classified!E$2:E$506,Data!$N106,1)</f>
        <v>Pelagic habitats</v>
      </c>
      <c r="S106" t="str">
        <f>INDEX(MSFD_Classified!F$2:F$506,Data!$N106,1)</f>
        <v>Zooplankton</v>
      </c>
    </row>
    <row r="107" spans="1:19" x14ac:dyDescent="0.25">
      <c r="A107" s="10">
        <v>2</v>
      </c>
      <c r="B107" s="10" t="s">
        <v>78</v>
      </c>
      <c r="C107" s="10" t="s">
        <v>84</v>
      </c>
      <c r="D107" s="6">
        <v>8</v>
      </c>
      <c r="E107" s="6" t="s">
        <v>53</v>
      </c>
      <c r="F107" s="10" t="s">
        <v>98</v>
      </c>
      <c r="H107" s="6">
        <v>1</v>
      </c>
      <c r="I107" s="23">
        <v>2.5</v>
      </c>
      <c r="J107" s="6">
        <v>5</v>
      </c>
      <c r="K107" s="6">
        <v>4.5</v>
      </c>
      <c r="M107">
        <f>MATCH(F107,MSFD_Classified!$G$2:$G$506,0)</f>
        <v>59</v>
      </c>
      <c r="N107">
        <v>59</v>
      </c>
      <c r="O107" t="str">
        <f t="shared" si="1"/>
        <v>Biological value Zooplankton</v>
      </c>
      <c r="P107" t="str">
        <f>INDEX(MSFD_Classified!$G$2:$G$506,Data!$N107,1)</f>
        <v>Biological value Zooplankton</v>
      </c>
      <c r="Q107" t="str">
        <f>INDEX(MSFD_Classified!D$2:D$506,Data!$N107,1)</f>
        <v>D1 - Biological diversity</v>
      </c>
      <c r="R107" t="str">
        <f>INDEX(MSFD_Classified!E$2:E$506,Data!$N107,1)</f>
        <v>Pelagic habitats</v>
      </c>
      <c r="S107" t="str">
        <f>INDEX(MSFD_Classified!F$2:F$506,Data!$N107,1)</f>
        <v>Zooplankton</v>
      </c>
    </row>
    <row r="108" spans="1:19" x14ac:dyDescent="0.25">
      <c r="A108" s="10">
        <v>2</v>
      </c>
      <c r="B108" s="10" t="s">
        <v>78</v>
      </c>
      <c r="C108" s="10" t="s">
        <v>79</v>
      </c>
      <c r="D108" s="6">
        <v>4</v>
      </c>
      <c r="E108" s="6" t="s">
        <v>60</v>
      </c>
      <c r="F108" s="10" t="s">
        <v>99</v>
      </c>
      <c r="H108" s="6">
        <v>1</v>
      </c>
      <c r="I108" s="23">
        <v>2.5</v>
      </c>
      <c r="J108" s="6">
        <v>5</v>
      </c>
      <c r="K108" s="6">
        <v>3.37</v>
      </c>
      <c r="M108">
        <f>MATCH(F108,MSFD_Classified!$G$2:$G$506,0)</f>
        <v>60</v>
      </c>
      <c r="N108">
        <v>60</v>
      </c>
      <c r="O108" t="str">
        <f t="shared" si="1"/>
        <v>Biological value Macroalgae</v>
      </c>
      <c r="P108" t="str">
        <f>INDEX(MSFD_Classified!$G$2:$G$506,Data!$N108,1)</f>
        <v>Biological value Macroalgae</v>
      </c>
      <c r="Q108" t="str">
        <f>INDEX(MSFD_Classified!D$2:D$506,Data!$N108,1)</f>
        <v>D1 - Biological diversity</v>
      </c>
      <c r="R108" t="str">
        <f>INDEX(MSFD_Classified!E$2:E$506,Data!$N108,1)</f>
        <v>Plants</v>
      </c>
      <c r="S108" t="str">
        <f>INDEX(MSFD_Classified!F$2:F$506,Data!$N108,1)</f>
        <v>Macroalgae</v>
      </c>
    </row>
    <row r="109" spans="1:19" x14ac:dyDescent="0.25">
      <c r="A109" s="10">
        <v>2</v>
      </c>
      <c r="B109" s="10" t="s">
        <v>78</v>
      </c>
      <c r="C109" s="10" t="s">
        <v>81</v>
      </c>
      <c r="D109" s="6">
        <v>5</v>
      </c>
      <c r="E109" s="6" t="s">
        <v>60</v>
      </c>
      <c r="F109" s="10" t="s">
        <v>99</v>
      </c>
      <c r="H109" s="6">
        <v>1</v>
      </c>
      <c r="I109" s="23">
        <v>2.5</v>
      </c>
      <c r="J109" s="6">
        <v>5</v>
      </c>
      <c r="K109" s="6">
        <v>3.36</v>
      </c>
      <c r="M109">
        <f>MATCH(F109,MSFD_Classified!$G$2:$G$506,0)</f>
        <v>60</v>
      </c>
      <c r="N109">
        <v>60</v>
      </c>
      <c r="O109" t="str">
        <f t="shared" si="1"/>
        <v>Biological value Macroalgae</v>
      </c>
      <c r="P109" t="str">
        <f>INDEX(MSFD_Classified!$G$2:$G$506,Data!$N109,1)</f>
        <v>Biological value Macroalgae</v>
      </c>
      <c r="Q109" t="str">
        <f>INDEX(MSFD_Classified!D$2:D$506,Data!$N109,1)</f>
        <v>D1 - Biological diversity</v>
      </c>
      <c r="R109" t="str">
        <f>INDEX(MSFD_Classified!E$2:E$506,Data!$N109,1)</f>
        <v>Plants</v>
      </c>
      <c r="S109" t="str">
        <f>INDEX(MSFD_Classified!F$2:F$506,Data!$N109,1)</f>
        <v>Macroalgae</v>
      </c>
    </row>
    <row r="110" spans="1:19" x14ac:dyDescent="0.25">
      <c r="A110" s="10">
        <v>2</v>
      </c>
      <c r="B110" s="10" t="s">
        <v>78</v>
      </c>
      <c r="C110" s="10" t="s">
        <v>79</v>
      </c>
      <c r="D110" s="6">
        <v>4</v>
      </c>
      <c r="E110" s="6" t="s">
        <v>65</v>
      </c>
      <c r="F110" s="10" t="s">
        <v>100</v>
      </c>
      <c r="H110" s="6">
        <v>1</v>
      </c>
      <c r="I110" s="23">
        <v>2.5</v>
      </c>
      <c r="J110" s="6">
        <v>5</v>
      </c>
      <c r="K110" s="6">
        <v>3.73</v>
      </c>
      <c r="M110">
        <f>MATCH(F110,MSFD_Classified!$G$2:$G$506,0)</f>
        <v>61</v>
      </c>
      <c r="N110">
        <v>61</v>
      </c>
      <c r="O110" t="str">
        <f t="shared" si="1"/>
        <v>Biological value Macroinvertebrates</v>
      </c>
      <c r="P110" t="str">
        <f>INDEX(MSFD_Classified!$G$2:$G$506,Data!$N110,1)</f>
        <v>Biological value Macroinvertebrates</v>
      </c>
      <c r="Q110" t="str">
        <f>INDEX(MSFD_Classified!D$2:D$506,Data!$N110,1)</f>
        <v>D1 - Biological diversity</v>
      </c>
      <c r="R110" t="str">
        <f>INDEX(MSFD_Classified!E$2:E$506,Data!$N110,1)</f>
        <v>Benthic habitats</v>
      </c>
      <c r="S110" t="str">
        <f>INDEX(MSFD_Classified!F$2:F$506,Data!$N110,1)</f>
        <v>Biodiversity Indices</v>
      </c>
    </row>
    <row r="111" spans="1:19" x14ac:dyDescent="0.25">
      <c r="A111" s="10">
        <v>2</v>
      </c>
      <c r="B111" s="10" t="s">
        <v>78</v>
      </c>
      <c r="C111" s="10" t="s">
        <v>81</v>
      </c>
      <c r="D111" s="6">
        <v>5</v>
      </c>
      <c r="E111" s="6" t="s">
        <v>65</v>
      </c>
      <c r="F111" s="10" t="s">
        <v>100</v>
      </c>
      <c r="H111" s="6">
        <v>1</v>
      </c>
      <c r="I111" s="23">
        <v>2.5</v>
      </c>
      <c r="J111" s="6">
        <v>5</v>
      </c>
      <c r="K111" s="6">
        <v>3.46</v>
      </c>
      <c r="M111">
        <f>MATCH(F111,MSFD_Classified!$G$2:$G$506,0)</f>
        <v>61</v>
      </c>
      <c r="N111">
        <v>61</v>
      </c>
      <c r="O111" t="str">
        <f t="shared" si="1"/>
        <v>Biological value Macroinvertebrates</v>
      </c>
      <c r="P111" t="str">
        <f>INDEX(MSFD_Classified!$G$2:$G$506,Data!$N111,1)</f>
        <v>Biological value Macroinvertebrates</v>
      </c>
      <c r="Q111" t="str">
        <f>INDEX(MSFD_Classified!D$2:D$506,Data!$N111,1)</f>
        <v>D1 - Biological diversity</v>
      </c>
      <c r="R111" t="str">
        <f>INDEX(MSFD_Classified!E$2:E$506,Data!$N111,1)</f>
        <v>Benthic habitats</v>
      </c>
      <c r="S111" t="str">
        <f>INDEX(MSFD_Classified!F$2:F$506,Data!$N111,1)</f>
        <v>Biodiversity Indices</v>
      </c>
    </row>
    <row r="112" spans="1:19" x14ac:dyDescent="0.25">
      <c r="A112" s="10">
        <v>2</v>
      </c>
      <c r="B112" s="10" t="s">
        <v>78</v>
      </c>
      <c r="C112" s="10" t="s">
        <v>82</v>
      </c>
      <c r="D112" s="6">
        <v>6</v>
      </c>
      <c r="E112" s="6" t="s">
        <v>65</v>
      </c>
      <c r="F112" s="10" t="s">
        <v>100</v>
      </c>
      <c r="H112" s="6">
        <v>1</v>
      </c>
      <c r="I112" s="23">
        <v>2.5</v>
      </c>
      <c r="J112" s="6">
        <v>5</v>
      </c>
      <c r="K112" s="6">
        <v>3.42</v>
      </c>
      <c r="M112">
        <f>MATCH(F112,MSFD_Classified!$G$2:$G$506,0)</f>
        <v>61</v>
      </c>
      <c r="N112">
        <v>61</v>
      </c>
      <c r="O112" t="str">
        <f t="shared" si="1"/>
        <v>Biological value Macroinvertebrates</v>
      </c>
      <c r="P112" t="str">
        <f>INDEX(MSFD_Classified!$G$2:$G$506,Data!$N112,1)</f>
        <v>Biological value Macroinvertebrates</v>
      </c>
      <c r="Q112" t="str">
        <f>INDEX(MSFD_Classified!D$2:D$506,Data!$N112,1)</f>
        <v>D1 - Biological diversity</v>
      </c>
      <c r="R112" t="str">
        <f>INDEX(MSFD_Classified!E$2:E$506,Data!$N112,1)</f>
        <v>Benthic habitats</v>
      </c>
      <c r="S112" t="str">
        <f>INDEX(MSFD_Classified!F$2:F$506,Data!$N112,1)</f>
        <v>Biodiversity Indices</v>
      </c>
    </row>
    <row r="113" spans="1:19" x14ac:dyDescent="0.25">
      <c r="A113" s="10">
        <v>2</v>
      </c>
      <c r="B113" s="10" t="s">
        <v>78</v>
      </c>
      <c r="C113" s="10" t="s">
        <v>83</v>
      </c>
      <c r="D113" s="6">
        <v>7</v>
      </c>
      <c r="E113" s="6" t="s">
        <v>65</v>
      </c>
      <c r="F113" s="10" t="s">
        <v>100</v>
      </c>
      <c r="H113" s="6">
        <v>1</v>
      </c>
      <c r="I113" s="23">
        <v>2.5</v>
      </c>
      <c r="J113" s="6">
        <v>5</v>
      </c>
      <c r="K113" s="6">
        <v>3.47</v>
      </c>
      <c r="M113">
        <f>MATCH(F113,MSFD_Classified!$G$2:$G$506,0)</f>
        <v>61</v>
      </c>
      <c r="N113">
        <v>61</v>
      </c>
      <c r="O113" t="str">
        <f t="shared" si="1"/>
        <v>Biological value Macroinvertebrates</v>
      </c>
      <c r="P113" t="str">
        <f>INDEX(MSFD_Classified!$G$2:$G$506,Data!$N113,1)</f>
        <v>Biological value Macroinvertebrates</v>
      </c>
      <c r="Q113" t="str">
        <f>INDEX(MSFD_Classified!D$2:D$506,Data!$N113,1)</f>
        <v>D1 - Biological diversity</v>
      </c>
      <c r="R113" t="str">
        <f>INDEX(MSFD_Classified!E$2:E$506,Data!$N113,1)</f>
        <v>Benthic habitats</v>
      </c>
      <c r="S113" t="str">
        <f>INDEX(MSFD_Classified!F$2:F$506,Data!$N113,1)</f>
        <v>Biodiversity Indices</v>
      </c>
    </row>
    <row r="114" spans="1:19" x14ac:dyDescent="0.25">
      <c r="A114" s="10">
        <v>2</v>
      </c>
      <c r="B114" s="10" t="s">
        <v>78</v>
      </c>
      <c r="C114" s="10" t="s">
        <v>84</v>
      </c>
      <c r="D114" s="6">
        <v>8</v>
      </c>
      <c r="E114" s="6" t="s">
        <v>65</v>
      </c>
      <c r="F114" s="10" t="s">
        <v>100</v>
      </c>
      <c r="H114" s="6">
        <v>1</v>
      </c>
      <c r="I114" s="23">
        <v>2.5</v>
      </c>
      <c r="J114" s="6">
        <v>5</v>
      </c>
      <c r="K114" s="6">
        <v>3.21</v>
      </c>
      <c r="M114">
        <f>MATCH(F114,MSFD_Classified!$G$2:$G$506,0)</f>
        <v>61</v>
      </c>
      <c r="N114">
        <v>61</v>
      </c>
      <c r="O114" t="str">
        <f t="shared" si="1"/>
        <v>Biological value Macroinvertebrates</v>
      </c>
      <c r="P114" t="str">
        <f>INDEX(MSFD_Classified!$G$2:$G$506,Data!$N114,1)</f>
        <v>Biological value Macroinvertebrates</v>
      </c>
      <c r="Q114" t="str">
        <f>INDEX(MSFD_Classified!D$2:D$506,Data!$N114,1)</f>
        <v>D1 - Biological diversity</v>
      </c>
      <c r="R114" t="str">
        <f>INDEX(MSFD_Classified!E$2:E$506,Data!$N114,1)</f>
        <v>Benthic habitats</v>
      </c>
      <c r="S114" t="str">
        <f>INDEX(MSFD_Classified!F$2:F$506,Data!$N114,1)</f>
        <v>Biodiversity Indices</v>
      </c>
    </row>
    <row r="115" spans="1:19" x14ac:dyDescent="0.25">
      <c r="A115" s="10">
        <v>2</v>
      </c>
      <c r="B115" s="10" t="s">
        <v>78</v>
      </c>
      <c r="C115" s="10" t="s">
        <v>79</v>
      </c>
      <c r="D115" s="6">
        <v>4</v>
      </c>
      <c r="E115" s="6" t="s">
        <v>8</v>
      </c>
      <c r="F115" s="10" t="s">
        <v>101</v>
      </c>
      <c r="H115" s="6">
        <v>1</v>
      </c>
      <c r="I115" s="23">
        <v>2.5</v>
      </c>
      <c r="J115" s="6">
        <v>5</v>
      </c>
      <c r="K115" s="6">
        <v>2.79</v>
      </c>
      <c r="M115">
        <f>MATCH(F115,MSFD_Classified!$G$2:$G$506,0)</f>
        <v>62</v>
      </c>
      <c r="N115">
        <v>62</v>
      </c>
      <c r="O115" t="str">
        <f t="shared" si="1"/>
        <v>Biological value Demersal Fish</v>
      </c>
      <c r="P115" t="str">
        <f>INDEX(MSFD_Classified!$G$2:$G$506,Data!$N115,1)</f>
        <v>Biological value Demersal Fish</v>
      </c>
      <c r="Q115" t="str">
        <f>INDEX(MSFD_Classified!D$2:D$506,Data!$N115,1)</f>
        <v>D3 -Populations of all commercially exploited fish and shellfish</v>
      </c>
      <c r="R115" t="str">
        <f>INDEX(MSFD_Classified!E$2:E$506,Data!$N115,1)</f>
        <v>Fish</v>
      </c>
      <c r="S115" t="str">
        <f>INDEX(MSFD_Classified!F$2:F$506,Data!$N115,1)</f>
        <v/>
      </c>
    </row>
    <row r="116" spans="1:19" x14ac:dyDescent="0.25">
      <c r="A116" s="10">
        <v>2</v>
      </c>
      <c r="B116" s="10" t="s">
        <v>78</v>
      </c>
      <c r="C116" s="10" t="s">
        <v>81</v>
      </c>
      <c r="D116" s="6">
        <v>5</v>
      </c>
      <c r="E116" s="6" t="s">
        <v>8</v>
      </c>
      <c r="F116" s="10" t="s">
        <v>101</v>
      </c>
      <c r="H116" s="6">
        <v>1</v>
      </c>
      <c r="I116" s="23">
        <v>2.5</v>
      </c>
      <c r="J116" s="6">
        <v>5</v>
      </c>
      <c r="K116" s="6">
        <v>3.8</v>
      </c>
      <c r="M116">
        <f>MATCH(F116,MSFD_Classified!$G$2:$G$506,0)</f>
        <v>62</v>
      </c>
      <c r="N116">
        <v>62</v>
      </c>
      <c r="O116" t="str">
        <f t="shared" si="1"/>
        <v>Biological value Demersal Fish</v>
      </c>
      <c r="P116" t="str">
        <f>INDEX(MSFD_Classified!$G$2:$G$506,Data!$N116,1)</f>
        <v>Biological value Demersal Fish</v>
      </c>
      <c r="Q116" t="str">
        <f>INDEX(MSFD_Classified!D$2:D$506,Data!$N116,1)</f>
        <v>D3 -Populations of all commercially exploited fish and shellfish</v>
      </c>
      <c r="R116" t="str">
        <f>INDEX(MSFD_Classified!E$2:E$506,Data!$N116,1)</f>
        <v>Fish</v>
      </c>
      <c r="S116" t="str">
        <f>INDEX(MSFD_Classified!F$2:F$506,Data!$N116,1)</f>
        <v/>
      </c>
    </row>
    <row r="117" spans="1:19" x14ac:dyDescent="0.25">
      <c r="A117" s="10">
        <v>2</v>
      </c>
      <c r="B117" s="10" t="s">
        <v>78</v>
      </c>
      <c r="C117" s="10" t="s">
        <v>82</v>
      </c>
      <c r="D117" s="6">
        <v>6</v>
      </c>
      <c r="E117" s="6" t="s">
        <v>8</v>
      </c>
      <c r="F117" s="10" t="s">
        <v>101</v>
      </c>
      <c r="H117" s="6">
        <v>1</v>
      </c>
      <c r="I117" s="23">
        <v>2.5</v>
      </c>
      <c r="J117" s="6">
        <v>5</v>
      </c>
      <c r="K117" s="6">
        <v>3.71</v>
      </c>
      <c r="M117">
        <f>MATCH(F117,MSFD_Classified!$G$2:$G$506,0)</f>
        <v>62</v>
      </c>
      <c r="N117">
        <v>62</v>
      </c>
      <c r="O117" t="str">
        <f t="shared" si="1"/>
        <v>Biological value Demersal Fish</v>
      </c>
      <c r="P117" t="str">
        <f>INDEX(MSFD_Classified!$G$2:$G$506,Data!$N117,1)</f>
        <v>Biological value Demersal Fish</v>
      </c>
      <c r="Q117" t="str">
        <f>INDEX(MSFD_Classified!D$2:D$506,Data!$N117,1)</f>
        <v>D3 -Populations of all commercially exploited fish and shellfish</v>
      </c>
      <c r="R117" t="str">
        <f>INDEX(MSFD_Classified!E$2:E$506,Data!$N117,1)</f>
        <v>Fish</v>
      </c>
      <c r="S117" t="str">
        <f>INDEX(MSFD_Classified!F$2:F$506,Data!$N117,1)</f>
        <v/>
      </c>
    </row>
    <row r="118" spans="1:19" x14ac:dyDescent="0.25">
      <c r="A118" s="10">
        <v>2</v>
      </c>
      <c r="B118" s="10" t="s">
        <v>78</v>
      </c>
      <c r="C118" s="10" t="s">
        <v>83</v>
      </c>
      <c r="D118" s="6">
        <v>7</v>
      </c>
      <c r="E118" s="6" t="s">
        <v>8</v>
      </c>
      <c r="F118" s="10" t="s">
        <v>101</v>
      </c>
      <c r="H118" s="6">
        <v>1</v>
      </c>
      <c r="I118" s="23">
        <v>2.5</v>
      </c>
      <c r="J118" s="6">
        <v>5</v>
      </c>
      <c r="K118" s="6">
        <v>3.88</v>
      </c>
      <c r="M118">
        <f>MATCH(F118,MSFD_Classified!$G$2:$G$506,0)</f>
        <v>62</v>
      </c>
      <c r="N118">
        <v>62</v>
      </c>
      <c r="O118" t="str">
        <f t="shared" si="1"/>
        <v>Biological value Demersal Fish</v>
      </c>
      <c r="P118" t="str">
        <f>INDEX(MSFD_Classified!$G$2:$G$506,Data!$N118,1)</f>
        <v>Biological value Demersal Fish</v>
      </c>
      <c r="Q118" t="str">
        <f>INDEX(MSFD_Classified!D$2:D$506,Data!$N118,1)</f>
        <v>D3 -Populations of all commercially exploited fish and shellfish</v>
      </c>
      <c r="R118" t="str">
        <f>INDEX(MSFD_Classified!E$2:E$506,Data!$N118,1)</f>
        <v>Fish</v>
      </c>
      <c r="S118" t="str">
        <f>INDEX(MSFD_Classified!F$2:F$506,Data!$N118,1)</f>
        <v/>
      </c>
    </row>
    <row r="119" spans="1:19" x14ac:dyDescent="0.25">
      <c r="A119" s="10">
        <v>2</v>
      </c>
      <c r="B119" s="10" t="s">
        <v>78</v>
      </c>
      <c r="C119" s="10" t="s">
        <v>84</v>
      </c>
      <c r="D119" s="6">
        <v>8</v>
      </c>
      <c r="E119" s="6" t="s">
        <v>8</v>
      </c>
      <c r="F119" s="10" t="s">
        <v>101</v>
      </c>
      <c r="H119" s="6">
        <v>1</v>
      </c>
      <c r="I119" s="23">
        <v>2.5</v>
      </c>
      <c r="J119" s="6">
        <v>5</v>
      </c>
      <c r="K119" s="6">
        <v>4.29</v>
      </c>
      <c r="M119">
        <f>MATCH(F119,MSFD_Classified!$G$2:$G$506,0)</f>
        <v>62</v>
      </c>
      <c r="N119">
        <v>62</v>
      </c>
      <c r="O119" t="str">
        <f t="shared" si="1"/>
        <v>Biological value Demersal Fish</v>
      </c>
      <c r="P119" t="str">
        <f>INDEX(MSFD_Classified!$G$2:$G$506,Data!$N119,1)</f>
        <v>Biological value Demersal Fish</v>
      </c>
      <c r="Q119" t="str">
        <f>INDEX(MSFD_Classified!D$2:D$506,Data!$N119,1)</f>
        <v>D3 -Populations of all commercially exploited fish and shellfish</v>
      </c>
      <c r="R119" t="str">
        <f>INDEX(MSFD_Classified!E$2:E$506,Data!$N119,1)</f>
        <v>Fish</v>
      </c>
      <c r="S119" t="str">
        <f>INDEX(MSFD_Classified!F$2:F$506,Data!$N119,1)</f>
        <v/>
      </c>
    </row>
    <row r="120" spans="1:19" x14ac:dyDescent="0.25">
      <c r="A120" s="10">
        <v>2</v>
      </c>
      <c r="B120" s="10" t="s">
        <v>78</v>
      </c>
      <c r="C120" s="10" t="s">
        <v>85</v>
      </c>
      <c r="D120" s="6">
        <v>2</v>
      </c>
      <c r="E120" s="6" t="s">
        <v>8</v>
      </c>
      <c r="F120" s="10" t="s">
        <v>101</v>
      </c>
      <c r="H120" s="6">
        <v>1</v>
      </c>
      <c r="I120" s="23">
        <v>2.5</v>
      </c>
      <c r="J120" s="6">
        <v>5</v>
      </c>
      <c r="K120" s="6">
        <v>3.5</v>
      </c>
      <c r="M120">
        <f>MATCH(F120,MSFD_Classified!$G$2:$G$506,0)</f>
        <v>62</v>
      </c>
      <c r="N120">
        <v>62</v>
      </c>
      <c r="O120" t="str">
        <f t="shared" si="1"/>
        <v>Biological value Demersal Fish</v>
      </c>
      <c r="P120" t="str">
        <f>INDEX(MSFD_Classified!$G$2:$G$506,Data!$N120,1)</f>
        <v>Biological value Demersal Fish</v>
      </c>
      <c r="Q120" t="str">
        <f>INDEX(MSFD_Classified!D$2:D$506,Data!$N120,1)</f>
        <v>D3 -Populations of all commercially exploited fish and shellfish</v>
      </c>
      <c r="R120" t="str">
        <f>INDEX(MSFD_Classified!E$2:E$506,Data!$N120,1)</f>
        <v>Fish</v>
      </c>
      <c r="S120" t="str">
        <f>INDEX(MSFD_Classified!F$2:F$506,Data!$N120,1)</f>
        <v/>
      </c>
    </row>
    <row r="121" spans="1:19" x14ac:dyDescent="0.25">
      <c r="A121" s="10">
        <v>2</v>
      </c>
      <c r="B121" s="10" t="s">
        <v>78</v>
      </c>
      <c r="C121" s="10" t="s">
        <v>79</v>
      </c>
      <c r="D121" s="6">
        <v>4</v>
      </c>
      <c r="E121" s="6" t="s">
        <v>31</v>
      </c>
      <c r="F121" s="10" t="s">
        <v>102</v>
      </c>
      <c r="H121" s="6">
        <v>1</v>
      </c>
      <c r="I121" s="23">
        <v>2.5</v>
      </c>
      <c r="J121" s="6">
        <v>5</v>
      </c>
      <c r="K121" s="6">
        <v>3.83</v>
      </c>
      <c r="M121">
        <f>MATCH(F121,MSFD_Classified!$G$2:$G$506,0)</f>
        <v>63</v>
      </c>
      <c r="N121">
        <v>63</v>
      </c>
      <c r="O121" t="str">
        <f t="shared" si="1"/>
        <v>Biological value Seabirds</v>
      </c>
      <c r="P121" t="str">
        <f>INDEX(MSFD_Classified!$G$2:$G$506,Data!$N121,1)</f>
        <v>Biological value Seabirds</v>
      </c>
      <c r="Q121" t="str">
        <f>INDEX(MSFD_Classified!D$2:D$506,Data!$N121,1)</f>
        <v>D1 - Biological diversity</v>
      </c>
      <c r="R121" t="str">
        <f>INDEX(MSFD_Classified!E$2:E$506,Data!$N121,1)</f>
        <v>Birds</v>
      </c>
      <c r="S121" t="str">
        <f>INDEX(MSFD_Classified!F$2:F$506,Data!$N121,1)</f>
        <v>Seabirds</v>
      </c>
    </row>
    <row r="122" spans="1:19" x14ac:dyDescent="0.25">
      <c r="A122" s="10">
        <v>2</v>
      </c>
      <c r="B122" s="10" t="s">
        <v>78</v>
      </c>
      <c r="C122" s="10" t="s">
        <v>81</v>
      </c>
      <c r="D122" s="6">
        <v>5</v>
      </c>
      <c r="E122" s="6" t="s">
        <v>31</v>
      </c>
      <c r="F122" s="10" t="s">
        <v>102</v>
      </c>
      <c r="H122" s="6">
        <v>1</v>
      </c>
      <c r="I122" s="23">
        <v>2.5</v>
      </c>
      <c r="J122" s="6">
        <v>5</v>
      </c>
      <c r="K122" s="6">
        <v>3.71</v>
      </c>
      <c r="M122">
        <f>MATCH(F122,MSFD_Classified!$G$2:$G$506,0)</f>
        <v>63</v>
      </c>
      <c r="N122">
        <v>63</v>
      </c>
      <c r="O122" t="str">
        <f t="shared" si="1"/>
        <v>Biological value Seabirds</v>
      </c>
      <c r="P122" t="str">
        <f>INDEX(MSFD_Classified!$G$2:$G$506,Data!$N122,1)</f>
        <v>Biological value Seabirds</v>
      </c>
      <c r="Q122" t="str">
        <f>INDEX(MSFD_Classified!D$2:D$506,Data!$N122,1)</f>
        <v>D1 - Biological diversity</v>
      </c>
      <c r="R122" t="str">
        <f>INDEX(MSFD_Classified!E$2:E$506,Data!$N122,1)</f>
        <v>Birds</v>
      </c>
      <c r="S122" t="str">
        <f>INDEX(MSFD_Classified!F$2:F$506,Data!$N122,1)</f>
        <v>Seabirds</v>
      </c>
    </row>
    <row r="123" spans="1:19" x14ac:dyDescent="0.25">
      <c r="A123" s="10">
        <v>2</v>
      </c>
      <c r="B123" s="10" t="s">
        <v>78</v>
      </c>
      <c r="C123" s="10" t="s">
        <v>82</v>
      </c>
      <c r="D123" s="6">
        <v>6</v>
      </c>
      <c r="E123" s="6" t="s">
        <v>31</v>
      </c>
      <c r="F123" s="10" t="s">
        <v>102</v>
      </c>
      <c r="H123" s="6">
        <v>1</v>
      </c>
      <c r="I123" s="23">
        <v>2.5</v>
      </c>
      <c r="J123" s="6">
        <v>5</v>
      </c>
      <c r="K123" s="6">
        <v>2.62</v>
      </c>
      <c r="M123">
        <f>MATCH(F123,MSFD_Classified!$G$2:$G$506,0)</f>
        <v>63</v>
      </c>
      <c r="N123">
        <v>63</v>
      </c>
      <c r="O123" t="str">
        <f t="shared" si="1"/>
        <v>Biological value Seabirds</v>
      </c>
      <c r="P123" t="str">
        <f>INDEX(MSFD_Classified!$G$2:$G$506,Data!$N123,1)</f>
        <v>Biological value Seabirds</v>
      </c>
      <c r="Q123" t="str">
        <f>INDEX(MSFD_Classified!D$2:D$506,Data!$N123,1)</f>
        <v>D1 - Biological diversity</v>
      </c>
      <c r="R123" t="str">
        <f>INDEX(MSFD_Classified!E$2:E$506,Data!$N123,1)</f>
        <v>Birds</v>
      </c>
      <c r="S123" t="str">
        <f>INDEX(MSFD_Classified!F$2:F$506,Data!$N123,1)</f>
        <v>Seabirds</v>
      </c>
    </row>
    <row r="124" spans="1:19" x14ac:dyDescent="0.25">
      <c r="A124" s="10">
        <v>2</v>
      </c>
      <c r="B124" s="10" t="s">
        <v>78</v>
      </c>
      <c r="C124" s="10" t="s">
        <v>83</v>
      </c>
      <c r="D124" s="6">
        <v>7</v>
      </c>
      <c r="E124" s="6" t="s">
        <v>31</v>
      </c>
      <c r="F124" s="10" t="s">
        <v>102</v>
      </c>
      <c r="H124" s="6">
        <v>1</v>
      </c>
      <c r="I124" s="23">
        <v>2.5</v>
      </c>
      <c r="J124" s="6">
        <v>5</v>
      </c>
      <c r="K124" s="6">
        <v>1.25</v>
      </c>
      <c r="M124">
        <f>MATCH(F124,MSFD_Classified!$G$2:$G$506,0)</f>
        <v>63</v>
      </c>
      <c r="N124">
        <v>63</v>
      </c>
      <c r="O124" t="str">
        <f t="shared" si="1"/>
        <v>Biological value Seabirds</v>
      </c>
      <c r="P124" t="str">
        <f>INDEX(MSFD_Classified!$G$2:$G$506,Data!$N124,1)</f>
        <v>Biological value Seabirds</v>
      </c>
      <c r="Q124" t="str">
        <f>INDEX(MSFD_Classified!D$2:D$506,Data!$N124,1)</f>
        <v>D1 - Biological diversity</v>
      </c>
      <c r="R124" t="str">
        <f>INDEX(MSFD_Classified!E$2:E$506,Data!$N124,1)</f>
        <v>Birds</v>
      </c>
      <c r="S124" t="str">
        <f>INDEX(MSFD_Classified!F$2:F$506,Data!$N124,1)</f>
        <v>Seabirds</v>
      </c>
    </row>
    <row r="125" spans="1:19" x14ac:dyDescent="0.25">
      <c r="A125" s="10">
        <v>2</v>
      </c>
      <c r="B125" s="10" t="s">
        <v>78</v>
      </c>
      <c r="C125" s="10" t="s">
        <v>84</v>
      </c>
      <c r="D125" s="6">
        <v>8</v>
      </c>
      <c r="E125" s="6" t="s">
        <v>31</v>
      </c>
      <c r="F125" s="10" t="s">
        <v>102</v>
      </c>
      <c r="H125" s="6">
        <v>1</v>
      </c>
      <c r="I125" s="23">
        <v>2.5</v>
      </c>
      <c r="J125" s="6">
        <v>5</v>
      </c>
      <c r="K125" s="6">
        <v>1</v>
      </c>
      <c r="M125">
        <f>MATCH(F125,MSFD_Classified!$G$2:$G$506,0)</f>
        <v>63</v>
      </c>
      <c r="N125">
        <v>63</v>
      </c>
      <c r="O125" t="str">
        <f t="shared" si="1"/>
        <v>Biological value Seabirds</v>
      </c>
      <c r="P125" t="str">
        <f>INDEX(MSFD_Classified!$G$2:$G$506,Data!$N125,1)</f>
        <v>Biological value Seabirds</v>
      </c>
      <c r="Q125" t="str">
        <f>INDEX(MSFD_Classified!D$2:D$506,Data!$N125,1)</f>
        <v>D1 - Biological diversity</v>
      </c>
      <c r="R125" t="str">
        <f>INDEX(MSFD_Classified!E$2:E$506,Data!$N125,1)</f>
        <v>Birds</v>
      </c>
      <c r="S125" t="str">
        <f>INDEX(MSFD_Classified!F$2:F$506,Data!$N125,1)</f>
        <v>Seabirds</v>
      </c>
    </row>
    <row r="126" spans="1:19" x14ac:dyDescent="0.25">
      <c r="A126" s="10">
        <v>2</v>
      </c>
      <c r="B126" s="10" t="s">
        <v>78</v>
      </c>
      <c r="C126" s="10" t="s">
        <v>85</v>
      </c>
      <c r="D126" s="6">
        <v>2</v>
      </c>
      <c r="E126" s="6" t="s">
        <v>31</v>
      </c>
      <c r="F126" s="10" t="s">
        <v>102</v>
      </c>
      <c r="H126" s="6">
        <v>1</v>
      </c>
      <c r="I126" s="23">
        <v>2.5</v>
      </c>
      <c r="J126" s="6">
        <v>5</v>
      </c>
      <c r="K126" s="6">
        <v>4.22</v>
      </c>
      <c r="M126">
        <f>MATCH(F126,MSFD_Classified!$G$2:$G$506,0)</f>
        <v>63</v>
      </c>
      <c r="N126">
        <v>63</v>
      </c>
      <c r="O126" t="str">
        <f t="shared" si="1"/>
        <v>Biological value Seabirds</v>
      </c>
      <c r="P126" t="str">
        <f>INDEX(MSFD_Classified!$G$2:$G$506,Data!$N126,1)</f>
        <v>Biological value Seabirds</v>
      </c>
      <c r="Q126" t="str">
        <f>INDEX(MSFD_Classified!D$2:D$506,Data!$N126,1)</f>
        <v>D1 - Biological diversity</v>
      </c>
      <c r="R126" t="str">
        <f>INDEX(MSFD_Classified!E$2:E$506,Data!$N126,1)</f>
        <v>Birds</v>
      </c>
      <c r="S126" t="str">
        <f>INDEX(MSFD_Classified!F$2:F$506,Data!$N126,1)</f>
        <v>Seabirds</v>
      </c>
    </row>
    <row r="127" spans="1:19" x14ac:dyDescent="0.25">
      <c r="A127" s="10">
        <v>2</v>
      </c>
      <c r="B127" s="10" t="s">
        <v>78</v>
      </c>
      <c r="C127" s="10" t="s">
        <v>79</v>
      </c>
      <c r="D127" s="6">
        <v>4</v>
      </c>
      <c r="E127" s="6" t="s">
        <v>20</v>
      </c>
      <c r="F127" s="10" t="s">
        <v>103</v>
      </c>
      <c r="H127" s="6">
        <v>1</v>
      </c>
      <c r="I127" s="23">
        <v>2.5</v>
      </c>
      <c r="J127" s="6">
        <v>5</v>
      </c>
      <c r="K127" s="6">
        <v>1.48</v>
      </c>
      <c r="M127">
        <f>MATCH(F127,MSFD_Classified!$G$2:$G$506,0)</f>
        <v>64</v>
      </c>
      <c r="N127">
        <v>64</v>
      </c>
      <c r="O127" t="str">
        <f t="shared" si="1"/>
        <v>Biological value Mammals</v>
      </c>
      <c r="P127" t="str">
        <f>INDEX(MSFD_Classified!$G$2:$G$506,Data!$N127,1)</f>
        <v>Biological value Mammals</v>
      </c>
      <c r="Q127" t="str">
        <f>INDEX(MSFD_Classified!D$2:D$506,Data!$N127,1)</f>
        <v>D1 - Biological diversity</v>
      </c>
      <c r="R127" t="str">
        <f>INDEX(MSFD_Classified!E$2:E$506,Data!$N127,1)</f>
        <v>Mammals</v>
      </c>
      <c r="S127" t="str">
        <f>INDEX(MSFD_Classified!F$2:F$506,Data!$N127,1)</f>
        <v>Biodiversity Indices</v>
      </c>
    </row>
    <row r="128" spans="1:19" x14ac:dyDescent="0.25">
      <c r="A128" s="10">
        <v>2</v>
      </c>
      <c r="B128" s="10" t="s">
        <v>78</v>
      </c>
      <c r="C128" s="10" t="s">
        <v>81</v>
      </c>
      <c r="D128" s="6">
        <v>5</v>
      </c>
      <c r="E128" s="6" t="s">
        <v>20</v>
      </c>
      <c r="F128" s="10" t="s">
        <v>103</v>
      </c>
      <c r="H128" s="6">
        <v>1</v>
      </c>
      <c r="I128" s="23">
        <v>2.5</v>
      </c>
      <c r="J128" s="6">
        <v>5</v>
      </c>
      <c r="K128" s="6">
        <v>2.52</v>
      </c>
      <c r="M128">
        <f>MATCH(F128,MSFD_Classified!$G$2:$G$506,0)</f>
        <v>64</v>
      </c>
      <c r="N128">
        <v>64</v>
      </c>
      <c r="O128" t="str">
        <f t="shared" si="1"/>
        <v>Biological value Mammals</v>
      </c>
      <c r="P128" t="str">
        <f>INDEX(MSFD_Classified!$G$2:$G$506,Data!$N128,1)</f>
        <v>Biological value Mammals</v>
      </c>
      <c r="Q128" t="str">
        <f>INDEX(MSFD_Classified!D$2:D$506,Data!$N128,1)</f>
        <v>D1 - Biological diversity</v>
      </c>
      <c r="R128" t="str">
        <f>INDEX(MSFD_Classified!E$2:E$506,Data!$N128,1)</f>
        <v>Mammals</v>
      </c>
      <c r="S128" t="str">
        <f>INDEX(MSFD_Classified!F$2:F$506,Data!$N128,1)</f>
        <v>Biodiversity Indices</v>
      </c>
    </row>
    <row r="129" spans="1:19" x14ac:dyDescent="0.25">
      <c r="A129" s="10">
        <v>2</v>
      </c>
      <c r="B129" s="10" t="s">
        <v>78</v>
      </c>
      <c r="C129" s="10" t="s">
        <v>82</v>
      </c>
      <c r="D129" s="6">
        <v>6</v>
      </c>
      <c r="E129" s="6" t="s">
        <v>20</v>
      </c>
      <c r="F129" s="10" t="s">
        <v>103</v>
      </c>
      <c r="H129" s="6">
        <v>1</v>
      </c>
      <c r="I129" s="23">
        <v>2.5</v>
      </c>
      <c r="J129" s="6">
        <v>5</v>
      </c>
      <c r="K129" s="6">
        <v>2.14</v>
      </c>
      <c r="M129">
        <f>MATCH(F129,MSFD_Classified!$G$2:$G$506,0)</f>
        <v>64</v>
      </c>
      <c r="N129">
        <v>64</v>
      </c>
      <c r="O129" t="str">
        <f t="shared" si="1"/>
        <v>Biological value Mammals</v>
      </c>
      <c r="P129" t="str">
        <f>INDEX(MSFD_Classified!$G$2:$G$506,Data!$N129,1)</f>
        <v>Biological value Mammals</v>
      </c>
      <c r="Q129" t="str">
        <f>INDEX(MSFD_Classified!D$2:D$506,Data!$N129,1)</f>
        <v>D1 - Biological diversity</v>
      </c>
      <c r="R129" t="str">
        <f>INDEX(MSFD_Classified!E$2:E$506,Data!$N129,1)</f>
        <v>Mammals</v>
      </c>
      <c r="S129" t="str">
        <f>INDEX(MSFD_Classified!F$2:F$506,Data!$N129,1)</f>
        <v>Biodiversity Indices</v>
      </c>
    </row>
    <row r="130" spans="1:19" x14ac:dyDescent="0.25">
      <c r="A130" s="10">
        <v>2</v>
      </c>
      <c r="B130" s="10" t="s">
        <v>78</v>
      </c>
      <c r="C130" s="10" t="s">
        <v>83</v>
      </c>
      <c r="D130" s="6">
        <v>7</v>
      </c>
      <c r="E130" s="6" t="s">
        <v>20</v>
      </c>
      <c r="F130" s="10" t="s">
        <v>103</v>
      </c>
      <c r="H130" s="6">
        <v>1</v>
      </c>
      <c r="I130" s="23">
        <v>2.5</v>
      </c>
      <c r="J130" s="6">
        <v>5</v>
      </c>
      <c r="K130" s="6">
        <v>2.38</v>
      </c>
      <c r="M130">
        <f>MATCH(F130,MSFD_Classified!$G$2:$G$506,0)</f>
        <v>64</v>
      </c>
      <c r="N130">
        <v>64</v>
      </c>
      <c r="O130" t="str">
        <f t="shared" si="1"/>
        <v>Biological value Mammals</v>
      </c>
      <c r="P130" t="str">
        <f>INDEX(MSFD_Classified!$G$2:$G$506,Data!$N130,1)</f>
        <v>Biological value Mammals</v>
      </c>
      <c r="Q130" t="str">
        <f>INDEX(MSFD_Classified!D$2:D$506,Data!$N130,1)</f>
        <v>D1 - Biological diversity</v>
      </c>
      <c r="R130" t="str">
        <f>INDEX(MSFD_Classified!E$2:E$506,Data!$N130,1)</f>
        <v>Mammals</v>
      </c>
      <c r="S130" t="str">
        <f>INDEX(MSFD_Classified!F$2:F$506,Data!$N130,1)</f>
        <v>Biodiversity Indices</v>
      </c>
    </row>
    <row r="131" spans="1:19" x14ac:dyDescent="0.25">
      <c r="A131" s="10">
        <v>2</v>
      </c>
      <c r="B131" s="10" t="s">
        <v>78</v>
      </c>
      <c r="C131" s="10" t="s">
        <v>84</v>
      </c>
      <c r="D131" s="6">
        <v>8</v>
      </c>
      <c r="E131" s="6" t="s">
        <v>20</v>
      </c>
      <c r="F131" s="10" t="s">
        <v>103</v>
      </c>
      <c r="H131" s="6">
        <v>1</v>
      </c>
      <c r="I131" s="23">
        <v>2.5</v>
      </c>
      <c r="J131" s="6">
        <v>5</v>
      </c>
      <c r="K131" s="6">
        <v>2.25</v>
      </c>
      <c r="M131">
        <f>MATCH(F131,MSFD_Classified!$G$2:$G$506,0)</f>
        <v>64</v>
      </c>
      <c r="N131">
        <v>64</v>
      </c>
      <c r="O131" t="str">
        <f t="shared" ref="O131:O194" si="2">F131</f>
        <v>Biological value Mammals</v>
      </c>
      <c r="P131" t="str">
        <f>INDEX(MSFD_Classified!$G$2:$G$506,Data!$N131,1)</f>
        <v>Biological value Mammals</v>
      </c>
      <c r="Q131" t="str">
        <f>INDEX(MSFD_Classified!D$2:D$506,Data!$N131,1)</f>
        <v>D1 - Biological diversity</v>
      </c>
      <c r="R131" t="str">
        <f>INDEX(MSFD_Classified!E$2:E$506,Data!$N131,1)</f>
        <v>Mammals</v>
      </c>
      <c r="S131" t="str">
        <f>INDEX(MSFD_Classified!F$2:F$506,Data!$N131,1)</f>
        <v>Biodiversity Indices</v>
      </c>
    </row>
    <row r="132" spans="1:19" x14ac:dyDescent="0.25">
      <c r="A132" s="10">
        <v>2</v>
      </c>
      <c r="B132" s="10" t="s">
        <v>78</v>
      </c>
      <c r="C132" s="10" t="s">
        <v>85</v>
      </c>
      <c r="D132" s="6">
        <v>2</v>
      </c>
      <c r="E132" s="6" t="s">
        <v>20</v>
      </c>
      <c r="F132" s="10" t="s">
        <v>103</v>
      </c>
      <c r="H132" s="6">
        <v>1</v>
      </c>
      <c r="I132" s="23">
        <v>2.5</v>
      </c>
      <c r="J132" s="6">
        <v>5</v>
      </c>
      <c r="K132" s="6">
        <v>1.63</v>
      </c>
      <c r="M132">
        <f>MATCH(F132,MSFD_Classified!$G$2:$G$506,0)</f>
        <v>64</v>
      </c>
      <c r="N132">
        <v>64</v>
      </c>
      <c r="O132" t="str">
        <f t="shared" si="2"/>
        <v>Biological value Mammals</v>
      </c>
      <c r="P132" t="str">
        <f>INDEX(MSFD_Classified!$G$2:$G$506,Data!$N132,1)</f>
        <v>Biological value Mammals</v>
      </c>
      <c r="Q132" t="str">
        <f>INDEX(MSFD_Classified!D$2:D$506,Data!$N132,1)</f>
        <v>D1 - Biological diversity</v>
      </c>
      <c r="R132" t="str">
        <f>INDEX(MSFD_Classified!E$2:E$506,Data!$N132,1)</f>
        <v>Mammals</v>
      </c>
      <c r="S132" t="str">
        <f>INDEX(MSFD_Classified!F$2:F$506,Data!$N132,1)</f>
        <v>Biodiversity Indices</v>
      </c>
    </row>
    <row r="133" spans="1:19" x14ac:dyDescent="0.25">
      <c r="A133" s="10">
        <v>2</v>
      </c>
      <c r="B133" s="10" t="s">
        <v>78</v>
      </c>
      <c r="C133" s="10" t="s">
        <v>104</v>
      </c>
      <c r="D133" s="6">
        <v>1</v>
      </c>
      <c r="E133" s="6" t="s">
        <v>8</v>
      </c>
      <c r="F133" s="6" t="s">
        <v>105</v>
      </c>
      <c r="H133" s="23">
        <v>1</v>
      </c>
      <c r="I133" s="23">
        <v>0.3</v>
      </c>
      <c r="J133" s="6">
        <v>0</v>
      </c>
      <c r="K133" s="6">
        <v>0.12032490190406793</v>
      </c>
      <c r="M133">
        <f>MATCH(F133,MSFD_Classified!$G$2:$G$506,0)</f>
        <v>65</v>
      </c>
      <c r="N133">
        <v>65</v>
      </c>
      <c r="O133" t="str">
        <f t="shared" si="2"/>
        <v>Catch-biomass ratio Engraulis</v>
      </c>
      <c r="P133" t="str">
        <f>INDEX(MSFD_Classified!$G$2:$G$506,Data!$N133,1)</f>
        <v>Catch-biomass ratio Engraulis</v>
      </c>
      <c r="Q133" t="str">
        <f>INDEX(MSFD_Classified!D$2:D$506,Data!$N133,1)</f>
        <v>D3 -Populations of all commercially exploited fish and shellfish</v>
      </c>
      <c r="R133" t="str">
        <f>INDEX(MSFD_Classified!E$2:E$506,Data!$N133,1)</f>
        <v>Fish</v>
      </c>
      <c r="S133" t="str">
        <f>INDEX(MSFD_Classified!F$2:F$506,Data!$N133,1)</f>
        <v/>
      </c>
    </row>
    <row r="134" spans="1:19" x14ac:dyDescent="0.25">
      <c r="A134" s="10">
        <v>2</v>
      </c>
      <c r="B134" s="10" t="s">
        <v>78</v>
      </c>
      <c r="C134" s="10" t="s">
        <v>104</v>
      </c>
      <c r="D134" s="6">
        <v>1</v>
      </c>
      <c r="E134" s="6" t="s">
        <v>8</v>
      </c>
      <c r="F134" s="6" t="s">
        <v>106</v>
      </c>
      <c r="G134" s="6"/>
      <c r="H134" s="6">
        <v>3</v>
      </c>
      <c r="I134" s="6">
        <v>1</v>
      </c>
      <c r="J134" s="6">
        <v>0</v>
      </c>
      <c r="K134" s="24">
        <v>0.62250000000000005</v>
      </c>
      <c r="M134">
        <f>MATCH(F134,MSFD_Classified!$G$2:$G$506,0)</f>
        <v>66</v>
      </c>
      <c r="N134">
        <v>66</v>
      </c>
      <c r="O134" t="str">
        <f t="shared" si="2"/>
        <v>Fishing mortality L. budegassa (VIIIC &amp; Ixa)</v>
      </c>
      <c r="P134" t="str">
        <f>INDEX(MSFD_Classified!$G$2:$G$506,Data!$N134,1)</f>
        <v>Fishing mortality L. budegassa (VIIIC &amp; Ixa)</v>
      </c>
      <c r="Q134" t="str">
        <f>INDEX(MSFD_Classified!D$2:D$506,Data!$N134,1)</f>
        <v>D3 -Populations of all commercially exploited fish and shellfish</v>
      </c>
      <c r="R134" t="str">
        <f>INDEX(MSFD_Classified!E$2:E$506,Data!$N134,1)</f>
        <v>Fish</v>
      </c>
      <c r="S134" t="str">
        <f>INDEX(MSFD_Classified!F$2:F$506,Data!$N134,1)</f>
        <v/>
      </c>
    </row>
    <row r="135" spans="1:19" x14ac:dyDescent="0.25">
      <c r="A135" s="10">
        <v>2</v>
      </c>
      <c r="B135" s="10" t="s">
        <v>78</v>
      </c>
      <c r="C135" s="10" t="s">
        <v>104</v>
      </c>
      <c r="D135" s="6">
        <v>1</v>
      </c>
      <c r="E135" s="6" t="s">
        <v>8</v>
      </c>
      <c r="F135" s="6" t="s">
        <v>107</v>
      </c>
      <c r="G135" s="6"/>
      <c r="H135" s="6">
        <v>1</v>
      </c>
      <c r="I135" s="6">
        <v>0.19</v>
      </c>
      <c r="J135" s="6">
        <v>0</v>
      </c>
      <c r="K135" s="24">
        <v>0.1875</v>
      </c>
      <c r="M135">
        <f>MATCH(F135,MSFD_Classified!$G$2:$G$506,0)</f>
        <v>67</v>
      </c>
      <c r="N135">
        <v>67</v>
      </c>
      <c r="O135" t="str">
        <f t="shared" si="2"/>
        <v>Fishing mortality L. piscatorius</v>
      </c>
      <c r="P135" t="str">
        <f>INDEX(MSFD_Classified!$G$2:$G$506,Data!$N135,1)</f>
        <v>Fishing mortality L. piscatorius</v>
      </c>
      <c r="Q135" t="str">
        <f>INDEX(MSFD_Classified!D$2:D$506,Data!$N135,1)</f>
        <v>D3 -Populations of all commercially exploited fish and shellfish</v>
      </c>
      <c r="R135" t="str">
        <f>INDEX(MSFD_Classified!E$2:E$506,Data!$N135,1)</f>
        <v>Fish</v>
      </c>
      <c r="S135" t="str">
        <f>INDEX(MSFD_Classified!F$2:F$506,Data!$N135,1)</f>
        <v/>
      </c>
    </row>
    <row r="136" spans="1:19" x14ac:dyDescent="0.25">
      <c r="A136" s="10">
        <v>2</v>
      </c>
      <c r="B136" s="10" t="s">
        <v>78</v>
      </c>
      <c r="C136" s="10" t="s">
        <v>104</v>
      </c>
      <c r="D136" s="6">
        <v>1</v>
      </c>
      <c r="E136" s="6" t="s">
        <v>8</v>
      </c>
      <c r="F136" s="10" t="s">
        <v>108</v>
      </c>
      <c r="H136" s="6">
        <v>1</v>
      </c>
      <c r="I136" s="23">
        <v>0.17</v>
      </c>
      <c r="J136" s="6">
        <v>0</v>
      </c>
      <c r="K136" s="24">
        <f>AVERAGE(0.258,0.274,  0.178,0.359 )</f>
        <v>0.26724999999999999</v>
      </c>
      <c r="M136">
        <f>MATCH(F136,MSFD_Classified!$G$2:$G$506,0)</f>
        <v>68</v>
      </c>
      <c r="N136">
        <v>68</v>
      </c>
      <c r="O136" t="str">
        <f t="shared" si="2"/>
        <v>Fishing mortality L. boscii (8c9a)</v>
      </c>
      <c r="P136" t="str">
        <f>INDEX(MSFD_Classified!$G$2:$G$506,Data!$N136,1)</f>
        <v>Fishing mortality L. boscii (8c9a)</v>
      </c>
      <c r="Q136" t="str">
        <f>INDEX(MSFD_Classified!D$2:D$506,Data!$N136,1)</f>
        <v>D3 -Populations of all commercially exploited fish and shellfish</v>
      </c>
      <c r="R136" t="str">
        <f>INDEX(MSFD_Classified!E$2:E$506,Data!$N136,1)</f>
        <v>Fish</v>
      </c>
      <c r="S136" t="str">
        <f>INDEX(MSFD_Classified!F$2:F$506,Data!$N136,1)</f>
        <v/>
      </c>
    </row>
    <row r="137" spans="1:19" x14ac:dyDescent="0.25">
      <c r="A137" s="10">
        <v>2</v>
      </c>
      <c r="B137" s="10" t="s">
        <v>78</v>
      </c>
      <c r="C137" s="10" t="s">
        <v>104</v>
      </c>
      <c r="D137" s="6">
        <v>1</v>
      </c>
      <c r="E137" s="6" t="s">
        <v>8</v>
      </c>
      <c r="F137" s="10" t="s">
        <v>109</v>
      </c>
      <c r="H137" s="6">
        <v>1</v>
      </c>
      <c r="I137" s="23">
        <v>0.17</v>
      </c>
      <c r="J137" s="6">
        <v>0</v>
      </c>
      <c r="K137" s="24">
        <f>AVERAGE(0.078,0.162,0.227,0.133 )</f>
        <v>0.15</v>
      </c>
      <c r="M137">
        <f>MATCH(F137,MSFD_Classified!$G$2:$G$506,0)</f>
        <v>69</v>
      </c>
      <c r="N137">
        <v>69</v>
      </c>
      <c r="O137" t="str">
        <f t="shared" si="2"/>
        <v>Fishing mortality L. whiffiagonis (8c9a)</v>
      </c>
      <c r="P137" t="str">
        <f>INDEX(MSFD_Classified!$G$2:$G$506,Data!$N137,1)</f>
        <v>Fishing mortality L. whiffiagonis (8c9a)</v>
      </c>
      <c r="Q137" t="str">
        <f>INDEX(MSFD_Classified!D$2:D$506,Data!$N137,1)</f>
        <v>D3 -Populations of all commercially exploited fish and shellfish</v>
      </c>
      <c r="R137" t="str">
        <f>INDEX(MSFD_Classified!E$2:E$506,Data!$N137,1)</f>
        <v>Fish</v>
      </c>
      <c r="S137" t="str">
        <f>INDEX(MSFD_Classified!F$2:F$506,Data!$N137,1)</f>
        <v/>
      </c>
    </row>
    <row r="138" spans="1:19" x14ac:dyDescent="0.25">
      <c r="A138" s="10">
        <v>2</v>
      </c>
      <c r="B138" s="10" t="s">
        <v>78</v>
      </c>
      <c r="C138" s="10" t="s">
        <v>104</v>
      </c>
      <c r="D138" s="6">
        <v>1</v>
      </c>
      <c r="E138" s="6" t="s">
        <v>8</v>
      </c>
      <c r="F138" s="10" t="s">
        <v>110</v>
      </c>
      <c r="H138" s="6">
        <v>1</v>
      </c>
      <c r="I138" s="23">
        <v>0.27</v>
      </c>
      <c r="J138" s="6">
        <v>0</v>
      </c>
      <c r="K138" s="6">
        <v>0.375</v>
      </c>
      <c r="M138">
        <f>MATCH(F138,MSFD_Classified!$G$2:$G$506,0)</f>
        <v>70</v>
      </c>
      <c r="N138">
        <v>70</v>
      </c>
      <c r="O138" t="str">
        <f t="shared" si="2"/>
        <v>Fishing mortality Merluccius BoB+North</v>
      </c>
      <c r="P138" t="str">
        <f>INDEX(MSFD_Classified!$G$2:$G$506,Data!$N138,1)</f>
        <v>Fishing mortality Merluccius BoB+North</v>
      </c>
      <c r="Q138" t="str">
        <f>INDEX(MSFD_Classified!D$2:D$506,Data!$N138,1)</f>
        <v>D3 -Populations of all commercially exploited fish and shellfish</v>
      </c>
      <c r="R138" t="str">
        <f>INDEX(MSFD_Classified!E$2:E$506,Data!$N138,1)</f>
        <v>Fish</v>
      </c>
      <c r="S138" t="str">
        <f>INDEX(MSFD_Classified!F$2:F$506,Data!$N138,1)</f>
        <v/>
      </c>
    </row>
    <row r="139" spans="1:19" x14ac:dyDescent="0.25">
      <c r="A139" s="10">
        <v>2</v>
      </c>
      <c r="B139" s="10" t="s">
        <v>78</v>
      </c>
      <c r="C139" s="10" t="s">
        <v>104</v>
      </c>
      <c r="D139" s="6">
        <v>1</v>
      </c>
      <c r="E139" s="6" t="s">
        <v>8</v>
      </c>
      <c r="F139" s="6" t="s">
        <v>111</v>
      </c>
      <c r="G139" s="6"/>
      <c r="H139" s="6">
        <v>1</v>
      </c>
      <c r="I139" s="23">
        <v>0.24</v>
      </c>
      <c r="J139" s="6">
        <v>0</v>
      </c>
      <c r="K139" s="6">
        <v>0.70700000000000007</v>
      </c>
      <c r="M139">
        <f>MATCH(F139,MSFD_Classified!$G$2:$G$506,0)</f>
        <v>71</v>
      </c>
      <c r="N139">
        <v>71</v>
      </c>
      <c r="O139" t="str">
        <f t="shared" si="2"/>
        <v>Fishing Mortality Merluccius  Iberian Waters</v>
      </c>
      <c r="P139" t="str">
        <f>INDEX(MSFD_Classified!$G$2:$G$506,Data!$N139,1)</f>
        <v>Fishing Mortality Merluccius  Iberian Waters</v>
      </c>
      <c r="Q139" t="str">
        <f>INDEX(MSFD_Classified!D$2:D$506,Data!$N139,1)</f>
        <v>D3 -Populations of all commercially exploited fish and shellfish</v>
      </c>
      <c r="R139" t="str">
        <f>INDEX(MSFD_Classified!E$2:E$506,Data!$N139,1)</f>
        <v>Fish</v>
      </c>
      <c r="S139" t="str">
        <f>INDEX(MSFD_Classified!F$2:F$506,Data!$N139,1)</f>
        <v/>
      </c>
    </row>
    <row r="140" spans="1:19" x14ac:dyDescent="0.25">
      <c r="A140" s="10">
        <v>2</v>
      </c>
      <c r="B140" s="10" t="s">
        <v>78</v>
      </c>
      <c r="C140" s="10" t="s">
        <v>104</v>
      </c>
      <c r="D140" s="6">
        <v>1</v>
      </c>
      <c r="E140" s="6" t="s">
        <v>8</v>
      </c>
      <c r="F140" s="6" t="s">
        <v>112</v>
      </c>
      <c r="G140" s="6"/>
      <c r="H140" s="6">
        <v>1</v>
      </c>
      <c r="I140" s="23">
        <v>0.27</v>
      </c>
      <c r="J140" s="6">
        <v>0</v>
      </c>
      <c r="K140" s="6">
        <f>AVERAGE(0.6,0.68,0.51,0.44)</f>
        <v>0.5575</v>
      </c>
      <c r="M140">
        <f>MATCH(F140,MSFD_Classified!$G$2:$G$506,0)</f>
        <v>72</v>
      </c>
      <c r="N140">
        <v>72</v>
      </c>
      <c r="O140" t="str">
        <f t="shared" si="2"/>
        <v>Fishing mortality Sardine VIIIc+Ixa</v>
      </c>
      <c r="P140" t="str">
        <f>INDEX(MSFD_Classified!$G$2:$G$506,Data!$N140,1)</f>
        <v>Fishing mortality Sardine VIIIc+Ixa</v>
      </c>
      <c r="Q140" t="str">
        <f>INDEX(MSFD_Classified!D$2:D$506,Data!$N140,1)</f>
        <v>D3 -Populations of all commercially exploited fish and shellfish</v>
      </c>
      <c r="R140" t="str">
        <f>INDEX(MSFD_Classified!E$2:E$506,Data!$N140,1)</f>
        <v>Fish</v>
      </c>
      <c r="S140" t="str">
        <f>INDEX(MSFD_Classified!F$2:F$506,Data!$N140,1)</f>
        <v/>
      </c>
    </row>
    <row r="141" spans="1:19" x14ac:dyDescent="0.25">
      <c r="A141" s="10">
        <v>2</v>
      </c>
      <c r="B141" s="10" t="s">
        <v>78</v>
      </c>
      <c r="C141" s="10" t="s">
        <v>104</v>
      </c>
      <c r="D141" s="6">
        <v>1</v>
      </c>
      <c r="E141" s="6" t="s">
        <v>8</v>
      </c>
      <c r="F141" s="10" t="s">
        <v>113</v>
      </c>
      <c r="H141" s="6">
        <v>1</v>
      </c>
      <c r="I141" s="23">
        <v>0.13</v>
      </c>
      <c r="J141" s="6">
        <v>0</v>
      </c>
      <c r="K141" s="6">
        <v>0.14900000000000002</v>
      </c>
      <c r="M141">
        <f>MATCH(F141,MSFD_Classified!$G$2:$G$506,0)</f>
        <v>73</v>
      </c>
      <c r="N141">
        <v>73</v>
      </c>
      <c r="O141" t="str">
        <f t="shared" si="2"/>
        <v>Fishing mortality Trachurus</v>
      </c>
      <c r="P141" t="str">
        <f>INDEX(MSFD_Classified!$G$2:$G$506,Data!$N141,1)</f>
        <v>Fishing mortality Trachurus</v>
      </c>
      <c r="Q141" t="str">
        <f>INDEX(MSFD_Classified!D$2:D$506,Data!$N141,1)</f>
        <v>D3 -Populations of all commercially exploited fish and shellfish</v>
      </c>
      <c r="R141" t="str">
        <f>INDEX(MSFD_Classified!E$2:E$506,Data!$N141,1)</f>
        <v>Fish</v>
      </c>
      <c r="S141" t="str">
        <f>INDEX(MSFD_Classified!F$2:F$506,Data!$N141,1)</f>
        <v/>
      </c>
    </row>
    <row r="142" spans="1:19" x14ac:dyDescent="0.25">
      <c r="A142" s="10">
        <v>2</v>
      </c>
      <c r="B142" s="10" t="s">
        <v>78</v>
      </c>
      <c r="C142" s="10" t="s">
        <v>104</v>
      </c>
      <c r="D142" s="6">
        <v>1</v>
      </c>
      <c r="E142" s="6" t="s">
        <v>8</v>
      </c>
      <c r="F142" s="10" t="s">
        <v>114</v>
      </c>
      <c r="H142" s="6">
        <v>1</v>
      </c>
      <c r="I142" s="23">
        <v>0.22</v>
      </c>
      <c r="J142" s="6">
        <v>0</v>
      </c>
      <c r="K142" s="6">
        <v>0.21725</v>
      </c>
      <c r="M142">
        <f>MATCH(F142,MSFD_Classified!$G$2:$G$506,0)</f>
        <v>74</v>
      </c>
      <c r="N142">
        <v>74</v>
      </c>
      <c r="O142" t="str">
        <f t="shared" si="2"/>
        <v>Fishing mortality Scomber (NEAM)</v>
      </c>
      <c r="P142" t="str">
        <f>INDEX(MSFD_Classified!$G$2:$G$506,Data!$N142,1)</f>
        <v>Fishing mortality Scomber (NEAM)</v>
      </c>
      <c r="Q142" t="str">
        <f>INDEX(MSFD_Classified!D$2:D$506,Data!$N142,1)</f>
        <v>D3 -Populations of all commercially exploited fish and shellfish</v>
      </c>
      <c r="R142" t="str">
        <f>INDEX(MSFD_Classified!E$2:E$506,Data!$N142,1)</f>
        <v>Fish</v>
      </c>
      <c r="S142" t="str">
        <f>INDEX(MSFD_Classified!F$2:F$506,Data!$N142,1)</f>
        <v/>
      </c>
    </row>
    <row r="143" spans="1:19" x14ac:dyDescent="0.25">
      <c r="A143" s="10">
        <v>2</v>
      </c>
      <c r="B143" s="10" t="s">
        <v>78</v>
      </c>
      <c r="C143" s="10" t="s">
        <v>104</v>
      </c>
      <c r="D143" s="6">
        <v>1</v>
      </c>
      <c r="E143" s="6" t="s">
        <v>8</v>
      </c>
      <c r="F143" s="10" t="s">
        <v>115</v>
      </c>
      <c r="H143" s="6">
        <v>1</v>
      </c>
      <c r="I143" s="25">
        <v>0.3</v>
      </c>
      <c r="J143" s="6">
        <v>0</v>
      </c>
      <c r="K143" s="24">
        <f>AVERAGE(0.181,0.04,0.104,0.161 )</f>
        <v>0.1215</v>
      </c>
      <c r="M143">
        <f>MATCH(F143,MSFD_Classified!$G$2:$G$506,0)</f>
        <v>75</v>
      </c>
      <c r="N143">
        <v>75</v>
      </c>
      <c r="O143" t="str">
        <f t="shared" si="2"/>
        <v>Fishing mortality Micromesistius (I-IX)</v>
      </c>
      <c r="P143" t="str">
        <f>INDEX(MSFD_Classified!$G$2:$G$506,Data!$N143,1)</f>
        <v>Fishing mortality Micromesistius (I-IX)</v>
      </c>
      <c r="Q143" t="str">
        <f>INDEX(MSFD_Classified!D$2:D$506,Data!$N143,1)</f>
        <v>D3 -Populations of all commercially exploited fish and shellfish</v>
      </c>
      <c r="R143" t="str">
        <f>INDEX(MSFD_Classified!E$2:E$506,Data!$N143,1)</f>
        <v>Fish</v>
      </c>
      <c r="S143" t="str">
        <f>INDEX(MSFD_Classified!F$2:F$506,Data!$N143,1)</f>
        <v/>
      </c>
    </row>
    <row r="144" spans="1:19" x14ac:dyDescent="0.25">
      <c r="A144" s="10">
        <v>2</v>
      </c>
      <c r="B144" s="10" t="s">
        <v>78</v>
      </c>
      <c r="C144" s="10" t="s">
        <v>104</v>
      </c>
      <c r="D144" s="6">
        <v>1</v>
      </c>
      <c r="E144" s="6" t="s">
        <v>8</v>
      </c>
      <c r="F144" s="10" t="s">
        <v>116</v>
      </c>
      <c r="H144" s="6">
        <v>1</v>
      </c>
      <c r="I144" s="6">
        <v>0.14860000000000001</v>
      </c>
      <c r="J144" s="6">
        <v>0</v>
      </c>
      <c r="K144" s="24">
        <v>7.8874734661800006E-2</v>
      </c>
      <c r="M144">
        <f>MATCH(F144,MSFD_Classified!$G$2:$G$506,0)</f>
        <v>76</v>
      </c>
      <c r="N144">
        <v>76</v>
      </c>
      <c r="O144" t="str">
        <f t="shared" si="2"/>
        <v>Fishing mortality T. alalunga</v>
      </c>
      <c r="P144" t="str">
        <f>INDEX(MSFD_Classified!$G$2:$G$506,Data!$N144,1)</f>
        <v>Fishing mortality T. alalunga</v>
      </c>
      <c r="Q144" t="str">
        <f>INDEX(MSFD_Classified!D$2:D$506,Data!$N144,1)</f>
        <v>D3 -Populations of all commercially exploited fish and shellfish</v>
      </c>
      <c r="R144" t="str">
        <f>INDEX(MSFD_Classified!E$2:E$506,Data!$N144,1)</f>
        <v>Fish</v>
      </c>
      <c r="S144" t="str">
        <f>INDEX(MSFD_Classified!F$2:F$506,Data!$N144,1)</f>
        <v/>
      </c>
    </row>
    <row r="145" spans="1:19" x14ac:dyDescent="0.25">
      <c r="A145" s="10">
        <v>2</v>
      </c>
      <c r="B145" s="10" t="s">
        <v>78</v>
      </c>
      <c r="C145" s="10" t="s">
        <v>104</v>
      </c>
      <c r="D145" s="6">
        <v>1</v>
      </c>
      <c r="E145" s="6" t="s">
        <v>8</v>
      </c>
      <c r="F145" s="10" t="s">
        <v>117</v>
      </c>
      <c r="H145" s="6">
        <v>1</v>
      </c>
      <c r="I145" s="6">
        <v>0.30250000000000016</v>
      </c>
      <c r="J145" s="6">
        <v>0</v>
      </c>
      <c r="K145" s="24">
        <v>0.108</v>
      </c>
      <c r="M145">
        <f>MATCH(F145,MSFD_Classified!$G$2:$G$506,0)</f>
        <v>77</v>
      </c>
      <c r="N145">
        <v>77</v>
      </c>
      <c r="O145" t="str">
        <f t="shared" si="2"/>
        <v>Fishing mortality T. thynnus</v>
      </c>
      <c r="P145" t="str">
        <f>INDEX(MSFD_Classified!$G$2:$G$506,Data!$N145,1)</f>
        <v>Fishing mortality T. thynnus</v>
      </c>
      <c r="Q145" t="str">
        <f>INDEX(MSFD_Classified!D$2:D$506,Data!$N145,1)</f>
        <v>D3 -Populations of all commercially exploited fish and shellfish</v>
      </c>
      <c r="R145" t="str">
        <f>INDEX(MSFD_Classified!E$2:E$506,Data!$N145,1)</f>
        <v>Fish</v>
      </c>
      <c r="S145" t="str">
        <f>INDEX(MSFD_Classified!F$2:F$506,Data!$N145,1)</f>
        <v/>
      </c>
    </row>
    <row r="146" spans="1:19" x14ac:dyDescent="0.25">
      <c r="A146" s="10">
        <v>2</v>
      </c>
      <c r="B146" s="10" t="s">
        <v>78</v>
      </c>
      <c r="C146" s="10" t="s">
        <v>104</v>
      </c>
      <c r="D146" s="6">
        <v>1</v>
      </c>
      <c r="E146" s="6" t="s">
        <v>8</v>
      </c>
      <c r="F146" s="10" t="s">
        <v>118</v>
      </c>
      <c r="G146" s="10" t="s">
        <v>25</v>
      </c>
      <c r="H146" s="6">
        <v>0</v>
      </c>
      <c r="I146" s="26">
        <v>50</v>
      </c>
      <c r="J146" s="6">
        <v>100</v>
      </c>
      <c r="K146" s="6">
        <v>99.99</v>
      </c>
      <c r="M146">
        <f>MATCH(F146,MSFD_Classified!$G$2:$G$506,0)</f>
        <v>78</v>
      </c>
      <c r="N146">
        <v>78</v>
      </c>
      <c r="O146" t="str">
        <f t="shared" si="2"/>
        <v>Fish larger than mean size 1st sexual maturation Engraulis</v>
      </c>
      <c r="P146" t="str">
        <f>INDEX(MSFD_Classified!$G$2:$G$506,Data!$N146,1)</f>
        <v>Fish larger than mean size 1st sexual maturation Engraulis</v>
      </c>
      <c r="Q146" t="str">
        <f>INDEX(MSFD_Classified!D$2:D$506,Data!$N146,1)</f>
        <v>D3 -Populations of all commercially exploited fish and shellfish</v>
      </c>
      <c r="R146" t="str">
        <f>INDEX(MSFD_Classified!E$2:E$506,Data!$N146,1)</f>
        <v>Fish</v>
      </c>
      <c r="S146" t="str">
        <f>INDEX(MSFD_Classified!F$2:F$506,Data!$N146,1)</f>
        <v/>
      </c>
    </row>
    <row r="147" spans="1:19" x14ac:dyDescent="0.25">
      <c r="A147" s="10">
        <v>2</v>
      </c>
      <c r="B147" s="10" t="s">
        <v>78</v>
      </c>
      <c r="C147" s="10" t="s">
        <v>104</v>
      </c>
      <c r="D147" s="6">
        <v>1</v>
      </c>
      <c r="E147" s="6" t="s">
        <v>8</v>
      </c>
      <c r="F147" s="10" t="s">
        <v>119</v>
      </c>
      <c r="G147" s="10" t="s">
        <v>25</v>
      </c>
      <c r="H147" s="6">
        <v>0</v>
      </c>
      <c r="I147" s="26">
        <v>50</v>
      </c>
      <c r="J147" s="6">
        <v>100</v>
      </c>
      <c r="K147" s="6">
        <v>46.440000000000005</v>
      </c>
      <c r="M147">
        <f>MATCH(F147,MSFD_Classified!$G$2:$G$506,0)</f>
        <v>79</v>
      </c>
      <c r="N147">
        <v>79</v>
      </c>
      <c r="O147" t="str">
        <f t="shared" si="2"/>
        <v>Fish larger than mean size 1st sexual maturation L. budegassa</v>
      </c>
      <c r="P147" t="str">
        <f>INDEX(MSFD_Classified!$G$2:$G$506,Data!$N147,1)</f>
        <v>Fish larger than mean size 1st sexual maturation L. budegassa</v>
      </c>
      <c r="Q147" t="str">
        <f>INDEX(MSFD_Classified!D$2:D$506,Data!$N147,1)</f>
        <v>D3 -Populations of all commercially exploited fish and shellfish</v>
      </c>
      <c r="R147" t="str">
        <f>INDEX(MSFD_Classified!E$2:E$506,Data!$N147,1)</f>
        <v>Fish</v>
      </c>
      <c r="S147" t="str">
        <f>INDEX(MSFD_Classified!F$2:F$506,Data!$N147,1)</f>
        <v/>
      </c>
    </row>
    <row r="148" spans="1:19" x14ac:dyDescent="0.25">
      <c r="A148" s="10">
        <v>2</v>
      </c>
      <c r="B148" s="10" t="s">
        <v>78</v>
      </c>
      <c r="C148" s="10" t="s">
        <v>104</v>
      </c>
      <c r="D148" s="6">
        <v>1</v>
      </c>
      <c r="E148" s="6" t="s">
        <v>8</v>
      </c>
      <c r="F148" s="10" t="s">
        <v>120</v>
      </c>
      <c r="G148" s="10" t="s">
        <v>25</v>
      </c>
      <c r="H148" s="6">
        <v>0</v>
      </c>
      <c r="I148" s="26">
        <v>50</v>
      </c>
      <c r="J148" s="6">
        <v>100</v>
      </c>
      <c r="K148" s="6">
        <v>55.5</v>
      </c>
      <c r="M148">
        <f>MATCH(F148,MSFD_Classified!$G$2:$G$506,0)</f>
        <v>80</v>
      </c>
      <c r="N148">
        <v>80</v>
      </c>
      <c r="O148" t="str">
        <f t="shared" si="2"/>
        <v>Fish larger than mean size 1st sexual maturation L. piscatorius</v>
      </c>
      <c r="P148" t="str">
        <f>INDEX(MSFD_Classified!$G$2:$G$506,Data!$N148,1)</f>
        <v>Fish larger than mean size 1st sexual maturation L. piscatorius</v>
      </c>
      <c r="Q148" t="str">
        <f>INDEX(MSFD_Classified!D$2:D$506,Data!$N148,1)</f>
        <v>D3 -Populations of all commercially exploited fish and shellfish</v>
      </c>
      <c r="R148" t="str">
        <f>INDEX(MSFD_Classified!E$2:E$506,Data!$N148,1)</f>
        <v>Fish</v>
      </c>
      <c r="S148" t="str">
        <f>INDEX(MSFD_Classified!F$2:F$506,Data!$N148,1)</f>
        <v/>
      </c>
    </row>
    <row r="149" spans="1:19" x14ac:dyDescent="0.25">
      <c r="A149" s="10">
        <v>2</v>
      </c>
      <c r="B149" s="10" t="s">
        <v>78</v>
      </c>
      <c r="C149" s="10" t="s">
        <v>104</v>
      </c>
      <c r="D149" s="6">
        <v>1</v>
      </c>
      <c r="E149" s="6" t="s">
        <v>8</v>
      </c>
      <c r="F149" s="10" t="s">
        <v>121</v>
      </c>
      <c r="G149" s="10" t="s">
        <v>25</v>
      </c>
      <c r="H149" s="6">
        <v>0</v>
      </c>
      <c r="I149" s="26">
        <v>50</v>
      </c>
      <c r="J149" s="6">
        <v>100</v>
      </c>
      <c r="K149" s="6">
        <v>99.88</v>
      </c>
      <c r="M149">
        <f>MATCH(F149,MSFD_Classified!$G$2:$G$506,0)</f>
        <v>81</v>
      </c>
      <c r="N149">
        <v>81</v>
      </c>
      <c r="O149" t="str">
        <f t="shared" si="2"/>
        <v>Fish larger than mean size 1st sexual maturation L. boscii</v>
      </c>
      <c r="P149" t="str">
        <f>INDEX(MSFD_Classified!$G$2:$G$506,Data!$N149,1)</f>
        <v>Fish larger than mean size 1st sexual maturation L. boscii</v>
      </c>
      <c r="Q149" t="str">
        <f>INDEX(MSFD_Classified!D$2:D$506,Data!$N149,1)</f>
        <v>D3 -Populations of all commercially exploited fish and shellfish</v>
      </c>
      <c r="R149" t="str">
        <f>INDEX(MSFD_Classified!E$2:E$506,Data!$N149,1)</f>
        <v>Fish</v>
      </c>
      <c r="S149" t="str">
        <f>INDEX(MSFD_Classified!F$2:F$506,Data!$N149,1)</f>
        <v/>
      </c>
    </row>
    <row r="150" spans="1:19" x14ac:dyDescent="0.25">
      <c r="A150" s="10">
        <v>2</v>
      </c>
      <c r="B150" s="10" t="s">
        <v>78</v>
      </c>
      <c r="C150" s="10" t="s">
        <v>104</v>
      </c>
      <c r="D150" s="6">
        <v>1</v>
      </c>
      <c r="E150" s="6" t="s">
        <v>8</v>
      </c>
      <c r="F150" s="10" t="s">
        <v>122</v>
      </c>
      <c r="G150" s="10" t="s">
        <v>25</v>
      </c>
      <c r="H150" s="6">
        <v>0</v>
      </c>
      <c r="I150" s="26">
        <v>50</v>
      </c>
      <c r="J150" s="6">
        <v>100</v>
      </c>
      <c r="K150" s="6">
        <v>42.839999999999996</v>
      </c>
      <c r="M150">
        <f>MATCH(F150,MSFD_Classified!$G$2:$G$506,0)</f>
        <v>82</v>
      </c>
      <c r="N150">
        <v>82</v>
      </c>
      <c r="O150" t="str">
        <f t="shared" si="2"/>
        <v>Fish larger than mean size 1st sexual maturation L. whiffiagonis</v>
      </c>
      <c r="P150" t="str">
        <f>INDEX(MSFD_Classified!$G$2:$G$506,Data!$N150,1)</f>
        <v>Fish larger than mean size 1st sexual maturation L. whiffiagonis</v>
      </c>
      <c r="Q150" t="str">
        <f>INDEX(MSFD_Classified!D$2:D$506,Data!$N150,1)</f>
        <v>D3 -Populations of all commercially exploited fish and shellfish</v>
      </c>
      <c r="R150" t="str">
        <f>INDEX(MSFD_Classified!E$2:E$506,Data!$N150,1)</f>
        <v>Fish</v>
      </c>
      <c r="S150" t="str">
        <f>INDEX(MSFD_Classified!F$2:F$506,Data!$N150,1)</f>
        <v/>
      </c>
    </row>
    <row r="151" spans="1:19" x14ac:dyDescent="0.25">
      <c r="A151" s="10">
        <v>2</v>
      </c>
      <c r="B151" s="10" t="s">
        <v>78</v>
      </c>
      <c r="C151" s="10" t="s">
        <v>104</v>
      </c>
      <c r="D151" s="6">
        <v>1</v>
      </c>
      <c r="E151" s="6" t="s">
        <v>8</v>
      </c>
      <c r="F151" s="10" t="s">
        <v>123</v>
      </c>
      <c r="G151" s="10" t="s">
        <v>25</v>
      </c>
      <c r="H151" s="6">
        <v>0</v>
      </c>
      <c r="I151" s="26">
        <v>50</v>
      </c>
      <c r="J151" s="6">
        <v>100</v>
      </c>
      <c r="K151" s="6">
        <v>16.68</v>
      </c>
      <c r="M151">
        <f>MATCH(F151,MSFD_Classified!$G$2:$G$506,0)</f>
        <v>83</v>
      </c>
      <c r="N151">
        <v>83</v>
      </c>
      <c r="O151" t="str">
        <f t="shared" si="2"/>
        <v>Fish larger than mean size 1st sexual maturation Merluccius</v>
      </c>
      <c r="P151" t="str">
        <f>INDEX(MSFD_Classified!$G$2:$G$506,Data!$N151,1)</f>
        <v>Fish larger than mean size 1st sexual maturation Merluccius</v>
      </c>
      <c r="Q151" t="str">
        <f>INDEX(MSFD_Classified!D$2:D$506,Data!$N151,1)</f>
        <v>D3 -Populations of all commercially exploited fish and shellfish</v>
      </c>
      <c r="R151" t="str">
        <f>INDEX(MSFD_Classified!E$2:E$506,Data!$N151,1)</f>
        <v>Fish</v>
      </c>
      <c r="S151" t="str">
        <f>INDEX(MSFD_Classified!F$2:F$506,Data!$N151,1)</f>
        <v/>
      </c>
    </row>
    <row r="152" spans="1:19" x14ac:dyDescent="0.25">
      <c r="A152" s="10">
        <v>2</v>
      </c>
      <c r="B152" s="10" t="s">
        <v>78</v>
      </c>
      <c r="C152" s="10" t="s">
        <v>104</v>
      </c>
      <c r="D152" s="6">
        <v>1</v>
      </c>
      <c r="E152" s="6" t="s">
        <v>8</v>
      </c>
      <c r="F152" s="10" t="s">
        <v>124</v>
      </c>
      <c r="G152" s="10" t="s">
        <v>25</v>
      </c>
      <c r="H152" s="6">
        <v>0</v>
      </c>
      <c r="I152" s="26">
        <v>50</v>
      </c>
      <c r="J152" s="6">
        <v>100</v>
      </c>
      <c r="K152" s="6">
        <v>43.8</v>
      </c>
      <c r="M152">
        <f>MATCH(F152,MSFD_Classified!$G$2:$G$506,0)</f>
        <v>84</v>
      </c>
      <c r="N152">
        <v>84</v>
      </c>
      <c r="O152" t="str">
        <f t="shared" si="2"/>
        <v>Fish larger than mean size 1st sexual maturation Trachurus</v>
      </c>
      <c r="P152" t="str">
        <f>INDEX(MSFD_Classified!$G$2:$G$506,Data!$N152,1)</f>
        <v>Fish larger than mean size 1st sexual maturation Trachurus</v>
      </c>
      <c r="Q152" t="str">
        <f>INDEX(MSFD_Classified!D$2:D$506,Data!$N152,1)</f>
        <v>D3 -Populations of all commercially exploited fish and shellfish</v>
      </c>
      <c r="R152" t="str">
        <f>INDEX(MSFD_Classified!E$2:E$506,Data!$N152,1)</f>
        <v>Fish</v>
      </c>
      <c r="S152" t="str">
        <f>INDEX(MSFD_Classified!F$2:F$506,Data!$N152,1)</f>
        <v/>
      </c>
    </row>
    <row r="153" spans="1:19" x14ac:dyDescent="0.25">
      <c r="A153" s="10">
        <v>2</v>
      </c>
      <c r="B153" s="10" t="s">
        <v>78</v>
      </c>
      <c r="C153" s="10" t="s">
        <v>104</v>
      </c>
      <c r="D153" s="6">
        <v>1</v>
      </c>
      <c r="E153" s="6" t="s">
        <v>8</v>
      </c>
      <c r="F153" s="10" t="s">
        <v>125</v>
      </c>
      <c r="G153" s="10" t="s">
        <v>25</v>
      </c>
      <c r="H153" s="6">
        <v>0</v>
      </c>
      <c r="I153" s="26">
        <v>50</v>
      </c>
      <c r="J153" s="6">
        <v>100</v>
      </c>
      <c r="K153" s="6">
        <v>75.400000000000006</v>
      </c>
      <c r="M153">
        <f>MATCH(F153,MSFD_Classified!$G$2:$G$506,0)</f>
        <v>85</v>
      </c>
      <c r="N153">
        <v>85</v>
      </c>
      <c r="O153" t="str">
        <f t="shared" si="2"/>
        <v>Fish larger than mean size 1st sexual maturation Scomber</v>
      </c>
      <c r="P153" t="str">
        <f>INDEX(MSFD_Classified!$G$2:$G$506,Data!$N153,1)</f>
        <v>Fish larger than mean size 1st sexual maturation Scomber</v>
      </c>
      <c r="Q153" t="str">
        <f>INDEX(MSFD_Classified!D$2:D$506,Data!$N153,1)</f>
        <v>D3 -Populations of all commercially exploited fish and shellfish</v>
      </c>
      <c r="R153" t="str">
        <f>INDEX(MSFD_Classified!E$2:E$506,Data!$N153,1)</f>
        <v>Fish</v>
      </c>
      <c r="S153" t="str">
        <f>INDEX(MSFD_Classified!F$2:F$506,Data!$N153,1)</f>
        <v/>
      </c>
    </row>
    <row r="154" spans="1:19" x14ac:dyDescent="0.25">
      <c r="A154" s="10">
        <v>2</v>
      </c>
      <c r="B154" s="10" t="s">
        <v>78</v>
      </c>
      <c r="C154" s="10" t="s">
        <v>104</v>
      </c>
      <c r="D154" s="6">
        <v>1</v>
      </c>
      <c r="E154" s="6" t="s">
        <v>8</v>
      </c>
      <c r="F154" s="10" t="s">
        <v>126</v>
      </c>
      <c r="G154" s="10" t="s">
        <v>25</v>
      </c>
      <c r="H154" s="6">
        <v>0</v>
      </c>
      <c r="I154" s="26">
        <v>50</v>
      </c>
      <c r="J154" s="6">
        <v>100</v>
      </c>
      <c r="K154" s="6">
        <v>98.25</v>
      </c>
      <c r="M154">
        <f>MATCH(F154,MSFD_Classified!$G$2:$G$506,0)</f>
        <v>86</v>
      </c>
      <c r="N154">
        <v>86</v>
      </c>
      <c r="O154" t="str">
        <f t="shared" si="2"/>
        <v>Fish larger than mean size 1st sexual maturation Micromesistius</v>
      </c>
      <c r="P154" t="str">
        <f>INDEX(MSFD_Classified!$G$2:$G$506,Data!$N154,1)</f>
        <v>Fish larger than mean size 1st sexual maturation Micromesistius</v>
      </c>
      <c r="Q154" t="str">
        <f>INDEX(MSFD_Classified!D$2:D$506,Data!$N154,1)</f>
        <v>D3 -Populations of all commercially exploited fish and shellfish</v>
      </c>
      <c r="R154" t="str">
        <f>INDEX(MSFD_Classified!E$2:E$506,Data!$N154,1)</f>
        <v>Fish</v>
      </c>
      <c r="S154" t="str">
        <f>INDEX(MSFD_Classified!F$2:F$506,Data!$N154,1)</f>
        <v/>
      </c>
    </row>
    <row r="155" spans="1:19" x14ac:dyDescent="0.25">
      <c r="A155" s="10">
        <v>2</v>
      </c>
      <c r="B155" s="10" t="s">
        <v>78</v>
      </c>
      <c r="C155" s="10" t="s">
        <v>104</v>
      </c>
      <c r="D155" s="6">
        <v>1</v>
      </c>
      <c r="E155" s="6" t="s">
        <v>8</v>
      </c>
      <c r="F155" s="6" t="s">
        <v>127</v>
      </c>
      <c r="G155" s="6" t="s">
        <v>10</v>
      </c>
      <c r="H155" s="6">
        <v>0</v>
      </c>
      <c r="I155" s="6">
        <v>1</v>
      </c>
      <c r="J155" s="6">
        <v>3</v>
      </c>
      <c r="K155" s="24">
        <v>0.81499999999999995</v>
      </c>
      <c r="M155">
        <f>MATCH(F155,MSFD_Classified!$G$2:$G$506,0)</f>
        <v>87</v>
      </c>
      <c r="N155">
        <v>87</v>
      </c>
      <c r="O155" t="str">
        <f t="shared" si="2"/>
        <v>Spawning-stock biomass L. budegassa BoBiscay</v>
      </c>
      <c r="P155" t="str">
        <f>INDEX(MSFD_Classified!$G$2:$G$506,Data!$N155,1)</f>
        <v>Spawning-stock biomass L. budegassa BoBiscay</v>
      </c>
      <c r="Q155" t="str">
        <f>INDEX(MSFD_Classified!D$2:D$506,Data!$N155,1)</f>
        <v>D3 -Populations of all commercially exploited fish and shellfish</v>
      </c>
      <c r="R155" t="str">
        <f>INDEX(MSFD_Classified!E$2:E$506,Data!$N155,1)</f>
        <v>Fish</v>
      </c>
      <c r="S155" t="str">
        <f>INDEX(MSFD_Classified!F$2:F$506,Data!$N155,1)</f>
        <v/>
      </c>
    </row>
    <row r="156" spans="1:19" x14ac:dyDescent="0.25">
      <c r="A156" s="10">
        <v>2</v>
      </c>
      <c r="B156" s="10" t="s">
        <v>78</v>
      </c>
      <c r="C156" s="10" t="s">
        <v>104</v>
      </c>
      <c r="D156" s="6">
        <v>1</v>
      </c>
      <c r="E156" s="6" t="s">
        <v>8</v>
      </c>
      <c r="F156" s="6" t="s">
        <v>128</v>
      </c>
      <c r="G156" s="6" t="s">
        <v>10</v>
      </c>
      <c r="H156" s="6">
        <v>0</v>
      </c>
      <c r="I156" s="6">
        <v>9000</v>
      </c>
      <c r="J156" s="6">
        <v>16500</v>
      </c>
      <c r="K156" s="27">
        <v>6510.75</v>
      </c>
      <c r="M156">
        <f>MATCH(F156,MSFD_Classified!$G$2:$G$506,0)</f>
        <v>88</v>
      </c>
      <c r="N156">
        <v>88</v>
      </c>
      <c r="O156" t="str">
        <f t="shared" si="2"/>
        <v>Spawning-stock biomass L. piscatorius BoBiscay</v>
      </c>
      <c r="P156" t="str">
        <f>INDEX(MSFD_Classified!$G$2:$G$506,Data!$N156,1)</f>
        <v>Spawning-stock biomass L. piscatorius BoBiscay</v>
      </c>
      <c r="Q156" t="str">
        <f>INDEX(MSFD_Classified!D$2:D$506,Data!$N156,1)</f>
        <v>D3 -Populations of all commercially exploited fish and shellfish</v>
      </c>
      <c r="R156" t="str">
        <f>INDEX(MSFD_Classified!E$2:E$506,Data!$N156,1)</f>
        <v>Fish</v>
      </c>
      <c r="S156" t="str">
        <f>INDEX(MSFD_Classified!F$2:F$506,Data!$N156,1)</f>
        <v/>
      </c>
    </row>
    <row r="157" spans="1:19" x14ac:dyDescent="0.25">
      <c r="A157" s="10">
        <v>2</v>
      </c>
      <c r="B157" s="10" t="s">
        <v>78</v>
      </c>
      <c r="C157" s="10" t="s">
        <v>104</v>
      </c>
      <c r="D157" s="6">
        <v>1</v>
      </c>
      <c r="E157" s="6" t="s">
        <v>8</v>
      </c>
      <c r="F157" s="6" t="s">
        <v>129</v>
      </c>
      <c r="G157" s="6" t="s">
        <v>10</v>
      </c>
      <c r="H157" s="6">
        <v>0</v>
      </c>
      <c r="I157" s="28">
        <v>5333.666666666667</v>
      </c>
      <c r="J157" s="6">
        <v>6801</v>
      </c>
      <c r="K157" s="27">
        <v>6015</v>
      </c>
      <c r="M157">
        <f>MATCH(F157,MSFD_Classified!$G$2:$G$506,0)</f>
        <v>89</v>
      </c>
      <c r="N157">
        <v>89</v>
      </c>
      <c r="O157" t="str">
        <f t="shared" si="2"/>
        <v>Spawning-stock biomass L. boscii (8c9a)</v>
      </c>
      <c r="P157" t="str">
        <f>INDEX(MSFD_Classified!$G$2:$G$506,Data!$N157,1)</f>
        <v>Spawning-stock biomass L. boscii (8c9a)</v>
      </c>
      <c r="Q157" t="str">
        <f>INDEX(MSFD_Classified!D$2:D$506,Data!$N157,1)</f>
        <v>D3 -Populations of all commercially exploited fish and shellfish</v>
      </c>
      <c r="R157" t="str">
        <f>INDEX(MSFD_Classified!E$2:E$506,Data!$N157,1)</f>
        <v>Fish</v>
      </c>
      <c r="S157" t="str">
        <f>INDEX(MSFD_Classified!F$2:F$506,Data!$N157,1)</f>
        <v/>
      </c>
    </row>
    <row r="158" spans="1:19" x14ac:dyDescent="0.25">
      <c r="A158" s="10">
        <v>2</v>
      </c>
      <c r="B158" s="10" t="s">
        <v>78</v>
      </c>
      <c r="C158" s="10" t="s">
        <v>104</v>
      </c>
      <c r="D158" s="6">
        <v>1</v>
      </c>
      <c r="E158" s="6" t="s">
        <v>8</v>
      </c>
      <c r="F158" s="6" t="s">
        <v>130</v>
      </c>
      <c r="G158" s="6" t="s">
        <v>10</v>
      </c>
      <c r="H158" s="6">
        <v>0</v>
      </c>
      <c r="I158" s="23">
        <v>1440</v>
      </c>
      <c r="J158" s="6">
        <v>2500</v>
      </c>
      <c r="K158" s="27">
        <v>1253</v>
      </c>
      <c r="M158">
        <f>MATCH(F158,MSFD_Classified!$G$2:$G$506,0)</f>
        <v>90</v>
      </c>
      <c r="N158">
        <v>90</v>
      </c>
      <c r="O158" t="str">
        <f t="shared" si="2"/>
        <v>Spawning-stock biomass L. whiffiagonis (8c9a)</v>
      </c>
      <c r="P158" t="str">
        <f>INDEX(MSFD_Classified!$G$2:$G$506,Data!$N158,1)</f>
        <v>Spawning-stock biomass L. whiffiagonis (8c9a)</v>
      </c>
      <c r="Q158" t="str">
        <f>INDEX(MSFD_Classified!D$2:D$506,Data!$N158,1)</f>
        <v>D3 -Populations of all commercially exploited fish and shellfish</v>
      </c>
      <c r="R158" t="str">
        <f>INDEX(MSFD_Classified!E$2:E$506,Data!$N158,1)</f>
        <v>Fish</v>
      </c>
      <c r="S158" t="str">
        <f>INDEX(MSFD_Classified!F$2:F$506,Data!$N158,1)</f>
        <v/>
      </c>
    </row>
    <row r="159" spans="1:19" x14ac:dyDescent="0.25">
      <c r="A159" s="10">
        <v>2</v>
      </c>
      <c r="B159" s="10" t="s">
        <v>78</v>
      </c>
      <c r="C159" s="10" t="s">
        <v>104</v>
      </c>
      <c r="D159" s="6">
        <v>1</v>
      </c>
      <c r="E159" s="6" t="s">
        <v>8</v>
      </c>
      <c r="F159" s="10" t="s">
        <v>131</v>
      </c>
      <c r="G159" s="10" t="s">
        <v>10</v>
      </c>
      <c r="H159" s="6">
        <v>0</v>
      </c>
      <c r="I159" s="28">
        <v>551266.66666666663</v>
      </c>
      <c r="J159" s="6">
        <v>917000</v>
      </c>
      <c r="K159" s="6">
        <f>AVERAGE(195,178,125,138)*1000</f>
        <v>159000</v>
      </c>
      <c r="M159">
        <f>MATCH(F159,MSFD_Classified!$G$2:$G$506,0)</f>
        <v>91</v>
      </c>
      <c r="N159">
        <v>91</v>
      </c>
      <c r="O159" t="str">
        <f t="shared" si="2"/>
        <v>Spawning-stock biomass Sardine VIIIc-Ixa</v>
      </c>
      <c r="P159" t="str">
        <f>INDEX(MSFD_Classified!$G$2:$G$506,Data!$N159,1)</f>
        <v>Spawning-stock biomass Sardine VIIIc-Ixa</v>
      </c>
      <c r="Q159" t="str">
        <f>INDEX(MSFD_Classified!D$2:D$506,Data!$N159,1)</f>
        <v>D3 -Populations of all commercially exploited fish and shellfish</v>
      </c>
      <c r="R159" t="str">
        <f>INDEX(MSFD_Classified!E$2:E$506,Data!$N159,1)</f>
        <v>Fish</v>
      </c>
      <c r="S159" t="str">
        <f>INDEX(MSFD_Classified!F$2:F$506,Data!$N159,1)</f>
        <v/>
      </c>
    </row>
    <row r="160" spans="1:19" x14ac:dyDescent="0.25">
      <c r="A160" s="10">
        <v>2</v>
      </c>
      <c r="B160" s="10" t="s">
        <v>78</v>
      </c>
      <c r="C160" s="10" t="s">
        <v>104</v>
      </c>
      <c r="D160" s="6">
        <v>1</v>
      </c>
      <c r="E160" s="6" t="s">
        <v>8</v>
      </c>
      <c r="F160" s="10" t="s">
        <v>132</v>
      </c>
      <c r="G160" s="10" t="s">
        <v>10</v>
      </c>
      <c r="H160" s="6">
        <v>0</v>
      </c>
      <c r="I160" s="23">
        <v>1889.7333333333336</v>
      </c>
      <c r="J160" s="6">
        <v>4400</v>
      </c>
      <c r="K160" s="27">
        <v>1008.75</v>
      </c>
      <c r="M160">
        <f>MATCH(F160,MSFD_Classified!$G$2:$G$506,0)</f>
        <v>92</v>
      </c>
      <c r="N160">
        <v>92</v>
      </c>
      <c r="O160" t="str">
        <f t="shared" si="2"/>
        <v>Spawning-stock biomass Trachurus</v>
      </c>
      <c r="P160" t="str">
        <f>INDEX(MSFD_Classified!$G$2:$G$506,Data!$N160,1)</f>
        <v>Spawning-stock biomass Trachurus</v>
      </c>
      <c r="Q160" t="str">
        <f>INDEX(MSFD_Classified!D$2:D$506,Data!$N160,1)</f>
        <v>D3 -Populations of all commercially exploited fish and shellfish</v>
      </c>
      <c r="R160" t="str">
        <f>INDEX(MSFD_Classified!E$2:E$506,Data!$N160,1)</f>
        <v>Fish</v>
      </c>
      <c r="S160" t="str">
        <f>INDEX(MSFD_Classified!F$2:F$506,Data!$N160,1)</f>
        <v/>
      </c>
    </row>
    <row r="161" spans="1:19" x14ac:dyDescent="0.25">
      <c r="A161" s="10">
        <v>2</v>
      </c>
      <c r="B161" s="10" t="s">
        <v>78</v>
      </c>
      <c r="C161" s="10" t="s">
        <v>104</v>
      </c>
      <c r="D161" s="6">
        <v>1</v>
      </c>
      <c r="E161" s="6" t="s">
        <v>8</v>
      </c>
      <c r="F161" s="10" t="s">
        <v>133</v>
      </c>
      <c r="G161" s="10" t="s">
        <v>134</v>
      </c>
      <c r="H161" s="6">
        <v>0</v>
      </c>
      <c r="I161" s="23">
        <v>3.36</v>
      </c>
      <c r="J161" s="23">
        <v>5.3599999999999994</v>
      </c>
      <c r="K161" s="29">
        <v>4.2675000000000001</v>
      </c>
      <c r="M161">
        <f>MATCH(F161,MSFD_Classified!$G$2:$G$506,0)</f>
        <v>93</v>
      </c>
      <c r="N161">
        <v>93</v>
      </c>
      <c r="O161" t="str">
        <f t="shared" si="2"/>
        <v>Spawning-stock biomass Scomber (NEAM)</v>
      </c>
      <c r="P161" t="str">
        <f>INDEX(MSFD_Classified!$G$2:$G$506,Data!$N161,1)</f>
        <v>Spawning-stock biomass Scomber (NEAM)</v>
      </c>
      <c r="Q161" t="str">
        <f>INDEX(MSFD_Classified!D$2:D$506,Data!$N161,1)</f>
        <v>D3 -Populations of all commercially exploited fish and shellfish</v>
      </c>
      <c r="R161" t="str">
        <f>INDEX(MSFD_Classified!E$2:E$506,Data!$N161,1)</f>
        <v>Fish</v>
      </c>
      <c r="S161" t="str">
        <f>INDEX(MSFD_Classified!F$2:F$506,Data!$N161,1)</f>
        <v/>
      </c>
    </row>
    <row r="162" spans="1:19" x14ac:dyDescent="0.25">
      <c r="A162" s="10">
        <v>2</v>
      </c>
      <c r="B162" s="10" t="s">
        <v>78</v>
      </c>
      <c r="C162" s="10" t="s">
        <v>104</v>
      </c>
      <c r="D162" s="6">
        <v>1</v>
      </c>
      <c r="E162" s="6" t="s">
        <v>8</v>
      </c>
      <c r="F162" s="10" t="s">
        <v>135</v>
      </c>
      <c r="G162" s="10" t="s">
        <v>10</v>
      </c>
      <c r="H162" s="6">
        <v>0</v>
      </c>
      <c r="I162" s="23">
        <v>63000</v>
      </c>
      <c r="J162" s="6">
        <v>95000</v>
      </c>
      <c r="K162" s="6">
        <v>80907.845060592852</v>
      </c>
      <c r="M162">
        <f>MATCH(F162,MSFD_Classified!$G$2:$G$506,0)</f>
        <v>94</v>
      </c>
      <c r="N162">
        <v>94</v>
      </c>
      <c r="O162" t="str">
        <f t="shared" si="2"/>
        <v>Spawning-stock biomass Engraulis</v>
      </c>
      <c r="P162" t="str">
        <f>INDEX(MSFD_Classified!$G$2:$G$506,Data!$N162,1)</f>
        <v>Spawning-stock biomass Engraulis</v>
      </c>
      <c r="Q162" t="str">
        <f>INDEX(MSFD_Classified!D$2:D$506,Data!$N162,1)</f>
        <v>D3 -Populations of all commercially exploited fish and shellfish</v>
      </c>
      <c r="R162" t="str">
        <f>INDEX(MSFD_Classified!E$2:E$506,Data!$N162,1)</f>
        <v>Fish</v>
      </c>
      <c r="S162" t="str">
        <f>INDEX(MSFD_Classified!F$2:F$506,Data!$N162,1)</f>
        <v/>
      </c>
    </row>
    <row r="163" spans="1:19" x14ac:dyDescent="0.25">
      <c r="A163" s="10">
        <v>2</v>
      </c>
      <c r="B163" s="10" t="s">
        <v>78</v>
      </c>
      <c r="C163" s="10" t="s">
        <v>104</v>
      </c>
      <c r="D163" s="6">
        <v>1</v>
      </c>
      <c r="E163" s="6" t="s">
        <v>8</v>
      </c>
      <c r="F163" s="10" t="s">
        <v>136</v>
      </c>
      <c r="G163" s="10" t="s">
        <v>10</v>
      </c>
      <c r="H163" s="6">
        <v>0</v>
      </c>
      <c r="I163" s="28">
        <v>94133.333333333343</v>
      </c>
      <c r="J163" s="6">
        <v>190000</v>
      </c>
      <c r="K163" s="6">
        <v>167104.25</v>
      </c>
      <c r="M163">
        <f>MATCH(F163,MSFD_Classified!$G$2:$G$506,0)</f>
        <v>95</v>
      </c>
      <c r="N163">
        <v>95</v>
      </c>
      <c r="O163" t="str">
        <f t="shared" si="2"/>
        <v>Spawning-stock biomass Merluccius BoBiscay+North</v>
      </c>
      <c r="P163" t="str">
        <f>INDEX(MSFD_Classified!$G$2:$G$506,Data!$N163,1)</f>
        <v>Spawning-stock biomass Merluccius BoBiscay+North</v>
      </c>
      <c r="Q163" t="str">
        <f>INDEX(MSFD_Classified!D$2:D$506,Data!$N163,1)</f>
        <v>D3 -Populations of all commercially exploited fish and shellfish</v>
      </c>
      <c r="R163" t="str">
        <f>INDEX(MSFD_Classified!E$2:E$506,Data!$N163,1)</f>
        <v>Fish</v>
      </c>
      <c r="S163" t="str">
        <f>INDEX(MSFD_Classified!F$2:F$506,Data!$N163,1)</f>
        <v/>
      </c>
    </row>
    <row r="164" spans="1:19" x14ac:dyDescent="0.25">
      <c r="A164" s="10">
        <v>2</v>
      </c>
      <c r="B164" s="10" t="s">
        <v>78</v>
      </c>
      <c r="C164" s="10" t="s">
        <v>104</v>
      </c>
      <c r="D164" s="6">
        <v>1</v>
      </c>
      <c r="E164" s="6" t="s">
        <v>8</v>
      </c>
      <c r="F164" s="6" t="s">
        <v>137</v>
      </c>
      <c r="G164" s="6" t="s">
        <v>10</v>
      </c>
      <c r="H164" s="6">
        <v>0</v>
      </c>
      <c r="I164" s="28">
        <v>23666.666666666664</v>
      </c>
      <c r="J164" s="6">
        <v>45800</v>
      </c>
      <c r="K164" s="6">
        <v>16840</v>
      </c>
      <c r="M164">
        <f>MATCH(F164,MSFD_Classified!$G$2:$G$506,0)</f>
        <v>96</v>
      </c>
      <c r="N164">
        <v>96</v>
      </c>
      <c r="O164" t="str">
        <f t="shared" si="2"/>
        <v>Spawning-stock biomass Merluccius Iberian Waters</v>
      </c>
      <c r="P164" t="str">
        <f>INDEX(MSFD_Classified!$G$2:$G$506,Data!$N164,1)</f>
        <v>Spawning-stock biomass Merluccius Iberian Waters</v>
      </c>
      <c r="Q164" t="str">
        <f>INDEX(MSFD_Classified!D$2:D$506,Data!$N164,1)</f>
        <v>D3 -Populations of all commercially exploited fish and shellfish</v>
      </c>
      <c r="R164" t="str">
        <f>INDEX(MSFD_Classified!E$2:E$506,Data!$N164,1)</f>
        <v>Fish</v>
      </c>
      <c r="S164" t="str">
        <f>INDEX(MSFD_Classified!F$2:F$506,Data!$N164,1)</f>
        <v/>
      </c>
    </row>
    <row r="165" spans="1:19" x14ac:dyDescent="0.25">
      <c r="A165" s="10">
        <v>2</v>
      </c>
      <c r="B165" s="10" t="s">
        <v>78</v>
      </c>
      <c r="C165" s="10" t="s">
        <v>104</v>
      </c>
      <c r="D165" s="6">
        <v>1</v>
      </c>
      <c r="E165" s="6" t="s">
        <v>8</v>
      </c>
      <c r="F165" s="10" t="s">
        <v>138</v>
      </c>
      <c r="G165" s="10" t="s">
        <v>10</v>
      </c>
      <c r="H165" s="6">
        <v>0</v>
      </c>
      <c r="I165" s="23">
        <v>2250000</v>
      </c>
      <c r="J165" s="6">
        <v>7189000</v>
      </c>
      <c r="K165" s="6">
        <v>3740250</v>
      </c>
      <c r="M165">
        <f>MATCH(F165,MSFD_Classified!$G$2:$G$506,0)</f>
        <v>97</v>
      </c>
      <c r="N165">
        <v>97</v>
      </c>
      <c r="O165" t="str">
        <f t="shared" si="2"/>
        <v>Spawning-stock biomass Micromesistius</v>
      </c>
      <c r="P165" t="str">
        <f>INDEX(MSFD_Classified!$G$2:$G$506,Data!$N165,1)</f>
        <v>Spawning-stock biomass Micromesistius</v>
      </c>
      <c r="Q165" t="str">
        <f>INDEX(MSFD_Classified!D$2:D$506,Data!$N165,1)</f>
        <v>D3 -Populations of all commercially exploited fish and shellfish</v>
      </c>
      <c r="R165" t="str">
        <f>INDEX(MSFD_Classified!E$2:E$506,Data!$N165,1)</f>
        <v>Fish</v>
      </c>
      <c r="S165" t="str">
        <f>INDEX(MSFD_Classified!F$2:F$506,Data!$N165,1)</f>
        <v/>
      </c>
    </row>
    <row r="166" spans="1:19" x14ac:dyDescent="0.25">
      <c r="A166" s="10">
        <v>2</v>
      </c>
      <c r="B166" s="10" t="s">
        <v>78</v>
      </c>
      <c r="C166" s="10" t="s">
        <v>104</v>
      </c>
      <c r="D166" s="6">
        <v>1</v>
      </c>
      <c r="E166" s="6" t="s">
        <v>8</v>
      </c>
      <c r="F166" s="6" t="s">
        <v>139</v>
      </c>
      <c r="G166" s="6" t="s">
        <v>10</v>
      </c>
      <c r="H166" s="6">
        <v>0</v>
      </c>
      <c r="I166" s="6">
        <v>81110</v>
      </c>
      <c r="J166" s="27">
        <v>241383.36</v>
      </c>
      <c r="K166" s="27">
        <v>186629.8</v>
      </c>
      <c r="M166">
        <f>MATCH(F166,MSFD_Classified!$G$2:$G$506,0)</f>
        <v>98</v>
      </c>
      <c r="N166">
        <v>98</v>
      </c>
      <c r="O166" t="str">
        <f t="shared" si="2"/>
        <v>Spawning-stock biomass T. alalunga (Natlantic stock)</v>
      </c>
      <c r="P166" t="str">
        <f>INDEX(MSFD_Classified!$G$2:$G$506,Data!$N166,1)</f>
        <v>Spawning-stock biomass T. alalunga (Natlantic stock)</v>
      </c>
      <c r="Q166" t="str">
        <f>INDEX(MSFD_Classified!D$2:D$506,Data!$N166,1)</f>
        <v>D3 -Populations of all commercially exploited fish and shellfish</v>
      </c>
      <c r="R166" t="str">
        <f>INDEX(MSFD_Classified!E$2:E$506,Data!$N166,1)</f>
        <v>Fish</v>
      </c>
      <c r="S166" t="str">
        <f>INDEX(MSFD_Classified!F$2:F$506,Data!$N166,1)</f>
        <v/>
      </c>
    </row>
    <row r="167" spans="1:19" x14ac:dyDescent="0.25">
      <c r="A167" s="10">
        <v>2</v>
      </c>
      <c r="B167" s="10" t="s">
        <v>78</v>
      </c>
      <c r="C167" s="10" t="s">
        <v>104</v>
      </c>
      <c r="D167" s="6">
        <v>1</v>
      </c>
      <c r="E167" s="6" t="s">
        <v>8</v>
      </c>
      <c r="F167" s="6" t="s">
        <v>140</v>
      </c>
      <c r="G167" s="6" t="s">
        <v>10</v>
      </c>
      <c r="H167" s="6">
        <v>0</v>
      </c>
      <c r="I167" s="27">
        <v>186435.62704918033</v>
      </c>
      <c r="J167" s="27">
        <v>333241</v>
      </c>
      <c r="K167" s="6">
        <v>239373.6</v>
      </c>
      <c r="M167">
        <f>MATCH(F167,MSFD_Classified!$G$2:$G$506,0)</f>
        <v>99</v>
      </c>
      <c r="N167">
        <v>99</v>
      </c>
      <c r="O167" t="str">
        <f t="shared" si="2"/>
        <v>Spawning-stock biomass T. thynnus East Atlantic + Med)</v>
      </c>
      <c r="P167" t="str">
        <f>INDEX(MSFD_Classified!$G$2:$G$506,Data!$N167,1)</f>
        <v>Spawning-stock biomass T. thynnus East Atlantic + Med)</v>
      </c>
      <c r="Q167" t="str">
        <f>INDEX(MSFD_Classified!D$2:D$506,Data!$N167,1)</f>
        <v>D3 -Populations of all commercially exploited fish and shellfish</v>
      </c>
      <c r="R167" t="str">
        <f>INDEX(MSFD_Classified!E$2:E$506,Data!$N167,1)</f>
        <v>Fish</v>
      </c>
      <c r="S167" t="str">
        <f>INDEX(MSFD_Classified!F$2:F$506,Data!$N167,1)</f>
        <v/>
      </c>
    </row>
    <row r="168" spans="1:19" x14ac:dyDescent="0.25">
      <c r="A168" s="10">
        <v>2</v>
      </c>
      <c r="B168" s="10" t="s">
        <v>78</v>
      </c>
      <c r="C168" s="10" t="s">
        <v>104</v>
      </c>
      <c r="D168" s="6">
        <v>1</v>
      </c>
      <c r="E168" s="6" t="s">
        <v>8</v>
      </c>
      <c r="F168" s="6" t="s">
        <v>141</v>
      </c>
      <c r="G168" s="6" t="s">
        <v>25</v>
      </c>
      <c r="H168" s="6">
        <v>0</v>
      </c>
      <c r="I168" s="23">
        <v>15</v>
      </c>
      <c r="J168" s="6">
        <v>30</v>
      </c>
      <c r="K168" s="6">
        <v>13.07</v>
      </c>
      <c r="M168">
        <f>MATCH(F168,MSFD_Classified!$G$2:$G$506,0)</f>
        <v>100</v>
      </c>
      <c r="N168">
        <v>100</v>
      </c>
      <c r="O168" t="str">
        <f t="shared" si="2"/>
        <v>Proportion of fish larger than 1000 mm</v>
      </c>
      <c r="P168" t="str">
        <f>INDEX(MSFD_Classified!$G$2:$G$506,Data!$N168,1)</f>
        <v>Proportion of fish larger than 1000 mm</v>
      </c>
      <c r="Q168" t="str">
        <f>INDEX(MSFD_Classified!D$2:D$506,Data!$N168,1)</f>
        <v>D3 -Populations of all commercially exploited fish and shellfish</v>
      </c>
      <c r="R168" t="str">
        <f>INDEX(MSFD_Classified!E$2:E$506,Data!$N168,1)</f>
        <v>Fish</v>
      </c>
      <c r="S168" t="str">
        <f>INDEX(MSFD_Classified!F$2:F$506,Data!$N168,1)</f>
        <v>Biodiversity Indices</v>
      </c>
    </row>
    <row r="169" spans="1:19" x14ac:dyDescent="0.25">
      <c r="A169" s="10">
        <v>2</v>
      </c>
      <c r="B169" s="10" t="s">
        <v>78</v>
      </c>
      <c r="C169" s="10" t="s">
        <v>79</v>
      </c>
      <c r="D169" s="6">
        <v>4</v>
      </c>
      <c r="E169" s="6" t="s">
        <v>65</v>
      </c>
      <c r="F169" s="10" t="s">
        <v>142</v>
      </c>
      <c r="H169" s="6">
        <v>1</v>
      </c>
      <c r="I169" s="23">
        <v>0.2</v>
      </c>
      <c r="J169" s="6">
        <v>0</v>
      </c>
      <c r="K169" s="6">
        <v>3.705E-2</v>
      </c>
      <c r="M169">
        <f>MATCH(F169,MSFD_Classified!$G$2:$G$506,0)</f>
        <v>101</v>
      </c>
      <c r="N169">
        <v>101</v>
      </c>
      <c r="O169" t="str">
        <f t="shared" si="2"/>
        <v>Ratio NIS/native species macroinvertebrates</v>
      </c>
      <c r="P169" t="str">
        <f>INDEX(MSFD_Classified!$G$2:$G$506,Data!$N169,1)</f>
        <v>Ratio NIS/native species macroinvertebrates</v>
      </c>
      <c r="Q169" t="str">
        <f>INDEX(MSFD_Classified!D$2:D$506,Data!$N169,1)</f>
        <v>D2 - Non-indigenous species</v>
      </c>
      <c r="R169" t="str">
        <f>INDEX(MSFD_Classified!E$2:E$506,Data!$N169,1)</f>
        <v/>
      </c>
      <c r="S169" t="str">
        <f>INDEX(MSFD_Classified!F$2:F$506,Data!$N169,1)</f>
        <v/>
      </c>
    </row>
    <row r="170" spans="1:19" x14ac:dyDescent="0.25">
      <c r="A170" s="10">
        <v>2</v>
      </c>
      <c r="B170" s="10" t="s">
        <v>78</v>
      </c>
      <c r="C170" s="10" t="s">
        <v>81</v>
      </c>
      <c r="D170" s="6">
        <v>5</v>
      </c>
      <c r="E170" s="6" t="s">
        <v>65</v>
      </c>
      <c r="F170" s="10" t="s">
        <v>142</v>
      </c>
      <c r="H170" s="6">
        <v>1</v>
      </c>
      <c r="I170" s="23">
        <v>0.2</v>
      </c>
      <c r="J170" s="6">
        <v>0</v>
      </c>
      <c r="K170" s="6">
        <v>1.5333332999999999E-2</v>
      </c>
      <c r="M170">
        <f>MATCH(F170,MSFD_Classified!$G$2:$G$506,0)</f>
        <v>101</v>
      </c>
      <c r="N170">
        <v>101</v>
      </c>
      <c r="O170" t="str">
        <f t="shared" si="2"/>
        <v>Ratio NIS/native species macroinvertebrates</v>
      </c>
      <c r="P170" t="str">
        <f>INDEX(MSFD_Classified!$G$2:$G$506,Data!$N170,1)</f>
        <v>Ratio NIS/native species macroinvertebrates</v>
      </c>
      <c r="Q170" t="str">
        <f>INDEX(MSFD_Classified!D$2:D$506,Data!$N170,1)</f>
        <v>D2 - Non-indigenous species</v>
      </c>
      <c r="R170" t="str">
        <f>INDEX(MSFD_Classified!E$2:E$506,Data!$N170,1)</f>
        <v/>
      </c>
      <c r="S170" t="str">
        <f>INDEX(MSFD_Classified!F$2:F$506,Data!$N170,1)</f>
        <v/>
      </c>
    </row>
    <row r="171" spans="1:19" x14ac:dyDescent="0.25">
      <c r="A171" s="10">
        <v>2</v>
      </c>
      <c r="B171" s="10" t="s">
        <v>78</v>
      </c>
      <c r="C171" s="10" t="s">
        <v>79</v>
      </c>
      <c r="D171" s="6">
        <v>4</v>
      </c>
      <c r="E171" s="6" t="s">
        <v>60</v>
      </c>
      <c r="F171" s="10" t="s">
        <v>143</v>
      </c>
      <c r="H171" s="6">
        <v>1</v>
      </c>
      <c r="I171" s="23">
        <v>0.2</v>
      </c>
      <c r="J171" s="6">
        <v>0</v>
      </c>
      <c r="K171" s="6">
        <v>0.11058333300000001</v>
      </c>
      <c r="M171">
        <f>MATCH(F171,MSFD_Classified!$G$2:$G$506,0)</f>
        <v>102</v>
      </c>
      <c r="N171">
        <v>102</v>
      </c>
      <c r="O171" t="str">
        <f t="shared" si="2"/>
        <v>Ratio NIS/native species macroalgae</v>
      </c>
      <c r="P171" t="str">
        <f>INDEX(MSFD_Classified!$G$2:$G$506,Data!$N171,1)</f>
        <v>Ratio NIS/native species macroalgae</v>
      </c>
      <c r="Q171" t="str">
        <f>INDEX(MSFD_Classified!D$2:D$506,Data!$N171,1)</f>
        <v>D2 - Non-indigenous species</v>
      </c>
      <c r="R171" t="str">
        <f>INDEX(MSFD_Classified!E$2:E$506,Data!$N171,1)</f>
        <v/>
      </c>
      <c r="S171" t="str">
        <f>INDEX(MSFD_Classified!F$2:F$506,Data!$N171,1)</f>
        <v/>
      </c>
    </row>
    <row r="172" spans="1:19" x14ac:dyDescent="0.25">
      <c r="A172" s="10">
        <v>2</v>
      </c>
      <c r="B172" s="10" t="s">
        <v>78</v>
      </c>
      <c r="C172" s="10" t="s">
        <v>81</v>
      </c>
      <c r="D172" s="6">
        <v>5</v>
      </c>
      <c r="E172" s="6" t="s">
        <v>60</v>
      </c>
      <c r="F172" s="10" t="s">
        <v>143</v>
      </c>
      <c r="H172" s="6">
        <v>1</v>
      </c>
      <c r="I172" s="23">
        <v>0.2</v>
      </c>
      <c r="J172" s="6">
        <v>0</v>
      </c>
      <c r="K172" s="6">
        <v>6.9500000000000006E-2</v>
      </c>
      <c r="M172">
        <f>MATCH(F172,MSFD_Classified!$G$2:$G$506,0)</f>
        <v>102</v>
      </c>
      <c r="N172">
        <v>102</v>
      </c>
      <c r="O172" t="str">
        <f t="shared" si="2"/>
        <v>Ratio NIS/native species macroalgae</v>
      </c>
      <c r="P172" t="str">
        <f>INDEX(MSFD_Classified!$G$2:$G$506,Data!$N172,1)</f>
        <v>Ratio NIS/native species macroalgae</v>
      </c>
      <c r="Q172" t="str">
        <f>INDEX(MSFD_Classified!D$2:D$506,Data!$N172,1)</f>
        <v>D2 - Non-indigenous species</v>
      </c>
      <c r="R172" t="str">
        <f>INDEX(MSFD_Classified!E$2:E$506,Data!$N172,1)</f>
        <v/>
      </c>
      <c r="S172" t="str">
        <f>INDEX(MSFD_Classified!F$2:F$506,Data!$N172,1)</f>
        <v/>
      </c>
    </row>
    <row r="173" spans="1:19" x14ac:dyDescent="0.25">
      <c r="A173" s="10">
        <v>2</v>
      </c>
      <c r="B173" s="10" t="s">
        <v>78</v>
      </c>
      <c r="C173" s="10" t="s">
        <v>79</v>
      </c>
      <c r="D173" s="6">
        <v>4</v>
      </c>
      <c r="E173" s="6" t="s">
        <v>50</v>
      </c>
      <c r="F173" s="6" t="s">
        <v>144</v>
      </c>
      <c r="G173" s="6" t="s">
        <v>145</v>
      </c>
      <c r="H173" s="6">
        <v>10</v>
      </c>
      <c r="I173" s="23">
        <v>3</v>
      </c>
      <c r="J173" s="6">
        <v>0</v>
      </c>
      <c r="K173" s="6">
        <v>2.9488378200000001</v>
      </c>
      <c r="M173">
        <f>MATCH(F173,MSFD_Classified!$G$2:$G$506,0)</f>
        <v>103</v>
      </c>
      <c r="N173">
        <v>103</v>
      </c>
      <c r="O173" t="str">
        <f t="shared" si="2"/>
        <v>Chlorophyll a 90th percentile</v>
      </c>
      <c r="P173" t="str">
        <f>INDEX(MSFD_Classified!$G$2:$G$506,Data!$N173,1)</f>
        <v>Chlorophyll a 90th percentile</v>
      </c>
      <c r="Q173" t="str">
        <f>INDEX(MSFD_Classified!D$2:D$506,Data!$N173,1)</f>
        <v>D5 - Eutrophication</v>
      </c>
      <c r="R173" t="str">
        <f>INDEX(MSFD_Classified!E$2:E$506,Data!$N173,1)</f>
        <v/>
      </c>
      <c r="S173" t="str">
        <f>INDEX(MSFD_Classified!F$2:F$506,Data!$N173,1)</f>
        <v/>
      </c>
    </row>
    <row r="174" spans="1:19" x14ac:dyDescent="0.25">
      <c r="A174" s="10">
        <v>2</v>
      </c>
      <c r="B174" s="10" t="s">
        <v>78</v>
      </c>
      <c r="C174" s="10" t="s">
        <v>81</v>
      </c>
      <c r="D174" s="6">
        <v>5</v>
      </c>
      <c r="E174" s="6" t="s">
        <v>50</v>
      </c>
      <c r="F174" s="6" t="s">
        <v>144</v>
      </c>
      <c r="G174" s="6" t="s">
        <v>145</v>
      </c>
      <c r="H174" s="6">
        <v>10</v>
      </c>
      <c r="I174" s="23">
        <v>3</v>
      </c>
      <c r="J174" s="6">
        <v>0</v>
      </c>
      <c r="K174" s="6">
        <v>1.4721885800000001</v>
      </c>
      <c r="M174">
        <f>MATCH(F174,MSFD_Classified!$G$2:$G$506,0)</f>
        <v>103</v>
      </c>
      <c r="N174">
        <v>103</v>
      </c>
      <c r="O174" t="str">
        <f t="shared" si="2"/>
        <v>Chlorophyll a 90th percentile</v>
      </c>
      <c r="P174" t="str">
        <f>INDEX(MSFD_Classified!$G$2:$G$506,Data!$N174,1)</f>
        <v>Chlorophyll a 90th percentile</v>
      </c>
      <c r="Q174" t="str">
        <f>INDEX(MSFD_Classified!D$2:D$506,Data!$N174,1)</f>
        <v>D5 - Eutrophication</v>
      </c>
      <c r="R174" t="str">
        <f>INDEX(MSFD_Classified!E$2:E$506,Data!$N174,1)</f>
        <v/>
      </c>
      <c r="S174" t="str">
        <f>INDEX(MSFD_Classified!F$2:F$506,Data!$N174,1)</f>
        <v/>
      </c>
    </row>
    <row r="175" spans="1:19" x14ac:dyDescent="0.25">
      <c r="A175" s="10">
        <v>2</v>
      </c>
      <c r="B175" s="10" t="s">
        <v>78</v>
      </c>
      <c r="C175" s="10" t="s">
        <v>82</v>
      </c>
      <c r="D175" s="6">
        <v>6</v>
      </c>
      <c r="E175" s="6" t="s">
        <v>50</v>
      </c>
      <c r="F175" s="6" t="s">
        <v>144</v>
      </c>
      <c r="G175" s="6" t="s">
        <v>145</v>
      </c>
      <c r="H175" s="6">
        <v>10</v>
      </c>
      <c r="I175" s="23">
        <v>3</v>
      </c>
      <c r="J175" s="6">
        <v>0</v>
      </c>
      <c r="K175" s="6">
        <v>2.5966818200000001</v>
      </c>
      <c r="M175">
        <f>MATCH(F175,MSFD_Classified!$G$2:$G$506,0)</f>
        <v>103</v>
      </c>
      <c r="N175">
        <v>103</v>
      </c>
      <c r="O175" t="str">
        <f t="shared" si="2"/>
        <v>Chlorophyll a 90th percentile</v>
      </c>
      <c r="P175" t="str">
        <f>INDEX(MSFD_Classified!$G$2:$G$506,Data!$N175,1)</f>
        <v>Chlorophyll a 90th percentile</v>
      </c>
      <c r="Q175" t="str">
        <f>INDEX(MSFD_Classified!D$2:D$506,Data!$N175,1)</f>
        <v>D5 - Eutrophication</v>
      </c>
      <c r="R175" t="str">
        <f>INDEX(MSFD_Classified!E$2:E$506,Data!$N175,1)</f>
        <v/>
      </c>
      <c r="S175" t="str">
        <f>INDEX(MSFD_Classified!F$2:F$506,Data!$N175,1)</f>
        <v/>
      </c>
    </row>
    <row r="176" spans="1:19" x14ac:dyDescent="0.25">
      <c r="A176" s="10">
        <v>2</v>
      </c>
      <c r="B176" s="10" t="s">
        <v>78</v>
      </c>
      <c r="C176" s="10" t="s">
        <v>83</v>
      </c>
      <c r="D176" s="6">
        <v>7</v>
      </c>
      <c r="E176" s="6" t="s">
        <v>50</v>
      </c>
      <c r="F176" s="6" t="s">
        <v>144</v>
      </c>
      <c r="G176" s="6" t="s">
        <v>145</v>
      </c>
      <c r="H176" s="6">
        <v>10</v>
      </c>
      <c r="I176" s="23">
        <v>3</v>
      </c>
      <c r="J176" s="6">
        <v>0</v>
      </c>
      <c r="K176" s="6">
        <v>0.92532013000000002</v>
      </c>
      <c r="M176">
        <f>MATCH(F176,MSFD_Classified!$G$2:$G$506,0)</f>
        <v>103</v>
      </c>
      <c r="N176">
        <v>103</v>
      </c>
      <c r="O176" t="str">
        <f t="shared" si="2"/>
        <v>Chlorophyll a 90th percentile</v>
      </c>
      <c r="P176" t="str">
        <f>INDEX(MSFD_Classified!$G$2:$G$506,Data!$N176,1)</f>
        <v>Chlorophyll a 90th percentile</v>
      </c>
      <c r="Q176" t="str">
        <f>INDEX(MSFD_Classified!D$2:D$506,Data!$N176,1)</f>
        <v>D5 - Eutrophication</v>
      </c>
      <c r="R176" t="str">
        <f>INDEX(MSFD_Classified!E$2:E$506,Data!$N176,1)</f>
        <v/>
      </c>
      <c r="S176" t="str">
        <f>INDEX(MSFD_Classified!F$2:F$506,Data!$N176,1)</f>
        <v/>
      </c>
    </row>
    <row r="177" spans="1:19" x14ac:dyDescent="0.25">
      <c r="A177" s="10">
        <v>2</v>
      </c>
      <c r="B177" s="10" t="s">
        <v>78</v>
      </c>
      <c r="C177" s="10" t="s">
        <v>84</v>
      </c>
      <c r="D177" s="6">
        <v>8</v>
      </c>
      <c r="E177" s="6" t="s">
        <v>50</v>
      </c>
      <c r="F177" s="6" t="s">
        <v>144</v>
      </c>
      <c r="G177" s="6" t="s">
        <v>145</v>
      </c>
      <c r="H177" s="6">
        <v>10</v>
      </c>
      <c r="I177" s="23">
        <v>3</v>
      </c>
      <c r="J177" s="6">
        <v>0</v>
      </c>
      <c r="K177" s="6">
        <v>1.08252433</v>
      </c>
      <c r="M177">
        <f>MATCH(F177,MSFD_Classified!$G$2:$G$506,0)</f>
        <v>103</v>
      </c>
      <c r="N177">
        <v>103</v>
      </c>
      <c r="O177" t="str">
        <f t="shared" si="2"/>
        <v>Chlorophyll a 90th percentile</v>
      </c>
      <c r="P177" t="str">
        <f>INDEX(MSFD_Classified!$G$2:$G$506,Data!$N177,1)</f>
        <v>Chlorophyll a 90th percentile</v>
      </c>
      <c r="Q177" t="str">
        <f>INDEX(MSFD_Classified!D$2:D$506,Data!$N177,1)</f>
        <v>D5 - Eutrophication</v>
      </c>
      <c r="R177" t="str">
        <f>INDEX(MSFD_Classified!E$2:E$506,Data!$N177,1)</f>
        <v/>
      </c>
      <c r="S177" t="str">
        <f>INDEX(MSFD_Classified!F$2:F$506,Data!$N177,1)</f>
        <v/>
      </c>
    </row>
    <row r="178" spans="1:19" x14ac:dyDescent="0.25">
      <c r="A178" s="10">
        <v>2</v>
      </c>
      <c r="B178" s="10" t="s">
        <v>78</v>
      </c>
      <c r="C178" s="10" t="s">
        <v>85</v>
      </c>
      <c r="D178" s="6">
        <v>2</v>
      </c>
      <c r="E178" s="6" t="s">
        <v>50</v>
      </c>
      <c r="F178" s="6" t="s">
        <v>144</v>
      </c>
      <c r="G178" s="6" t="s">
        <v>145</v>
      </c>
      <c r="H178" s="6">
        <v>10</v>
      </c>
      <c r="I178" s="23">
        <v>3</v>
      </c>
      <c r="J178" s="6">
        <v>0</v>
      </c>
      <c r="K178" s="6">
        <v>0.69778112000000003</v>
      </c>
      <c r="M178">
        <f>MATCH(F178,MSFD_Classified!$G$2:$G$506,0)</f>
        <v>103</v>
      </c>
      <c r="N178">
        <v>103</v>
      </c>
      <c r="O178" t="str">
        <f t="shared" si="2"/>
        <v>Chlorophyll a 90th percentile</v>
      </c>
      <c r="P178" t="str">
        <f>INDEX(MSFD_Classified!$G$2:$G$506,Data!$N178,1)</f>
        <v>Chlorophyll a 90th percentile</v>
      </c>
      <c r="Q178" t="str">
        <f>INDEX(MSFD_Classified!D$2:D$506,Data!$N178,1)</f>
        <v>D5 - Eutrophication</v>
      </c>
      <c r="R178" t="str">
        <f>INDEX(MSFD_Classified!E$2:E$506,Data!$N178,1)</f>
        <v/>
      </c>
      <c r="S178" t="str">
        <f>INDEX(MSFD_Classified!F$2:F$506,Data!$N178,1)</f>
        <v/>
      </c>
    </row>
    <row r="179" spans="1:19" x14ac:dyDescent="0.25">
      <c r="A179" s="10">
        <v>2</v>
      </c>
      <c r="B179" s="10" t="s">
        <v>78</v>
      </c>
      <c r="C179" s="10" t="s">
        <v>79</v>
      </c>
      <c r="D179" s="6">
        <v>4</v>
      </c>
      <c r="E179" s="6" t="s">
        <v>146</v>
      </c>
      <c r="F179" s="6" t="s">
        <v>147</v>
      </c>
      <c r="G179" s="6" t="s">
        <v>148</v>
      </c>
      <c r="H179" s="6">
        <v>100</v>
      </c>
      <c r="I179" s="23">
        <v>15</v>
      </c>
      <c r="J179" s="6">
        <v>0</v>
      </c>
      <c r="K179" s="6">
        <v>1.4820464387583892</v>
      </c>
      <c r="M179">
        <f>MATCH(F179,MSFD_Classified!$G$2:$G$506,0)</f>
        <v>104</v>
      </c>
      <c r="N179">
        <v>104</v>
      </c>
      <c r="O179" t="str">
        <f t="shared" si="2"/>
        <v>Seabed affected by human activities</v>
      </c>
      <c r="P179" t="str">
        <f>INDEX(MSFD_Classified!$G$2:$G$506,Data!$N179,1)</f>
        <v>Seabed affected by human activities</v>
      </c>
      <c r="Q179" t="str">
        <f>INDEX(MSFD_Classified!D$2:D$506,Data!$N179,1)</f>
        <v>D6 - Sea floor integrity</v>
      </c>
      <c r="R179" t="str">
        <f>INDEX(MSFD_Classified!E$2:E$506,Data!$N179,1)</f>
        <v/>
      </c>
      <c r="S179" t="str">
        <f>INDEX(MSFD_Classified!F$2:F$506,Data!$N179,1)</f>
        <v/>
      </c>
    </row>
    <row r="180" spans="1:19" x14ac:dyDescent="0.25">
      <c r="A180" s="10">
        <v>2</v>
      </c>
      <c r="B180" s="10" t="s">
        <v>78</v>
      </c>
      <c r="C180" s="10" t="s">
        <v>81</v>
      </c>
      <c r="D180" s="6">
        <v>5</v>
      </c>
      <c r="E180" s="6" t="s">
        <v>146</v>
      </c>
      <c r="F180" s="6" t="s">
        <v>147</v>
      </c>
      <c r="G180" s="6" t="s">
        <v>148</v>
      </c>
      <c r="H180" s="6">
        <v>100</v>
      </c>
      <c r="I180" s="23">
        <v>15</v>
      </c>
      <c r="J180" s="6">
        <v>0</v>
      </c>
      <c r="K180" s="6">
        <v>8.4423856939147743</v>
      </c>
      <c r="M180">
        <f>MATCH(F180,MSFD_Classified!$G$2:$G$506,0)</f>
        <v>104</v>
      </c>
      <c r="N180">
        <v>104</v>
      </c>
      <c r="O180" t="str">
        <f t="shared" si="2"/>
        <v>Seabed affected by human activities</v>
      </c>
      <c r="P180" t="str">
        <f>INDEX(MSFD_Classified!$G$2:$G$506,Data!$N180,1)</f>
        <v>Seabed affected by human activities</v>
      </c>
      <c r="Q180" t="str">
        <f>INDEX(MSFD_Classified!D$2:D$506,Data!$N180,1)</f>
        <v>D6 - Sea floor integrity</v>
      </c>
      <c r="R180" t="str">
        <f>INDEX(MSFD_Classified!E$2:E$506,Data!$N180,1)</f>
        <v/>
      </c>
      <c r="S180" t="str">
        <f>INDEX(MSFD_Classified!F$2:F$506,Data!$N180,1)</f>
        <v/>
      </c>
    </row>
    <row r="181" spans="1:19" x14ac:dyDescent="0.25">
      <c r="A181" s="10">
        <v>2</v>
      </c>
      <c r="B181" s="10" t="s">
        <v>78</v>
      </c>
      <c r="C181" s="10" t="s">
        <v>82</v>
      </c>
      <c r="D181" s="6">
        <v>6</v>
      </c>
      <c r="E181" s="6" t="s">
        <v>146</v>
      </c>
      <c r="F181" s="6" t="s">
        <v>147</v>
      </c>
      <c r="G181" s="6" t="s">
        <v>148</v>
      </c>
      <c r="H181" s="6">
        <v>100</v>
      </c>
      <c r="I181" s="23">
        <v>15</v>
      </c>
      <c r="J181" s="6">
        <v>0</v>
      </c>
      <c r="K181" s="6">
        <v>4.85320558053981</v>
      </c>
      <c r="M181">
        <f>MATCH(F181,MSFD_Classified!$G$2:$G$506,0)</f>
        <v>104</v>
      </c>
      <c r="N181">
        <v>104</v>
      </c>
      <c r="O181" t="str">
        <f t="shared" si="2"/>
        <v>Seabed affected by human activities</v>
      </c>
      <c r="P181" t="str">
        <f>INDEX(MSFD_Classified!$G$2:$G$506,Data!$N181,1)</f>
        <v>Seabed affected by human activities</v>
      </c>
      <c r="Q181" t="str">
        <f>INDEX(MSFD_Classified!D$2:D$506,Data!$N181,1)</f>
        <v>D6 - Sea floor integrity</v>
      </c>
      <c r="R181" t="str">
        <f>INDEX(MSFD_Classified!E$2:E$506,Data!$N181,1)</f>
        <v/>
      </c>
      <c r="S181" t="str">
        <f>INDEX(MSFD_Classified!F$2:F$506,Data!$N181,1)</f>
        <v/>
      </c>
    </row>
    <row r="182" spans="1:19" x14ac:dyDescent="0.25">
      <c r="A182" s="10">
        <v>2</v>
      </c>
      <c r="B182" s="10" t="s">
        <v>78</v>
      </c>
      <c r="C182" s="10" t="s">
        <v>83</v>
      </c>
      <c r="D182" s="6">
        <v>7</v>
      </c>
      <c r="E182" s="6" t="s">
        <v>146</v>
      </c>
      <c r="F182" s="6" t="s">
        <v>147</v>
      </c>
      <c r="G182" s="6" t="s">
        <v>148</v>
      </c>
      <c r="H182" s="6">
        <v>100</v>
      </c>
      <c r="I182" s="23">
        <v>15</v>
      </c>
      <c r="J182" s="6">
        <v>0</v>
      </c>
      <c r="K182" s="6">
        <v>63.033638548158898</v>
      </c>
      <c r="M182">
        <f>MATCH(F182,MSFD_Classified!$G$2:$G$506,0)</f>
        <v>104</v>
      </c>
      <c r="N182">
        <v>104</v>
      </c>
      <c r="O182" t="str">
        <f t="shared" si="2"/>
        <v>Seabed affected by human activities</v>
      </c>
      <c r="P182" t="str">
        <f>INDEX(MSFD_Classified!$G$2:$G$506,Data!$N182,1)</f>
        <v>Seabed affected by human activities</v>
      </c>
      <c r="Q182" t="str">
        <f>INDEX(MSFD_Classified!D$2:D$506,Data!$N182,1)</f>
        <v>D6 - Sea floor integrity</v>
      </c>
      <c r="R182" t="str">
        <f>INDEX(MSFD_Classified!E$2:E$506,Data!$N182,1)</f>
        <v/>
      </c>
      <c r="S182" t="str">
        <f>INDEX(MSFD_Classified!F$2:F$506,Data!$N182,1)</f>
        <v/>
      </c>
    </row>
    <row r="183" spans="1:19" x14ac:dyDescent="0.25">
      <c r="A183" s="10">
        <v>2</v>
      </c>
      <c r="B183" s="10" t="s">
        <v>78</v>
      </c>
      <c r="C183" s="10" t="s">
        <v>84</v>
      </c>
      <c r="D183" s="6">
        <v>8</v>
      </c>
      <c r="E183" s="6" t="s">
        <v>146</v>
      </c>
      <c r="F183" s="6" t="s">
        <v>147</v>
      </c>
      <c r="G183" s="6" t="s">
        <v>148</v>
      </c>
      <c r="H183" s="6">
        <v>100</v>
      </c>
      <c r="I183" s="23">
        <v>15</v>
      </c>
      <c r="J183" s="6">
        <v>0</v>
      </c>
      <c r="K183" s="6">
        <v>14.047211838891885</v>
      </c>
      <c r="M183">
        <f>MATCH(F183,MSFD_Classified!$G$2:$G$506,0)</f>
        <v>104</v>
      </c>
      <c r="N183">
        <v>104</v>
      </c>
      <c r="O183" t="str">
        <f t="shared" si="2"/>
        <v>Seabed affected by human activities</v>
      </c>
      <c r="P183" t="str">
        <f>INDEX(MSFD_Classified!$G$2:$G$506,Data!$N183,1)</f>
        <v>Seabed affected by human activities</v>
      </c>
      <c r="Q183" t="str">
        <f>INDEX(MSFD_Classified!D$2:D$506,Data!$N183,1)</f>
        <v>D6 - Sea floor integrity</v>
      </c>
      <c r="R183" t="str">
        <f>INDEX(MSFD_Classified!E$2:E$506,Data!$N183,1)</f>
        <v/>
      </c>
      <c r="S183" t="str">
        <f>INDEX(MSFD_Classified!F$2:F$506,Data!$N183,1)</f>
        <v/>
      </c>
    </row>
    <row r="184" spans="1:19" x14ac:dyDescent="0.25">
      <c r="A184" s="10">
        <v>2</v>
      </c>
      <c r="B184" s="10" t="s">
        <v>78</v>
      </c>
      <c r="C184" s="10" t="s">
        <v>85</v>
      </c>
      <c r="D184" s="6">
        <v>2</v>
      </c>
      <c r="E184" s="6" t="s">
        <v>146</v>
      </c>
      <c r="F184" s="6" t="s">
        <v>147</v>
      </c>
      <c r="G184" s="6" t="s">
        <v>148</v>
      </c>
      <c r="H184" s="6">
        <v>100</v>
      </c>
      <c r="I184" s="23">
        <v>15</v>
      </c>
      <c r="J184" s="6">
        <v>0</v>
      </c>
      <c r="K184" s="6">
        <v>1.3202859103126063</v>
      </c>
      <c r="M184">
        <f>MATCH(F184,MSFD_Classified!$G$2:$G$506,0)</f>
        <v>104</v>
      </c>
      <c r="N184">
        <v>104</v>
      </c>
      <c r="O184" t="str">
        <f t="shared" si="2"/>
        <v>Seabed affected by human activities</v>
      </c>
      <c r="P184" t="str">
        <f>INDEX(MSFD_Classified!$G$2:$G$506,Data!$N184,1)</f>
        <v>Seabed affected by human activities</v>
      </c>
      <c r="Q184" t="str">
        <f>INDEX(MSFD_Classified!D$2:D$506,Data!$N184,1)</f>
        <v>D6 - Sea floor integrity</v>
      </c>
      <c r="R184" t="str">
        <f>INDEX(MSFD_Classified!E$2:E$506,Data!$N184,1)</f>
        <v/>
      </c>
      <c r="S184" t="str">
        <f>INDEX(MSFD_Classified!F$2:F$506,Data!$N184,1)</f>
        <v/>
      </c>
    </row>
    <row r="185" spans="1:19" x14ac:dyDescent="0.25">
      <c r="A185" s="10">
        <v>3</v>
      </c>
      <c r="B185" s="10" t="s">
        <v>149</v>
      </c>
      <c r="C185" s="57" t="s">
        <v>150</v>
      </c>
      <c r="D185" s="6">
        <v>1</v>
      </c>
      <c r="E185" s="6" t="s">
        <v>8</v>
      </c>
      <c r="F185" s="10" t="s">
        <v>151</v>
      </c>
      <c r="G185" s="6" t="s">
        <v>152</v>
      </c>
      <c r="H185" s="6">
        <v>0.20311509999999999</v>
      </c>
      <c r="I185" s="6">
        <v>0.38084089999999998</v>
      </c>
      <c r="J185" s="6">
        <v>0.40623029999999999</v>
      </c>
      <c r="K185" s="6">
        <v>0.15603130000000001</v>
      </c>
      <c r="M185">
        <f>MATCH(F185,MSFD_Classified!$G$2:$G$506,0)</f>
        <v>105</v>
      </c>
      <c r="N185">
        <v>105</v>
      </c>
      <c r="O185" t="str">
        <f t="shared" si="2"/>
        <v>LFI</v>
      </c>
      <c r="P185" t="str">
        <f>INDEX(MSFD_Classified!$G$2:$G$506,Data!$N185,1)</f>
        <v>LFI</v>
      </c>
      <c r="Q185" t="str">
        <f>INDEX(MSFD_Classified!D$2:D$506,Data!$N185,1)</f>
        <v>D3 -Populations of all commercially exploited fish and shellfish</v>
      </c>
      <c r="R185" t="str">
        <f>INDEX(MSFD_Classified!E$2:E$506,Data!$N185,1)</f>
        <v>Fish</v>
      </c>
      <c r="S185" t="str">
        <f>INDEX(MSFD_Classified!F$2:F$506,Data!$N185,1)</f>
        <v>Biodiversity Indices</v>
      </c>
    </row>
    <row r="186" spans="1:19" x14ac:dyDescent="0.25">
      <c r="A186" s="10">
        <v>3</v>
      </c>
      <c r="B186" s="10" t="s">
        <v>149</v>
      </c>
      <c r="C186" s="57" t="s">
        <v>150</v>
      </c>
      <c r="D186" s="6">
        <v>1</v>
      </c>
      <c r="E186" s="6" t="s">
        <v>8</v>
      </c>
      <c r="F186" s="10" t="s">
        <v>153</v>
      </c>
      <c r="G186" s="6" t="s">
        <v>154</v>
      </c>
      <c r="H186" s="6">
        <v>57.270029999999998</v>
      </c>
      <c r="I186" s="6">
        <v>107.3813</v>
      </c>
      <c r="J186" s="6">
        <v>114.5400569</v>
      </c>
      <c r="K186" s="6">
        <v>71.915782500000006</v>
      </c>
      <c r="M186">
        <f>MATCH(F186,MSFD_Classified!$G$2:$G$506,0)</f>
        <v>106</v>
      </c>
      <c r="N186">
        <v>106</v>
      </c>
      <c r="O186" t="str">
        <f t="shared" si="2"/>
        <v>MML</v>
      </c>
      <c r="P186" t="str">
        <f>INDEX(MSFD_Classified!$G$2:$G$506,Data!$N186,1)</f>
        <v>MML</v>
      </c>
      <c r="Q186" t="str">
        <f>INDEX(MSFD_Classified!D$2:D$506,Data!$N186,1)</f>
        <v>D1 - Biological diversity</v>
      </c>
      <c r="R186" t="str">
        <f>INDEX(MSFD_Classified!E$2:E$506,Data!$N186,1)</f>
        <v>Benthic habitats</v>
      </c>
      <c r="S186" t="str">
        <f>INDEX(MSFD_Classified!F$2:F$506,Data!$N186,1)</f>
        <v>Biodiversity Indices</v>
      </c>
    </row>
    <row r="187" spans="1:19" x14ac:dyDescent="0.25">
      <c r="A187" s="10">
        <v>3</v>
      </c>
      <c r="B187" s="10" t="s">
        <v>149</v>
      </c>
      <c r="C187" s="57" t="s">
        <v>150</v>
      </c>
      <c r="D187" s="6">
        <v>1</v>
      </c>
      <c r="E187" s="6" t="s">
        <v>8</v>
      </c>
      <c r="F187" s="10" t="s">
        <v>155</v>
      </c>
      <c r="G187" s="6" t="s">
        <v>156</v>
      </c>
      <c r="H187" s="6">
        <v>2.0950850000000001</v>
      </c>
      <c r="I187" s="6">
        <v>3.9282849999999998</v>
      </c>
      <c r="J187" s="6">
        <v>4.1901704000000004</v>
      </c>
      <c r="K187" s="6">
        <v>4.0667955999999998</v>
      </c>
      <c r="M187">
        <f>MATCH(F187,MSFD_Classified!$G$2:$G$506,0)</f>
        <v>107</v>
      </c>
      <c r="N187">
        <v>107</v>
      </c>
      <c r="O187" t="str">
        <f t="shared" si="2"/>
        <v>MTL</v>
      </c>
      <c r="P187" t="str">
        <f>INDEX(MSFD_Classified!$G$2:$G$506,Data!$N187,1)</f>
        <v>MTL</v>
      </c>
      <c r="Q187" t="str">
        <f>INDEX(MSFD_Classified!D$2:D$506,Data!$N187,1)</f>
        <v>D1 - Biological diversity</v>
      </c>
      <c r="R187" t="str">
        <f>INDEX(MSFD_Classified!E$2:E$506,Data!$N187,1)</f>
        <v>Benthic habitats</v>
      </c>
      <c r="S187" t="str">
        <f>INDEX(MSFD_Classified!F$2:F$506,Data!$N187,1)</f>
        <v>Biodiversity Indices</v>
      </c>
    </row>
    <row r="188" spans="1:19" x14ac:dyDescent="0.25">
      <c r="A188" s="10">
        <v>3</v>
      </c>
      <c r="B188" s="10" t="s">
        <v>149</v>
      </c>
      <c r="C188" s="57" t="s">
        <v>150</v>
      </c>
      <c r="D188" s="6">
        <v>1</v>
      </c>
      <c r="E188" s="6" t="s">
        <v>65</v>
      </c>
      <c r="F188" s="10" t="s">
        <v>157</v>
      </c>
      <c r="G188" s="6" t="s">
        <v>158</v>
      </c>
      <c r="H188" s="6">
        <v>7.5267619999999997</v>
      </c>
      <c r="I188" s="6">
        <v>14.112679</v>
      </c>
      <c r="J188" s="6">
        <v>15.053523999999999</v>
      </c>
      <c r="K188" s="6">
        <v>19.265696999999999</v>
      </c>
      <c r="M188">
        <f>MATCH(F188,MSFD_Classified!$G$2:$G$506,0)</f>
        <v>108</v>
      </c>
      <c r="N188">
        <v>108</v>
      </c>
      <c r="O188" t="str">
        <f t="shared" si="2"/>
        <v>Typological group sensitive to seafloor physical impact</v>
      </c>
      <c r="P188" t="str">
        <f>INDEX(MSFD_Classified!$G$2:$G$506,Data!$N188,1)</f>
        <v>Typological group sensitive to seafloor physical impact</v>
      </c>
      <c r="Q188" t="str">
        <f>INDEX(MSFD_Classified!D$2:D$506,Data!$N188,1)</f>
        <v>D6 - Sea floor integrity</v>
      </c>
      <c r="R188" t="str">
        <f>INDEX(MSFD_Classified!E$2:E$506,Data!$N188,1)</f>
        <v>Benthic habitats</v>
      </c>
      <c r="S188" t="str">
        <f>INDEX(MSFD_Classified!F$2:F$506,Data!$N188,1)</f>
        <v/>
      </c>
    </row>
    <row r="189" spans="1:19" x14ac:dyDescent="0.25">
      <c r="A189" s="10">
        <v>3</v>
      </c>
      <c r="B189" s="10" t="s">
        <v>149</v>
      </c>
      <c r="C189" s="57" t="s">
        <v>150</v>
      </c>
      <c r="D189" s="6">
        <v>1</v>
      </c>
      <c r="E189" s="6" t="s">
        <v>65</v>
      </c>
      <c r="F189" s="10" t="s">
        <v>159</v>
      </c>
      <c r="G189" s="6" t="s">
        <v>158</v>
      </c>
      <c r="H189" s="6">
        <v>8.5010739999999991</v>
      </c>
      <c r="I189" s="6">
        <v>15.939513</v>
      </c>
      <c r="J189" s="6">
        <v>17.002147000000001</v>
      </c>
      <c r="K189" s="6">
        <v>10.083716000000001</v>
      </c>
      <c r="M189">
        <f>MATCH(F189,MSFD_Classified!$G$2:$G$506,0)</f>
        <v>109</v>
      </c>
      <c r="N189">
        <v>109</v>
      </c>
      <c r="O189" t="str">
        <f t="shared" si="2"/>
        <v>Typological group highly sensitive to seafloor physical impact</v>
      </c>
      <c r="P189" t="str">
        <f>INDEX(MSFD_Classified!$G$2:$G$506,Data!$N189,1)</f>
        <v>Typological group highly sensitive to seafloor physical impact</v>
      </c>
      <c r="Q189" t="str">
        <f>INDEX(MSFD_Classified!D$2:D$506,Data!$N189,1)</f>
        <v>D6 - Sea floor integrity</v>
      </c>
      <c r="R189" t="str">
        <f>INDEX(MSFD_Classified!E$2:E$506,Data!$N189,1)</f>
        <v>Benthic habitats</v>
      </c>
      <c r="S189" t="str">
        <f>INDEX(MSFD_Classified!F$2:F$506,Data!$N189,1)</f>
        <v/>
      </c>
    </row>
    <row r="190" spans="1:19" x14ac:dyDescent="0.25">
      <c r="A190" s="10">
        <v>3</v>
      </c>
      <c r="B190" s="10" t="s">
        <v>149</v>
      </c>
      <c r="C190" s="57" t="s">
        <v>150</v>
      </c>
      <c r="D190" s="6">
        <v>1</v>
      </c>
      <c r="E190" s="6" t="s">
        <v>65</v>
      </c>
      <c r="F190" s="10" t="s">
        <v>157</v>
      </c>
      <c r="G190" s="6" t="s">
        <v>160</v>
      </c>
      <c r="H190" s="6">
        <v>9.9521149999999992</v>
      </c>
      <c r="I190" s="6">
        <v>18.660215999999998</v>
      </c>
      <c r="J190" s="6">
        <v>19.904229999999998</v>
      </c>
      <c r="K190" s="6">
        <v>25.442202999999999</v>
      </c>
      <c r="M190">
        <f>MATCH(F190,MSFD_Classified!$G$2:$G$506,0)</f>
        <v>108</v>
      </c>
      <c r="N190">
        <v>108</v>
      </c>
      <c r="O190" t="str">
        <f t="shared" si="2"/>
        <v>Typological group sensitive to seafloor physical impact</v>
      </c>
      <c r="P190" t="str">
        <f>INDEX(MSFD_Classified!$G$2:$G$506,Data!$N190,1)</f>
        <v>Typological group sensitive to seafloor physical impact</v>
      </c>
      <c r="Q190" t="str">
        <f>INDEX(MSFD_Classified!D$2:D$506,Data!$N190,1)</f>
        <v>D6 - Sea floor integrity</v>
      </c>
      <c r="R190" t="str">
        <f>INDEX(MSFD_Classified!E$2:E$506,Data!$N190,1)</f>
        <v>Benthic habitats</v>
      </c>
      <c r="S190" t="str">
        <f>INDEX(MSFD_Classified!F$2:F$506,Data!$N190,1)</f>
        <v/>
      </c>
    </row>
    <row r="191" spans="1:19" x14ac:dyDescent="0.25">
      <c r="A191" s="10">
        <v>3</v>
      </c>
      <c r="B191" s="10" t="s">
        <v>149</v>
      </c>
      <c r="C191" s="57" t="s">
        <v>150</v>
      </c>
      <c r="D191" s="6">
        <v>1</v>
      </c>
      <c r="E191" s="6" t="s">
        <v>65</v>
      </c>
      <c r="F191" s="10" t="s">
        <v>159</v>
      </c>
      <c r="G191" s="6" t="s">
        <v>160</v>
      </c>
      <c r="H191" s="6">
        <v>28.611846</v>
      </c>
      <c r="I191" s="6">
        <v>53.647210000000001</v>
      </c>
      <c r="J191" s="6">
        <v>57.223691000000002</v>
      </c>
      <c r="K191" s="6">
        <v>51.421652000000002</v>
      </c>
      <c r="M191">
        <f>MATCH(F191,MSFD_Classified!$G$2:$G$506,0)</f>
        <v>109</v>
      </c>
      <c r="N191">
        <v>109</v>
      </c>
      <c r="O191" t="str">
        <f t="shared" si="2"/>
        <v>Typological group highly sensitive to seafloor physical impact</v>
      </c>
      <c r="P191" t="str">
        <f>INDEX(MSFD_Classified!$G$2:$G$506,Data!$N191,1)</f>
        <v>Typological group highly sensitive to seafloor physical impact</v>
      </c>
      <c r="Q191" t="str">
        <f>INDEX(MSFD_Classified!D$2:D$506,Data!$N191,1)</f>
        <v>D6 - Sea floor integrity</v>
      </c>
      <c r="R191" t="str">
        <f>INDEX(MSFD_Classified!E$2:E$506,Data!$N191,1)</f>
        <v>Benthic habitats</v>
      </c>
      <c r="S191" t="str">
        <f>INDEX(MSFD_Classified!F$2:F$506,Data!$N191,1)</f>
        <v/>
      </c>
    </row>
    <row r="192" spans="1:19" x14ac:dyDescent="0.25">
      <c r="A192" s="10">
        <v>3</v>
      </c>
      <c r="B192" s="10" t="s">
        <v>149</v>
      </c>
      <c r="C192" s="57" t="s">
        <v>150</v>
      </c>
      <c r="D192" s="6">
        <v>1</v>
      </c>
      <c r="E192" s="6" t="s">
        <v>65</v>
      </c>
      <c r="F192" s="10" t="s">
        <v>157</v>
      </c>
      <c r="G192" s="6" t="s">
        <v>161</v>
      </c>
      <c r="H192" s="6">
        <v>16.669398999999999</v>
      </c>
      <c r="I192" s="6">
        <v>31.255123000000001</v>
      </c>
      <c r="J192" s="6">
        <v>33.338797999999997</v>
      </c>
      <c r="K192" s="6">
        <v>32.429648</v>
      </c>
      <c r="M192">
        <f>MATCH(F192,MSFD_Classified!$G$2:$G$506,0)</f>
        <v>108</v>
      </c>
      <c r="N192">
        <v>108</v>
      </c>
      <c r="O192" t="str">
        <f t="shared" si="2"/>
        <v>Typological group sensitive to seafloor physical impact</v>
      </c>
      <c r="P192" t="str">
        <f>INDEX(MSFD_Classified!$G$2:$G$506,Data!$N192,1)</f>
        <v>Typological group sensitive to seafloor physical impact</v>
      </c>
      <c r="Q192" t="str">
        <f>INDEX(MSFD_Classified!D$2:D$506,Data!$N192,1)</f>
        <v>D6 - Sea floor integrity</v>
      </c>
      <c r="R192" t="str">
        <f>INDEX(MSFD_Classified!E$2:E$506,Data!$N192,1)</f>
        <v>Benthic habitats</v>
      </c>
      <c r="S192" t="str">
        <f>INDEX(MSFD_Classified!F$2:F$506,Data!$N192,1)</f>
        <v/>
      </c>
    </row>
    <row r="193" spans="1:19" x14ac:dyDescent="0.25">
      <c r="A193" s="10">
        <v>3</v>
      </c>
      <c r="B193" s="10" t="s">
        <v>149</v>
      </c>
      <c r="C193" s="57" t="s">
        <v>150</v>
      </c>
      <c r="D193" s="6">
        <v>1</v>
      </c>
      <c r="E193" s="6" t="s">
        <v>65</v>
      </c>
      <c r="F193" s="10" t="s">
        <v>159</v>
      </c>
      <c r="G193" s="6" t="s">
        <v>161</v>
      </c>
      <c r="H193" s="6">
        <v>3.6439240000000002</v>
      </c>
      <c r="I193" s="6">
        <v>6.832357</v>
      </c>
      <c r="J193" s="6">
        <v>7.2878470000000002</v>
      </c>
      <c r="K193" s="6">
        <v>4.3434809999999997</v>
      </c>
      <c r="M193">
        <f>MATCH(F193,MSFD_Classified!$G$2:$G$506,0)</f>
        <v>109</v>
      </c>
      <c r="N193">
        <v>109</v>
      </c>
      <c r="O193" t="str">
        <f t="shared" si="2"/>
        <v>Typological group highly sensitive to seafloor physical impact</v>
      </c>
      <c r="P193" t="str">
        <f>INDEX(MSFD_Classified!$G$2:$G$506,Data!$N193,1)</f>
        <v>Typological group highly sensitive to seafloor physical impact</v>
      </c>
      <c r="Q193" t="str">
        <f>INDEX(MSFD_Classified!D$2:D$506,Data!$N193,1)</f>
        <v>D6 - Sea floor integrity</v>
      </c>
      <c r="R193" t="str">
        <f>INDEX(MSFD_Classified!E$2:E$506,Data!$N193,1)</f>
        <v>Benthic habitats</v>
      </c>
      <c r="S193" t="str">
        <f>INDEX(MSFD_Classified!F$2:F$506,Data!$N193,1)</f>
        <v/>
      </c>
    </row>
    <row r="194" spans="1:19" x14ac:dyDescent="0.25">
      <c r="A194" s="10">
        <v>3</v>
      </c>
      <c r="B194" s="10" t="s">
        <v>149</v>
      </c>
      <c r="C194" s="57" t="s">
        <v>150</v>
      </c>
      <c r="D194" s="6">
        <v>1</v>
      </c>
      <c r="E194" s="6" t="s">
        <v>65</v>
      </c>
      <c r="F194" s="10" t="s">
        <v>157</v>
      </c>
      <c r="G194" s="6" t="s">
        <v>158</v>
      </c>
      <c r="H194" s="6">
        <v>18.197210999999999</v>
      </c>
      <c r="I194" s="6">
        <v>34.119771</v>
      </c>
      <c r="J194" s="6">
        <v>36.394421999999999</v>
      </c>
      <c r="K194" s="6">
        <v>29.145931999999998</v>
      </c>
      <c r="M194">
        <f>MATCH(F194,MSFD_Classified!$G$2:$G$506,0)</f>
        <v>108</v>
      </c>
      <c r="N194">
        <v>108</v>
      </c>
      <c r="O194" t="str">
        <f t="shared" si="2"/>
        <v>Typological group sensitive to seafloor physical impact</v>
      </c>
      <c r="P194" t="str">
        <f>INDEX(MSFD_Classified!$G$2:$G$506,Data!$N194,1)</f>
        <v>Typological group sensitive to seafloor physical impact</v>
      </c>
      <c r="Q194" t="str">
        <f>INDEX(MSFD_Classified!D$2:D$506,Data!$N194,1)</f>
        <v>D6 - Sea floor integrity</v>
      </c>
      <c r="R194" t="str">
        <f>INDEX(MSFD_Classified!E$2:E$506,Data!$N194,1)</f>
        <v>Benthic habitats</v>
      </c>
      <c r="S194" t="str">
        <f>INDEX(MSFD_Classified!F$2:F$506,Data!$N194,1)</f>
        <v/>
      </c>
    </row>
    <row r="195" spans="1:19" x14ac:dyDescent="0.25">
      <c r="A195" s="10">
        <v>3</v>
      </c>
      <c r="B195" s="10" t="s">
        <v>149</v>
      </c>
      <c r="C195" s="57" t="s">
        <v>150</v>
      </c>
      <c r="D195" s="6">
        <v>1</v>
      </c>
      <c r="E195" s="6" t="s">
        <v>65</v>
      </c>
      <c r="F195" s="10" t="s">
        <v>159</v>
      </c>
      <c r="G195" s="6" t="s">
        <v>158</v>
      </c>
      <c r="H195" s="6">
        <v>3.3000289999999999</v>
      </c>
      <c r="I195" s="6">
        <v>6.1875540000000004</v>
      </c>
      <c r="J195" s="6">
        <v>6.6000579999999998</v>
      </c>
      <c r="K195" s="6">
        <v>7.6337289999999998</v>
      </c>
      <c r="M195">
        <f>MATCH(F195,MSFD_Classified!$G$2:$G$506,0)</f>
        <v>109</v>
      </c>
      <c r="N195">
        <v>109</v>
      </c>
      <c r="O195" t="str">
        <f t="shared" ref="O195:O258" si="3">F195</f>
        <v>Typological group highly sensitive to seafloor physical impact</v>
      </c>
      <c r="P195" t="str">
        <f>INDEX(MSFD_Classified!$G$2:$G$506,Data!$N195,1)</f>
        <v>Typological group highly sensitive to seafloor physical impact</v>
      </c>
      <c r="Q195" t="str">
        <f>INDEX(MSFD_Classified!D$2:D$506,Data!$N195,1)</f>
        <v>D6 - Sea floor integrity</v>
      </c>
      <c r="R195" t="str">
        <f>INDEX(MSFD_Classified!E$2:E$506,Data!$N195,1)</f>
        <v>Benthic habitats</v>
      </c>
      <c r="S195" t="str">
        <f>INDEX(MSFD_Classified!F$2:F$506,Data!$N195,1)</f>
        <v/>
      </c>
    </row>
    <row r="196" spans="1:19" x14ac:dyDescent="0.25">
      <c r="A196" s="10">
        <v>3</v>
      </c>
      <c r="B196" s="10" t="s">
        <v>149</v>
      </c>
      <c r="C196" s="57" t="s">
        <v>150</v>
      </c>
      <c r="D196" s="6">
        <v>1</v>
      </c>
      <c r="E196" s="6" t="s">
        <v>65</v>
      </c>
      <c r="F196" s="10" t="s">
        <v>157</v>
      </c>
      <c r="G196" s="6" t="s">
        <v>160</v>
      </c>
      <c r="H196" s="6">
        <v>19.170665</v>
      </c>
      <c r="I196" s="6">
        <v>35.944997999999998</v>
      </c>
      <c r="J196" s="6">
        <v>38.341330999999997</v>
      </c>
      <c r="K196" s="6">
        <v>30.303709000000001</v>
      </c>
      <c r="M196">
        <f>MATCH(F196,MSFD_Classified!$G$2:$G$506,0)</f>
        <v>108</v>
      </c>
      <c r="N196">
        <v>108</v>
      </c>
      <c r="O196" t="str">
        <f t="shared" si="3"/>
        <v>Typological group sensitive to seafloor physical impact</v>
      </c>
      <c r="P196" t="str">
        <f>INDEX(MSFD_Classified!$G$2:$G$506,Data!$N196,1)</f>
        <v>Typological group sensitive to seafloor physical impact</v>
      </c>
      <c r="Q196" t="str">
        <f>INDEX(MSFD_Classified!D$2:D$506,Data!$N196,1)</f>
        <v>D6 - Sea floor integrity</v>
      </c>
      <c r="R196" t="str">
        <f>INDEX(MSFD_Classified!E$2:E$506,Data!$N196,1)</f>
        <v>Benthic habitats</v>
      </c>
      <c r="S196" t="str">
        <f>INDEX(MSFD_Classified!F$2:F$506,Data!$N196,1)</f>
        <v/>
      </c>
    </row>
    <row r="197" spans="1:19" x14ac:dyDescent="0.25">
      <c r="A197" s="10">
        <v>3</v>
      </c>
      <c r="B197" s="10" t="s">
        <v>149</v>
      </c>
      <c r="C197" s="57" t="s">
        <v>150</v>
      </c>
      <c r="D197" s="6">
        <v>1</v>
      </c>
      <c r="E197" s="6" t="s">
        <v>65</v>
      </c>
      <c r="F197" s="10" t="s">
        <v>159</v>
      </c>
      <c r="G197" s="6" t="s">
        <v>160</v>
      </c>
      <c r="H197" s="6">
        <v>15.787421999999999</v>
      </c>
      <c r="I197" s="6">
        <v>29.601414999999999</v>
      </c>
      <c r="J197" s="6">
        <v>31.574843000000001</v>
      </c>
      <c r="K197" s="6">
        <v>34.240844000000003</v>
      </c>
      <c r="M197">
        <f>MATCH(F197,MSFD_Classified!$G$2:$G$506,0)</f>
        <v>109</v>
      </c>
      <c r="N197">
        <v>109</v>
      </c>
      <c r="O197" t="str">
        <f t="shared" si="3"/>
        <v>Typological group highly sensitive to seafloor physical impact</v>
      </c>
      <c r="P197" t="str">
        <f>INDEX(MSFD_Classified!$G$2:$G$506,Data!$N197,1)</f>
        <v>Typological group highly sensitive to seafloor physical impact</v>
      </c>
      <c r="Q197" t="str">
        <f>INDEX(MSFD_Classified!D$2:D$506,Data!$N197,1)</f>
        <v>D6 - Sea floor integrity</v>
      </c>
      <c r="R197" t="str">
        <f>INDEX(MSFD_Classified!E$2:E$506,Data!$N197,1)</f>
        <v>Benthic habitats</v>
      </c>
      <c r="S197" t="str">
        <f>INDEX(MSFD_Classified!F$2:F$506,Data!$N197,1)</f>
        <v/>
      </c>
    </row>
    <row r="198" spans="1:19" x14ac:dyDescent="0.25">
      <c r="A198" s="10">
        <v>3</v>
      </c>
      <c r="B198" s="10" t="s">
        <v>149</v>
      </c>
      <c r="C198" s="57" t="s">
        <v>150</v>
      </c>
      <c r="D198" s="6">
        <v>1</v>
      </c>
      <c r="E198" s="6" t="s">
        <v>65</v>
      </c>
      <c r="F198" s="10" t="s">
        <v>157</v>
      </c>
      <c r="G198" s="6" t="s">
        <v>161</v>
      </c>
      <c r="H198" s="6">
        <v>17.586911000000001</v>
      </c>
      <c r="I198" s="6">
        <v>32.975459000000001</v>
      </c>
      <c r="J198" s="6">
        <v>35.173822999999999</v>
      </c>
      <c r="K198" s="6">
        <v>33.935693000000001</v>
      </c>
      <c r="M198">
        <f>MATCH(F198,MSFD_Classified!$G$2:$G$506,0)</f>
        <v>108</v>
      </c>
      <c r="N198">
        <v>108</v>
      </c>
      <c r="O198" t="str">
        <f t="shared" si="3"/>
        <v>Typological group sensitive to seafloor physical impact</v>
      </c>
      <c r="P198" t="str">
        <f>INDEX(MSFD_Classified!$G$2:$G$506,Data!$N198,1)</f>
        <v>Typological group sensitive to seafloor physical impact</v>
      </c>
      <c r="Q198" t="str">
        <f>INDEX(MSFD_Classified!D$2:D$506,Data!$N198,1)</f>
        <v>D6 - Sea floor integrity</v>
      </c>
      <c r="R198" t="str">
        <f>INDEX(MSFD_Classified!E$2:E$506,Data!$N198,1)</f>
        <v>Benthic habitats</v>
      </c>
      <c r="S198" t="str">
        <f>INDEX(MSFD_Classified!F$2:F$506,Data!$N198,1)</f>
        <v/>
      </c>
    </row>
    <row r="199" spans="1:19" x14ac:dyDescent="0.25">
      <c r="A199" s="10">
        <v>3</v>
      </c>
      <c r="B199" s="10" t="s">
        <v>149</v>
      </c>
      <c r="C199" s="57" t="s">
        <v>150</v>
      </c>
      <c r="D199" s="6">
        <v>1</v>
      </c>
      <c r="E199" s="6" t="s">
        <v>65</v>
      </c>
      <c r="F199" s="10" t="s">
        <v>159</v>
      </c>
      <c r="G199" s="6" t="s">
        <v>161</v>
      </c>
      <c r="H199" s="6">
        <v>3.3451520000000001</v>
      </c>
      <c r="I199" s="6">
        <v>6.2721590000000003</v>
      </c>
      <c r="J199" s="6">
        <v>6.6903030000000001</v>
      </c>
      <c r="K199" s="6">
        <v>6.9624069999999998</v>
      </c>
      <c r="M199">
        <f>MATCH(F199,MSFD_Classified!$G$2:$G$506,0)</f>
        <v>109</v>
      </c>
      <c r="N199">
        <v>109</v>
      </c>
      <c r="O199" t="str">
        <f t="shared" si="3"/>
        <v>Typological group highly sensitive to seafloor physical impact</v>
      </c>
      <c r="P199" t="str">
        <f>INDEX(MSFD_Classified!$G$2:$G$506,Data!$N199,1)</f>
        <v>Typological group highly sensitive to seafloor physical impact</v>
      </c>
      <c r="Q199" t="str">
        <f>INDEX(MSFD_Classified!D$2:D$506,Data!$N199,1)</f>
        <v>D6 - Sea floor integrity</v>
      </c>
      <c r="R199" t="str">
        <f>INDEX(MSFD_Classified!E$2:E$506,Data!$N199,1)</f>
        <v>Benthic habitats</v>
      </c>
      <c r="S199" t="str">
        <f>INDEX(MSFD_Classified!F$2:F$506,Data!$N199,1)</f>
        <v/>
      </c>
    </row>
    <row r="200" spans="1:19" x14ac:dyDescent="0.25">
      <c r="A200" s="10">
        <v>3</v>
      </c>
      <c r="B200" s="10" t="s">
        <v>149</v>
      </c>
      <c r="C200" s="57" t="s">
        <v>150</v>
      </c>
      <c r="D200" s="6">
        <v>1</v>
      </c>
      <c r="E200" s="6" t="s">
        <v>65</v>
      </c>
      <c r="F200" s="10" t="s">
        <v>157</v>
      </c>
      <c r="G200" s="6" t="s">
        <v>158</v>
      </c>
      <c r="H200" s="6">
        <v>30.39264</v>
      </c>
      <c r="I200" s="6">
        <v>56.986199999999997</v>
      </c>
      <c r="J200" s="6">
        <v>60.78528</v>
      </c>
      <c r="K200" s="6">
        <v>49.336626000000003</v>
      </c>
      <c r="M200">
        <f>MATCH(F200,MSFD_Classified!$G$2:$G$506,0)</f>
        <v>108</v>
      </c>
      <c r="N200">
        <v>108</v>
      </c>
      <c r="O200" t="str">
        <f t="shared" si="3"/>
        <v>Typological group sensitive to seafloor physical impact</v>
      </c>
      <c r="P200" t="str">
        <f>INDEX(MSFD_Classified!$G$2:$G$506,Data!$N200,1)</f>
        <v>Typological group sensitive to seafloor physical impact</v>
      </c>
      <c r="Q200" t="str">
        <f>INDEX(MSFD_Classified!D$2:D$506,Data!$N200,1)</f>
        <v>D6 - Sea floor integrity</v>
      </c>
      <c r="R200" t="str">
        <f>INDEX(MSFD_Classified!E$2:E$506,Data!$N200,1)</f>
        <v>Benthic habitats</v>
      </c>
      <c r="S200" t="str">
        <f>INDEX(MSFD_Classified!F$2:F$506,Data!$N200,1)</f>
        <v/>
      </c>
    </row>
    <row r="201" spans="1:19" x14ac:dyDescent="0.25">
      <c r="A201" s="10">
        <v>3</v>
      </c>
      <c r="B201" s="10" t="s">
        <v>149</v>
      </c>
      <c r="C201" s="57" t="s">
        <v>150</v>
      </c>
      <c r="D201" s="6">
        <v>1</v>
      </c>
      <c r="E201" s="6" t="s">
        <v>65</v>
      </c>
      <c r="F201" s="10" t="s">
        <v>159</v>
      </c>
      <c r="G201" s="6" t="s">
        <v>158</v>
      </c>
      <c r="H201" s="6">
        <v>1.4442569999999999</v>
      </c>
      <c r="I201" s="6">
        <v>2.7079810000000002</v>
      </c>
      <c r="J201" s="6">
        <v>2.8885130000000001</v>
      </c>
      <c r="K201" s="6">
        <v>3.2391329999999998</v>
      </c>
      <c r="M201">
        <f>MATCH(F201,MSFD_Classified!$G$2:$G$506,0)</f>
        <v>109</v>
      </c>
      <c r="N201">
        <v>109</v>
      </c>
      <c r="O201" t="str">
        <f t="shared" si="3"/>
        <v>Typological group highly sensitive to seafloor physical impact</v>
      </c>
      <c r="P201" t="str">
        <f>INDEX(MSFD_Classified!$G$2:$G$506,Data!$N201,1)</f>
        <v>Typological group highly sensitive to seafloor physical impact</v>
      </c>
      <c r="Q201" t="str">
        <f>INDEX(MSFD_Classified!D$2:D$506,Data!$N201,1)</f>
        <v>D6 - Sea floor integrity</v>
      </c>
      <c r="R201" t="str">
        <f>INDEX(MSFD_Classified!E$2:E$506,Data!$N201,1)</f>
        <v>Benthic habitats</v>
      </c>
      <c r="S201" t="str">
        <f>INDEX(MSFD_Classified!F$2:F$506,Data!$N201,1)</f>
        <v/>
      </c>
    </row>
    <row r="202" spans="1:19" x14ac:dyDescent="0.25">
      <c r="A202" s="10">
        <v>3</v>
      </c>
      <c r="B202" s="10" t="s">
        <v>149</v>
      </c>
      <c r="C202" s="57" t="s">
        <v>150</v>
      </c>
      <c r="D202" s="6">
        <v>1</v>
      </c>
      <c r="E202" s="6" t="s">
        <v>65</v>
      </c>
      <c r="F202" s="10" t="s">
        <v>157</v>
      </c>
      <c r="G202" s="6" t="s">
        <v>160</v>
      </c>
      <c r="H202" s="6">
        <v>23.547841999999999</v>
      </c>
      <c r="I202" s="6">
        <v>44.152203</v>
      </c>
      <c r="J202" s="6">
        <v>47.095683000000001</v>
      </c>
      <c r="K202" s="6">
        <v>42.849620999999999</v>
      </c>
      <c r="M202">
        <f>MATCH(F202,MSFD_Classified!$G$2:$G$506,0)</f>
        <v>108</v>
      </c>
      <c r="N202">
        <v>108</v>
      </c>
      <c r="O202" t="str">
        <f t="shared" si="3"/>
        <v>Typological group sensitive to seafloor physical impact</v>
      </c>
      <c r="P202" t="str">
        <f>INDEX(MSFD_Classified!$G$2:$G$506,Data!$N202,1)</f>
        <v>Typological group sensitive to seafloor physical impact</v>
      </c>
      <c r="Q202" t="str">
        <f>INDEX(MSFD_Classified!D$2:D$506,Data!$N202,1)</f>
        <v>D6 - Sea floor integrity</v>
      </c>
      <c r="R202" t="str">
        <f>INDEX(MSFD_Classified!E$2:E$506,Data!$N202,1)</f>
        <v>Benthic habitats</v>
      </c>
      <c r="S202" t="str">
        <f>INDEX(MSFD_Classified!F$2:F$506,Data!$N202,1)</f>
        <v/>
      </c>
    </row>
    <row r="203" spans="1:19" x14ac:dyDescent="0.25">
      <c r="A203" s="10">
        <v>3</v>
      </c>
      <c r="B203" s="10" t="s">
        <v>149</v>
      </c>
      <c r="C203" s="57" t="s">
        <v>150</v>
      </c>
      <c r="D203" s="6">
        <v>1</v>
      </c>
      <c r="E203" s="6" t="s">
        <v>65</v>
      </c>
      <c r="F203" s="10" t="s">
        <v>159</v>
      </c>
      <c r="G203" s="6" t="s">
        <v>160</v>
      </c>
      <c r="H203" s="6">
        <v>15.055092999999999</v>
      </c>
      <c r="I203" s="6">
        <v>28.228299</v>
      </c>
      <c r="J203" s="6">
        <v>30.110185999999999</v>
      </c>
      <c r="K203" s="6">
        <v>22.51568</v>
      </c>
      <c r="M203">
        <f>MATCH(F203,MSFD_Classified!$G$2:$G$506,0)</f>
        <v>109</v>
      </c>
      <c r="N203">
        <v>109</v>
      </c>
      <c r="O203" t="str">
        <f t="shared" si="3"/>
        <v>Typological group highly sensitive to seafloor physical impact</v>
      </c>
      <c r="P203" t="str">
        <f>INDEX(MSFD_Classified!$G$2:$G$506,Data!$N203,1)</f>
        <v>Typological group highly sensitive to seafloor physical impact</v>
      </c>
      <c r="Q203" t="str">
        <f>INDEX(MSFD_Classified!D$2:D$506,Data!$N203,1)</f>
        <v>D6 - Sea floor integrity</v>
      </c>
      <c r="R203" t="str">
        <f>INDEX(MSFD_Classified!E$2:E$506,Data!$N203,1)</f>
        <v>Benthic habitats</v>
      </c>
      <c r="S203" t="str">
        <f>INDEX(MSFD_Classified!F$2:F$506,Data!$N203,1)</f>
        <v/>
      </c>
    </row>
    <row r="204" spans="1:19" x14ac:dyDescent="0.25">
      <c r="A204" s="10">
        <v>3</v>
      </c>
      <c r="B204" s="10" t="s">
        <v>149</v>
      </c>
      <c r="C204" s="57" t="s">
        <v>150</v>
      </c>
      <c r="D204" s="6">
        <v>1</v>
      </c>
      <c r="E204" s="6" t="s">
        <v>65</v>
      </c>
      <c r="F204" s="10" t="s">
        <v>157</v>
      </c>
      <c r="G204" s="6" t="s">
        <v>161</v>
      </c>
      <c r="H204" s="6">
        <v>17.299337999999999</v>
      </c>
      <c r="I204" s="6">
        <v>32.436258000000002</v>
      </c>
      <c r="J204" s="6">
        <v>34.598675</v>
      </c>
      <c r="K204" s="6">
        <v>34.923791000000001</v>
      </c>
      <c r="M204">
        <f>MATCH(F204,MSFD_Classified!$G$2:$G$506,0)</f>
        <v>108</v>
      </c>
      <c r="N204">
        <v>108</v>
      </c>
      <c r="O204" t="str">
        <f t="shared" si="3"/>
        <v>Typological group sensitive to seafloor physical impact</v>
      </c>
      <c r="P204" t="str">
        <f>INDEX(MSFD_Classified!$G$2:$G$506,Data!$N204,1)</f>
        <v>Typological group sensitive to seafloor physical impact</v>
      </c>
      <c r="Q204" t="str">
        <f>INDEX(MSFD_Classified!D$2:D$506,Data!$N204,1)</f>
        <v>D6 - Sea floor integrity</v>
      </c>
      <c r="R204" t="str">
        <f>INDEX(MSFD_Classified!E$2:E$506,Data!$N204,1)</f>
        <v>Benthic habitats</v>
      </c>
      <c r="S204" t="str">
        <f>INDEX(MSFD_Classified!F$2:F$506,Data!$N204,1)</f>
        <v/>
      </c>
    </row>
    <row r="205" spans="1:19" x14ac:dyDescent="0.25">
      <c r="A205" s="10">
        <v>3</v>
      </c>
      <c r="B205" s="10" t="s">
        <v>149</v>
      </c>
      <c r="C205" s="57" t="s">
        <v>150</v>
      </c>
      <c r="D205" s="6">
        <v>1</v>
      </c>
      <c r="E205" s="6" t="s">
        <v>65</v>
      </c>
      <c r="F205" s="10" t="s">
        <v>159</v>
      </c>
      <c r="G205" s="6" t="s">
        <v>161</v>
      </c>
      <c r="H205" s="6">
        <v>5.5394690000000004</v>
      </c>
      <c r="I205" s="6">
        <v>10.386504</v>
      </c>
      <c r="J205" s="6">
        <v>11.078938000000001</v>
      </c>
      <c r="K205" s="6">
        <v>8.7194330000000004</v>
      </c>
      <c r="M205">
        <f>MATCH(F205,MSFD_Classified!$G$2:$G$506,0)</f>
        <v>109</v>
      </c>
      <c r="N205">
        <v>109</v>
      </c>
      <c r="O205" t="str">
        <f t="shared" si="3"/>
        <v>Typological group highly sensitive to seafloor physical impact</v>
      </c>
      <c r="P205" t="str">
        <f>INDEX(MSFD_Classified!$G$2:$G$506,Data!$N205,1)</f>
        <v>Typological group highly sensitive to seafloor physical impact</v>
      </c>
      <c r="Q205" t="str">
        <f>INDEX(MSFD_Classified!D$2:D$506,Data!$N205,1)</f>
        <v>D6 - Sea floor integrity</v>
      </c>
      <c r="R205" t="str">
        <f>INDEX(MSFD_Classified!E$2:E$506,Data!$N205,1)</f>
        <v>Benthic habitats</v>
      </c>
      <c r="S205" t="str">
        <f>INDEX(MSFD_Classified!F$2:F$506,Data!$N205,1)</f>
        <v/>
      </c>
    </row>
    <row r="206" spans="1:19" x14ac:dyDescent="0.25">
      <c r="A206" s="10">
        <v>3</v>
      </c>
      <c r="B206" s="10" t="s">
        <v>149</v>
      </c>
      <c r="C206" s="57" t="s">
        <v>150</v>
      </c>
      <c r="D206" s="6">
        <v>1</v>
      </c>
      <c r="E206" s="6" t="s">
        <v>50</v>
      </c>
      <c r="F206" s="6" t="s">
        <v>162</v>
      </c>
      <c r="G206" s="6" t="s">
        <v>163</v>
      </c>
      <c r="H206" s="58">
        <v>-2.044</v>
      </c>
      <c r="I206" s="16">
        <v>-1.1952499999999999</v>
      </c>
      <c r="J206" s="6">
        <v>-1.0740000000000001</v>
      </c>
      <c r="K206" s="58">
        <v>-1.2370000000000001</v>
      </c>
      <c r="M206">
        <f>MATCH(F206,MSFD_Classified!$G$2:$G$506,0)</f>
        <v>126</v>
      </c>
      <c r="N206">
        <v>126</v>
      </c>
      <c r="O206" t="str">
        <f t="shared" si="3"/>
        <v>Chlorophyll a concentration</v>
      </c>
      <c r="P206" t="str">
        <f>INDEX(MSFD_Classified!$G$2:$G$506,Data!$N206,1)</f>
        <v>Chlorophyll a concentration</v>
      </c>
      <c r="Q206" t="str">
        <f>INDEX(MSFD_Classified!D$2:D$506,Data!$N206,1)</f>
        <v>D5 - Eutrophication</v>
      </c>
      <c r="R206" t="str">
        <f>INDEX(MSFD_Classified!E$2:E$506,Data!$N206,1)</f>
        <v/>
      </c>
      <c r="S206" t="str">
        <f>INDEX(MSFD_Classified!F$2:F$506,Data!$N206,1)</f>
        <v/>
      </c>
    </row>
    <row r="207" spans="1:19" x14ac:dyDescent="0.25">
      <c r="A207" s="10">
        <v>3</v>
      </c>
      <c r="B207" s="10" t="s">
        <v>149</v>
      </c>
      <c r="C207" s="57" t="s">
        <v>150</v>
      </c>
      <c r="D207" s="6">
        <v>1</v>
      </c>
      <c r="E207" s="6" t="s">
        <v>53</v>
      </c>
      <c r="F207" s="6" t="s">
        <v>164</v>
      </c>
      <c r="G207" s="6" t="s">
        <v>165</v>
      </c>
      <c r="H207" s="6">
        <v>12.74457</v>
      </c>
      <c r="I207" s="6">
        <v>23.896080000000001</v>
      </c>
      <c r="J207" s="6">
        <v>25.489149999999999</v>
      </c>
      <c r="K207" s="6">
        <v>12.86112</v>
      </c>
      <c r="M207">
        <f>MATCH(F207,MSFD_Classified!$G$2:$G$506,0)</f>
        <v>127</v>
      </c>
      <c r="N207">
        <v>127</v>
      </c>
      <c r="O207" t="str">
        <f t="shared" si="3"/>
        <v>Copepod concentration</v>
      </c>
      <c r="P207" t="str">
        <f>INDEX(MSFD_Classified!$G$2:$G$506,Data!$N207,1)</f>
        <v>Copepod concentration</v>
      </c>
      <c r="Q207" t="str">
        <f>INDEX(MSFD_Classified!D$2:D$506,Data!$N207,1)</f>
        <v>D1 - Biological diversity</v>
      </c>
      <c r="R207" t="str">
        <f>INDEX(MSFD_Classified!E$2:E$506,Data!$N207,1)</f>
        <v>Pelagic habitats</v>
      </c>
      <c r="S207" t="str">
        <f>INDEX(MSFD_Classified!F$2:F$506,Data!$N207,1)</f>
        <v>Invertebrates</v>
      </c>
    </row>
    <row r="208" spans="1:19" x14ac:dyDescent="0.25">
      <c r="A208" s="10">
        <v>3</v>
      </c>
      <c r="B208" s="10" t="s">
        <v>149</v>
      </c>
      <c r="C208" s="57" t="s">
        <v>150</v>
      </c>
      <c r="D208" s="6">
        <v>1</v>
      </c>
      <c r="E208" s="6" t="s">
        <v>50</v>
      </c>
      <c r="F208" s="10" t="s">
        <v>166</v>
      </c>
      <c r="G208" s="10" t="s">
        <v>167</v>
      </c>
      <c r="H208" s="6">
        <v>88.5</v>
      </c>
      <c r="I208" s="6">
        <v>165.9375</v>
      </c>
      <c r="J208" s="6">
        <v>177</v>
      </c>
      <c r="K208" s="6">
        <v>186.6</v>
      </c>
      <c r="M208">
        <f>MATCH(F208,MSFD_Classified!$G$2:$G$506,0)</f>
        <v>128</v>
      </c>
      <c r="N208">
        <v>128</v>
      </c>
      <c r="O208" t="str">
        <f t="shared" si="3"/>
        <v>Phytoplankton species richness</v>
      </c>
      <c r="P208" t="str">
        <f>INDEX(MSFD_Classified!$G$2:$G$506,Data!$N208,1)</f>
        <v>Phytoplankton species richness</v>
      </c>
      <c r="Q208" t="str">
        <f>INDEX(MSFD_Classified!D$2:D$506,Data!$N208,1)</f>
        <v>D1 - Biological diversity</v>
      </c>
      <c r="R208" t="str">
        <f>INDEX(MSFD_Classified!E$2:E$506,Data!$N208,1)</f>
        <v>Pelagic habitats</v>
      </c>
      <c r="S208" t="str">
        <f>INDEX(MSFD_Classified!F$2:F$506,Data!$N208,1)</f>
        <v>Phytoplankton</v>
      </c>
    </row>
    <row r="209" spans="1:19" x14ac:dyDescent="0.25">
      <c r="A209" s="10">
        <v>3</v>
      </c>
      <c r="B209" s="10" t="s">
        <v>149</v>
      </c>
      <c r="C209" s="57" t="s">
        <v>150</v>
      </c>
      <c r="D209" s="6">
        <v>1</v>
      </c>
      <c r="E209" s="6" t="s">
        <v>53</v>
      </c>
      <c r="F209" s="10" t="s">
        <v>168</v>
      </c>
      <c r="G209" s="10" t="s">
        <v>167</v>
      </c>
      <c r="H209" s="6">
        <v>23.558969999999999</v>
      </c>
      <c r="I209" s="6">
        <v>44.173070000000003</v>
      </c>
      <c r="J209" s="6">
        <v>47.117939999999997</v>
      </c>
      <c r="K209" s="6">
        <v>47.80565</v>
      </c>
      <c r="M209">
        <f>MATCH(F209,MSFD_Classified!$G$2:$G$506,0)</f>
        <v>129</v>
      </c>
      <c r="N209">
        <v>129</v>
      </c>
      <c r="O209" t="str">
        <f t="shared" si="3"/>
        <v>Zooplankton species richness</v>
      </c>
      <c r="P209" t="str">
        <f>INDEX(MSFD_Classified!$G$2:$G$506,Data!$N209,1)</f>
        <v>Zooplankton species richness</v>
      </c>
      <c r="Q209" t="str">
        <f>INDEX(MSFD_Classified!D$2:D$506,Data!$N209,1)</f>
        <v>D1 - Biological diversity</v>
      </c>
      <c r="R209" t="str">
        <f>INDEX(MSFD_Classified!E$2:E$506,Data!$N209,1)</f>
        <v>Pelagic habitats</v>
      </c>
      <c r="S209" t="str">
        <f>INDEX(MSFD_Classified!F$2:F$506,Data!$N209,1)</f>
        <v>Zooplankton</v>
      </c>
    </row>
    <row r="210" spans="1:19" x14ac:dyDescent="0.25">
      <c r="A210" s="10">
        <v>3</v>
      </c>
      <c r="B210" s="10" t="s">
        <v>149</v>
      </c>
      <c r="C210" s="57" t="s">
        <v>150</v>
      </c>
      <c r="D210" s="6">
        <v>1</v>
      </c>
      <c r="E210" s="6" t="s">
        <v>65</v>
      </c>
      <c r="F210" s="6" t="s">
        <v>169</v>
      </c>
      <c r="G210" s="10" t="s">
        <v>170</v>
      </c>
      <c r="H210" s="6">
        <v>88</v>
      </c>
      <c r="I210" s="6">
        <v>165</v>
      </c>
      <c r="J210" s="6">
        <v>176</v>
      </c>
      <c r="K210" s="6">
        <v>202</v>
      </c>
      <c r="M210">
        <f>MATCH(F210,MSFD_Classified!$G$2:$G$506,0)</f>
        <v>130</v>
      </c>
      <c r="N210">
        <v>130</v>
      </c>
      <c r="O210" t="str">
        <f t="shared" si="3"/>
        <v>Benthic invertebrates species richness</v>
      </c>
      <c r="P210" t="str">
        <f>INDEX(MSFD_Classified!$G$2:$G$506,Data!$N210,1)</f>
        <v>Benthic invertebrates species richness</v>
      </c>
      <c r="Q210" t="str">
        <f>INDEX(MSFD_Classified!D$2:D$506,Data!$N210,1)</f>
        <v>D1 - Biological diversity</v>
      </c>
      <c r="R210" t="str">
        <f>INDEX(MSFD_Classified!E$2:E$506,Data!$N210,1)</f>
        <v>Benthic habitats</v>
      </c>
      <c r="S210" t="str">
        <f>INDEX(MSFD_Classified!F$2:F$506,Data!$N210,1)</f>
        <v>Invertebrates</v>
      </c>
    </row>
    <row r="211" spans="1:19" x14ac:dyDescent="0.25">
      <c r="A211" s="10">
        <v>3</v>
      </c>
      <c r="B211" s="10" t="s">
        <v>149</v>
      </c>
      <c r="C211" s="57" t="s">
        <v>150</v>
      </c>
      <c r="D211" s="6">
        <v>1</v>
      </c>
      <c r="E211" s="6" t="s">
        <v>8</v>
      </c>
      <c r="F211" s="10" t="s">
        <v>171</v>
      </c>
      <c r="G211" s="10" t="s">
        <v>170</v>
      </c>
      <c r="H211" s="6">
        <v>48</v>
      </c>
      <c r="I211" s="6">
        <v>90</v>
      </c>
      <c r="J211" s="6">
        <v>96</v>
      </c>
      <c r="K211" s="6">
        <v>66</v>
      </c>
      <c r="M211">
        <f>MATCH(F211,MSFD_Classified!$G$2:$G$506,0)</f>
        <v>131</v>
      </c>
      <c r="N211">
        <v>131</v>
      </c>
      <c r="O211" t="str">
        <f t="shared" si="3"/>
        <v>Benthic species richness</v>
      </c>
      <c r="P211" t="str">
        <f>INDEX(MSFD_Classified!$G$2:$G$506,Data!$N211,1)</f>
        <v>Benthic species richness</v>
      </c>
      <c r="Q211" t="str">
        <f>INDEX(MSFD_Classified!D$2:D$506,Data!$N211,1)</f>
        <v>D1 - Biological diversity</v>
      </c>
      <c r="R211" t="str">
        <f>INDEX(MSFD_Classified!E$2:E$506,Data!$N211,1)</f>
        <v>Benthic habitats</v>
      </c>
      <c r="S211" t="str">
        <f>INDEX(MSFD_Classified!F$2:F$506,Data!$N211,1)</f>
        <v>Biodiversity Indices</v>
      </c>
    </row>
    <row r="212" spans="1:19" x14ac:dyDescent="0.25">
      <c r="A212" s="10">
        <v>3</v>
      </c>
      <c r="B212" s="10" t="s">
        <v>149</v>
      </c>
      <c r="C212" s="57" t="s">
        <v>150</v>
      </c>
      <c r="D212" s="6">
        <v>1</v>
      </c>
      <c r="E212" s="6" t="s">
        <v>8</v>
      </c>
      <c r="F212" s="10" t="s">
        <v>172</v>
      </c>
      <c r="G212" s="10" t="s">
        <v>170</v>
      </c>
      <c r="H212" s="6">
        <v>11.5</v>
      </c>
      <c r="I212" s="6">
        <v>21.5625</v>
      </c>
      <c r="J212" s="6">
        <v>23</v>
      </c>
      <c r="K212" s="6">
        <v>15</v>
      </c>
      <c r="M212">
        <f>MATCH(F212,MSFD_Classified!$G$2:$G$506,0)</f>
        <v>132</v>
      </c>
      <c r="N212">
        <v>132</v>
      </c>
      <c r="O212" t="str">
        <f t="shared" si="3"/>
        <v>Benthopelagic species richness</v>
      </c>
      <c r="P212" t="str">
        <f>INDEX(MSFD_Classified!$G$2:$G$506,Data!$N212,1)</f>
        <v>Benthopelagic species richness</v>
      </c>
      <c r="Q212" t="str">
        <f>INDEX(MSFD_Classified!D$2:D$506,Data!$N212,1)</f>
        <v>D1 - Biological diversity</v>
      </c>
      <c r="R212" t="str">
        <f>INDEX(MSFD_Classified!E$2:E$506,Data!$N212,1)</f>
        <v/>
      </c>
      <c r="S212" t="str">
        <f>INDEX(MSFD_Classified!F$2:F$506,Data!$N212,1)</f>
        <v/>
      </c>
    </row>
    <row r="213" spans="1:19" x14ac:dyDescent="0.25">
      <c r="A213" s="10">
        <v>3</v>
      </c>
      <c r="B213" s="10" t="s">
        <v>149</v>
      </c>
      <c r="C213" s="57" t="s">
        <v>150</v>
      </c>
      <c r="D213" s="6">
        <v>1</v>
      </c>
      <c r="E213" s="6" t="s">
        <v>8</v>
      </c>
      <c r="F213" s="10" t="s">
        <v>173</v>
      </c>
      <c r="G213" s="10" t="s">
        <v>170</v>
      </c>
      <c r="H213" s="6">
        <v>8</v>
      </c>
      <c r="I213" s="6">
        <v>15</v>
      </c>
      <c r="J213" s="6">
        <v>16</v>
      </c>
      <c r="K213" s="6">
        <v>12</v>
      </c>
      <c r="M213">
        <f>MATCH(F213,MSFD_Classified!$G$2:$G$506,0)</f>
        <v>133</v>
      </c>
      <c r="N213">
        <v>133</v>
      </c>
      <c r="O213" t="str">
        <f t="shared" si="3"/>
        <v>Pelagic species richness</v>
      </c>
      <c r="P213" t="str">
        <f>INDEX(MSFD_Classified!$G$2:$G$506,Data!$N213,1)</f>
        <v>Pelagic species richness</v>
      </c>
      <c r="Q213" t="str">
        <f>INDEX(MSFD_Classified!D$2:D$506,Data!$N213,1)</f>
        <v>D1 - Biological diversity</v>
      </c>
      <c r="R213" t="str">
        <f>INDEX(MSFD_Classified!E$2:E$506,Data!$N213,1)</f>
        <v>Pelagic habitats</v>
      </c>
      <c r="S213" t="str">
        <f>INDEX(MSFD_Classified!F$2:F$506,Data!$N213,1)</f>
        <v>Biodiversity Indices</v>
      </c>
    </row>
    <row r="214" spans="1:19" x14ac:dyDescent="0.25">
      <c r="A214" s="10">
        <v>3</v>
      </c>
      <c r="B214" s="10" t="s">
        <v>149</v>
      </c>
      <c r="C214" s="57" t="s">
        <v>150</v>
      </c>
      <c r="D214" s="6">
        <v>1</v>
      </c>
      <c r="E214" s="6" t="s">
        <v>31</v>
      </c>
      <c r="F214" s="10" t="s">
        <v>174</v>
      </c>
      <c r="G214" s="10" t="s">
        <v>170</v>
      </c>
      <c r="H214" s="6">
        <v>10.984870000000001</v>
      </c>
      <c r="I214" s="6">
        <v>20.596630000000001</v>
      </c>
      <c r="J214" s="6">
        <v>21.969740000000002</v>
      </c>
      <c r="K214" s="6">
        <v>23.66667</v>
      </c>
      <c r="M214">
        <f>MATCH(F214,MSFD_Classified!$G$2:$G$506,0)</f>
        <v>134</v>
      </c>
      <c r="N214">
        <v>134</v>
      </c>
      <c r="O214" t="str">
        <f t="shared" si="3"/>
        <v>Bird species richness</v>
      </c>
      <c r="P214" t="str">
        <f>INDEX(MSFD_Classified!$G$2:$G$506,Data!$N214,1)</f>
        <v>Bird species richness</v>
      </c>
      <c r="Q214" t="str">
        <f>INDEX(MSFD_Classified!D$2:D$506,Data!$N214,1)</f>
        <v>D1 - Biological diversity</v>
      </c>
      <c r="R214" t="str">
        <f>INDEX(MSFD_Classified!E$2:E$506,Data!$N214,1)</f>
        <v>Birds</v>
      </c>
      <c r="S214" t="str">
        <f>INDEX(MSFD_Classified!F$2:F$506,Data!$N214,1)</f>
        <v>Biodiversity Indices</v>
      </c>
    </row>
    <row r="215" spans="1:19" x14ac:dyDescent="0.25">
      <c r="A215" s="10">
        <v>3</v>
      </c>
      <c r="B215" s="10" t="s">
        <v>149</v>
      </c>
      <c r="C215" s="57" t="s">
        <v>150</v>
      </c>
      <c r="D215" s="6">
        <v>1</v>
      </c>
      <c r="E215" s="6" t="s">
        <v>20</v>
      </c>
      <c r="F215" s="10" t="s">
        <v>175</v>
      </c>
      <c r="G215" s="10" t="s">
        <v>170</v>
      </c>
      <c r="H215" s="6">
        <v>0</v>
      </c>
      <c r="I215" s="6">
        <v>4</v>
      </c>
      <c r="J215" s="6">
        <v>6</v>
      </c>
      <c r="K215" s="16">
        <v>6</v>
      </c>
      <c r="M215">
        <f>MATCH(F215,MSFD_Classified!$G$2:$G$506,0)</f>
        <v>135</v>
      </c>
      <c r="N215">
        <v>135</v>
      </c>
      <c r="O215" t="str">
        <f t="shared" si="3"/>
        <v>Mammal species richness</v>
      </c>
      <c r="P215" t="str">
        <f>INDEX(MSFD_Classified!$G$2:$G$506,Data!$N215,1)</f>
        <v>Mammal species richness</v>
      </c>
      <c r="Q215" t="str">
        <f>INDEX(MSFD_Classified!D$2:D$506,Data!$N215,1)</f>
        <v>D1 - Biological diversity</v>
      </c>
      <c r="R215" t="str">
        <f>INDEX(MSFD_Classified!E$2:E$506,Data!$N215,1)</f>
        <v>Mammals</v>
      </c>
      <c r="S215" t="str">
        <f>INDEX(MSFD_Classified!F$2:F$506,Data!$N215,1)</f>
        <v>Biodiversity Indices</v>
      </c>
    </row>
    <row r="216" spans="1:19" x14ac:dyDescent="0.25">
      <c r="A216" s="10">
        <v>4</v>
      </c>
      <c r="B216" s="57" t="s">
        <v>176</v>
      </c>
      <c r="C216" s="57" t="s">
        <v>177</v>
      </c>
      <c r="D216" s="6">
        <v>2</v>
      </c>
      <c r="E216" s="6" t="s">
        <v>53</v>
      </c>
      <c r="F216" s="59" t="s">
        <v>772</v>
      </c>
      <c r="G216" s="10" t="s">
        <v>178</v>
      </c>
      <c r="H216" s="6">
        <v>30</v>
      </c>
      <c r="I216" s="23">
        <v>49</v>
      </c>
      <c r="J216" s="6">
        <v>60</v>
      </c>
      <c r="K216" s="6">
        <v>68</v>
      </c>
      <c r="M216">
        <f>MATCH(F216,MSFD_Classified!$G$2:$G$506,0)</f>
        <v>136</v>
      </c>
      <c r="N216">
        <v>136</v>
      </c>
      <c r="O216" t="str">
        <f>F216</f>
        <v>Biomass of copepods</v>
      </c>
      <c r="P216" t="str">
        <f>INDEX(MSFD_Classified!$G$2:$G$506,Data!$N216,1)</f>
        <v>Biomass of copepods</v>
      </c>
      <c r="Q216" t="str">
        <f>INDEX(MSFD_Classified!D$2:D$506,Data!$N216,1)</f>
        <v>D1 - Biological diversity</v>
      </c>
      <c r="R216" t="str">
        <f>INDEX(MSFD_Classified!E$2:E$506,Data!$N216,1)</f>
        <v>Pelagic habitats</v>
      </c>
      <c r="S216" t="str">
        <f>INDEX(MSFD_Classified!F$2:F$506,Data!$N216,1)</f>
        <v>Invertebrates</v>
      </c>
    </row>
    <row r="217" spans="1:19" x14ac:dyDescent="0.25">
      <c r="A217" s="10">
        <v>4</v>
      </c>
      <c r="B217" s="57" t="s">
        <v>176</v>
      </c>
      <c r="C217" s="57" t="s">
        <v>179</v>
      </c>
      <c r="D217" s="6">
        <v>3</v>
      </c>
      <c r="E217" s="6" t="s">
        <v>53</v>
      </c>
      <c r="F217" s="59" t="s">
        <v>772</v>
      </c>
      <c r="G217" s="10" t="s">
        <v>178</v>
      </c>
      <c r="H217" s="6">
        <v>25</v>
      </c>
      <c r="I217" s="23">
        <v>40</v>
      </c>
      <c r="J217" s="6">
        <v>50</v>
      </c>
      <c r="K217" s="6">
        <v>41</v>
      </c>
      <c r="M217">
        <f>MATCH(F217,MSFD_Classified!$G$2:$G$506,0)</f>
        <v>136</v>
      </c>
      <c r="N217">
        <v>136</v>
      </c>
      <c r="O217" t="str">
        <f t="shared" si="3"/>
        <v>Biomass of copepods</v>
      </c>
      <c r="P217" t="str">
        <f>INDEX(MSFD_Classified!$G$2:$G$506,Data!$N217,1)</f>
        <v>Biomass of copepods</v>
      </c>
      <c r="Q217" t="str">
        <f>INDEX(MSFD_Classified!D$2:D$506,Data!$N217,1)</f>
        <v>D1 - Biological diversity</v>
      </c>
      <c r="R217" t="str">
        <f>INDEX(MSFD_Classified!E$2:E$506,Data!$N217,1)</f>
        <v>Pelagic habitats</v>
      </c>
      <c r="S217" t="str">
        <f>INDEX(MSFD_Classified!F$2:F$506,Data!$N217,1)</f>
        <v>Invertebrates</v>
      </c>
    </row>
    <row r="218" spans="1:19" x14ac:dyDescent="0.25">
      <c r="A218" s="10">
        <v>4</v>
      </c>
      <c r="B218" s="57" t="s">
        <v>176</v>
      </c>
      <c r="C218" s="57" t="s">
        <v>180</v>
      </c>
      <c r="D218" s="6">
        <v>4</v>
      </c>
      <c r="E218" s="6" t="s">
        <v>53</v>
      </c>
      <c r="F218" s="59" t="s">
        <v>772</v>
      </c>
      <c r="G218" s="10" t="s">
        <v>178</v>
      </c>
      <c r="H218" s="6">
        <v>35</v>
      </c>
      <c r="I218" s="23">
        <v>54</v>
      </c>
      <c r="J218" s="6">
        <v>65</v>
      </c>
      <c r="K218" s="6">
        <v>68</v>
      </c>
      <c r="M218">
        <f>MATCH(F218,MSFD_Classified!$G$2:$G$506,0)</f>
        <v>136</v>
      </c>
      <c r="N218">
        <v>136</v>
      </c>
      <c r="O218" t="str">
        <f t="shared" si="3"/>
        <v>Biomass of copepods</v>
      </c>
      <c r="P218" t="str">
        <f>INDEX(MSFD_Classified!$G$2:$G$506,Data!$N218,1)</f>
        <v>Biomass of copepods</v>
      </c>
      <c r="Q218" t="str">
        <f>INDEX(MSFD_Classified!D$2:D$506,Data!$N218,1)</f>
        <v>D1 - Biological diversity</v>
      </c>
      <c r="R218" t="str">
        <f>INDEX(MSFD_Classified!E$2:E$506,Data!$N218,1)</f>
        <v>Pelagic habitats</v>
      </c>
      <c r="S218" t="str">
        <f>INDEX(MSFD_Classified!F$2:F$506,Data!$N218,1)</f>
        <v>Invertebrates</v>
      </c>
    </row>
    <row r="219" spans="1:19" x14ac:dyDescent="0.25">
      <c r="A219" s="10">
        <v>4</v>
      </c>
      <c r="B219" s="57" t="s">
        <v>176</v>
      </c>
      <c r="C219" s="57" t="s">
        <v>177</v>
      </c>
      <c r="D219" s="6">
        <v>2</v>
      </c>
      <c r="E219" s="6" t="s">
        <v>53</v>
      </c>
      <c r="F219" s="30" t="s">
        <v>181</v>
      </c>
      <c r="G219" s="10" t="s">
        <v>178</v>
      </c>
      <c r="H219" s="6">
        <v>30</v>
      </c>
      <c r="I219" s="23">
        <v>51</v>
      </c>
      <c r="J219" s="6">
        <v>68</v>
      </c>
      <c r="K219" s="6">
        <v>28</v>
      </c>
      <c r="M219">
        <f>MATCH(F219,MSFD_Classified!$G$2:$G$506,0)</f>
        <v>139</v>
      </c>
      <c r="N219">
        <v>139</v>
      </c>
      <c r="O219" t="str">
        <f t="shared" si="3"/>
        <v>Biomass of microphagous zooplankton</v>
      </c>
      <c r="P219" t="str">
        <f>INDEX(MSFD_Classified!$G$2:$G$506,Data!$N219,1)</f>
        <v>Biomass of microphagous zooplankton</v>
      </c>
      <c r="Q219" t="str">
        <f>INDEX(MSFD_Classified!D$2:D$506,Data!$N219,1)</f>
        <v>D1 - Biological diversity</v>
      </c>
      <c r="R219" t="str">
        <f>INDEX(MSFD_Classified!E$2:E$506,Data!$N219,1)</f>
        <v>Pelagic habitats</v>
      </c>
      <c r="S219" t="str">
        <f>INDEX(MSFD_Classified!F$2:F$506,Data!$N219,1)</f>
        <v>Zooplankton</v>
      </c>
    </row>
    <row r="220" spans="1:19" x14ac:dyDescent="0.25">
      <c r="A220" s="10">
        <v>4</v>
      </c>
      <c r="B220" s="57" t="s">
        <v>176</v>
      </c>
      <c r="C220" s="57" t="s">
        <v>179</v>
      </c>
      <c r="D220" s="6">
        <v>3</v>
      </c>
      <c r="E220" s="6" t="s">
        <v>53</v>
      </c>
      <c r="F220" s="30" t="s">
        <v>181</v>
      </c>
      <c r="G220" s="10" t="s">
        <v>178</v>
      </c>
      <c r="H220" s="6">
        <v>25</v>
      </c>
      <c r="I220" s="23">
        <v>59</v>
      </c>
      <c r="J220" s="6">
        <v>70</v>
      </c>
      <c r="K220" s="6">
        <v>60</v>
      </c>
      <c r="M220">
        <f>MATCH(F220,MSFD_Classified!$G$2:$G$506,0)</f>
        <v>139</v>
      </c>
      <c r="N220">
        <v>139</v>
      </c>
      <c r="O220" t="str">
        <f t="shared" si="3"/>
        <v>Biomass of microphagous zooplankton</v>
      </c>
      <c r="P220" t="str">
        <f>INDEX(MSFD_Classified!$G$2:$G$506,Data!$N220,1)</f>
        <v>Biomass of microphagous zooplankton</v>
      </c>
      <c r="Q220" t="str">
        <f>INDEX(MSFD_Classified!D$2:D$506,Data!$N220,1)</f>
        <v>D1 - Biological diversity</v>
      </c>
      <c r="R220" t="str">
        <f>INDEX(MSFD_Classified!E$2:E$506,Data!$N220,1)</f>
        <v>Pelagic habitats</v>
      </c>
      <c r="S220" t="str">
        <f>INDEX(MSFD_Classified!F$2:F$506,Data!$N220,1)</f>
        <v>Zooplankton</v>
      </c>
    </row>
    <row r="221" spans="1:19" x14ac:dyDescent="0.25">
      <c r="A221" s="10">
        <v>4</v>
      </c>
      <c r="B221" s="57" t="s">
        <v>176</v>
      </c>
      <c r="C221" s="57" t="s">
        <v>180</v>
      </c>
      <c r="D221" s="6">
        <v>4</v>
      </c>
      <c r="E221" s="6" t="s">
        <v>53</v>
      </c>
      <c r="F221" s="30" t="s">
        <v>181</v>
      </c>
      <c r="G221" s="10" t="s">
        <v>178</v>
      </c>
      <c r="H221" s="6">
        <v>15</v>
      </c>
      <c r="I221" s="23">
        <v>46</v>
      </c>
      <c r="J221" s="6">
        <v>60</v>
      </c>
      <c r="K221" s="6">
        <v>35</v>
      </c>
      <c r="M221">
        <f>MATCH(F221,MSFD_Classified!$G$2:$G$506,0)</f>
        <v>139</v>
      </c>
      <c r="N221">
        <v>139</v>
      </c>
      <c r="O221" t="str">
        <f t="shared" si="3"/>
        <v>Biomass of microphagous zooplankton</v>
      </c>
      <c r="P221" t="str">
        <f>INDEX(MSFD_Classified!$G$2:$G$506,Data!$N221,1)</f>
        <v>Biomass of microphagous zooplankton</v>
      </c>
      <c r="Q221" t="str">
        <f>INDEX(MSFD_Classified!D$2:D$506,Data!$N221,1)</f>
        <v>D1 - Biological diversity</v>
      </c>
      <c r="R221" t="str">
        <f>INDEX(MSFD_Classified!E$2:E$506,Data!$N221,1)</f>
        <v>Pelagic habitats</v>
      </c>
      <c r="S221" t="str">
        <f>INDEX(MSFD_Classified!F$2:F$506,Data!$N221,1)</f>
        <v>Zooplankton</v>
      </c>
    </row>
    <row r="222" spans="1:19" x14ac:dyDescent="0.25">
      <c r="A222" s="10">
        <v>4</v>
      </c>
      <c r="B222" s="57" t="s">
        <v>176</v>
      </c>
      <c r="C222" s="57" t="s">
        <v>177</v>
      </c>
      <c r="D222" s="6">
        <v>2</v>
      </c>
      <c r="E222" s="6" t="s">
        <v>60</v>
      </c>
      <c r="F222" s="59" t="s">
        <v>182</v>
      </c>
      <c r="G222" s="6" t="s">
        <v>183</v>
      </c>
      <c r="H222" s="6">
        <v>0</v>
      </c>
      <c r="I222" s="23">
        <v>14</v>
      </c>
      <c r="J222" s="6">
        <v>20</v>
      </c>
      <c r="K222" s="6">
        <v>15</v>
      </c>
      <c r="M222">
        <f>MATCH(F222,MSFD_Classified!$G$2:$G$506,0)</f>
        <v>142</v>
      </c>
      <c r="N222">
        <v>142</v>
      </c>
      <c r="O222" t="str">
        <f t="shared" si="3"/>
        <v>Maximum macrophyte distribution depth</v>
      </c>
      <c r="P222" t="str">
        <f>INDEX(MSFD_Classified!$G$2:$G$506,Data!$N222,1)</f>
        <v>Maximum macrophyte distribution depth</v>
      </c>
      <c r="Q222" t="str">
        <f>INDEX(MSFD_Classified!D$2:D$506,Data!$N222,1)</f>
        <v>D1 - Biological diversity</v>
      </c>
      <c r="R222" t="str">
        <f>INDEX(MSFD_Classified!E$2:E$506,Data!$N222,1)</f>
        <v>Plants</v>
      </c>
      <c r="S222" t="str">
        <f>INDEX(MSFD_Classified!F$2:F$506,Data!$N222,1)</f>
        <v>Flowering Plants</v>
      </c>
    </row>
    <row r="223" spans="1:19" x14ac:dyDescent="0.25">
      <c r="A223" s="10">
        <v>4</v>
      </c>
      <c r="B223" s="57" t="s">
        <v>176</v>
      </c>
      <c r="C223" s="57" t="s">
        <v>177</v>
      </c>
      <c r="D223" s="6">
        <v>2</v>
      </c>
      <c r="E223" s="6" t="s">
        <v>8</v>
      </c>
      <c r="F223" s="59" t="s">
        <v>184</v>
      </c>
      <c r="G223" s="6" t="s">
        <v>185</v>
      </c>
      <c r="H223" s="6">
        <v>0.25</v>
      </c>
      <c r="I223" s="23">
        <v>1.0900000000000001</v>
      </c>
      <c r="J223" s="6">
        <v>5</v>
      </c>
      <c r="K223" s="6">
        <v>0.8</v>
      </c>
      <c r="M223">
        <f>MATCH(F223,MSFD_Classified!$G$2:$G$506,0)</f>
        <v>143</v>
      </c>
      <c r="N223">
        <v>143</v>
      </c>
      <c r="O223" t="str">
        <f t="shared" si="3"/>
        <v>Fish community size index</v>
      </c>
      <c r="P223" t="str">
        <f>INDEX(MSFD_Classified!$G$2:$G$506,Data!$N223,1)</f>
        <v>Fish community size index</v>
      </c>
      <c r="Q223" t="str">
        <f>INDEX(MSFD_Classified!D$2:D$506,Data!$N223,1)</f>
        <v>D3 -Populations of all commercially exploited fish and shellfish</v>
      </c>
      <c r="R223" t="str">
        <f>INDEX(MSFD_Classified!E$2:E$506,Data!$N223,1)</f>
        <v>Fish</v>
      </c>
      <c r="S223" t="str">
        <f>INDEX(MSFD_Classified!F$2:F$506,Data!$N223,1)</f>
        <v>Biodiversity Indices</v>
      </c>
    </row>
    <row r="224" spans="1:19" x14ac:dyDescent="0.25">
      <c r="A224" s="10">
        <v>4</v>
      </c>
      <c r="B224" s="57" t="s">
        <v>176</v>
      </c>
      <c r="C224" s="57" t="s">
        <v>177</v>
      </c>
      <c r="D224" s="6">
        <v>2</v>
      </c>
      <c r="E224" s="6" t="s">
        <v>8</v>
      </c>
      <c r="F224" s="59" t="s">
        <v>186</v>
      </c>
      <c r="G224" s="6" t="s">
        <v>185</v>
      </c>
      <c r="H224" s="6">
        <v>0</v>
      </c>
      <c r="I224" s="23">
        <v>1.3</v>
      </c>
      <c r="J224" s="6">
        <v>1.7</v>
      </c>
      <c r="K224" s="6">
        <v>0.53</v>
      </c>
      <c r="M224">
        <f>MATCH(F224,MSFD_Classified!$G$2:$G$506,0)</f>
        <v>144</v>
      </c>
      <c r="N224">
        <v>144</v>
      </c>
      <c r="O224" t="str">
        <f t="shared" si="3"/>
        <v>Fish community abundance index</v>
      </c>
      <c r="P224" t="str">
        <f>INDEX(MSFD_Classified!$G$2:$G$506,Data!$N224,1)</f>
        <v>Fish community abundance index</v>
      </c>
      <c r="Q224" t="str">
        <f>INDEX(MSFD_Classified!D$2:D$506,Data!$N224,1)</f>
        <v>D3 -Populations of all commercially exploited fish and shellfish</v>
      </c>
      <c r="R224" t="str">
        <f>INDEX(MSFD_Classified!E$2:E$506,Data!$N224,1)</f>
        <v>Fish</v>
      </c>
      <c r="S224" t="str">
        <f>INDEX(MSFD_Classified!F$2:F$506,Data!$N224,1)</f>
        <v>Biodiversity Indices</v>
      </c>
    </row>
    <row r="225" spans="1:19" x14ac:dyDescent="0.25">
      <c r="A225" s="10">
        <v>4</v>
      </c>
      <c r="B225" s="57" t="s">
        <v>176</v>
      </c>
      <c r="C225" s="57" t="s">
        <v>177</v>
      </c>
      <c r="D225" s="6">
        <v>2</v>
      </c>
      <c r="E225" s="6" t="s">
        <v>8</v>
      </c>
      <c r="F225" s="59" t="s">
        <v>774</v>
      </c>
      <c r="G225" s="6" t="s">
        <v>185</v>
      </c>
      <c r="H225" s="6">
        <v>3.1</v>
      </c>
      <c r="I225" s="23">
        <v>3.32</v>
      </c>
      <c r="J225" s="6">
        <v>3.55</v>
      </c>
      <c r="K225" s="6">
        <v>3.6</v>
      </c>
      <c r="M225">
        <f>MATCH(F225,MSFD_Classified!$G$2:$G$506,0)</f>
        <v>145</v>
      </c>
      <c r="N225">
        <v>145</v>
      </c>
      <c r="O225" t="str">
        <f t="shared" si="3"/>
        <v>Fish community trophic index</v>
      </c>
      <c r="P225" t="str">
        <f>INDEX(MSFD_Classified!$G$2:$G$506,Data!$N225,1)</f>
        <v>Fish community trophic index</v>
      </c>
      <c r="Q225" t="str">
        <f>INDEX(MSFD_Classified!D$2:D$506,Data!$N225,1)</f>
        <v>D3 -Populations of all commercially exploited fish and shellfish</v>
      </c>
      <c r="R225" t="str">
        <f>INDEX(MSFD_Classified!E$2:E$506,Data!$N225,1)</f>
        <v>Fish</v>
      </c>
      <c r="S225" t="str">
        <f>INDEX(MSFD_Classified!F$2:F$506,Data!$N225,1)</f>
        <v>Biodiversity Indices</v>
      </c>
    </row>
    <row r="226" spans="1:19" x14ac:dyDescent="0.25">
      <c r="A226" s="10">
        <v>4</v>
      </c>
      <c r="B226" s="57" t="s">
        <v>176</v>
      </c>
      <c r="C226" s="57" t="s">
        <v>177</v>
      </c>
      <c r="D226" s="6">
        <v>2</v>
      </c>
      <c r="E226" s="6" t="s">
        <v>8</v>
      </c>
      <c r="F226" s="59" t="s">
        <v>187</v>
      </c>
      <c r="G226" s="6" t="s">
        <v>185</v>
      </c>
      <c r="H226" s="6">
        <v>0.5</v>
      </c>
      <c r="I226" s="23">
        <v>0.3</v>
      </c>
      <c r="J226" s="6">
        <v>0</v>
      </c>
      <c r="K226" s="6">
        <v>0.31</v>
      </c>
      <c r="M226">
        <f>MATCH(F226,MSFD_Classified!$G$2:$G$506,0)</f>
        <v>146</v>
      </c>
      <c r="N226">
        <v>146</v>
      </c>
      <c r="O226" t="str">
        <f t="shared" si="3"/>
        <v>Fishing mortality Fmsy of Baltic herring</v>
      </c>
      <c r="P226" t="str">
        <f>INDEX(MSFD_Classified!$G$2:$G$506,Data!$N226,1)</f>
        <v>Fishing mortality Fmsy of Baltic herring</v>
      </c>
      <c r="Q226" t="str">
        <f>INDEX(MSFD_Classified!D$2:D$506,Data!$N226,1)</f>
        <v>D3 -Populations of all commercially exploited fish and shellfish</v>
      </c>
      <c r="R226" t="str">
        <f>INDEX(MSFD_Classified!E$2:E$506,Data!$N226,1)</f>
        <v>Fish</v>
      </c>
      <c r="S226" t="str">
        <f>INDEX(MSFD_Classified!F$2:F$506,Data!$N226,1)</f>
        <v/>
      </c>
    </row>
    <row r="227" spans="1:19" x14ac:dyDescent="0.25">
      <c r="A227" s="10">
        <v>4</v>
      </c>
      <c r="B227" s="57" t="s">
        <v>176</v>
      </c>
      <c r="C227" s="57" t="s">
        <v>177</v>
      </c>
      <c r="D227" s="6">
        <v>2</v>
      </c>
      <c r="E227" s="6" t="s">
        <v>8</v>
      </c>
      <c r="F227" s="59" t="s">
        <v>188</v>
      </c>
      <c r="G227" s="6" t="s">
        <v>185</v>
      </c>
      <c r="H227" s="6">
        <v>0.5</v>
      </c>
      <c r="I227" s="23">
        <v>0.35</v>
      </c>
      <c r="J227" s="6">
        <v>0</v>
      </c>
      <c r="K227" s="6">
        <v>0.41</v>
      </c>
      <c r="M227">
        <f>MATCH(F227,MSFD_Classified!$G$2:$G$506,0)</f>
        <v>147</v>
      </c>
      <c r="N227">
        <v>147</v>
      </c>
      <c r="O227" t="str">
        <f t="shared" si="3"/>
        <v>Fishing mortality Fmsy of Baltic sprat</v>
      </c>
      <c r="P227" t="str">
        <f>INDEX(MSFD_Classified!$G$2:$G$506,Data!$N227,1)</f>
        <v>Fishing mortality Fmsy of Baltic sprat</v>
      </c>
      <c r="Q227" t="str">
        <f>INDEX(MSFD_Classified!D$2:D$506,Data!$N227,1)</f>
        <v>D3 -Populations of all commercially exploited fish and shellfish</v>
      </c>
      <c r="R227" t="str">
        <f>INDEX(MSFD_Classified!E$2:E$506,Data!$N227,1)</f>
        <v>Fish</v>
      </c>
      <c r="S227" t="str">
        <f>INDEX(MSFD_Classified!F$2:F$506,Data!$N227,1)</f>
        <v/>
      </c>
    </row>
    <row r="228" spans="1:19" x14ac:dyDescent="0.25">
      <c r="A228" s="10">
        <v>4</v>
      </c>
      <c r="B228" s="57" t="s">
        <v>176</v>
      </c>
      <c r="C228" s="57" t="s">
        <v>177</v>
      </c>
      <c r="D228" s="6">
        <v>2</v>
      </c>
      <c r="E228" s="6" t="s">
        <v>8</v>
      </c>
      <c r="F228" s="59" t="s">
        <v>189</v>
      </c>
      <c r="G228" s="6" t="s">
        <v>185</v>
      </c>
      <c r="H228" s="6">
        <v>0.5</v>
      </c>
      <c r="I228" s="23">
        <v>0.3</v>
      </c>
      <c r="J228" s="6">
        <v>0</v>
      </c>
      <c r="K228" s="6">
        <v>0.25</v>
      </c>
      <c r="M228">
        <f>MATCH(F228,MSFD_Classified!$G$2:$G$506,0)</f>
        <v>148</v>
      </c>
      <c r="N228">
        <v>148</v>
      </c>
      <c r="O228" t="str">
        <f t="shared" si="3"/>
        <v>Fishing mortality Fmsy of Baltic cod</v>
      </c>
      <c r="P228" t="str">
        <f>INDEX(MSFD_Classified!$G$2:$G$506,Data!$N228,1)</f>
        <v>Fishing mortality Fmsy of Baltic cod</v>
      </c>
      <c r="Q228" t="str">
        <f>INDEX(MSFD_Classified!D$2:D$506,Data!$N228,1)</f>
        <v>D3 -Populations of all commercially exploited fish and shellfish</v>
      </c>
      <c r="R228" t="str">
        <f>INDEX(MSFD_Classified!E$2:E$506,Data!$N228,1)</f>
        <v>Fish</v>
      </c>
      <c r="S228" t="str">
        <f>INDEX(MSFD_Classified!F$2:F$506,Data!$N228,1)</f>
        <v/>
      </c>
    </row>
    <row r="229" spans="1:19" x14ac:dyDescent="0.25">
      <c r="A229" s="10">
        <v>4</v>
      </c>
      <c r="B229" s="57" t="s">
        <v>176</v>
      </c>
      <c r="C229" s="57" t="s">
        <v>177</v>
      </c>
      <c r="D229" s="6">
        <v>2</v>
      </c>
      <c r="E229" s="6" t="s">
        <v>31</v>
      </c>
      <c r="F229" s="60" t="s">
        <v>190</v>
      </c>
      <c r="G229" s="6" t="s">
        <v>191</v>
      </c>
      <c r="H229" s="6">
        <v>100</v>
      </c>
      <c r="I229" s="23">
        <v>10</v>
      </c>
      <c r="J229" s="6">
        <v>1</v>
      </c>
      <c r="K229" s="6">
        <v>0</v>
      </c>
      <c r="M229">
        <f>MATCH(F229,MSFD_Classified!$G$2:$G$506,0)</f>
        <v>149</v>
      </c>
      <c r="N229">
        <v>149</v>
      </c>
      <c r="O229" t="str">
        <f t="shared" si="3"/>
        <v>Proportion of oiled seabirds</v>
      </c>
      <c r="P229" t="str">
        <f>INDEX(MSFD_Classified!$G$2:$G$506,Data!$N229,1)</f>
        <v>Proportion of oiled seabirds</v>
      </c>
      <c r="Q229" t="str">
        <f>INDEX(MSFD_Classified!D$2:D$506,Data!$N229,1)</f>
        <v>D1 - Biological diversity</v>
      </c>
      <c r="R229" t="str">
        <f>INDEX(MSFD_Classified!E$2:E$506,Data!$N229,1)</f>
        <v>Birds</v>
      </c>
      <c r="S229" t="str">
        <f>INDEX(MSFD_Classified!F$2:F$506,Data!$N229,1)</f>
        <v>Seabirds</v>
      </c>
    </row>
    <row r="230" spans="1:19" x14ac:dyDescent="0.25">
      <c r="A230" s="10">
        <v>4</v>
      </c>
      <c r="B230" s="57" t="s">
        <v>176</v>
      </c>
      <c r="C230" s="57" t="s">
        <v>177</v>
      </c>
      <c r="D230" s="6">
        <v>2</v>
      </c>
      <c r="E230" s="61" t="s">
        <v>88</v>
      </c>
      <c r="F230" s="59" t="s">
        <v>192</v>
      </c>
      <c r="G230" s="10" t="s">
        <v>193</v>
      </c>
      <c r="H230" s="6">
        <v>1</v>
      </c>
      <c r="I230" s="23">
        <v>2.5999999999999999E-2</v>
      </c>
      <c r="J230" s="6">
        <v>0</v>
      </c>
      <c r="K230" s="6">
        <v>7.0000000000000007E-2</v>
      </c>
      <c r="M230">
        <f>MATCH(F230,MSFD_Classified!$G$2:$G$506,0)</f>
        <v>150</v>
      </c>
      <c r="N230">
        <v>150</v>
      </c>
      <c r="O230" t="str">
        <f t="shared" si="3"/>
        <v>Summertime average total phosphorus concentration</v>
      </c>
      <c r="P230" t="str">
        <f>INDEX(MSFD_Classified!$G$2:$G$506,Data!$N230,1)</f>
        <v>Summertime average total phosphorus concentration</v>
      </c>
      <c r="Q230" t="str">
        <f>INDEX(MSFD_Classified!D$2:D$506,Data!$N230,1)</f>
        <v>D5 - Eutrophication</v>
      </c>
      <c r="R230" t="str">
        <f>INDEX(MSFD_Classified!E$2:E$506,Data!$N230,1)</f>
        <v/>
      </c>
      <c r="S230" t="str">
        <f>INDEX(MSFD_Classified!F$2:F$506,Data!$N230,1)</f>
        <v/>
      </c>
    </row>
    <row r="231" spans="1:19" x14ac:dyDescent="0.25">
      <c r="A231" s="10">
        <v>4</v>
      </c>
      <c r="B231" s="57" t="s">
        <v>176</v>
      </c>
      <c r="C231" s="57" t="s">
        <v>177</v>
      </c>
      <c r="D231" s="6">
        <v>2</v>
      </c>
      <c r="E231" s="61" t="s">
        <v>88</v>
      </c>
      <c r="F231" s="59" t="s">
        <v>194</v>
      </c>
      <c r="G231" s="10" t="s">
        <v>195</v>
      </c>
      <c r="H231" s="6">
        <v>1</v>
      </c>
      <c r="I231" s="23">
        <v>0.25</v>
      </c>
      <c r="J231" s="6">
        <v>0</v>
      </c>
      <c r="K231" s="6">
        <v>0.5</v>
      </c>
      <c r="M231">
        <f>MATCH(F231,MSFD_Classified!$G$2:$G$506,0)</f>
        <v>151</v>
      </c>
      <c r="N231">
        <v>151</v>
      </c>
      <c r="O231" t="str">
        <f t="shared" si="3"/>
        <v>Summertime average total nitrogen concentration</v>
      </c>
      <c r="P231" t="str">
        <f>INDEX(MSFD_Classified!$G$2:$G$506,Data!$N231,1)</f>
        <v>Summertime average total nitrogen concentration</v>
      </c>
      <c r="Q231" t="str">
        <f>INDEX(MSFD_Classified!D$2:D$506,Data!$N231,1)</f>
        <v>D5 - Eutrophication</v>
      </c>
      <c r="R231" t="str">
        <f>INDEX(MSFD_Classified!E$2:E$506,Data!$N231,1)</f>
        <v/>
      </c>
      <c r="S231" t="str">
        <f>INDEX(MSFD_Classified!F$2:F$506,Data!$N231,1)</f>
        <v/>
      </c>
    </row>
    <row r="232" spans="1:19" x14ac:dyDescent="0.25">
      <c r="A232" s="10">
        <v>4</v>
      </c>
      <c r="B232" s="57" t="s">
        <v>176</v>
      </c>
      <c r="C232" s="57" t="s">
        <v>180</v>
      </c>
      <c r="D232" s="6">
        <v>4</v>
      </c>
      <c r="E232" s="61" t="s">
        <v>88</v>
      </c>
      <c r="F232" s="59" t="s">
        <v>196</v>
      </c>
      <c r="G232" s="10" t="s">
        <v>195</v>
      </c>
      <c r="H232" s="6">
        <v>1</v>
      </c>
      <c r="I232" s="23">
        <v>0.22500000000000001</v>
      </c>
      <c r="J232" s="6">
        <v>0</v>
      </c>
      <c r="K232" s="6">
        <v>3.8</v>
      </c>
      <c r="M232">
        <f>MATCH(F232,MSFD_Classified!$G$2:$G$506,0)</f>
        <v>152</v>
      </c>
      <c r="N232">
        <v>152</v>
      </c>
      <c r="O232" t="str">
        <f t="shared" si="3"/>
        <v>Annual average total nitrogen concentration</v>
      </c>
      <c r="P232" t="str">
        <f>INDEX(MSFD_Classified!$G$2:$G$506,Data!$N232,1)</f>
        <v>Annual average total nitrogen concentration</v>
      </c>
      <c r="Q232" t="str">
        <f>INDEX(MSFD_Classified!D$2:D$506,Data!$N232,1)</f>
        <v>D5 - Eutrophication</v>
      </c>
      <c r="R232" t="str">
        <f>INDEX(MSFD_Classified!E$2:E$506,Data!$N232,1)</f>
        <v/>
      </c>
      <c r="S232" t="str">
        <f>INDEX(MSFD_Classified!F$2:F$506,Data!$N232,1)</f>
        <v/>
      </c>
    </row>
    <row r="233" spans="1:19" x14ac:dyDescent="0.25">
      <c r="A233" s="10">
        <v>4</v>
      </c>
      <c r="B233" s="57" t="s">
        <v>176</v>
      </c>
      <c r="C233" s="57" t="s">
        <v>180</v>
      </c>
      <c r="D233" s="6">
        <v>4</v>
      </c>
      <c r="E233" s="61" t="s">
        <v>88</v>
      </c>
      <c r="F233" s="59" t="s">
        <v>197</v>
      </c>
      <c r="G233" s="10" t="s">
        <v>193</v>
      </c>
      <c r="H233" s="6">
        <v>1</v>
      </c>
      <c r="I233" s="23">
        <v>1.4E-2</v>
      </c>
      <c r="J233" s="6">
        <v>0</v>
      </c>
      <c r="K233" s="6">
        <v>7.4999999999999997E-2</v>
      </c>
      <c r="M233">
        <f>MATCH(F233,MSFD_Classified!$G$2:$G$506,0)</f>
        <v>153</v>
      </c>
      <c r="N233">
        <v>153</v>
      </c>
      <c r="O233" t="str">
        <f t="shared" si="3"/>
        <v>Annual average total phosphorus concentration</v>
      </c>
      <c r="P233" t="str">
        <f>INDEX(MSFD_Classified!$G$2:$G$506,Data!$N233,1)</f>
        <v>Annual average total phosphorus concentration</v>
      </c>
      <c r="Q233" t="str">
        <f>INDEX(MSFD_Classified!D$2:D$506,Data!$N233,1)</f>
        <v>D5 - Eutrophication</v>
      </c>
      <c r="R233" t="str">
        <f>INDEX(MSFD_Classified!E$2:E$506,Data!$N233,1)</f>
        <v/>
      </c>
      <c r="S233" t="str">
        <f>INDEX(MSFD_Classified!F$2:F$506,Data!$N233,1)</f>
        <v/>
      </c>
    </row>
    <row r="234" spans="1:19" x14ac:dyDescent="0.25">
      <c r="A234" s="10">
        <v>4</v>
      </c>
      <c r="B234" s="57" t="s">
        <v>176</v>
      </c>
      <c r="C234" s="57" t="s">
        <v>180</v>
      </c>
      <c r="D234" s="6">
        <v>4</v>
      </c>
      <c r="E234" s="61" t="s">
        <v>88</v>
      </c>
      <c r="F234" s="59" t="s">
        <v>198</v>
      </c>
      <c r="G234" s="10" t="s">
        <v>195</v>
      </c>
      <c r="H234" s="6">
        <v>1</v>
      </c>
      <c r="I234" s="23">
        <v>0.04</v>
      </c>
      <c r="J234" s="6">
        <v>0</v>
      </c>
      <c r="K234" s="6">
        <v>0.1</v>
      </c>
      <c r="M234">
        <f>MATCH(F234,MSFD_Classified!$G$2:$G$506,0)</f>
        <v>154</v>
      </c>
      <c r="N234">
        <v>154</v>
      </c>
      <c r="O234" t="str">
        <f t="shared" si="3"/>
        <v>Wintertime dissolved inorganic nitrogen concentration</v>
      </c>
      <c r="P234" t="str">
        <f>INDEX(MSFD_Classified!$G$2:$G$506,Data!$N234,1)</f>
        <v>Wintertime dissolved inorganic nitrogen concentration</v>
      </c>
      <c r="Q234" t="str">
        <f>INDEX(MSFD_Classified!D$2:D$506,Data!$N234,1)</f>
        <v>D5 - Eutrophication</v>
      </c>
      <c r="R234" t="str">
        <f>INDEX(MSFD_Classified!E$2:E$506,Data!$N234,1)</f>
        <v/>
      </c>
      <c r="S234" t="str">
        <f>INDEX(MSFD_Classified!F$2:F$506,Data!$N234,1)</f>
        <v/>
      </c>
    </row>
    <row r="235" spans="1:19" x14ac:dyDescent="0.25">
      <c r="A235" s="10">
        <v>4</v>
      </c>
      <c r="B235" s="57" t="s">
        <v>176</v>
      </c>
      <c r="C235" s="57" t="s">
        <v>180</v>
      </c>
      <c r="D235" s="6">
        <v>4</v>
      </c>
      <c r="E235" s="61" t="s">
        <v>88</v>
      </c>
      <c r="F235" s="59" t="s">
        <v>199</v>
      </c>
      <c r="G235" s="10" t="s">
        <v>193</v>
      </c>
      <c r="H235" s="6">
        <v>1</v>
      </c>
      <c r="I235" s="23">
        <v>0.01</v>
      </c>
      <c r="J235" s="6">
        <v>0</v>
      </c>
      <c r="K235" s="6">
        <v>2.1000000000000001E-2</v>
      </c>
      <c r="M235">
        <f>MATCH(F235,MSFD_Classified!$G$2:$G$506,0)</f>
        <v>155</v>
      </c>
      <c r="N235">
        <v>155</v>
      </c>
      <c r="O235" t="str">
        <f t="shared" si="3"/>
        <v>Wintertime dissolved inorganic phosphorus compounds concentration</v>
      </c>
      <c r="P235" t="str">
        <f>INDEX(MSFD_Classified!$G$2:$G$506,Data!$N235,1)</f>
        <v>Wintertime dissolved inorganic phosphorus compounds concentration</v>
      </c>
      <c r="Q235" t="str">
        <f>INDEX(MSFD_Classified!D$2:D$506,Data!$N235,1)</f>
        <v>D5 - Eutrophication</v>
      </c>
      <c r="R235" t="str">
        <f>INDEX(MSFD_Classified!E$2:E$506,Data!$N235,1)</f>
        <v/>
      </c>
      <c r="S235" t="str">
        <f>INDEX(MSFD_Classified!F$2:F$506,Data!$N235,1)</f>
        <v/>
      </c>
    </row>
    <row r="236" spans="1:19" x14ac:dyDescent="0.25">
      <c r="A236" s="10">
        <v>4</v>
      </c>
      <c r="B236" s="57" t="s">
        <v>176</v>
      </c>
      <c r="C236" s="57" t="s">
        <v>177</v>
      </c>
      <c r="D236" s="6">
        <v>2</v>
      </c>
      <c r="E236" s="61" t="s">
        <v>50</v>
      </c>
      <c r="F236" s="59" t="s">
        <v>200</v>
      </c>
      <c r="G236" s="6" t="s">
        <v>201</v>
      </c>
      <c r="H236" s="6">
        <v>20</v>
      </c>
      <c r="I236" s="22">
        <v>4.8</v>
      </c>
      <c r="J236" s="6">
        <v>0</v>
      </c>
      <c r="K236" s="6">
        <v>21.8</v>
      </c>
      <c r="M236">
        <f>MATCH(F236,MSFD_Classified!$G$2:$G$506,0)</f>
        <v>156</v>
      </c>
      <c r="N236">
        <v>156</v>
      </c>
      <c r="O236" t="str">
        <f t="shared" si="3"/>
        <v>Summertime average chlorophyll a concentration</v>
      </c>
      <c r="P236" t="str">
        <f>INDEX(MSFD_Classified!$G$2:$G$506,Data!$N236,1)</f>
        <v>Summertime average chlorophyll a concentration</v>
      </c>
      <c r="Q236" t="str">
        <f>INDEX(MSFD_Classified!D$2:D$506,Data!$N236,1)</f>
        <v>D5 - Eutrophication</v>
      </c>
      <c r="R236" t="str">
        <f>INDEX(MSFD_Classified!E$2:E$506,Data!$N236,1)</f>
        <v/>
      </c>
      <c r="S236" t="str">
        <f>INDEX(MSFD_Classified!F$2:F$506,Data!$N236,1)</f>
        <v/>
      </c>
    </row>
    <row r="237" spans="1:19" x14ac:dyDescent="0.25">
      <c r="A237" s="10">
        <v>4</v>
      </c>
      <c r="B237" s="57" t="s">
        <v>176</v>
      </c>
      <c r="C237" s="57" t="s">
        <v>179</v>
      </c>
      <c r="D237" s="6">
        <v>3</v>
      </c>
      <c r="E237" s="61" t="s">
        <v>50</v>
      </c>
      <c r="F237" s="59" t="s">
        <v>200</v>
      </c>
      <c r="G237" s="6" t="s">
        <v>201</v>
      </c>
      <c r="H237" s="6">
        <v>60</v>
      </c>
      <c r="I237" s="23">
        <v>25.7</v>
      </c>
      <c r="J237" s="6">
        <v>0</v>
      </c>
      <c r="K237" s="6">
        <v>12</v>
      </c>
      <c r="M237">
        <f>MATCH(F237,MSFD_Classified!$G$2:$G$506,0)</f>
        <v>156</v>
      </c>
      <c r="N237">
        <v>156</v>
      </c>
      <c r="O237" t="str">
        <f t="shared" si="3"/>
        <v>Summertime average chlorophyll a concentration</v>
      </c>
      <c r="P237" t="str">
        <f>INDEX(MSFD_Classified!$G$2:$G$506,Data!$N237,1)</f>
        <v>Summertime average chlorophyll a concentration</v>
      </c>
      <c r="Q237" t="str">
        <f>INDEX(MSFD_Classified!D$2:D$506,Data!$N237,1)</f>
        <v>D5 - Eutrophication</v>
      </c>
      <c r="R237" t="str">
        <f>INDEX(MSFD_Classified!E$2:E$506,Data!$N237,1)</f>
        <v/>
      </c>
      <c r="S237" t="str">
        <f>INDEX(MSFD_Classified!F$2:F$506,Data!$N237,1)</f>
        <v/>
      </c>
    </row>
    <row r="238" spans="1:19" x14ac:dyDescent="0.25">
      <c r="A238" s="10">
        <v>4</v>
      </c>
      <c r="B238" s="57" t="s">
        <v>176</v>
      </c>
      <c r="C238" s="57" t="s">
        <v>180</v>
      </c>
      <c r="D238" s="6">
        <v>4</v>
      </c>
      <c r="E238" s="61" t="s">
        <v>50</v>
      </c>
      <c r="F238" s="59" t="s">
        <v>200</v>
      </c>
      <c r="G238" s="6" t="s">
        <v>201</v>
      </c>
      <c r="H238" s="6">
        <v>10</v>
      </c>
      <c r="I238" s="23">
        <v>1.9</v>
      </c>
      <c r="J238" s="6">
        <v>0</v>
      </c>
      <c r="K238" s="6">
        <v>8.5</v>
      </c>
      <c r="M238">
        <f>MATCH(F238,MSFD_Classified!$G$2:$G$506,0)</f>
        <v>156</v>
      </c>
      <c r="N238">
        <v>156</v>
      </c>
      <c r="O238" t="str">
        <f t="shared" si="3"/>
        <v>Summertime average chlorophyll a concentration</v>
      </c>
      <c r="P238" t="str">
        <f>INDEX(MSFD_Classified!$G$2:$G$506,Data!$N238,1)</f>
        <v>Summertime average chlorophyll a concentration</v>
      </c>
      <c r="Q238" t="str">
        <f>INDEX(MSFD_Classified!D$2:D$506,Data!$N238,1)</f>
        <v>D5 - Eutrophication</v>
      </c>
      <c r="R238" t="str">
        <f>INDEX(MSFD_Classified!E$2:E$506,Data!$N238,1)</f>
        <v/>
      </c>
      <c r="S238" t="str">
        <f>INDEX(MSFD_Classified!F$2:F$506,Data!$N238,1)</f>
        <v/>
      </c>
    </row>
    <row r="239" spans="1:19" x14ac:dyDescent="0.25">
      <c r="A239" s="10">
        <v>4</v>
      </c>
      <c r="B239" s="57" t="s">
        <v>176</v>
      </c>
      <c r="C239" s="57" t="s">
        <v>177</v>
      </c>
      <c r="D239" s="6">
        <v>2</v>
      </c>
      <c r="E239" s="61" t="s">
        <v>88</v>
      </c>
      <c r="F239" s="59" t="s">
        <v>202</v>
      </c>
      <c r="G239" s="6" t="s">
        <v>183</v>
      </c>
      <c r="H239" s="6">
        <v>1</v>
      </c>
      <c r="I239" s="23">
        <v>5.5</v>
      </c>
      <c r="J239" s="6">
        <v>10</v>
      </c>
      <c r="K239" s="6">
        <v>5</v>
      </c>
      <c r="M239">
        <f>MATCH(F239,MSFD_Classified!$G$2:$G$506,0)</f>
        <v>159</v>
      </c>
      <c r="N239">
        <v>159</v>
      </c>
      <c r="O239" t="str">
        <f t="shared" si="3"/>
        <v>Secchi depth</v>
      </c>
      <c r="P239" t="str">
        <f>INDEX(MSFD_Classified!$G$2:$G$506,Data!$N239,1)</f>
        <v>Secchi depth</v>
      </c>
      <c r="Q239" t="str">
        <f>INDEX(MSFD_Classified!D$2:D$506,Data!$N239,1)</f>
        <v>D5 - Eutrophication</v>
      </c>
      <c r="R239" t="str">
        <f>INDEX(MSFD_Classified!E$2:E$506,Data!$N239,1)</f>
        <v/>
      </c>
      <c r="S239" t="str">
        <f>INDEX(MSFD_Classified!F$2:F$506,Data!$N239,1)</f>
        <v/>
      </c>
    </row>
    <row r="240" spans="1:19" x14ac:dyDescent="0.25">
      <c r="A240" s="10">
        <v>4</v>
      </c>
      <c r="B240" s="57" t="s">
        <v>176</v>
      </c>
      <c r="C240" s="57" t="s">
        <v>180</v>
      </c>
      <c r="D240" s="6">
        <v>4</v>
      </c>
      <c r="E240" s="61" t="s">
        <v>88</v>
      </c>
      <c r="F240" s="59" t="s">
        <v>202</v>
      </c>
      <c r="G240" s="6" t="s">
        <v>183</v>
      </c>
      <c r="H240" s="6">
        <v>1</v>
      </c>
      <c r="I240" s="23">
        <v>8</v>
      </c>
      <c r="J240" s="6">
        <v>20</v>
      </c>
      <c r="K240" s="6">
        <v>7</v>
      </c>
      <c r="M240">
        <f>MATCH(F240,MSFD_Classified!$G$2:$G$506,0)</f>
        <v>159</v>
      </c>
      <c r="N240">
        <v>159</v>
      </c>
      <c r="O240" t="str">
        <f t="shared" si="3"/>
        <v>Secchi depth</v>
      </c>
      <c r="P240" t="str">
        <f>INDEX(MSFD_Classified!$G$2:$G$506,Data!$N240,1)</f>
        <v>Secchi depth</v>
      </c>
      <c r="Q240" t="str">
        <f>INDEX(MSFD_Classified!D$2:D$506,Data!$N240,1)</f>
        <v>D5 - Eutrophication</v>
      </c>
      <c r="R240" t="str">
        <f>INDEX(MSFD_Classified!E$2:E$506,Data!$N240,1)</f>
        <v/>
      </c>
      <c r="S240" t="str">
        <f>INDEX(MSFD_Classified!F$2:F$506,Data!$N240,1)</f>
        <v/>
      </c>
    </row>
    <row r="241" spans="1:19" x14ac:dyDescent="0.25">
      <c r="A241" s="10">
        <v>4</v>
      </c>
      <c r="B241" s="57" t="s">
        <v>176</v>
      </c>
      <c r="C241" s="57" t="s">
        <v>177</v>
      </c>
      <c r="D241" s="6">
        <v>2</v>
      </c>
      <c r="E241" s="6" t="s">
        <v>146</v>
      </c>
      <c r="F241" s="10" t="s">
        <v>203</v>
      </c>
      <c r="G241" s="6" t="s">
        <v>191</v>
      </c>
      <c r="H241" s="6">
        <v>100</v>
      </c>
      <c r="I241" s="23">
        <v>1</v>
      </c>
      <c r="J241" s="6">
        <v>0</v>
      </c>
      <c r="K241" s="6">
        <v>0</v>
      </c>
      <c r="M241">
        <f>MATCH(F241,MSFD_Classified!$G$2:$G$506,0)</f>
        <v>161</v>
      </c>
      <c r="N241">
        <v>161</v>
      </c>
      <c r="O241" t="str">
        <f t="shared" si="3"/>
        <v>Extent of the seabed significantly affected by human activities</v>
      </c>
      <c r="P241" t="str">
        <f>INDEX(MSFD_Classified!$G$2:$G$506,Data!$N241,1)</f>
        <v>Extent of the seabed significantly affected by human activities</v>
      </c>
      <c r="Q241" t="str">
        <f>INDEX(MSFD_Classified!D$2:D$506,Data!$N241,1)</f>
        <v>D6 - Sea floor integrity</v>
      </c>
      <c r="R241" t="str">
        <f>INDEX(MSFD_Classified!E$2:E$506,Data!$N241,1)</f>
        <v/>
      </c>
      <c r="S241" t="str">
        <f>INDEX(MSFD_Classified!F$2:F$506,Data!$N241,1)</f>
        <v/>
      </c>
    </row>
    <row r="242" spans="1:19" x14ac:dyDescent="0.25">
      <c r="A242" s="10">
        <v>4</v>
      </c>
      <c r="B242" s="57" t="s">
        <v>176</v>
      </c>
      <c r="C242" s="57" t="s">
        <v>179</v>
      </c>
      <c r="D242" s="6">
        <v>3</v>
      </c>
      <c r="E242" s="6" t="s">
        <v>146</v>
      </c>
      <c r="F242" s="10" t="s">
        <v>203</v>
      </c>
      <c r="G242" s="6" t="s">
        <v>191</v>
      </c>
      <c r="H242" s="6">
        <v>100</v>
      </c>
      <c r="I242" s="23">
        <v>1</v>
      </c>
      <c r="J242" s="6">
        <v>0</v>
      </c>
      <c r="K242" s="6">
        <v>0</v>
      </c>
      <c r="M242">
        <f>MATCH(F242,MSFD_Classified!$G$2:$G$506,0)</f>
        <v>161</v>
      </c>
      <c r="N242">
        <v>161</v>
      </c>
      <c r="O242" t="str">
        <f t="shared" si="3"/>
        <v>Extent of the seabed significantly affected by human activities</v>
      </c>
      <c r="P242" t="str">
        <f>INDEX(MSFD_Classified!$G$2:$G$506,Data!$N242,1)</f>
        <v>Extent of the seabed significantly affected by human activities</v>
      </c>
      <c r="Q242" t="str">
        <f>INDEX(MSFD_Classified!D$2:D$506,Data!$N242,1)</f>
        <v>D6 - Sea floor integrity</v>
      </c>
      <c r="R242" t="str">
        <f>INDEX(MSFD_Classified!E$2:E$506,Data!$N242,1)</f>
        <v/>
      </c>
      <c r="S242" t="str">
        <f>INDEX(MSFD_Classified!F$2:F$506,Data!$N242,1)</f>
        <v/>
      </c>
    </row>
    <row r="243" spans="1:19" x14ac:dyDescent="0.25">
      <c r="A243" s="10">
        <v>4</v>
      </c>
      <c r="B243" s="57" t="s">
        <v>176</v>
      </c>
      <c r="C243" s="57" t="s">
        <v>180</v>
      </c>
      <c r="D243" s="6">
        <v>4</v>
      </c>
      <c r="E243" s="6" t="s">
        <v>146</v>
      </c>
      <c r="F243" s="10" t="s">
        <v>203</v>
      </c>
      <c r="G243" s="6" t="s">
        <v>191</v>
      </c>
      <c r="H243" s="6">
        <v>100</v>
      </c>
      <c r="I243" s="23">
        <v>1</v>
      </c>
      <c r="J243" s="6">
        <v>0</v>
      </c>
      <c r="K243" s="6">
        <v>0</v>
      </c>
      <c r="M243">
        <f>MATCH(F243,MSFD_Classified!$G$2:$G$506,0)</f>
        <v>161</v>
      </c>
      <c r="N243">
        <v>161</v>
      </c>
      <c r="O243" t="str">
        <f t="shared" si="3"/>
        <v>Extent of the seabed significantly affected by human activities</v>
      </c>
      <c r="P243" t="str">
        <f>INDEX(MSFD_Classified!$G$2:$G$506,Data!$N243,1)</f>
        <v>Extent of the seabed significantly affected by human activities</v>
      </c>
      <c r="Q243" t="str">
        <f>INDEX(MSFD_Classified!D$2:D$506,Data!$N243,1)</f>
        <v>D6 - Sea floor integrity</v>
      </c>
      <c r="R243" t="str">
        <f>INDEX(MSFD_Classified!E$2:E$506,Data!$N243,1)</f>
        <v/>
      </c>
      <c r="S243" t="str">
        <f>INDEX(MSFD_Classified!F$2:F$506,Data!$N243,1)</f>
        <v/>
      </c>
    </row>
    <row r="244" spans="1:19" x14ac:dyDescent="0.25">
      <c r="A244" s="10">
        <v>4</v>
      </c>
      <c r="B244" s="57" t="s">
        <v>176</v>
      </c>
      <c r="C244" s="57" t="s">
        <v>177</v>
      </c>
      <c r="D244" s="6">
        <v>2</v>
      </c>
      <c r="E244" s="6" t="s">
        <v>31</v>
      </c>
      <c r="F244" s="6" t="s">
        <v>204</v>
      </c>
      <c r="G244" s="6" t="s">
        <v>205</v>
      </c>
      <c r="H244" s="6">
        <v>0</v>
      </c>
      <c r="I244" s="23">
        <v>250</v>
      </c>
      <c r="J244" s="6">
        <v>500</v>
      </c>
      <c r="K244" s="6">
        <v>200</v>
      </c>
      <c r="M244">
        <f>MATCH(F244,MSFD_Classified!$G$2:$G$506,0)</f>
        <v>162</v>
      </c>
      <c r="N244">
        <v>162</v>
      </c>
      <c r="O244" t="str">
        <f t="shared" si="3"/>
        <v>Abundance of wintering populations of seabirds Red-throated Diver and Black-throated Loon</v>
      </c>
      <c r="P244" t="str">
        <f>INDEX(MSFD_Classified!$G$2:$G$506,Data!$N244,1)</f>
        <v>Abundance of wintering populations of seabirds Red-throated Diver and Black-throated Loon</v>
      </c>
      <c r="Q244" t="str">
        <f>INDEX(MSFD_Classified!D$2:D$506,Data!$N244,1)</f>
        <v>D1 - Biological diversity</v>
      </c>
      <c r="R244" t="str">
        <f>INDEX(MSFD_Classified!E$2:E$506,Data!$N244,1)</f>
        <v>Birds</v>
      </c>
      <c r="S244" t="str">
        <f>INDEX(MSFD_Classified!F$2:F$506,Data!$N244,1)</f>
        <v>Seabirds</v>
      </c>
    </row>
    <row r="245" spans="1:19" x14ac:dyDescent="0.25">
      <c r="A245" s="10">
        <v>4</v>
      </c>
      <c r="B245" s="57" t="s">
        <v>176</v>
      </c>
      <c r="C245" s="57" t="s">
        <v>179</v>
      </c>
      <c r="D245" s="6">
        <v>3</v>
      </c>
      <c r="E245" s="6" t="s">
        <v>31</v>
      </c>
      <c r="F245" s="6" t="s">
        <v>204</v>
      </c>
      <c r="G245" s="6" t="s">
        <v>205</v>
      </c>
      <c r="H245" s="6">
        <v>0</v>
      </c>
      <c r="I245" s="23">
        <v>250</v>
      </c>
      <c r="J245" s="6">
        <v>500</v>
      </c>
      <c r="K245" s="6">
        <v>200</v>
      </c>
      <c r="M245">
        <f>MATCH(F245,MSFD_Classified!$G$2:$G$506,0)</f>
        <v>162</v>
      </c>
      <c r="N245">
        <v>162</v>
      </c>
      <c r="O245" t="str">
        <f t="shared" si="3"/>
        <v>Abundance of wintering populations of seabirds Red-throated Diver and Black-throated Loon</v>
      </c>
      <c r="P245" t="str">
        <f>INDEX(MSFD_Classified!$G$2:$G$506,Data!$N245,1)</f>
        <v>Abundance of wintering populations of seabirds Red-throated Diver and Black-throated Loon</v>
      </c>
      <c r="Q245" t="str">
        <f>INDEX(MSFD_Classified!D$2:D$506,Data!$N245,1)</f>
        <v>D1 - Biological diversity</v>
      </c>
      <c r="R245" t="str">
        <f>INDEX(MSFD_Classified!E$2:E$506,Data!$N245,1)</f>
        <v>Birds</v>
      </c>
      <c r="S245" t="str">
        <f>INDEX(MSFD_Classified!F$2:F$506,Data!$N245,1)</f>
        <v>Seabirds</v>
      </c>
    </row>
    <row r="246" spans="1:19" x14ac:dyDescent="0.25">
      <c r="A246" s="10">
        <v>4</v>
      </c>
      <c r="B246" s="57" t="s">
        <v>176</v>
      </c>
      <c r="C246" s="57" t="s">
        <v>180</v>
      </c>
      <c r="D246" s="6">
        <v>4</v>
      </c>
      <c r="E246" s="6" t="s">
        <v>31</v>
      </c>
      <c r="F246" s="6" t="s">
        <v>204</v>
      </c>
      <c r="G246" s="6" t="s">
        <v>205</v>
      </c>
      <c r="H246" s="6">
        <v>0</v>
      </c>
      <c r="I246" s="23">
        <v>250</v>
      </c>
      <c r="J246" s="6">
        <v>500</v>
      </c>
      <c r="K246" s="6">
        <v>200</v>
      </c>
      <c r="M246">
        <f>MATCH(F246,MSFD_Classified!$G$2:$G$506,0)</f>
        <v>162</v>
      </c>
      <c r="N246">
        <v>162</v>
      </c>
      <c r="O246" t="str">
        <f t="shared" si="3"/>
        <v>Abundance of wintering populations of seabirds Red-throated Diver and Black-throated Loon</v>
      </c>
      <c r="P246" t="str">
        <f>INDEX(MSFD_Classified!$G$2:$G$506,Data!$N246,1)</f>
        <v>Abundance of wintering populations of seabirds Red-throated Diver and Black-throated Loon</v>
      </c>
      <c r="Q246" t="str">
        <f>INDEX(MSFD_Classified!D$2:D$506,Data!$N246,1)</f>
        <v>D1 - Biological diversity</v>
      </c>
      <c r="R246" t="str">
        <f>INDEX(MSFD_Classified!E$2:E$506,Data!$N246,1)</f>
        <v>Birds</v>
      </c>
      <c r="S246" t="str">
        <f>INDEX(MSFD_Classified!F$2:F$506,Data!$N246,1)</f>
        <v>Seabirds</v>
      </c>
    </row>
    <row r="247" spans="1:19" x14ac:dyDescent="0.25">
      <c r="A247" s="10">
        <v>4</v>
      </c>
      <c r="B247" s="57" t="s">
        <v>176</v>
      </c>
      <c r="C247" s="57" t="s">
        <v>177</v>
      </c>
      <c r="D247" s="6">
        <v>2</v>
      </c>
      <c r="E247" s="6" t="s">
        <v>31</v>
      </c>
      <c r="F247" s="6" t="s">
        <v>206</v>
      </c>
      <c r="G247" s="6" t="s">
        <v>205</v>
      </c>
      <c r="H247" s="6">
        <v>0</v>
      </c>
      <c r="I247" s="23">
        <v>1400</v>
      </c>
      <c r="J247" s="6">
        <v>2800</v>
      </c>
      <c r="K247" s="6">
        <v>1400</v>
      </c>
      <c r="M247">
        <f>MATCH(F247,MSFD_Classified!$G$2:$G$506,0)</f>
        <v>163</v>
      </c>
      <c r="N247">
        <v>163</v>
      </c>
      <c r="O247" t="str">
        <f t="shared" si="3"/>
        <v>Abundance of wintering Great Crested Grebe (Podiceps cristatus)</v>
      </c>
      <c r="P247" t="str">
        <f>INDEX(MSFD_Classified!$G$2:$G$506,Data!$N247,1)</f>
        <v>Abundance of wintering Great Crested Grebe (Podiceps cristatus)</v>
      </c>
      <c r="Q247" t="str">
        <f>INDEX(MSFD_Classified!D$2:D$506,Data!$N247,1)</f>
        <v>D1 - Biological diversity</v>
      </c>
      <c r="R247" t="str">
        <f>INDEX(MSFD_Classified!E$2:E$506,Data!$N247,1)</f>
        <v>Birds</v>
      </c>
      <c r="S247" t="str">
        <f>INDEX(MSFD_Classified!F$2:F$506,Data!$N247,1)</f>
        <v>Waterbirds</v>
      </c>
    </row>
    <row r="248" spans="1:19" x14ac:dyDescent="0.25">
      <c r="A248" s="10">
        <v>4</v>
      </c>
      <c r="B248" s="57" t="s">
        <v>176</v>
      </c>
      <c r="C248" s="57" t="s">
        <v>179</v>
      </c>
      <c r="D248" s="6">
        <v>3</v>
      </c>
      <c r="E248" s="6" t="s">
        <v>31</v>
      </c>
      <c r="F248" s="6" t="s">
        <v>206</v>
      </c>
      <c r="G248" s="6" t="s">
        <v>205</v>
      </c>
      <c r="H248" s="6">
        <v>0</v>
      </c>
      <c r="I248" s="23">
        <v>1400</v>
      </c>
      <c r="J248" s="6">
        <v>2800</v>
      </c>
      <c r="K248" s="6">
        <v>1400</v>
      </c>
      <c r="M248">
        <f>MATCH(F248,MSFD_Classified!$G$2:$G$506,0)</f>
        <v>163</v>
      </c>
      <c r="N248">
        <v>163</v>
      </c>
      <c r="O248" t="str">
        <f t="shared" si="3"/>
        <v>Abundance of wintering Great Crested Grebe (Podiceps cristatus)</v>
      </c>
      <c r="P248" t="str">
        <f>INDEX(MSFD_Classified!$G$2:$G$506,Data!$N248,1)</f>
        <v>Abundance of wintering Great Crested Grebe (Podiceps cristatus)</v>
      </c>
      <c r="Q248" t="str">
        <f>INDEX(MSFD_Classified!D$2:D$506,Data!$N248,1)</f>
        <v>D1 - Biological diversity</v>
      </c>
      <c r="R248" t="str">
        <f>INDEX(MSFD_Classified!E$2:E$506,Data!$N248,1)</f>
        <v>Birds</v>
      </c>
      <c r="S248" t="str">
        <f>INDEX(MSFD_Classified!F$2:F$506,Data!$N248,1)</f>
        <v>Waterbirds</v>
      </c>
    </row>
    <row r="249" spans="1:19" x14ac:dyDescent="0.25">
      <c r="A249" s="10">
        <v>4</v>
      </c>
      <c r="B249" s="57" t="s">
        <v>176</v>
      </c>
      <c r="C249" s="57" t="s">
        <v>180</v>
      </c>
      <c r="D249" s="6">
        <v>4</v>
      </c>
      <c r="E249" s="6" t="s">
        <v>31</v>
      </c>
      <c r="F249" s="6" t="s">
        <v>206</v>
      </c>
      <c r="G249" s="6" t="s">
        <v>205</v>
      </c>
      <c r="H249" s="6">
        <v>0</v>
      </c>
      <c r="I249" s="23">
        <v>1400</v>
      </c>
      <c r="J249" s="6">
        <v>2800</v>
      </c>
      <c r="K249" s="6">
        <v>1400</v>
      </c>
      <c r="M249">
        <f>MATCH(F249,MSFD_Classified!$G$2:$G$506,0)</f>
        <v>163</v>
      </c>
      <c r="N249">
        <v>163</v>
      </c>
      <c r="O249" t="str">
        <f t="shared" si="3"/>
        <v>Abundance of wintering Great Crested Grebe (Podiceps cristatus)</v>
      </c>
      <c r="P249" t="str">
        <f>INDEX(MSFD_Classified!$G$2:$G$506,Data!$N249,1)</f>
        <v>Abundance of wintering Great Crested Grebe (Podiceps cristatus)</v>
      </c>
      <c r="Q249" t="str">
        <f>INDEX(MSFD_Classified!D$2:D$506,Data!$N249,1)</f>
        <v>D1 - Biological diversity</v>
      </c>
      <c r="R249" t="str">
        <f>INDEX(MSFD_Classified!E$2:E$506,Data!$N249,1)</f>
        <v>Birds</v>
      </c>
      <c r="S249" t="str">
        <f>INDEX(MSFD_Classified!F$2:F$506,Data!$N249,1)</f>
        <v>Waterbirds</v>
      </c>
    </row>
    <row r="250" spans="1:19" x14ac:dyDescent="0.25">
      <c r="A250" s="10">
        <v>4</v>
      </c>
      <c r="B250" s="57" t="s">
        <v>176</v>
      </c>
      <c r="C250" s="57" t="s">
        <v>177</v>
      </c>
      <c r="D250" s="6">
        <v>2</v>
      </c>
      <c r="E250" s="6" t="s">
        <v>31</v>
      </c>
      <c r="F250" s="10" t="s">
        <v>207</v>
      </c>
      <c r="G250" s="6" t="s">
        <v>205</v>
      </c>
      <c r="H250" s="6">
        <v>0</v>
      </c>
      <c r="I250" s="23">
        <v>4700</v>
      </c>
      <c r="J250" s="6">
        <v>9400</v>
      </c>
      <c r="K250" s="6">
        <v>2500</v>
      </c>
      <c r="M250">
        <f>MATCH(F250,MSFD_Classified!$G$2:$G$506,0)</f>
        <v>164</v>
      </c>
      <c r="N250">
        <v>164</v>
      </c>
      <c r="O250" t="str">
        <f t="shared" si="3"/>
        <v>Abundance of wintering populations of seabirds Common Merganser (Megus merganser)</v>
      </c>
      <c r="P250" t="str">
        <f>INDEX(MSFD_Classified!$G$2:$G$506,Data!$N250,1)</f>
        <v>Abundance of wintering populations of seabirds Common Merganser (Megus merganser)</v>
      </c>
      <c r="Q250" t="str">
        <f>INDEX(MSFD_Classified!D$2:D$506,Data!$N250,1)</f>
        <v>D1 - Biological diversity</v>
      </c>
      <c r="R250" t="str">
        <f>INDEX(MSFD_Classified!E$2:E$506,Data!$N250,1)</f>
        <v>Birds</v>
      </c>
      <c r="S250" t="str">
        <f>INDEX(MSFD_Classified!F$2:F$506,Data!$N250,1)</f>
        <v>Seabirds</v>
      </c>
    </row>
    <row r="251" spans="1:19" x14ac:dyDescent="0.25">
      <c r="A251" s="10">
        <v>4</v>
      </c>
      <c r="B251" s="57" t="s">
        <v>176</v>
      </c>
      <c r="C251" s="57" t="s">
        <v>179</v>
      </c>
      <c r="D251" s="6">
        <v>3</v>
      </c>
      <c r="E251" s="6" t="s">
        <v>31</v>
      </c>
      <c r="F251" s="10" t="s">
        <v>207</v>
      </c>
      <c r="G251" s="6" t="s">
        <v>205</v>
      </c>
      <c r="H251" s="6">
        <v>0</v>
      </c>
      <c r="I251" s="23">
        <v>4700</v>
      </c>
      <c r="J251" s="6">
        <v>9400</v>
      </c>
      <c r="K251" s="6">
        <v>2500</v>
      </c>
      <c r="M251">
        <f>MATCH(F251,MSFD_Classified!$G$2:$G$506,0)</f>
        <v>164</v>
      </c>
      <c r="N251">
        <v>164</v>
      </c>
      <c r="O251" t="str">
        <f t="shared" si="3"/>
        <v>Abundance of wintering populations of seabirds Common Merganser (Megus merganser)</v>
      </c>
      <c r="P251" t="str">
        <f>INDEX(MSFD_Classified!$G$2:$G$506,Data!$N251,1)</f>
        <v>Abundance of wintering populations of seabirds Common Merganser (Megus merganser)</v>
      </c>
      <c r="Q251" t="str">
        <f>INDEX(MSFD_Classified!D$2:D$506,Data!$N251,1)</f>
        <v>D1 - Biological diversity</v>
      </c>
      <c r="R251" t="str">
        <f>INDEX(MSFD_Classified!E$2:E$506,Data!$N251,1)</f>
        <v>Birds</v>
      </c>
      <c r="S251" t="str">
        <f>INDEX(MSFD_Classified!F$2:F$506,Data!$N251,1)</f>
        <v>Seabirds</v>
      </c>
    </row>
    <row r="252" spans="1:19" x14ac:dyDescent="0.25">
      <c r="A252" s="10">
        <v>4</v>
      </c>
      <c r="B252" s="57" t="s">
        <v>176</v>
      </c>
      <c r="C252" s="57" t="s">
        <v>180</v>
      </c>
      <c r="D252" s="6">
        <v>4</v>
      </c>
      <c r="E252" s="6" t="s">
        <v>31</v>
      </c>
      <c r="F252" s="10" t="s">
        <v>207</v>
      </c>
      <c r="G252" s="6" t="s">
        <v>205</v>
      </c>
      <c r="H252" s="6">
        <v>0</v>
      </c>
      <c r="I252" s="23">
        <v>4700</v>
      </c>
      <c r="J252" s="6">
        <v>9400</v>
      </c>
      <c r="K252" s="6">
        <v>2500</v>
      </c>
      <c r="M252">
        <f>MATCH(F252,MSFD_Classified!$G$2:$G$506,0)</f>
        <v>164</v>
      </c>
      <c r="N252">
        <v>164</v>
      </c>
      <c r="O252" t="str">
        <f t="shared" si="3"/>
        <v>Abundance of wintering populations of seabirds Common Merganser (Megus merganser)</v>
      </c>
      <c r="P252" t="str">
        <f>INDEX(MSFD_Classified!$G$2:$G$506,Data!$N252,1)</f>
        <v>Abundance of wintering populations of seabirds Common Merganser (Megus merganser)</v>
      </c>
      <c r="Q252" t="str">
        <f>INDEX(MSFD_Classified!D$2:D$506,Data!$N252,1)</f>
        <v>D1 - Biological diversity</v>
      </c>
      <c r="R252" t="str">
        <f>INDEX(MSFD_Classified!E$2:E$506,Data!$N252,1)</f>
        <v>Birds</v>
      </c>
      <c r="S252" t="str">
        <f>INDEX(MSFD_Classified!F$2:F$506,Data!$N252,1)</f>
        <v>Seabirds</v>
      </c>
    </row>
    <row r="253" spans="1:19" x14ac:dyDescent="0.25">
      <c r="A253" s="10">
        <v>4</v>
      </c>
      <c r="B253" s="57" t="s">
        <v>176</v>
      </c>
      <c r="C253" s="57" t="s">
        <v>177</v>
      </c>
      <c r="D253" s="6">
        <v>2</v>
      </c>
      <c r="E253" s="6" t="s">
        <v>31</v>
      </c>
      <c r="F253" s="10" t="s">
        <v>208</v>
      </c>
      <c r="G253" s="6" t="s">
        <v>205</v>
      </c>
      <c r="H253" s="6">
        <v>0</v>
      </c>
      <c r="I253" s="23">
        <v>13700</v>
      </c>
      <c r="J253" s="6">
        <v>27400</v>
      </c>
      <c r="K253" s="6">
        <v>900</v>
      </c>
      <c r="M253">
        <f>MATCH(F253,MSFD_Classified!$G$2:$G$506,0)</f>
        <v>165</v>
      </c>
      <c r="N253">
        <v>165</v>
      </c>
      <c r="O253" t="str">
        <f t="shared" si="3"/>
        <v>Abundance of wintering populations of seabirds Velvet Scotter (Melanitta fusca)</v>
      </c>
      <c r="P253" t="str">
        <f>INDEX(MSFD_Classified!$G$2:$G$506,Data!$N253,1)</f>
        <v>Abundance of wintering populations of seabirds Velvet Scotter (Melanitta fusca)</v>
      </c>
      <c r="Q253" t="str">
        <f>INDEX(MSFD_Classified!D$2:D$506,Data!$N253,1)</f>
        <v>D1 - Biological diversity</v>
      </c>
      <c r="R253" t="str">
        <f>INDEX(MSFD_Classified!E$2:E$506,Data!$N253,1)</f>
        <v>Birds</v>
      </c>
      <c r="S253" t="str">
        <f>INDEX(MSFD_Classified!F$2:F$506,Data!$N253,1)</f>
        <v>Waterbirds</v>
      </c>
    </row>
    <row r="254" spans="1:19" x14ac:dyDescent="0.25">
      <c r="A254" s="10">
        <v>4</v>
      </c>
      <c r="B254" s="57" t="s">
        <v>176</v>
      </c>
      <c r="C254" s="57" t="s">
        <v>179</v>
      </c>
      <c r="D254" s="6">
        <v>3</v>
      </c>
      <c r="E254" s="6" t="s">
        <v>31</v>
      </c>
      <c r="F254" s="10" t="s">
        <v>208</v>
      </c>
      <c r="G254" s="6" t="s">
        <v>205</v>
      </c>
      <c r="H254" s="6">
        <v>0</v>
      </c>
      <c r="I254" s="23">
        <v>13700</v>
      </c>
      <c r="J254" s="6">
        <v>27400</v>
      </c>
      <c r="K254" s="6">
        <v>900</v>
      </c>
      <c r="M254">
        <f>MATCH(F254,MSFD_Classified!$G$2:$G$506,0)</f>
        <v>165</v>
      </c>
      <c r="N254">
        <v>165</v>
      </c>
      <c r="O254" t="str">
        <f t="shared" si="3"/>
        <v>Abundance of wintering populations of seabirds Velvet Scotter (Melanitta fusca)</v>
      </c>
      <c r="P254" t="str">
        <f>INDEX(MSFD_Classified!$G$2:$G$506,Data!$N254,1)</f>
        <v>Abundance of wintering populations of seabirds Velvet Scotter (Melanitta fusca)</v>
      </c>
      <c r="Q254" t="str">
        <f>INDEX(MSFD_Classified!D$2:D$506,Data!$N254,1)</f>
        <v>D1 - Biological diversity</v>
      </c>
      <c r="R254" t="str">
        <f>INDEX(MSFD_Classified!E$2:E$506,Data!$N254,1)</f>
        <v>Birds</v>
      </c>
      <c r="S254" t="str">
        <f>INDEX(MSFD_Classified!F$2:F$506,Data!$N254,1)</f>
        <v>Waterbirds</v>
      </c>
    </row>
    <row r="255" spans="1:19" x14ac:dyDescent="0.25">
      <c r="A255" s="10">
        <v>4</v>
      </c>
      <c r="B255" s="57" t="s">
        <v>176</v>
      </c>
      <c r="C255" s="57" t="s">
        <v>180</v>
      </c>
      <c r="D255" s="6">
        <v>4</v>
      </c>
      <c r="E255" s="6" t="s">
        <v>31</v>
      </c>
      <c r="F255" s="10" t="s">
        <v>208</v>
      </c>
      <c r="G255" s="6" t="s">
        <v>205</v>
      </c>
      <c r="H255" s="6">
        <v>0</v>
      </c>
      <c r="I255" s="23">
        <v>13700</v>
      </c>
      <c r="J255" s="6">
        <v>27400</v>
      </c>
      <c r="K255" s="6">
        <v>900</v>
      </c>
      <c r="M255">
        <f>MATCH(F255,MSFD_Classified!$G$2:$G$506,0)</f>
        <v>165</v>
      </c>
      <c r="N255">
        <v>165</v>
      </c>
      <c r="O255" t="str">
        <f t="shared" si="3"/>
        <v>Abundance of wintering populations of seabirds Velvet Scotter (Melanitta fusca)</v>
      </c>
      <c r="P255" t="str">
        <f>INDEX(MSFD_Classified!$G$2:$G$506,Data!$N255,1)</f>
        <v>Abundance of wintering populations of seabirds Velvet Scotter (Melanitta fusca)</v>
      </c>
      <c r="Q255" t="str">
        <f>INDEX(MSFD_Classified!D$2:D$506,Data!$N255,1)</f>
        <v>D1 - Biological diversity</v>
      </c>
      <c r="R255" t="str">
        <f>INDEX(MSFD_Classified!E$2:E$506,Data!$N255,1)</f>
        <v>Birds</v>
      </c>
      <c r="S255" t="str">
        <f>INDEX(MSFD_Classified!F$2:F$506,Data!$N255,1)</f>
        <v>Waterbirds</v>
      </c>
    </row>
    <row r="256" spans="1:19" x14ac:dyDescent="0.25">
      <c r="A256" s="10">
        <v>4</v>
      </c>
      <c r="B256" s="57" t="s">
        <v>176</v>
      </c>
      <c r="C256" s="57" t="s">
        <v>177</v>
      </c>
      <c r="D256" s="6">
        <v>2</v>
      </c>
      <c r="E256" s="6" t="s">
        <v>31</v>
      </c>
      <c r="F256" s="10" t="s">
        <v>209</v>
      </c>
      <c r="G256" s="6" t="s">
        <v>205</v>
      </c>
      <c r="H256" s="6">
        <v>0</v>
      </c>
      <c r="I256" s="23">
        <v>2800</v>
      </c>
      <c r="J256" s="6">
        <v>5600</v>
      </c>
      <c r="K256" s="6">
        <v>500</v>
      </c>
      <c r="M256">
        <f>MATCH(F256,MSFD_Classified!$G$2:$G$506,0)</f>
        <v>166</v>
      </c>
      <c r="N256">
        <v>166</v>
      </c>
      <c r="O256" t="str">
        <f t="shared" si="3"/>
        <v>Abundance of wintering populations of seabirds Long-tailed Duck (Clangula hyemalis)</v>
      </c>
      <c r="P256" t="str">
        <f>INDEX(MSFD_Classified!$G$2:$G$506,Data!$N256,1)</f>
        <v>Abundance of wintering populations of seabirds Long-tailed Duck (Clangula hyemalis)</v>
      </c>
      <c r="Q256" t="str">
        <f>INDEX(MSFD_Classified!D$2:D$506,Data!$N256,1)</f>
        <v>D1 - Biological diversity</v>
      </c>
      <c r="R256" t="str">
        <f>INDEX(MSFD_Classified!E$2:E$506,Data!$N256,1)</f>
        <v>Birds</v>
      </c>
      <c r="S256" t="str">
        <f>INDEX(MSFD_Classified!F$2:F$506,Data!$N256,1)</f>
        <v>Seabirds</v>
      </c>
    </row>
    <row r="257" spans="1:19" x14ac:dyDescent="0.25">
      <c r="A257" s="10">
        <v>4</v>
      </c>
      <c r="B257" s="57" t="s">
        <v>176</v>
      </c>
      <c r="C257" s="57" t="s">
        <v>179</v>
      </c>
      <c r="D257" s="6">
        <v>3</v>
      </c>
      <c r="E257" s="6" t="s">
        <v>31</v>
      </c>
      <c r="F257" s="10" t="s">
        <v>209</v>
      </c>
      <c r="G257" s="10" t="s">
        <v>205</v>
      </c>
      <c r="H257" s="6">
        <v>0</v>
      </c>
      <c r="I257" s="23">
        <v>2800</v>
      </c>
      <c r="J257" s="6">
        <v>5600</v>
      </c>
      <c r="K257" s="6">
        <v>500</v>
      </c>
      <c r="M257">
        <f>MATCH(F257,MSFD_Classified!$G$2:$G$506,0)</f>
        <v>166</v>
      </c>
      <c r="N257">
        <v>166</v>
      </c>
      <c r="O257" t="str">
        <f t="shared" si="3"/>
        <v>Abundance of wintering populations of seabirds Long-tailed Duck (Clangula hyemalis)</v>
      </c>
      <c r="P257" t="str">
        <f>INDEX(MSFD_Classified!$G$2:$G$506,Data!$N257,1)</f>
        <v>Abundance of wintering populations of seabirds Long-tailed Duck (Clangula hyemalis)</v>
      </c>
      <c r="Q257" t="str">
        <f>INDEX(MSFD_Classified!D$2:D$506,Data!$N257,1)</f>
        <v>D1 - Biological diversity</v>
      </c>
      <c r="R257" t="str">
        <f>INDEX(MSFD_Classified!E$2:E$506,Data!$N257,1)</f>
        <v>Birds</v>
      </c>
      <c r="S257" t="str">
        <f>INDEX(MSFD_Classified!F$2:F$506,Data!$N257,1)</f>
        <v>Seabirds</v>
      </c>
    </row>
    <row r="258" spans="1:19" x14ac:dyDescent="0.25">
      <c r="A258" s="10">
        <v>4</v>
      </c>
      <c r="B258" s="57" t="s">
        <v>176</v>
      </c>
      <c r="C258" s="57" t="s">
        <v>180</v>
      </c>
      <c r="D258" s="6">
        <v>4</v>
      </c>
      <c r="E258" s="6" t="s">
        <v>31</v>
      </c>
      <c r="F258" s="10" t="s">
        <v>209</v>
      </c>
      <c r="G258" s="10" t="s">
        <v>205</v>
      </c>
      <c r="H258" s="6">
        <v>0</v>
      </c>
      <c r="I258" s="23">
        <v>2800</v>
      </c>
      <c r="J258" s="6">
        <v>5600</v>
      </c>
      <c r="K258" s="6">
        <v>500</v>
      </c>
      <c r="M258">
        <f>MATCH(F258,MSFD_Classified!$G$2:$G$506,0)</f>
        <v>166</v>
      </c>
      <c r="N258">
        <v>166</v>
      </c>
      <c r="O258" t="str">
        <f t="shared" si="3"/>
        <v>Abundance of wintering populations of seabirds Long-tailed Duck (Clangula hyemalis)</v>
      </c>
      <c r="P258" t="str">
        <f>INDEX(MSFD_Classified!$G$2:$G$506,Data!$N258,1)</f>
        <v>Abundance of wintering populations of seabirds Long-tailed Duck (Clangula hyemalis)</v>
      </c>
      <c r="Q258" t="str">
        <f>INDEX(MSFD_Classified!D$2:D$506,Data!$N258,1)</f>
        <v>D1 - Biological diversity</v>
      </c>
      <c r="R258" t="str">
        <f>INDEX(MSFD_Classified!E$2:E$506,Data!$N258,1)</f>
        <v>Birds</v>
      </c>
      <c r="S258" t="str">
        <f>INDEX(MSFD_Classified!F$2:F$506,Data!$N258,1)</f>
        <v>Seabirds</v>
      </c>
    </row>
    <row r="259" spans="1:19" x14ac:dyDescent="0.25">
      <c r="A259" s="10">
        <v>4</v>
      </c>
      <c r="B259" s="57" t="s">
        <v>176</v>
      </c>
      <c r="C259" s="57" t="s">
        <v>177</v>
      </c>
      <c r="D259" s="6">
        <v>2</v>
      </c>
      <c r="E259" s="6" t="s">
        <v>31</v>
      </c>
      <c r="F259" s="10" t="s">
        <v>210</v>
      </c>
      <c r="G259" s="10" t="s">
        <v>205</v>
      </c>
      <c r="H259" s="6">
        <v>0</v>
      </c>
      <c r="I259" s="23">
        <v>1000</v>
      </c>
      <c r="J259" s="6">
        <v>2000</v>
      </c>
      <c r="K259" s="6">
        <v>550</v>
      </c>
      <c r="M259">
        <f>MATCH(F259,MSFD_Classified!$G$2:$G$506,0)</f>
        <v>167</v>
      </c>
      <c r="N259">
        <v>167</v>
      </c>
      <c r="O259" t="str">
        <f t="shared" ref="O259:O322" si="4">F259</f>
        <v>Abundance of wintering populations of seabirds Common Goldeneye (Bucephala clangula)</v>
      </c>
      <c r="P259" t="str">
        <f>INDEX(MSFD_Classified!$G$2:$G$506,Data!$N259,1)</f>
        <v>Abundance of wintering populations of seabirds Common Goldeneye (Bucephala clangula)</v>
      </c>
      <c r="Q259" t="str">
        <f>INDEX(MSFD_Classified!D$2:D$506,Data!$N259,1)</f>
        <v>D1 - Biological diversity</v>
      </c>
      <c r="R259" t="str">
        <f>INDEX(MSFD_Classified!E$2:E$506,Data!$N259,1)</f>
        <v>Birds</v>
      </c>
      <c r="S259" t="str">
        <f>INDEX(MSFD_Classified!F$2:F$506,Data!$N259,1)</f>
        <v>Seabirds</v>
      </c>
    </row>
    <row r="260" spans="1:19" x14ac:dyDescent="0.25">
      <c r="A260" s="10">
        <v>4</v>
      </c>
      <c r="B260" s="57" t="s">
        <v>176</v>
      </c>
      <c r="C260" s="57" t="s">
        <v>179</v>
      </c>
      <c r="D260" s="6">
        <v>3</v>
      </c>
      <c r="E260" s="6" t="s">
        <v>31</v>
      </c>
      <c r="F260" s="10" t="s">
        <v>210</v>
      </c>
      <c r="G260" s="10" t="s">
        <v>205</v>
      </c>
      <c r="H260" s="6">
        <v>0</v>
      </c>
      <c r="I260" s="23">
        <v>1000</v>
      </c>
      <c r="J260" s="6">
        <v>2000</v>
      </c>
      <c r="K260" s="6">
        <v>550</v>
      </c>
      <c r="M260">
        <f>MATCH(F260,MSFD_Classified!$G$2:$G$506,0)</f>
        <v>167</v>
      </c>
      <c r="N260">
        <v>167</v>
      </c>
      <c r="O260" t="str">
        <f t="shared" si="4"/>
        <v>Abundance of wintering populations of seabirds Common Goldeneye (Bucephala clangula)</v>
      </c>
      <c r="P260" t="str">
        <f>INDEX(MSFD_Classified!$G$2:$G$506,Data!$N260,1)</f>
        <v>Abundance of wintering populations of seabirds Common Goldeneye (Bucephala clangula)</v>
      </c>
      <c r="Q260" t="str">
        <f>INDEX(MSFD_Classified!D$2:D$506,Data!$N260,1)</f>
        <v>D1 - Biological diversity</v>
      </c>
      <c r="R260" t="str">
        <f>INDEX(MSFD_Classified!E$2:E$506,Data!$N260,1)</f>
        <v>Birds</v>
      </c>
      <c r="S260" t="str">
        <f>INDEX(MSFD_Classified!F$2:F$506,Data!$N260,1)</f>
        <v>Seabirds</v>
      </c>
    </row>
    <row r="261" spans="1:19" x14ac:dyDescent="0.25">
      <c r="A261" s="10">
        <v>4</v>
      </c>
      <c r="B261" s="57" t="s">
        <v>176</v>
      </c>
      <c r="C261" s="57" t="s">
        <v>180</v>
      </c>
      <c r="D261" s="6">
        <v>4</v>
      </c>
      <c r="E261" s="6" t="s">
        <v>31</v>
      </c>
      <c r="F261" s="10" t="s">
        <v>210</v>
      </c>
      <c r="G261" s="10" t="s">
        <v>205</v>
      </c>
      <c r="H261" s="6">
        <v>0</v>
      </c>
      <c r="I261" s="23">
        <v>1000</v>
      </c>
      <c r="J261" s="6">
        <v>2000</v>
      </c>
      <c r="K261" s="6">
        <v>550</v>
      </c>
      <c r="M261">
        <f>MATCH(F261,MSFD_Classified!$G$2:$G$506,0)</f>
        <v>167</v>
      </c>
      <c r="N261">
        <v>167</v>
      </c>
      <c r="O261" t="str">
        <f t="shared" si="4"/>
        <v>Abundance of wintering populations of seabirds Common Goldeneye (Bucephala clangula)</v>
      </c>
      <c r="P261" t="str">
        <f>INDEX(MSFD_Classified!$G$2:$G$506,Data!$N261,1)</f>
        <v>Abundance of wintering populations of seabirds Common Goldeneye (Bucephala clangula)</v>
      </c>
      <c r="Q261" t="str">
        <f>INDEX(MSFD_Classified!D$2:D$506,Data!$N261,1)</f>
        <v>D1 - Biological diversity</v>
      </c>
      <c r="R261" t="str">
        <f>INDEX(MSFD_Classified!E$2:E$506,Data!$N261,1)</f>
        <v>Birds</v>
      </c>
      <c r="S261" t="str">
        <f>INDEX(MSFD_Classified!F$2:F$506,Data!$N261,1)</f>
        <v>Seabirds</v>
      </c>
    </row>
    <row r="262" spans="1:19" x14ac:dyDescent="0.25">
      <c r="A262" s="10">
        <v>4</v>
      </c>
      <c r="B262" s="57" t="s">
        <v>176</v>
      </c>
      <c r="C262" s="57" t="s">
        <v>177</v>
      </c>
      <c r="D262" s="6">
        <v>2</v>
      </c>
      <c r="E262" s="62" t="s">
        <v>211</v>
      </c>
      <c r="F262" s="10" t="s">
        <v>212</v>
      </c>
      <c r="G262" s="6" t="s">
        <v>185</v>
      </c>
      <c r="H262" s="6">
        <v>4</v>
      </c>
      <c r="I262" s="23">
        <v>1</v>
      </c>
      <c r="J262" s="6">
        <v>0</v>
      </c>
      <c r="K262" s="6">
        <v>3</v>
      </c>
      <c r="M262">
        <f>MATCH(F262,MSFD_Classified!$G$2:$G$506,0)</f>
        <v>168</v>
      </c>
      <c r="N262">
        <v>168</v>
      </c>
      <c r="O262" t="str">
        <f t="shared" si="4"/>
        <v>Biopollution level index</v>
      </c>
      <c r="P262" t="str">
        <f>INDEX(MSFD_Classified!$G$2:$G$506,Data!$N262,1)</f>
        <v>Biopollution level index</v>
      </c>
      <c r="Q262" t="str">
        <f>INDEX(MSFD_Classified!D$2:D$506,Data!$N262,1)</f>
        <v>D8 - Contaminants</v>
      </c>
      <c r="R262" t="str">
        <f>INDEX(MSFD_Classified!E$2:E$506,Data!$N262,1)</f>
        <v/>
      </c>
      <c r="S262" t="str">
        <f>INDEX(MSFD_Classified!F$2:F$506,Data!$N262,1)</f>
        <v/>
      </c>
    </row>
    <row r="263" spans="1:19" x14ac:dyDescent="0.25">
      <c r="A263" s="10">
        <v>4</v>
      </c>
      <c r="B263" s="57" t="s">
        <v>176</v>
      </c>
      <c r="C263" s="57" t="s">
        <v>179</v>
      </c>
      <c r="D263" s="6">
        <v>3</v>
      </c>
      <c r="E263" s="62" t="s">
        <v>211</v>
      </c>
      <c r="F263" s="10" t="s">
        <v>212</v>
      </c>
      <c r="G263" s="6" t="s">
        <v>185</v>
      </c>
      <c r="H263" s="6">
        <v>4</v>
      </c>
      <c r="I263" s="23">
        <v>1</v>
      </c>
      <c r="J263" s="6">
        <v>0</v>
      </c>
      <c r="K263" s="6">
        <v>3</v>
      </c>
      <c r="M263">
        <f>MATCH(F263,MSFD_Classified!$G$2:$G$506,0)</f>
        <v>168</v>
      </c>
      <c r="N263">
        <v>168</v>
      </c>
      <c r="O263" t="str">
        <f t="shared" si="4"/>
        <v>Biopollution level index</v>
      </c>
      <c r="P263" t="str">
        <f>INDEX(MSFD_Classified!$G$2:$G$506,Data!$N263,1)</f>
        <v>Biopollution level index</v>
      </c>
      <c r="Q263" t="str">
        <f>INDEX(MSFD_Classified!D$2:D$506,Data!$N263,1)</f>
        <v>D8 - Contaminants</v>
      </c>
      <c r="R263" t="str">
        <f>INDEX(MSFD_Classified!E$2:E$506,Data!$N263,1)</f>
        <v/>
      </c>
      <c r="S263" t="str">
        <f>INDEX(MSFD_Classified!F$2:F$506,Data!$N263,1)</f>
        <v/>
      </c>
    </row>
    <row r="264" spans="1:19" x14ac:dyDescent="0.25">
      <c r="A264" s="10">
        <v>4</v>
      </c>
      <c r="B264" s="57" t="s">
        <v>176</v>
      </c>
      <c r="C264" s="57" t="s">
        <v>180</v>
      </c>
      <c r="D264" s="6">
        <v>4</v>
      </c>
      <c r="E264" s="62" t="s">
        <v>211</v>
      </c>
      <c r="F264" s="10" t="s">
        <v>212</v>
      </c>
      <c r="G264" s="6" t="s">
        <v>185</v>
      </c>
      <c r="H264" s="6">
        <v>4</v>
      </c>
      <c r="I264" s="23">
        <v>1</v>
      </c>
      <c r="J264" s="6">
        <v>0</v>
      </c>
      <c r="K264" s="6">
        <v>3</v>
      </c>
      <c r="M264">
        <f>MATCH(F264,MSFD_Classified!$G$2:$G$506,0)</f>
        <v>168</v>
      </c>
      <c r="N264">
        <v>168</v>
      </c>
      <c r="O264" t="str">
        <f t="shared" si="4"/>
        <v>Biopollution level index</v>
      </c>
      <c r="P264" t="str">
        <f>INDEX(MSFD_Classified!$G$2:$G$506,Data!$N264,1)</f>
        <v>Biopollution level index</v>
      </c>
      <c r="Q264" t="str">
        <f>INDEX(MSFD_Classified!D$2:D$506,Data!$N264,1)</f>
        <v>D8 - Contaminants</v>
      </c>
      <c r="R264" t="str">
        <f>INDEX(MSFD_Classified!E$2:E$506,Data!$N264,1)</f>
        <v/>
      </c>
      <c r="S264" t="str">
        <f>INDEX(MSFD_Classified!F$2:F$506,Data!$N264,1)</f>
        <v/>
      </c>
    </row>
    <row r="265" spans="1:19" x14ac:dyDescent="0.25">
      <c r="A265" s="10">
        <v>4</v>
      </c>
      <c r="B265" s="57" t="s">
        <v>176</v>
      </c>
      <c r="C265" s="57" t="s">
        <v>177</v>
      </c>
      <c r="D265" s="6">
        <v>2</v>
      </c>
      <c r="E265" s="6" t="s">
        <v>65</v>
      </c>
      <c r="F265" s="6" t="s">
        <v>213</v>
      </c>
      <c r="G265" s="6" t="s">
        <v>185</v>
      </c>
      <c r="H265" s="6">
        <v>1.5</v>
      </c>
      <c r="I265" s="23">
        <v>3.3</v>
      </c>
      <c r="J265" s="6">
        <v>5</v>
      </c>
      <c r="K265" s="6">
        <v>3.8</v>
      </c>
      <c r="M265">
        <f>MATCH(F265,MSFD_Classified!$G$2:$G$506,0)</f>
        <v>169</v>
      </c>
      <c r="N265">
        <v>169</v>
      </c>
      <c r="O265" t="str">
        <f t="shared" si="4"/>
        <v>Bentic quality index (BQI)</v>
      </c>
      <c r="P265" t="str">
        <f>INDEX(MSFD_Classified!$G$2:$G$506,Data!$N265,1)</f>
        <v>Bentic quality index (BQI)</v>
      </c>
      <c r="Q265" t="str">
        <f>INDEX(MSFD_Classified!D$2:D$506,Data!$N265,1)</f>
        <v>D1 - Biological diversity</v>
      </c>
      <c r="R265" t="str">
        <f>INDEX(MSFD_Classified!E$2:E$506,Data!$N265,1)</f>
        <v>Benthic habitats</v>
      </c>
      <c r="S265" t="str">
        <f>INDEX(MSFD_Classified!F$2:F$506,Data!$N265,1)</f>
        <v>Biodiversity Indices</v>
      </c>
    </row>
    <row r="266" spans="1:19" x14ac:dyDescent="0.25">
      <c r="A266" s="10">
        <v>5</v>
      </c>
      <c r="B266" s="57" t="s">
        <v>214</v>
      </c>
      <c r="C266" s="57" t="s">
        <v>215</v>
      </c>
      <c r="D266" s="6">
        <v>3</v>
      </c>
      <c r="E266" s="6" t="s">
        <v>88</v>
      </c>
      <c r="F266" s="10" t="s">
        <v>216</v>
      </c>
      <c r="G266" s="31" t="s">
        <v>217</v>
      </c>
      <c r="H266" s="6">
        <v>9</v>
      </c>
      <c r="I266" s="23">
        <v>3.21</v>
      </c>
      <c r="J266" s="6">
        <v>1.42</v>
      </c>
      <c r="K266" s="6">
        <v>3.9252414821999997</v>
      </c>
      <c r="M266">
        <f>MATCH(F266,MSFD_Classified!$G$2:$G$506,0)</f>
        <v>170</v>
      </c>
      <c r="N266">
        <v>170</v>
      </c>
      <c r="O266" t="str">
        <f t="shared" si="4"/>
        <v>DIN-spring</v>
      </c>
      <c r="P266" t="str">
        <f>INDEX(MSFD_Classified!$G$2:$G$506,Data!$N266,1)</f>
        <v>DIN-spring</v>
      </c>
      <c r="Q266" t="str">
        <f>INDEX(MSFD_Classified!D$2:D$506,Data!$N266,1)</f>
        <v>D5 - Eutrophication</v>
      </c>
      <c r="R266" t="str">
        <f>INDEX(MSFD_Classified!E$2:E$506,Data!$N266,1)</f>
        <v/>
      </c>
      <c r="S266" t="str">
        <f>INDEX(MSFD_Classified!F$2:F$506,Data!$N266,1)</f>
        <v/>
      </c>
    </row>
    <row r="267" spans="1:19" x14ac:dyDescent="0.25">
      <c r="A267" s="10">
        <v>5</v>
      </c>
      <c r="B267" s="57" t="s">
        <v>214</v>
      </c>
      <c r="C267" s="57" t="s">
        <v>215</v>
      </c>
      <c r="D267" s="6">
        <v>3</v>
      </c>
      <c r="E267" s="6" t="s">
        <v>88</v>
      </c>
      <c r="F267" s="10" t="s">
        <v>218</v>
      </c>
      <c r="G267" s="31" t="s">
        <v>217</v>
      </c>
      <c r="H267" s="6">
        <v>7</v>
      </c>
      <c r="I267" s="23">
        <v>2.14</v>
      </c>
      <c r="J267" s="6">
        <v>0.9</v>
      </c>
      <c r="K267" s="6">
        <v>0.85146296457142867</v>
      </c>
      <c r="M267">
        <f>MATCH(F267,MSFD_Classified!$G$2:$G$506,0)</f>
        <v>171</v>
      </c>
      <c r="N267">
        <v>171</v>
      </c>
      <c r="O267" t="str">
        <f t="shared" si="4"/>
        <v>DIN-summer</v>
      </c>
      <c r="P267" t="str">
        <f>INDEX(MSFD_Classified!$G$2:$G$506,Data!$N267,1)</f>
        <v>DIN-summer</v>
      </c>
      <c r="Q267" t="str">
        <f>INDEX(MSFD_Classified!D$2:D$506,Data!$N267,1)</f>
        <v>D5 - Eutrophication</v>
      </c>
      <c r="R267" t="str">
        <f>INDEX(MSFD_Classified!E$2:E$506,Data!$N267,1)</f>
        <v/>
      </c>
      <c r="S267" t="str">
        <f>INDEX(MSFD_Classified!F$2:F$506,Data!$N267,1)</f>
        <v/>
      </c>
    </row>
    <row r="268" spans="1:19" x14ac:dyDescent="0.25">
      <c r="A268" s="10">
        <v>5</v>
      </c>
      <c r="B268" s="57" t="s">
        <v>214</v>
      </c>
      <c r="C268" s="57" t="s">
        <v>215</v>
      </c>
      <c r="D268" s="6">
        <v>3</v>
      </c>
      <c r="E268" s="6" t="s">
        <v>88</v>
      </c>
      <c r="F268" s="10" t="s">
        <v>219</v>
      </c>
      <c r="G268" s="31" t="s">
        <v>217</v>
      </c>
      <c r="H268" s="6">
        <v>1.5</v>
      </c>
      <c r="I268" s="23">
        <v>0.48</v>
      </c>
      <c r="J268" s="6">
        <v>0.16</v>
      </c>
      <c r="K268" s="6">
        <v>0.11000000000000001</v>
      </c>
      <c r="M268">
        <f>MATCH(F268,MSFD_Classified!$G$2:$G$506,0)</f>
        <v>172</v>
      </c>
      <c r="N268">
        <v>172</v>
      </c>
      <c r="O268" t="str">
        <f t="shared" si="4"/>
        <v>P-PO4 spring</v>
      </c>
      <c r="P268" t="str">
        <f>INDEX(MSFD_Classified!$G$2:$G$506,Data!$N268,1)</f>
        <v>P-PO4 spring</v>
      </c>
      <c r="Q268" t="str">
        <f>INDEX(MSFD_Classified!D$2:D$506,Data!$N268,1)</f>
        <v>D5 - Eutrophication</v>
      </c>
      <c r="R268" t="str">
        <f>INDEX(MSFD_Classified!E$2:E$506,Data!$N268,1)</f>
        <v/>
      </c>
      <c r="S268" t="str">
        <f>INDEX(MSFD_Classified!F$2:F$506,Data!$N268,1)</f>
        <v/>
      </c>
    </row>
    <row r="269" spans="1:19" x14ac:dyDescent="0.25">
      <c r="A269" s="10">
        <v>5</v>
      </c>
      <c r="B269" s="57" t="s">
        <v>214</v>
      </c>
      <c r="C269" s="57" t="s">
        <v>215</v>
      </c>
      <c r="D269" s="6">
        <v>3</v>
      </c>
      <c r="E269" s="6" t="s">
        <v>88</v>
      </c>
      <c r="F269" s="10" t="s">
        <v>220</v>
      </c>
      <c r="G269" s="31" t="s">
        <v>217</v>
      </c>
      <c r="H269" s="6">
        <v>0.8</v>
      </c>
      <c r="I269" s="23">
        <v>0.32</v>
      </c>
      <c r="J269" s="6">
        <v>7.0000000000000007E-2</v>
      </c>
      <c r="K269" s="6">
        <v>0.24714285714285714</v>
      </c>
      <c r="M269">
        <f>MATCH(F269,MSFD_Classified!$G$2:$G$506,0)</f>
        <v>173</v>
      </c>
      <c r="N269">
        <v>173</v>
      </c>
      <c r="O269" t="str">
        <f t="shared" si="4"/>
        <v>P-PO4 summer</v>
      </c>
      <c r="P269" t="str">
        <f>INDEX(MSFD_Classified!$G$2:$G$506,Data!$N269,1)</f>
        <v>P-PO4 summer</v>
      </c>
      <c r="Q269" t="str">
        <f>INDEX(MSFD_Classified!D$2:D$506,Data!$N269,1)</f>
        <v>D5 - Eutrophication</v>
      </c>
      <c r="R269" t="str">
        <f>INDEX(MSFD_Classified!E$2:E$506,Data!$N269,1)</f>
        <v/>
      </c>
      <c r="S269" t="str">
        <f>INDEX(MSFD_Classified!F$2:F$506,Data!$N269,1)</f>
        <v/>
      </c>
    </row>
    <row r="270" spans="1:19" x14ac:dyDescent="0.25">
      <c r="A270" s="10">
        <v>5</v>
      </c>
      <c r="B270" s="57" t="s">
        <v>214</v>
      </c>
      <c r="C270" s="57" t="s">
        <v>215</v>
      </c>
      <c r="D270" s="6">
        <v>3</v>
      </c>
      <c r="E270" s="6" t="s">
        <v>88</v>
      </c>
      <c r="F270" s="10" t="s">
        <v>221</v>
      </c>
      <c r="G270" s="10" t="s">
        <v>25</v>
      </c>
      <c r="H270" s="6">
        <v>166</v>
      </c>
      <c r="I270" s="23">
        <v>116</v>
      </c>
      <c r="J270" s="6">
        <v>100</v>
      </c>
      <c r="K270" s="6">
        <v>116.8</v>
      </c>
      <c r="M270">
        <f>MATCH(F270,MSFD_Classified!$G$2:$G$506,0)</f>
        <v>174</v>
      </c>
      <c r="N270">
        <v>174</v>
      </c>
      <c r="O270" t="str">
        <f t="shared" si="4"/>
        <v>O2 saturation surface, spring</v>
      </c>
      <c r="P270" t="str">
        <f>INDEX(MSFD_Classified!$G$2:$G$506,Data!$N270,1)</f>
        <v>O2 saturation surface, spring</v>
      </c>
      <c r="Q270" t="str">
        <f>INDEX(MSFD_Classified!D$2:D$506,Data!$N270,1)</f>
        <v>D5 - Eutrophication</v>
      </c>
      <c r="R270" t="str">
        <f>INDEX(MSFD_Classified!E$2:E$506,Data!$N270,1)</f>
        <v/>
      </c>
      <c r="S270" t="str">
        <f>INDEX(MSFD_Classified!F$2:F$506,Data!$N270,1)</f>
        <v/>
      </c>
    </row>
    <row r="271" spans="1:19" x14ac:dyDescent="0.25">
      <c r="A271" s="10">
        <v>5</v>
      </c>
      <c r="B271" s="57" t="s">
        <v>214</v>
      </c>
      <c r="C271" s="57" t="s">
        <v>215</v>
      </c>
      <c r="D271" s="6">
        <v>3</v>
      </c>
      <c r="E271" s="6" t="s">
        <v>146</v>
      </c>
      <c r="F271" s="10" t="s">
        <v>222</v>
      </c>
      <c r="G271" s="10" t="s">
        <v>25</v>
      </c>
      <c r="H271" s="6">
        <v>20</v>
      </c>
      <c r="I271" s="23">
        <v>75</v>
      </c>
      <c r="J271" s="6">
        <v>95</v>
      </c>
      <c r="K271" s="6">
        <v>79.871428571428581</v>
      </c>
      <c r="M271">
        <f>MATCH(F271,MSFD_Classified!$G$2:$G$506,0)</f>
        <v>175</v>
      </c>
      <c r="N271">
        <v>175</v>
      </c>
      <c r="O271" t="str">
        <f t="shared" si="4"/>
        <v>O2 saturation bottom, summer</v>
      </c>
      <c r="P271" t="str">
        <f>INDEX(MSFD_Classified!$G$2:$G$506,Data!$N271,1)</f>
        <v>O2 saturation bottom, summer</v>
      </c>
      <c r="Q271" t="str">
        <f>INDEX(MSFD_Classified!D$2:D$506,Data!$N271,1)</f>
        <v>D5 - Eutrophication</v>
      </c>
      <c r="R271" t="str">
        <f>INDEX(MSFD_Classified!E$2:E$506,Data!$N271,1)</f>
        <v/>
      </c>
      <c r="S271" t="str">
        <f>INDEX(MSFD_Classified!F$2:F$506,Data!$N271,1)</f>
        <v/>
      </c>
    </row>
    <row r="272" spans="1:19" x14ac:dyDescent="0.25">
      <c r="A272" s="10">
        <v>5</v>
      </c>
      <c r="B272" s="57" t="s">
        <v>214</v>
      </c>
      <c r="C272" s="57" t="s">
        <v>215</v>
      </c>
      <c r="D272" s="6">
        <v>3</v>
      </c>
      <c r="E272" s="6" t="s">
        <v>50</v>
      </c>
      <c r="F272" s="10" t="s">
        <v>223</v>
      </c>
      <c r="G272" s="10" t="s">
        <v>145</v>
      </c>
      <c r="H272" s="6">
        <v>17</v>
      </c>
      <c r="I272" s="23">
        <v>3.3</v>
      </c>
      <c r="J272" s="6">
        <v>1.8</v>
      </c>
      <c r="K272" s="6">
        <v>1.94</v>
      </c>
      <c r="M272">
        <f>MATCH(F272,MSFD_Classified!$G$2:$G$506,0)</f>
        <v>176</v>
      </c>
      <c r="N272">
        <v>176</v>
      </c>
      <c r="O272" t="str">
        <f t="shared" si="4"/>
        <v>chl.a, spring</v>
      </c>
      <c r="P272" t="str">
        <f>INDEX(MSFD_Classified!$G$2:$G$506,Data!$N272,1)</f>
        <v>chl.a, spring</v>
      </c>
      <c r="Q272" t="str">
        <f>INDEX(MSFD_Classified!D$2:D$506,Data!$N272,1)</f>
        <v>D5 - Eutrophication</v>
      </c>
      <c r="R272" t="str">
        <f>INDEX(MSFD_Classified!E$2:E$506,Data!$N272,1)</f>
        <v/>
      </c>
      <c r="S272" t="str">
        <f>INDEX(MSFD_Classified!F$2:F$506,Data!$N272,1)</f>
        <v/>
      </c>
    </row>
    <row r="273" spans="1:19" x14ac:dyDescent="0.25">
      <c r="A273" s="10">
        <v>5</v>
      </c>
      <c r="B273" s="57" t="s">
        <v>214</v>
      </c>
      <c r="C273" s="57" t="s">
        <v>215</v>
      </c>
      <c r="D273" s="6">
        <v>3</v>
      </c>
      <c r="E273" s="6" t="s">
        <v>50</v>
      </c>
      <c r="F273" s="10" t="s">
        <v>224</v>
      </c>
      <c r="G273" s="10" t="s">
        <v>145</v>
      </c>
      <c r="H273" s="6">
        <v>15</v>
      </c>
      <c r="I273" s="23">
        <v>1.5</v>
      </c>
      <c r="J273" s="6">
        <v>0.4</v>
      </c>
      <c r="K273" s="6">
        <v>3.3285710000000002</v>
      </c>
      <c r="M273">
        <f>MATCH(F273,MSFD_Classified!$G$2:$G$506,0)</f>
        <v>177</v>
      </c>
      <c r="N273">
        <v>177</v>
      </c>
      <c r="O273" t="str">
        <f t="shared" si="4"/>
        <v>chl.a, summer</v>
      </c>
      <c r="P273" t="str">
        <f>INDEX(MSFD_Classified!$G$2:$G$506,Data!$N273,1)</f>
        <v>chl.a, summer</v>
      </c>
      <c r="Q273" t="str">
        <f>INDEX(MSFD_Classified!D$2:D$506,Data!$N273,1)</f>
        <v>D5 - Eutrophication</v>
      </c>
      <c r="R273" t="str">
        <f>INDEX(MSFD_Classified!E$2:E$506,Data!$N273,1)</f>
        <v/>
      </c>
      <c r="S273" t="str">
        <f>INDEX(MSFD_Classified!F$2:F$506,Data!$N273,1)</f>
        <v/>
      </c>
    </row>
    <row r="274" spans="1:19" x14ac:dyDescent="0.25">
      <c r="A274" s="10">
        <v>5</v>
      </c>
      <c r="B274" s="57" t="s">
        <v>214</v>
      </c>
      <c r="C274" s="57" t="s">
        <v>215</v>
      </c>
      <c r="D274" s="6">
        <v>3</v>
      </c>
      <c r="E274" s="6" t="s">
        <v>50</v>
      </c>
      <c r="F274" s="10" t="s">
        <v>225</v>
      </c>
      <c r="G274" s="10" t="s">
        <v>25</v>
      </c>
      <c r="H274" s="6">
        <v>0</v>
      </c>
      <c r="I274" s="23">
        <v>6.3</v>
      </c>
      <c r="J274" s="6">
        <v>10</v>
      </c>
      <c r="K274" s="6">
        <v>1.18</v>
      </c>
      <c r="M274">
        <f>MATCH(F274,MSFD_Classified!$G$2:$G$506,0)</f>
        <v>178</v>
      </c>
      <c r="N274">
        <v>178</v>
      </c>
      <c r="O274" t="str">
        <f t="shared" si="4"/>
        <v>BAC:DIN biomass, spring</v>
      </c>
      <c r="P274" t="str">
        <f>INDEX(MSFD_Classified!$G$2:$G$506,Data!$N274,1)</f>
        <v>BAC:DIN biomass, spring</v>
      </c>
      <c r="Q274" t="str">
        <f>INDEX(MSFD_Classified!D$2:D$506,Data!$N274,1)</f>
        <v>D5 - Eutrophication</v>
      </c>
      <c r="R274" t="str">
        <f>INDEX(MSFD_Classified!E$2:E$506,Data!$N274,1)</f>
        <v/>
      </c>
      <c r="S274" t="str">
        <f>INDEX(MSFD_Classified!F$2:F$506,Data!$N274,1)</f>
        <v/>
      </c>
    </row>
    <row r="275" spans="1:19" x14ac:dyDescent="0.25">
      <c r="A275" s="10">
        <v>5</v>
      </c>
      <c r="B275" s="57" t="s">
        <v>214</v>
      </c>
      <c r="C275" s="57" t="s">
        <v>215</v>
      </c>
      <c r="D275" s="6">
        <v>3</v>
      </c>
      <c r="E275" s="6" t="s">
        <v>50</v>
      </c>
      <c r="F275" s="10" t="s">
        <v>226</v>
      </c>
      <c r="G275" s="10" t="s">
        <v>25</v>
      </c>
      <c r="H275" s="6">
        <v>100</v>
      </c>
      <c r="I275" s="23">
        <v>35</v>
      </c>
      <c r="J275" s="6">
        <v>5</v>
      </c>
      <c r="K275" s="6">
        <v>69.88</v>
      </c>
      <c r="M275" t="e">
        <f>MATCH(F275,MSFD_Classified!$G$2:$G$506,0)</f>
        <v>#N/A</v>
      </c>
      <c r="N275" t="e">
        <v>#N/A</v>
      </c>
      <c r="O275" t="str">
        <f t="shared" si="4"/>
        <v>DE% spring</v>
      </c>
      <c r="P275" t="e">
        <f>INDEX(MSFD_Classified!$G$2:$G$506,Data!$N275,1)</f>
        <v>#N/A</v>
      </c>
      <c r="Q275" t="e">
        <f>INDEX(MSFD_Classified!D$2:D$506,Data!$N275,1)</f>
        <v>#N/A</v>
      </c>
      <c r="R275" t="e">
        <f>INDEX(MSFD_Classified!E$2:E$506,Data!$N275,1)</f>
        <v>#N/A</v>
      </c>
      <c r="S275" t="e">
        <f>INDEX(MSFD_Classified!F$2:F$506,Data!$N275,1)</f>
        <v>#N/A</v>
      </c>
    </row>
    <row r="276" spans="1:19" x14ac:dyDescent="0.25">
      <c r="A276" s="10">
        <v>5</v>
      </c>
      <c r="B276" s="57" t="s">
        <v>214</v>
      </c>
      <c r="C276" s="57" t="s">
        <v>215</v>
      </c>
      <c r="D276" s="6">
        <v>3</v>
      </c>
      <c r="E276" s="6" t="s">
        <v>50</v>
      </c>
      <c r="F276" s="10" t="s">
        <v>227</v>
      </c>
      <c r="G276" s="10" t="s">
        <v>25</v>
      </c>
      <c r="H276" s="6">
        <v>100</v>
      </c>
      <c r="I276" s="23">
        <v>35</v>
      </c>
      <c r="J276" s="6">
        <v>5</v>
      </c>
      <c r="K276" s="6">
        <v>64.285709999999995</v>
      </c>
      <c r="M276" t="e">
        <f>MATCH(F276,MSFD_Classified!$G$2:$G$506,0)</f>
        <v>#N/A</v>
      </c>
      <c r="N276" t="e">
        <v>#N/A</v>
      </c>
      <c r="O276" t="str">
        <f t="shared" si="4"/>
        <v>DE% summer</v>
      </c>
      <c r="P276" t="e">
        <f>INDEX(MSFD_Classified!$G$2:$G$506,Data!$N276,1)</f>
        <v>#N/A</v>
      </c>
      <c r="Q276" t="e">
        <f>INDEX(MSFD_Classified!D$2:D$506,Data!$N276,1)</f>
        <v>#N/A</v>
      </c>
      <c r="R276" t="e">
        <f>INDEX(MSFD_Classified!E$2:E$506,Data!$N276,1)</f>
        <v>#N/A</v>
      </c>
      <c r="S276" t="e">
        <f>INDEX(MSFD_Classified!F$2:F$506,Data!$N276,1)</f>
        <v>#N/A</v>
      </c>
    </row>
    <row r="277" spans="1:19" x14ac:dyDescent="0.25">
      <c r="A277" s="10">
        <v>5</v>
      </c>
      <c r="B277" s="57" t="s">
        <v>214</v>
      </c>
      <c r="C277" s="57" t="s">
        <v>215</v>
      </c>
      <c r="D277" s="6">
        <v>3</v>
      </c>
      <c r="E277" s="6" t="s">
        <v>50</v>
      </c>
      <c r="F277" s="10" t="s">
        <v>228</v>
      </c>
      <c r="H277" s="6">
        <v>0.01</v>
      </c>
      <c r="I277" s="23">
        <v>0.09</v>
      </c>
      <c r="J277" s="6">
        <v>0.19</v>
      </c>
      <c r="K277" s="6">
        <v>3.7999999999999999E-2</v>
      </c>
      <c r="M277">
        <f>MATCH(F277,MSFD_Classified!$G$2:$G$506,0)</f>
        <v>179</v>
      </c>
      <c r="N277">
        <v>179</v>
      </c>
      <c r="O277" t="str">
        <f t="shared" si="4"/>
        <v>Menhinick index, spring</v>
      </c>
      <c r="P277" t="str">
        <f>INDEX(MSFD_Classified!$G$2:$G$506,Data!$N277,1)</f>
        <v>Menhinick index, spring</v>
      </c>
      <c r="Q277" t="str">
        <f>INDEX(MSFD_Classified!D$2:D$506,Data!$N277,1)</f>
        <v>D1 - Biological diversity</v>
      </c>
      <c r="R277" t="str">
        <f>INDEX(MSFD_Classified!E$2:E$506,Data!$N277,1)</f>
        <v>Benthic habitats</v>
      </c>
      <c r="S277" t="str">
        <f>INDEX(MSFD_Classified!F$2:F$506,Data!$N277,1)</f>
        <v>Biodiversity Indices</v>
      </c>
    </row>
    <row r="278" spans="1:19" x14ac:dyDescent="0.25">
      <c r="A278" s="10">
        <v>5</v>
      </c>
      <c r="B278" s="57" t="s">
        <v>214</v>
      </c>
      <c r="C278" s="57" t="s">
        <v>215</v>
      </c>
      <c r="D278" s="6">
        <v>3</v>
      </c>
      <c r="E278" s="6" t="s">
        <v>50</v>
      </c>
      <c r="F278" s="10" t="s">
        <v>229</v>
      </c>
      <c r="H278" s="6">
        <v>0.01</v>
      </c>
      <c r="I278" s="23">
        <v>0.09</v>
      </c>
      <c r="J278" s="6">
        <v>0.19</v>
      </c>
      <c r="K278" s="6">
        <v>6.8570999999999993E-2</v>
      </c>
      <c r="M278">
        <f>MATCH(F278,MSFD_Classified!$G$2:$G$506,0)</f>
        <v>180</v>
      </c>
      <c r="N278">
        <v>180</v>
      </c>
      <c r="O278" t="str">
        <f t="shared" si="4"/>
        <v>Menhinick index, summer</v>
      </c>
      <c r="P278" t="str">
        <f>INDEX(MSFD_Classified!$G$2:$G$506,Data!$N278,1)</f>
        <v>Menhinick index, summer</v>
      </c>
      <c r="Q278" t="str">
        <f>INDEX(MSFD_Classified!D$2:D$506,Data!$N278,1)</f>
        <v>D1 - Biological diversity</v>
      </c>
      <c r="R278" t="str">
        <f>INDEX(MSFD_Classified!E$2:E$506,Data!$N278,1)</f>
        <v>Benthic habitats</v>
      </c>
      <c r="S278" t="str">
        <f>INDEX(MSFD_Classified!F$2:F$506,Data!$N278,1)</f>
        <v>Biodiversity Indices</v>
      </c>
    </row>
    <row r="279" spans="1:19" x14ac:dyDescent="0.25">
      <c r="A279" s="10">
        <v>5</v>
      </c>
      <c r="B279" s="57" t="s">
        <v>214</v>
      </c>
      <c r="C279" s="57" t="s">
        <v>215</v>
      </c>
      <c r="D279" s="6">
        <v>3</v>
      </c>
      <c r="E279" s="6" t="s">
        <v>50</v>
      </c>
      <c r="F279" s="10" t="s">
        <v>230</v>
      </c>
      <c r="H279" s="6">
        <v>0</v>
      </c>
      <c r="I279" s="23">
        <v>0.63</v>
      </c>
      <c r="J279" s="6">
        <v>1</v>
      </c>
      <c r="K279" s="6">
        <v>0.45600000000000002</v>
      </c>
      <c r="M279">
        <f>MATCH(F279,MSFD_Classified!$G$2:$G$506,0)</f>
        <v>181</v>
      </c>
      <c r="N279">
        <v>181</v>
      </c>
      <c r="O279" t="str">
        <f t="shared" si="4"/>
        <v>IBI, spring</v>
      </c>
      <c r="P279" t="str">
        <f>INDEX(MSFD_Classified!$G$2:$G$506,Data!$N279,1)</f>
        <v>IBI, spring</v>
      </c>
      <c r="Q279" t="str">
        <f>INDEX(MSFD_Classified!D$2:D$506,Data!$N279,1)</f>
        <v>D1 - Biological diversity</v>
      </c>
      <c r="R279" t="str">
        <f>INDEX(MSFD_Classified!E$2:E$506,Data!$N279,1)</f>
        <v>Benthic habitats</v>
      </c>
      <c r="S279" t="str">
        <f>INDEX(MSFD_Classified!F$2:F$506,Data!$N279,1)</f>
        <v>Invertebrates</v>
      </c>
    </row>
    <row r="280" spans="1:19" x14ac:dyDescent="0.25">
      <c r="A280" s="10">
        <v>5</v>
      </c>
      <c r="B280" s="57" t="s">
        <v>214</v>
      </c>
      <c r="C280" s="57" t="s">
        <v>215</v>
      </c>
      <c r="D280" s="6">
        <v>3</v>
      </c>
      <c r="E280" s="6" t="s">
        <v>50</v>
      </c>
      <c r="F280" s="10" t="s">
        <v>231</v>
      </c>
      <c r="H280" s="6">
        <v>0</v>
      </c>
      <c r="I280" s="23">
        <v>0.63</v>
      </c>
      <c r="J280" s="6">
        <v>1</v>
      </c>
      <c r="K280" s="6">
        <v>0.491429</v>
      </c>
      <c r="M280">
        <f>MATCH(F280,MSFD_Classified!$G$2:$G$506,0)</f>
        <v>182</v>
      </c>
      <c r="N280">
        <v>182</v>
      </c>
      <c r="O280" t="str">
        <f t="shared" si="4"/>
        <v>IBI, summer</v>
      </c>
      <c r="P280" t="str">
        <f>INDEX(MSFD_Classified!$G$2:$G$506,Data!$N280,1)</f>
        <v>IBI, summer</v>
      </c>
      <c r="Q280" t="str">
        <f>INDEX(MSFD_Classified!D$2:D$506,Data!$N280,1)</f>
        <v>D1 - Biological diversity</v>
      </c>
      <c r="R280" t="str">
        <f>INDEX(MSFD_Classified!E$2:E$506,Data!$N280,1)</f>
        <v>Benthic habitats</v>
      </c>
      <c r="S280" t="str">
        <f>INDEX(MSFD_Classified!F$2:F$506,Data!$N280,1)</f>
        <v>Invertebrates</v>
      </c>
    </row>
    <row r="281" spans="1:19" x14ac:dyDescent="0.25">
      <c r="A281" s="10">
        <v>5</v>
      </c>
      <c r="B281" s="57" t="s">
        <v>214</v>
      </c>
      <c r="C281" s="57" t="s">
        <v>215</v>
      </c>
      <c r="D281" s="6">
        <v>3</v>
      </c>
      <c r="E281" s="6" t="s">
        <v>53</v>
      </c>
      <c r="F281" s="10" t="s">
        <v>232</v>
      </c>
      <c r="G281" s="10" t="s">
        <v>233</v>
      </c>
      <c r="H281" s="6">
        <v>0</v>
      </c>
      <c r="I281" s="23">
        <v>140</v>
      </c>
      <c r="J281" s="6">
        <v>400</v>
      </c>
      <c r="K281" s="6">
        <v>81.012</v>
      </c>
      <c r="M281" t="e">
        <f>MATCH(F281,MSFD_Classified!$G$2:$G$506,0)</f>
        <v>#N/A</v>
      </c>
      <c r="N281" t="e">
        <v>#N/A</v>
      </c>
      <c r="O281" t="str">
        <f t="shared" si="4"/>
        <v xml:space="preserve">B mesozooplankton, spring </v>
      </c>
      <c r="P281" t="e">
        <f>INDEX(MSFD_Classified!$G$2:$G$506,Data!$N281,1)</f>
        <v>#N/A</v>
      </c>
      <c r="Q281" t="e">
        <f>INDEX(MSFD_Classified!D$2:D$506,Data!$N281,1)</f>
        <v>#N/A</v>
      </c>
      <c r="R281" t="e">
        <f>INDEX(MSFD_Classified!E$2:E$506,Data!$N281,1)</f>
        <v>#N/A</v>
      </c>
      <c r="S281" t="e">
        <f>INDEX(MSFD_Classified!F$2:F$506,Data!$N281,1)</f>
        <v>#N/A</v>
      </c>
    </row>
    <row r="282" spans="1:19" x14ac:dyDescent="0.25">
      <c r="A282" s="10">
        <v>5</v>
      </c>
      <c r="B282" s="57" t="s">
        <v>214</v>
      </c>
      <c r="C282" s="57" t="s">
        <v>215</v>
      </c>
      <c r="D282" s="6">
        <v>3</v>
      </c>
      <c r="E282" s="6" t="s">
        <v>53</v>
      </c>
      <c r="F282" s="10" t="s">
        <v>234</v>
      </c>
      <c r="G282" s="10" t="s">
        <v>233</v>
      </c>
      <c r="H282" s="6">
        <v>0</v>
      </c>
      <c r="I282" s="23">
        <v>500</v>
      </c>
      <c r="J282" s="6">
        <v>1300</v>
      </c>
      <c r="K282" s="6">
        <v>296.11200000000002</v>
      </c>
      <c r="M282" t="e">
        <f>MATCH(F282,MSFD_Classified!$G$2:$G$506,0)</f>
        <v>#N/A</v>
      </c>
      <c r="N282" t="e">
        <v>#N/A</v>
      </c>
      <c r="O282" t="str">
        <f t="shared" si="4"/>
        <v xml:space="preserve">B mesozooplankton, summer </v>
      </c>
      <c r="P282" t="e">
        <f>INDEX(MSFD_Classified!$G$2:$G$506,Data!$N282,1)</f>
        <v>#N/A</v>
      </c>
      <c r="Q282" t="e">
        <f>INDEX(MSFD_Classified!D$2:D$506,Data!$N282,1)</f>
        <v>#N/A</v>
      </c>
      <c r="R282" t="e">
        <f>INDEX(MSFD_Classified!E$2:E$506,Data!$N282,1)</f>
        <v>#N/A</v>
      </c>
      <c r="S282" t="e">
        <f>INDEX(MSFD_Classified!F$2:F$506,Data!$N282,1)</f>
        <v>#N/A</v>
      </c>
    </row>
    <row r="283" spans="1:19" x14ac:dyDescent="0.25">
      <c r="A283" s="10">
        <v>5</v>
      </c>
      <c r="B283" s="57" t="s">
        <v>214</v>
      </c>
      <c r="C283" s="57" t="s">
        <v>215</v>
      </c>
      <c r="D283" s="6">
        <v>3</v>
      </c>
      <c r="E283" s="6" t="s">
        <v>53</v>
      </c>
      <c r="F283" s="10" t="s">
        <v>235</v>
      </c>
      <c r="H283" s="6">
        <v>0.01</v>
      </c>
      <c r="I283" s="23">
        <v>3</v>
      </c>
      <c r="J283" s="6">
        <v>4.5</v>
      </c>
      <c r="K283" s="6">
        <v>1.66</v>
      </c>
      <c r="M283">
        <f>MATCH(F283,MSFD_Classified!$G$2:$G$506,0)</f>
        <v>185</v>
      </c>
      <c r="N283">
        <v>185</v>
      </c>
      <c r="O283" t="str">
        <f t="shared" si="4"/>
        <v>H index  mesozoo spring</v>
      </c>
      <c r="P283" t="str">
        <f>INDEX(MSFD_Classified!$G$2:$G$506,Data!$N283,1)</f>
        <v>H index  mesozoo spring</v>
      </c>
      <c r="Q283" t="str">
        <f>INDEX(MSFD_Classified!D$2:D$506,Data!$N283,1)</f>
        <v>D1 - Biological diversity</v>
      </c>
      <c r="R283" t="str">
        <f>INDEX(MSFD_Classified!E$2:E$506,Data!$N283,1)</f>
        <v>Pelagic habitats</v>
      </c>
      <c r="S283" t="str">
        <f>INDEX(MSFD_Classified!F$2:F$506,Data!$N283,1)</f>
        <v>Invertebrates</v>
      </c>
    </row>
    <row r="284" spans="1:19" x14ac:dyDescent="0.25">
      <c r="A284" s="10">
        <v>5</v>
      </c>
      <c r="B284" s="57" t="s">
        <v>214</v>
      </c>
      <c r="C284" s="57" t="s">
        <v>215</v>
      </c>
      <c r="D284" s="6">
        <v>3</v>
      </c>
      <c r="E284" s="6" t="s">
        <v>53</v>
      </c>
      <c r="F284" s="10" t="s">
        <v>236</v>
      </c>
      <c r="H284" s="6">
        <v>0.01</v>
      </c>
      <c r="I284" s="23">
        <v>3</v>
      </c>
      <c r="J284" s="6">
        <v>4.5</v>
      </c>
      <c r="K284" s="6">
        <v>2.66</v>
      </c>
      <c r="M284">
        <f>MATCH(F284,MSFD_Classified!$G$2:$G$506,0)</f>
        <v>186</v>
      </c>
      <c r="N284">
        <v>186</v>
      </c>
      <c r="O284" t="str">
        <f t="shared" si="4"/>
        <v>H index  mesozoo summer</v>
      </c>
      <c r="P284" t="str">
        <f>INDEX(MSFD_Classified!$G$2:$G$506,Data!$N284,1)</f>
        <v>H index  mesozoo summer</v>
      </c>
      <c r="Q284" t="str">
        <f>INDEX(MSFD_Classified!D$2:D$506,Data!$N284,1)</f>
        <v>D1 - Biological diversity</v>
      </c>
      <c r="R284" t="str">
        <f>INDEX(MSFD_Classified!E$2:E$506,Data!$N284,1)</f>
        <v>Pelagic habitats</v>
      </c>
      <c r="S284" t="str">
        <f>INDEX(MSFD_Classified!F$2:F$506,Data!$N284,1)</f>
        <v>Invertebrates</v>
      </c>
    </row>
    <row r="285" spans="1:19" x14ac:dyDescent="0.25">
      <c r="A285" s="10">
        <v>5</v>
      </c>
      <c r="B285" s="57" t="s">
        <v>214</v>
      </c>
      <c r="C285" s="57" t="s">
        <v>215</v>
      </c>
      <c r="D285" s="6">
        <v>3</v>
      </c>
      <c r="E285" s="6" t="s">
        <v>53</v>
      </c>
      <c r="F285" s="10" t="s">
        <v>237</v>
      </c>
      <c r="G285" s="10" t="s">
        <v>233</v>
      </c>
      <c r="H285" s="6">
        <v>6000</v>
      </c>
      <c r="I285" s="23">
        <v>250</v>
      </c>
      <c r="J285" s="6">
        <v>10</v>
      </c>
      <c r="K285" s="6">
        <v>707.85670000000005</v>
      </c>
      <c r="M285">
        <f>MATCH(F285,MSFD_Classified!$G$2:$G$506,0)</f>
        <v>187</v>
      </c>
      <c r="N285">
        <v>187</v>
      </c>
      <c r="O285" t="str">
        <f t="shared" si="4"/>
        <v>N. scintilans, spring</v>
      </c>
      <c r="P285" t="str">
        <f>INDEX(MSFD_Classified!$G$2:$G$506,Data!$N285,1)</f>
        <v>N. scintilans, spring</v>
      </c>
      <c r="Q285" t="str">
        <f>INDEX(MSFD_Classified!D$2:D$506,Data!$N285,1)</f>
        <v>D1 - Biological diversity</v>
      </c>
      <c r="R285" t="str">
        <f>INDEX(MSFD_Classified!E$2:E$506,Data!$N285,1)</f>
        <v>Pelagic habitats</v>
      </c>
      <c r="S285" t="str">
        <f>INDEX(MSFD_Classified!F$2:F$506,Data!$N285,1)</f>
        <v>Invertebrates</v>
      </c>
    </row>
    <row r="286" spans="1:19" x14ac:dyDescent="0.25">
      <c r="A286" s="10">
        <v>5</v>
      </c>
      <c r="B286" s="57" t="s">
        <v>214</v>
      </c>
      <c r="C286" s="57" t="s">
        <v>215</v>
      </c>
      <c r="D286" s="6">
        <v>3</v>
      </c>
      <c r="E286" s="6" t="s">
        <v>53</v>
      </c>
      <c r="F286" s="10" t="s">
        <v>238</v>
      </c>
      <c r="G286" s="10" t="s">
        <v>239</v>
      </c>
      <c r="H286" s="6">
        <v>100</v>
      </c>
      <c r="I286" s="23">
        <v>4</v>
      </c>
      <c r="J286" s="6">
        <v>0</v>
      </c>
      <c r="K286" s="6">
        <v>3.38775</v>
      </c>
      <c r="M286">
        <f>MATCH(F286,MSFD_Classified!$G$2:$G$506,0)</f>
        <v>188</v>
      </c>
      <c r="N286">
        <v>188</v>
      </c>
      <c r="O286" t="str">
        <f t="shared" si="4"/>
        <v>M.leyidii summer</v>
      </c>
      <c r="P286" t="str">
        <f>INDEX(MSFD_Classified!$G$2:$G$506,Data!$N286,1)</f>
        <v>M.leyidii summer</v>
      </c>
      <c r="Q286" t="str">
        <f>INDEX(MSFD_Classified!D$2:D$506,Data!$N286,1)</f>
        <v>D1 - Biological diversity</v>
      </c>
      <c r="R286" t="str">
        <f>INDEX(MSFD_Classified!E$2:E$506,Data!$N286,1)</f>
        <v>Pelagic habitats</v>
      </c>
      <c r="S286" t="str">
        <f>INDEX(MSFD_Classified!F$2:F$506,Data!$N286,1)</f>
        <v>Invertebrates</v>
      </c>
    </row>
    <row r="287" spans="1:19" x14ac:dyDescent="0.25">
      <c r="A287" s="10">
        <v>5</v>
      </c>
      <c r="B287" s="57" t="s">
        <v>214</v>
      </c>
      <c r="C287" s="57" t="s">
        <v>215</v>
      </c>
      <c r="D287" s="6">
        <v>3</v>
      </c>
      <c r="E287" s="6" t="s">
        <v>65</v>
      </c>
      <c r="F287" s="10" t="s">
        <v>240</v>
      </c>
      <c r="H287" s="6">
        <v>0.1</v>
      </c>
      <c r="I287" s="23">
        <v>2.5</v>
      </c>
      <c r="J287" s="6">
        <v>3.6</v>
      </c>
      <c r="K287" s="6">
        <v>2.13</v>
      </c>
      <c r="M287">
        <f>MATCH(F287,MSFD_Classified!$G$2:$G$506,0)</f>
        <v>189</v>
      </c>
      <c r="N287">
        <v>189</v>
      </c>
      <c r="O287" t="str">
        <f t="shared" si="4"/>
        <v>H index, zoobenthos</v>
      </c>
      <c r="P287" t="str">
        <f>INDEX(MSFD_Classified!$G$2:$G$506,Data!$N287,1)</f>
        <v>H index, zoobenthos</v>
      </c>
      <c r="Q287" t="str">
        <f>INDEX(MSFD_Classified!D$2:D$506,Data!$N287,1)</f>
        <v>D1 - Biological diversity</v>
      </c>
      <c r="R287" t="str">
        <f>INDEX(MSFD_Classified!E$2:E$506,Data!$N287,1)</f>
        <v>Benthic habitats</v>
      </c>
      <c r="S287" t="str">
        <f>INDEX(MSFD_Classified!F$2:F$506,Data!$N287,1)</f>
        <v>Invertebrates</v>
      </c>
    </row>
    <row r="288" spans="1:19" x14ac:dyDescent="0.25">
      <c r="A288" s="10">
        <v>5</v>
      </c>
      <c r="B288" s="57" t="s">
        <v>214</v>
      </c>
      <c r="C288" s="57" t="s">
        <v>215</v>
      </c>
      <c r="D288" s="6">
        <v>3</v>
      </c>
      <c r="E288" s="6" t="s">
        <v>65</v>
      </c>
      <c r="F288" s="10" t="s">
        <v>68</v>
      </c>
      <c r="H288" s="6">
        <v>7</v>
      </c>
      <c r="I288" s="23">
        <v>3.3</v>
      </c>
      <c r="J288" s="6">
        <v>0.01</v>
      </c>
      <c r="K288" s="6">
        <v>3.753333</v>
      </c>
      <c r="M288">
        <f>MATCH(F288,MSFD_Classified!$G$2:$G$506,0)</f>
        <v>36</v>
      </c>
      <c r="N288">
        <v>36</v>
      </c>
      <c r="O288" t="str">
        <f t="shared" si="4"/>
        <v>AMBI</v>
      </c>
      <c r="P288" t="str">
        <f>INDEX(MSFD_Classified!$G$2:$G$506,Data!$N288,1)</f>
        <v>AMBI</v>
      </c>
      <c r="Q288" t="str">
        <f>INDEX(MSFD_Classified!D$2:D$506,Data!$N288,1)</f>
        <v>D1 - Biological diversity</v>
      </c>
      <c r="R288" t="str">
        <f>INDEX(MSFD_Classified!E$2:E$506,Data!$N288,1)</f>
        <v>Benthic habitats</v>
      </c>
      <c r="S288" t="str">
        <f>INDEX(MSFD_Classified!F$2:F$506,Data!$N288,1)</f>
        <v>Biodiversity Indices</v>
      </c>
    </row>
    <row r="289" spans="1:19" x14ac:dyDescent="0.25">
      <c r="A289" s="10">
        <v>5</v>
      </c>
      <c r="B289" s="57" t="s">
        <v>214</v>
      </c>
      <c r="C289" s="57" t="s">
        <v>215</v>
      </c>
      <c r="D289" s="6">
        <v>3</v>
      </c>
      <c r="E289" s="6" t="s">
        <v>65</v>
      </c>
      <c r="F289" s="10" t="s">
        <v>80</v>
      </c>
      <c r="H289" s="6">
        <v>0</v>
      </c>
      <c r="I289" s="23">
        <v>0.55000000000000004</v>
      </c>
      <c r="J289" s="6">
        <v>0.85</v>
      </c>
      <c r="K289" s="6">
        <v>0.32</v>
      </c>
      <c r="M289">
        <f>MATCH(F289,MSFD_Classified!$G$2:$G$506,0)</f>
        <v>50</v>
      </c>
      <c r="N289">
        <v>50</v>
      </c>
      <c r="O289" t="str">
        <f t="shared" si="4"/>
        <v>M-AMBI</v>
      </c>
      <c r="P289" t="str">
        <f>INDEX(MSFD_Classified!$G$2:$G$506,Data!$N289,1)</f>
        <v>M-AMBI</v>
      </c>
      <c r="Q289" t="str">
        <f>INDEX(MSFD_Classified!D$2:D$506,Data!$N289,1)</f>
        <v>D1 - Biological diversity</v>
      </c>
      <c r="R289" t="str">
        <f>INDEX(MSFD_Classified!E$2:E$506,Data!$N289,1)</f>
        <v>Benthic habitats</v>
      </c>
      <c r="S289" t="str">
        <f>INDEX(MSFD_Classified!F$2:F$506,Data!$N289,1)</f>
        <v>Biodiversity Indices</v>
      </c>
    </row>
    <row r="290" spans="1:19" x14ac:dyDescent="0.25">
      <c r="A290" s="10">
        <v>5</v>
      </c>
      <c r="B290" s="57" t="s">
        <v>214</v>
      </c>
      <c r="C290" s="57" t="s">
        <v>215</v>
      </c>
      <c r="D290" s="6">
        <v>3</v>
      </c>
      <c r="E290" s="6" t="s">
        <v>60</v>
      </c>
      <c r="F290" s="10" t="s">
        <v>241</v>
      </c>
      <c r="H290" s="6">
        <v>0</v>
      </c>
      <c r="I290" s="23">
        <v>6</v>
      </c>
      <c r="J290" s="6">
        <v>10</v>
      </c>
      <c r="K290" s="6">
        <v>4.0200000000000005</v>
      </c>
      <c r="M290">
        <f>MATCH(F290,MSFD_Classified!$G$2:$G$506,0)</f>
        <v>192</v>
      </c>
      <c r="N290">
        <v>192</v>
      </c>
      <c r="O290" t="str">
        <f t="shared" si="4"/>
        <v>EEIc</v>
      </c>
      <c r="P290" t="str">
        <f>INDEX(MSFD_Classified!$G$2:$G$506,Data!$N290,1)</f>
        <v>EEIc</v>
      </c>
      <c r="Q290" t="str">
        <f>INDEX(MSFD_Classified!D$2:D$506,Data!$N290,1)</f>
        <v>D1 - Biological diversity</v>
      </c>
      <c r="R290" t="str">
        <f>INDEX(MSFD_Classified!E$2:E$506,Data!$N290,1)</f>
        <v>Benthic habitats</v>
      </c>
      <c r="S290" t="str">
        <f>INDEX(MSFD_Classified!F$2:F$506,Data!$N290,1)</f>
        <v>Biodiversity Indices</v>
      </c>
    </row>
    <row r="291" spans="1:19" x14ac:dyDescent="0.25">
      <c r="A291" s="10">
        <v>5</v>
      </c>
      <c r="B291" s="57" t="s">
        <v>214</v>
      </c>
      <c r="C291" s="10" t="s">
        <v>242</v>
      </c>
      <c r="D291" s="6">
        <v>4</v>
      </c>
      <c r="E291" s="6" t="s">
        <v>88</v>
      </c>
      <c r="F291" s="10" t="s">
        <v>216</v>
      </c>
      <c r="G291" s="31" t="s">
        <v>217</v>
      </c>
      <c r="H291" s="6">
        <v>9</v>
      </c>
      <c r="I291" s="23">
        <v>3.21</v>
      </c>
      <c r="J291" s="6">
        <v>1.42</v>
      </c>
      <c r="K291" s="6">
        <v>2.3288726584000004</v>
      </c>
      <c r="M291">
        <f>MATCH(F291,MSFD_Classified!$G$2:$G$506,0)</f>
        <v>170</v>
      </c>
      <c r="N291">
        <v>170</v>
      </c>
      <c r="O291" t="str">
        <f t="shared" si="4"/>
        <v>DIN-spring</v>
      </c>
      <c r="P291" t="str">
        <f>INDEX(MSFD_Classified!$G$2:$G$506,Data!$N291,1)</f>
        <v>DIN-spring</v>
      </c>
      <c r="Q291" t="str">
        <f>INDEX(MSFD_Classified!D$2:D$506,Data!$N291,1)</f>
        <v>D5 - Eutrophication</v>
      </c>
      <c r="R291" t="str">
        <f>INDEX(MSFD_Classified!E$2:E$506,Data!$N291,1)</f>
        <v/>
      </c>
      <c r="S291" t="str">
        <f>INDEX(MSFD_Classified!F$2:F$506,Data!$N291,1)</f>
        <v/>
      </c>
    </row>
    <row r="292" spans="1:19" x14ac:dyDescent="0.25">
      <c r="A292" s="10">
        <v>5</v>
      </c>
      <c r="B292" s="57" t="s">
        <v>214</v>
      </c>
      <c r="C292" s="10" t="s">
        <v>242</v>
      </c>
      <c r="D292" s="6">
        <v>4</v>
      </c>
      <c r="E292" s="6" t="s">
        <v>88</v>
      </c>
      <c r="F292" s="10" t="s">
        <v>218</v>
      </c>
      <c r="G292" s="31" t="s">
        <v>217</v>
      </c>
      <c r="H292" s="6">
        <v>7</v>
      </c>
      <c r="I292" s="23">
        <v>2.14</v>
      </c>
      <c r="J292" s="6">
        <v>0.9</v>
      </c>
      <c r="K292" s="6">
        <v>0.93421692435714276</v>
      </c>
      <c r="M292">
        <f>MATCH(F292,MSFD_Classified!$G$2:$G$506,0)</f>
        <v>171</v>
      </c>
      <c r="N292">
        <v>171</v>
      </c>
      <c r="O292" t="str">
        <f t="shared" si="4"/>
        <v>DIN-summer</v>
      </c>
      <c r="P292" t="str">
        <f>INDEX(MSFD_Classified!$G$2:$G$506,Data!$N292,1)</f>
        <v>DIN-summer</v>
      </c>
      <c r="Q292" t="str">
        <f>INDEX(MSFD_Classified!D$2:D$506,Data!$N292,1)</f>
        <v>D5 - Eutrophication</v>
      </c>
      <c r="R292" t="str">
        <f>INDEX(MSFD_Classified!E$2:E$506,Data!$N292,1)</f>
        <v/>
      </c>
      <c r="S292" t="str">
        <f>INDEX(MSFD_Classified!F$2:F$506,Data!$N292,1)</f>
        <v/>
      </c>
    </row>
    <row r="293" spans="1:19" x14ac:dyDescent="0.25">
      <c r="A293" s="10">
        <v>5</v>
      </c>
      <c r="B293" s="57" t="s">
        <v>214</v>
      </c>
      <c r="C293" s="10" t="s">
        <v>242</v>
      </c>
      <c r="D293" s="6">
        <v>4</v>
      </c>
      <c r="E293" s="6" t="s">
        <v>88</v>
      </c>
      <c r="F293" s="10" t="s">
        <v>219</v>
      </c>
      <c r="G293" s="31" t="s">
        <v>217</v>
      </c>
      <c r="H293" s="6">
        <v>1.5</v>
      </c>
      <c r="I293" s="23">
        <v>0.48</v>
      </c>
      <c r="J293" s="6">
        <v>0.16</v>
      </c>
      <c r="K293" s="6">
        <v>0.186</v>
      </c>
      <c r="M293">
        <f>MATCH(F293,MSFD_Classified!$G$2:$G$506,0)</f>
        <v>172</v>
      </c>
      <c r="N293">
        <v>172</v>
      </c>
      <c r="O293" t="str">
        <f t="shared" si="4"/>
        <v>P-PO4 spring</v>
      </c>
      <c r="P293" t="str">
        <f>INDEX(MSFD_Classified!$G$2:$G$506,Data!$N293,1)</f>
        <v>P-PO4 spring</v>
      </c>
      <c r="Q293" t="str">
        <f>INDEX(MSFD_Classified!D$2:D$506,Data!$N293,1)</f>
        <v>D5 - Eutrophication</v>
      </c>
      <c r="R293" t="str">
        <f>INDEX(MSFD_Classified!E$2:E$506,Data!$N293,1)</f>
        <v/>
      </c>
      <c r="S293" t="str">
        <f>INDEX(MSFD_Classified!F$2:F$506,Data!$N293,1)</f>
        <v/>
      </c>
    </row>
    <row r="294" spans="1:19" x14ac:dyDescent="0.25">
      <c r="A294" s="10">
        <v>5</v>
      </c>
      <c r="B294" s="57" t="s">
        <v>214</v>
      </c>
      <c r="C294" s="10" t="s">
        <v>242</v>
      </c>
      <c r="D294" s="6">
        <v>4</v>
      </c>
      <c r="E294" s="6" t="s">
        <v>88</v>
      </c>
      <c r="F294" s="10" t="s">
        <v>220</v>
      </c>
      <c r="G294" s="31" t="s">
        <v>217</v>
      </c>
      <c r="H294" s="6">
        <v>0.8</v>
      </c>
      <c r="I294" s="23">
        <v>0.32</v>
      </c>
      <c r="J294" s="6">
        <v>7.0000000000000007E-2</v>
      </c>
      <c r="K294" s="6">
        <v>0.18857142857142861</v>
      </c>
      <c r="M294">
        <f>MATCH(F294,MSFD_Classified!$G$2:$G$506,0)</f>
        <v>173</v>
      </c>
      <c r="N294">
        <v>173</v>
      </c>
      <c r="O294" t="str">
        <f t="shared" si="4"/>
        <v>P-PO4 summer</v>
      </c>
      <c r="P294" t="str">
        <f>INDEX(MSFD_Classified!$G$2:$G$506,Data!$N294,1)</f>
        <v>P-PO4 summer</v>
      </c>
      <c r="Q294" t="str">
        <f>INDEX(MSFD_Classified!D$2:D$506,Data!$N294,1)</f>
        <v>D5 - Eutrophication</v>
      </c>
      <c r="R294" t="str">
        <f>INDEX(MSFD_Classified!E$2:E$506,Data!$N294,1)</f>
        <v/>
      </c>
      <c r="S294" t="str">
        <f>INDEX(MSFD_Classified!F$2:F$506,Data!$N294,1)</f>
        <v/>
      </c>
    </row>
    <row r="295" spans="1:19" x14ac:dyDescent="0.25">
      <c r="A295" s="10">
        <v>5</v>
      </c>
      <c r="B295" s="57" t="s">
        <v>214</v>
      </c>
      <c r="C295" s="10" t="s">
        <v>242</v>
      </c>
      <c r="D295" s="6">
        <v>4</v>
      </c>
      <c r="E295" s="6" t="s">
        <v>88</v>
      </c>
      <c r="F295" s="10" t="s">
        <v>221</v>
      </c>
      <c r="G295" s="10" t="s">
        <v>25</v>
      </c>
      <c r="H295" s="6">
        <v>166</v>
      </c>
      <c r="I295" s="23">
        <v>116</v>
      </c>
      <c r="J295" s="6">
        <v>100</v>
      </c>
      <c r="K295" s="6">
        <v>117.6</v>
      </c>
      <c r="M295">
        <f>MATCH(F295,MSFD_Classified!$G$2:$G$506,0)</f>
        <v>174</v>
      </c>
      <c r="N295">
        <v>174</v>
      </c>
      <c r="O295" t="str">
        <f t="shared" si="4"/>
        <v>O2 saturation surface, spring</v>
      </c>
      <c r="P295" t="str">
        <f>INDEX(MSFD_Classified!$G$2:$G$506,Data!$N295,1)</f>
        <v>O2 saturation surface, spring</v>
      </c>
      <c r="Q295" t="str">
        <f>INDEX(MSFD_Classified!D$2:D$506,Data!$N295,1)</f>
        <v>D5 - Eutrophication</v>
      </c>
      <c r="R295" t="str">
        <f>INDEX(MSFD_Classified!E$2:E$506,Data!$N295,1)</f>
        <v/>
      </c>
      <c r="S295" t="str">
        <f>INDEX(MSFD_Classified!F$2:F$506,Data!$N295,1)</f>
        <v/>
      </c>
    </row>
    <row r="296" spans="1:19" x14ac:dyDescent="0.25">
      <c r="A296" s="10">
        <v>5</v>
      </c>
      <c r="B296" s="57" t="s">
        <v>214</v>
      </c>
      <c r="C296" s="10" t="s">
        <v>242</v>
      </c>
      <c r="D296" s="6">
        <v>4</v>
      </c>
      <c r="E296" s="6" t="s">
        <v>146</v>
      </c>
      <c r="F296" s="10" t="s">
        <v>222</v>
      </c>
      <c r="G296" s="10" t="s">
        <v>25</v>
      </c>
      <c r="H296" s="6">
        <v>20</v>
      </c>
      <c r="I296" s="23">
        <v>75</v>
      </c>
      <c r="J296" s="6">
        <v>95</v>
      </c>
      <c r="K296" s="6">
        <v>82.95714285714287</v>
      </c>
      <c r="M296">
        <f>MATCH(F296,MSFD_Classified!$G$2:$G$506,0)</f>
        <v>175</v>
      </c>
      <c r="N296">
        <v>175</v>
      </c>
      <c r="O296" t="str">
        <f t="shared" si="4"/>
        <v>O2 saturation bottom, summer</v>
      </c>
      <c r="P296" t="str">
        <f>INDEX(MSFD_Classified!$G$2:$G$506,Data!$N296,1)</f>
        <v>O2 saturation bottom, summer</v>
      </c>
      <c r="Q296" t="str">
        <f>INDEX(MSFD_Classified!D$2:D$506,Data!$N296,1)</f>
        <v>D5 - Eutrophication</v>
      </c>
      <c r="R296" t="str">
        <f>INDEX(MSFD_Classified!E$2:E$506,Data!$N296,1)</f>
        <v/>
      </c>
      <c r="S296" t="str">
        <f>INDEX(MSFD_Classified!F$2:F$506,Data!$N296,1)</f>
        <v/>
      </c>
    </row>
    <row r="297" spans="1:19" x14ac:dyDescent="0.25">
      <c r="A297" s="10">
        <v>5</v>
      </c>
      <c r="B297" s="57" t="s">
        <v>214</v>
      </c>
      <c r="C297" s="10" t="s">
        <v>242</v>
      </c>
      <c r="D297" s="6">
        <v>4</v>
      </c>
      <c r="E297" s="6" t="s">
        <v>50</v>
      </c>
      <c r="F297" s="10" t="s">
        <v>223</v>
      </c>
      <c r="G297" s="10" t="s">
        <v>145</v>
      </c>
      <c r="H297" s="6">
        <v>17</v>
      </c>
      <c r="I297" s="23">
        <v>3.3</v>
      </c>
      <c r="J297" s="6">
        <v>1.8</v>
      </c>
      <c r="K297" s="6">
        <v>3.42</v>
      </c>
      <c r="M297">
        <f>MATCH(F297,MSFD_Classified!$G$2:$G$506,0)</f>
        <v>176</v>
      </c>
      <c r="N297">
        <v>176</v>
      </c>
      <c r="O297" t="str">
        <f t="shared" si="4"/>
        <v>chl.a, spring</v>
      </c>
      <c r="P297" t="str">
        <f>INDEX(MSFD_Classified!$G$2:$G$506,Data!$N297,1)</f>
        <v>chl.a, spring</v>
      </c>
      <c r="Q297" t="str">
        <f>INDEX(MSFD_Classified!D$2:D$506,Data!$N297,1)</f>
        <v>D5 - Eutrophication</v>
      </c>
      <c r="R297" t="str">
        <f>INDEX(MSFD_Classified!E$2:E$506,Data!$N297,1)</f>
        <v/>
      </c>
      <c r="S297" t="str">
        <f>INDEX(MSFD_Classified!F$2:F$506,Data!$N297,1)</f>
        <v/>
      </c>
    </row>
    <row r="298" spans="1:19" x14ac:dyDescent="0.25">
      <c r="A298" s="10">
        <v>5</v>
      </c>
      <c r="B298" s="57" t="s">
        <v>214</v>
      </c>
      <c r="C298" s="10" t="s">
        <v>242</v>
      </c>
      <c r="D298" s="6">
        <v>4</v>
      </c>
      <c r="E298" s="6" t="s">
        <v>50</v>
      </c>
      <c r="F298" s="10" t="s">
        <v>224</v>
      </c>
      <c r="G298" s="10" t="s">
        <v>145</v>
      </c>
      <c r="H298" s="6">
        <v>15</v>
      </c>
      <c r="I298" s="23">
        <v>1.5</v>
      </c>
      <c r="J298" s="6">
        <v>0.4</v>
      </c>
      <c r="K298" s="6">
        <v>2.9857140000000002</v>
      </c>
      <c r="M298">
        <f>MATCH(F298,MSFD_Classified!$G$2:$G$506,0)</f>
        <v>177</v>
      </c>
      <c r="N298">
        <v>177</v>
      </c>
      <c r="O298" t="str">
        <f t="shared" si="4"/>
        <v>chl.a, summer</v>
      </c>
      <c r="P298" t="str">
        <f>INDEX(MSFD_Classified!$G$2:$G$506,Data!$N298,1)</f>
        <v>chl.a, summer</v>
      </c>
      <c r="Q298" t="str">
        <f>INDEX(MSFD_Classified!D$2:D$506,Data!$N298,1)</f>
        <v>D5 - Eutrophication</v>
      </c>
      <c r="R298" t="str">
        <f>INDEX(MSFD_Classified!E$2:E$506,Data!$N298,1)</f>
        <v/>
      </c>
      <c r="S298" t="str">
        <f>INDEX(MSFD_Classified!F$2:F$506,Data!$N298,1)</f>
        <v/>
      </c>
    </row>
    <row r="299" spans="1:19" x14ac:dyDescent="0.25">
      <c r="A299" s="10">
        <v>5</v>
      </c>
      <c r="B299" s="57" t="s">
        <v>214</v>
      </c>
      <c r="C299" s="10" t="s">
        <v>242</v>
      </c>
      <c r="D299" s="6">
        <v>4</v>
      </c>
      <c r="E299" s="6" t="s">
        <v>50</v>
      </c>
      <c r="F299" s="10" t="s">
        <v>225</v>
      </c>
      <c r="G299" s="10" t="s">
        <v>25</v>
      </c>
      <c r="H299" s="6">
        <v>0</v>
      </c>
      <c r="I299" s="23">
        <v>6.3</v>
      </c>
      <c r="J299" s="6">
        <v>10</v>
      </c>
      <c r="K299" s="6">
        <v>1.3180000000000001</v>
      </c>
      <c r="M299">
        <f>MATCH(F299,MSFD_Classified!$G$2:$G$506,0)</f>
        <v>178</v>
      </c>
      <c r="N299">
        <v>178</v>
      </c>
      <c r="O299" t="str">
        <f t="shared" si="4"/>
        <v>BAC:DIN biomass, spring</v>
      </c>
      <c r="P299" t="str">
        <f>INDEX(MSFD_Classified!$G$2:$G$506,Data!$N299,1)</f>
        <v>BAC:DIN biomass, spring</v>
      </c>
      <c r="Q299" t="str">
        <f>INDEX(MSFD_Classified!D$2:D$506,Data!$N299,1)</f>
        <v>D5 - Eutrophication</v>
      </c>
      <c r="R299" t="str">
        <f>INDEX(MSFD_Classified!E$2:E$506,Data!$N299,1)</f>
        <v/>
      </c>
      <c r="S299" t="str">
        <f>INDEX(MSFD_Classified!F$2:F$506,Data!$N299,1)</f>
        <v/>
      </c>
    </row>
    <row r="300" spans="1:19" x14ac:dyDescent="0.25">
      <c r="A300" s="10">
        <v>5</v>
      </c>
      <c r="B300" s="57" t="s">
        <v>214</v>
      </c>
      <c r="C300" s="10" t="s">
        <v>242</v>
      </c>
      <c r="D300" s="6">
        <v>4</v>
      </c>
      <c r="E300" s="6" t="s">
        <v>50</v>
      </c>
      <c r="F300" s="10" t="s">
        <v>226</v>
      </c>
      <c r="G300" s="10" t="s">
        <v>25</v>
      </c>
      <c r="H300" s="6">
        <v>100</v>
      </c>
      <c r="I300" s="23">
        <v>35</v>
      </c>
      <c r="J300" s="6">
        <v>5</v>
      </c>
      <c r="K300" s="6">
        <v>71.86</v>
      </c>
      <c r="M300" t="e">
        <f>MATCH(F300,MSFD_Classified!$G$2:$G$506,0)</f>
        <v>#N/A</v>
      </c>
      <c r="N300" t="e">
        <v>#N/A</v>
      </c>
      <c r="O300" t="str">
        <f t="shared" si="4"/>
        <v>DE% spring</v>
      </c>
      <c r="P300" t="e">
        <f>INDEX(MSFD_Classified!$G$2:$G$506,Data!$N300,1)</f>
        <v>#N/A</v>
      </c>
      <c r="Q300" t="e">
        <f>INDEX(MSFD_Classified!D$2:D$506,Data!$N300,1)</f>
        <v>#N/A</v>
      </c>
      <c r="R300" t="e">
        <f>INDEX(MSFD_Classified!E$2:E$506,Data!$N300,1)</f>
        <v>#N/A</v>
      </c>
      <c r="S300" t="e">
        <f>INDEX(MSFD_Classified!F$2:F$506,Data!$N300,1)</f>
        <v>#N/A</v>
      </c>
    </row>
    <row r="301" spans="1:19" x14ac:dyDescent="0.25">
      <c r="A301" s="10">
        <v>5</v>
      </c>
      <c r="B301" s="57" t="s">
        <v>214</v>
      </c>
      <c r="C301" s="10" t="s">
        <v>242</v>
      </c>
      <c r="D301" s="6">
        <v>4</v>
      </c>
      <c r="E301" s="6" t="s">
        <v>50</v>
      </c>
      <c r="F301" s="10" t="s">
        <v>227</v>
      </c>
      <c r="G301" s="10" t="s">
        <v>25</v>
      </c>
      <c r="H301" s="6">
        <v>100</v>
      </c>
      <c r="I301" s="23">
        <v>35</v>
      </c>
      <c r="J301" s="6">
        <v>5</v>
      </c>
      <c r="K301" s="6">
        <v>68.414289999999994</v>
      </c>
      <c r="M301" t="e">
        <f>MATCH(F301,MSFD_Classified!$G$2:$G$506,0)</f>
        <v>#N/A</v>
      </c>
      <c r="N301" t="e">
        <v>#N/A</v>
      </c>
      <c r="O301" t="str">
        <f t="shared" si="4"/>
        <v>DE% summer</v>
      </c>
      <c r="P301" t="e">
        <f>INDEX(MSFD_Classified!$G$2:$G$506,Data!$N301,1)</f>
        <v>#N/A</v>
      </c>
      <c r="Q301" t="e">
        <f>INDEX(MSFD_Classified!D$2:D$506,Data!$N301,1)</f>
        <v>#N/A</v>
      </c>
      <c r="R301" t="e">
        <f>INDEX(MSFD_Classified!E$2:E$506,Data!$N301,1)</f>
        <v>#N/A</v>
      </c>
      <c r="S301" t="e">
        <f>INDEX(MSFD_Classified!F$2:F$506,Data!$N301,1)</f>
        <v>#N/A</v>
      </c>
    </row>
    <row r="302" spans="1:19" x14ac:dyDescent="0.25">
      <c r="A302" s="10">
        <v>5</v>
      </c>
      <c r="B302" s="57" t="s">
        <v>214</v>
      </c>
      <c r="C302" s="10" t="s">
        <v>242</v>
      </c>
      <c r="D302" s="6">
        <v>4</v>
      </c>
      <c r="E302" s="6" t="s">
        <v>50</v>
      </c>
      <c r="F302" s="10" t="s">
        <v>228</v>
      </c>
      <c r="H302" s="6">
        <v>0.01</v>
      </c>
      <c r="I302" s="23">
        <v>0.09</v>
      </c>
      <c r="J302" s="6">
        <v>0.19</v>
      </c>
      <c r="K302" s="6">
        <v>4.5999999999999999E-2</v>
      </c>
      <c r="M302">
        <f>MATCH(F302,MSFD_Classified!$G$2:$G$506,0)</f>
        <v>179</v>
      </c>
      <c r="N302">
        <v>179</v>
      </c>
      <c r="O302" t="str">
        <f t="shared" si="4"/>
        <v>Menhinick index, spring</v>
      </c>
      <c r="P302" t="str">
        <f>INDEX(MSFD_Classified!$G$2:$G$506,Data!$N302,1)</f>
        <v>Menhinick index, spring</v>
      </c>
      <c r="Q302" t="str">
        <f>INDEX(MSFD_Classified!D$2:D$506,Data!$N302,1)</f>
        <v>D1 - Biological diversity</v>
      </c>
      <c r="R302" t="str">
        <f>INDEX(MSFD_Classified!E$2:E$506,Data!$N302,1)</f>
        <v>Benthic habitats</v>
      </c>
      <c r="S302" t="str">
        <f>INDEX(MSFD_Classified!F$2:F$506,Data!$N302,1)</f>
        <v>Biodiversity Indices</v>
      </c>
    </row>
    <row r="303" spans="1:19" x14ac:dyDescent="0.25">
      <c r="A303" s="10">
        <v>5</v>
      </c>
      <c r="B303" s="57" t="s">
        <v>214</v>
      </c>
      <c r="C303" s="10" t="s">
        <v>242</v>
      </c>
      <c r="D303" s="6">
        <v>4</v>
      </c>
      <c r="E303" s="6" t="s">
        <v>50</v>
      </c>
      <c r="F303" s="10" t="s">
        <v>229</v>
      </c>
      <c r="H303" s="6">
        <v>0.01</v>
      </c>
      <c r="I303" s="23">
        <v>0.09</v>
      </c>
      <c r="J303" s="6">
        <v>0.19</v>
      </c>
      <c r="K303" s="6">
        <v>6.2856999999999996E-2</v>
      </c>
      <c r="M303">
        <f>MATCH(F303,MSFD_Classified!$G$2:$G$506,0)</f>
        <v>180</v>
      </c>
      <c r="N303">
        <v>180</v>
      </c>
      <c r="O303" t="str">
        <f t="shared" si="4"/>
        <v>Menhinick index, summer</v>
      </c>
      <c r="P303" t="str">
        <f>INDEX(MSFD_Classified!$G$2:$G$506,Data!$N303,1)</f>
        <v>Menhinick index, summer</v>
      </c>
      <c r="Q303" t="str">
        <f>INDEX(MSFD_Classified!D$2:D$506,Data!$N303,1)</f>
        <v>D1 - Biological diversity</v>
      </c>
      <c r="R303" t="str">
        <f>INDEX(MSFD_Classified!E$2:E$506,Data!$N303,1)</f>
        <v>Benthic habitats</v>
      </c>
      <c r="S303" t="str">
        <f>INDEX(MSFD_Classified!F$2:F$506,Data!$N303,1)</f>
        <v>Biodiversity Indices</v>
      </c>
    </row>
    <row r="304" spans="1:19" x14ac:dyDescent="0.25">
      <c r="A304" s="10">
        <v>5</v>
      </c>
      <c r="B304" s="57" t="s">
        <v>214</v>
      </c>
      <c r="C304" s="10" t="s">
        <v>242</v>
      </c>
      <c r="D304" s="6">
        <v>4</v>
      </c>
      <c r="E304" s="6" t="s">
        <v>50</v>
      </c>
      <c r="F304" s="10" t="s">
        <v>230</v>
      </c>
      <c r="H304" s="6">
        <v>0</v>
      </c>
      <c r="I304" s="23">
        <v>0.63</v>
      </c>
      <c r="J304" s="6">
        <v>1</v>
      </c>
      <c r="K304" s="6">
        <v>0.44800000000000001</v>
      </c>
      <c r="M304">
        <f>MATCH(F304,MSFD_Classified!$G$2:$G$506,0)</f>
        <v>181</v>
      </c>
      <c r="N304">
        <v>181</v>
      </c>
      <c r="O304" t="str">
        <f t="shared" si="4"/>
        <v>IBI, spring</v>
      </c>
      <c r="P304" t="str">
        <f>INDEX(MSFD_Classified!$G$2:$G$506,Data!$N304,1)</f>
        <v>IBI, spring</v>
      </c>
      <c r="Q304" t="str">
        <f>INDEX(MSFD_Classified!D$2:D$506,Data!$N304,1)</f>
        <v>D1 - Biological diversity</v>
      </c>
      <c r="R304" t="str">
        <f>INDEX(MSFD_Classified!E$2:E$506,Data!$N304,1)</f>
        <v>Benthic habitats</v>
      </c>
      <c r="S304" t="str">
        <f>INDEX(MSFD_Classified!F$2:F$506,Data!$N304,1)</f>
        <v>Invertebrates</v>
      </c>
    </row>
    <row r="305" spans="1:19" x14ac:dyDescent="0.25">
      <c r="A305" s="10">
        <v>5</v>
      </c>
      <c r="B305" s="57" t="s">
        <v>214</v>
      </c>
      <c r="C305" s="10" t="s">
        <v>242</v>
      </c>
      <c r="D305" s="6">
        <v>4</v>
      </c>
      <c r="E305" s="6" t="s">
        <v>50</v>
      </c>
      <c r="F305" s="10" t="s">
        <v>231</v>
      </c>
      <c r="H305" s="6">
        <v>0</v>
      </c>
      <c r="I305" s="23">
        <v>0.63</v>
      </c>
      <c r="J305" s="6">
        <v>1</v>
      </c>
      <c r="K305" s="6">
        <v>0.47142899999999999</v>
      </c>
      <c r="M305">
        <f>MATCH(F305,MSFD_Classified!$G$2:$G$506,0)</f>
        <v>182</v>
      </c>
      <c r="N305">
        <v>182</v>
      </c>
      <c r="O305" t="str">
        <f t="shared" si="4"/>
        <v>IBI, summer</v>
      </c>
      <c r="P305" t="str">
        <f>INDEX(MSFD_Classified!$G$2:$G$506,Data!$N305,1)</f>
        <v>IBI, summer</v>
      </c>
      <c r="Q305" t="str">
        <f>INDEX(MSFD_Classified!D$2:D$506,Data!$N305,1)</f>
        <v>D1 - Biological diversity</v>
      </c>
      <c r="R305" t="str">
        <f>INDEX(MSFD_Classified!E$2:E$506,Data!$N305,1)</f>
        <v>Benthic habitats</v>
      </c>
      <c r="S305" t="str">
        <f>INDEX(MSFD_Classified!F$2:F$506,Data!$N305,1)</f>
        <v>Invertebrates</v>
      </c>
    </row>
    <row r="306" spans="1:19" x14ac:dyDescent="0.25">
      <c r="A306" s="10">
        <v>5</v>
      </c>
      <c r="B306" s="57" t="s">
        <v>214</v>
      </c>
      <c r="C306" s="10" t="s">
        <v>242</v>
      </c>
      <c r="D306" s="6">
        <v>4</v>
      </c>
      <c r="E306" s="6" t="s">
        <v>53</v>
      </c>
      <c r="F306" s="10" t="s">
        <v>779</v>
      </c>
      <c r="G306" s="10" t="s">
        <v>233</v>
      </c>
      <c r="H306" s="6">
        <v>0</v>
      </c>
      <c r="I306" s="23">
        <v>140</v>
      </c>
      <c r="J306" s="6">
        <v>400</v>
      </c>
      <c r="K306" s="6">
        <v>75.528000000000006</v>
      </c>
      <c r="M306">
        <f>MATCH(F306,MSFD_Classified!$G$2:$G$506,0)</f>
        <v>183</v>
      </c>
      <c r="N306">
        <v>183</v>
      </c>
      <c r="O306" t="str">
        <f t="shared" si="4"/>
        <v>B mesozooplankton, spring</v>
      </c>
      <c r="P306" t="str">
        <f>INDEX(MSFD_Classified!$G$2:$G$506,Data!$N306,1)</f>
        <v>B mesozooplankton, spring</v>
      </c>
      <c r="Q306" t="str">
        <f>INDEX(MSFD_Classified!D$2:D$506,Data!$N306,1)</f>
        <v>D1 - Biological diversity</v>
      </c>
      <c r="R306" t="str">
        <f>INDEX(MSFD_Classified!E$2:E$506,Data!$N306,1)</f>
        <v>Pelagic habitats</v>
      </c>
      <c r="S306" t="str">
        <f>INDEX(MSFD_Classified!F$2:F$506,Data!$N306,1)</f>
        <v>Zooplankton</v>
      </c>
    </row>
    <row r="307" spans="1:19" x14ac:dyDescent="0.25">
      <c r="A307" s="10">
        <v>5</v>
      </c>
      <c r="B307" s="57" t="s">
        <v>214</v>
      </c>
      <c r="C307" s="10" t="s">
        <v>242</v>
      </c>
      <c r="D307" s="6">
        <v>4</v>
      </c>
      <c r="E307" s="6" t="s">
        <v>53</v>
      </c>
      <c r="F307" s="10" t="s">
        <v>780</v>
      </c>
      <c r="G307" s="10" t="s">
        <v>233</v>
      </c>
      <c r="H307" s="6">
        <v>0</v>
      </c>
      <c r="I307" s="23">
        <v>500</v>
      </c>
      <c r="J307" s="6">
        <v>1300</v>
      </c>
      <c r="K307" s="6">
        <v>240.00569999999999</v>
      </c>
      <c r="M307">
        <f>MATCH(F307,MSFD_Classified!$G$2:$G$506,0)</f>
        <v>184</v>
      </c>
      <c r="N307">
        <v>184</v>
      </c>
      <c r="O307" t="str">
        <f t="shared" si="4"/>
        <v>B mesozooplankton, summer</v>
      </c>
      <c r="P307" t="str">
        <f>INDEX(MSFD_Classified!$G$2:$G$506,Data!$N307,1)</f>
        <v>B mesozooplankton, summer</v>
      </c>
      <c r="Q307" t="str">
        <f>INDEX(MSFD_Classified!D$2:D$506,Data!$N307,1)</f>
        <v>D1 - Biological diversity</v>
      </c>
      <c r="R307" t="str">
        <f>INDEX(MSFD_Classified!E$2:E$506,Data!$N307,1)</f>
        <v>Pelagic habitats</v>
      </c>
      <c r="S307" t="str">
        <f>INDEX(MSFD_Classified!F$2:F$506,Data!$N307,1)</f>
        <v>Zooplankton</v>
      </c>
    </row>
    <row r="308" spans="1:19" x14ac:dyDescent="0.25">
      <c r="A308" s="10">
        <v>5</v>
      </c>
      <c r="B308" s="57" t="s">
        <v>214</v>
      </c>
      <c r="C308" s="10" t="s">
        <v>242</v>
      </c>
      <c r="D308" s="6">
        <v>4</v>
      </c>
      <c r="E308" s="6" t="s">
        <v>53</v>
      </c>
      <c r="F308" s="10" t="s">
        <v>235</v>
      </c>
      <c r="H308" s="6">
        <v>0.01</v>
      </c>
      <c r="I308" s="23">
        <v>3</v>
      </c>
      <c r="J308" s="6">
        <v>4.5</v>
      </c>
      <c r="K308" s="6">
        <v>1.798</v>
      </c>
      <c r="M308">
        <f>MATCH(F308,MSFD_Classified!$G$2:$G$506,0)</f>
        <v>185</v>
      </c>
      <c r="N308">
        <v>185</v>
      </c>
      <c r="O308" t="str">
        <f t="shared" si="4"/>
        <v>H index  mesozoo spring</v>
      </c>
      <c r="P308" t="str">
        <f>INDEX(MSFD_Classified!$G$2:$G$506,Data!$N308,1)</f>
        <v>H index  mesozoo spring</v>
      </c>
      <c r="Q308" t="str">
        <f>INDEX(MSFD_Classified!D$2:D$506,Data!$N308,1)</f>
        <v>D1 - Biological diversity</v>
      </c>
      <c r="R308" t="str">
        <f>INDEX(MSFD_Classified!E$2:E$506,Data!$N308,1)</f>
        <v>Pelagic habitats</v>
      </c>
      <c r="S308" t="str">
        <f>INDEX(MSFD_Classified!F$2:F$506,Data!$N308,1)</f>
        <v>Invertebrates</v>
      </c>
    </row>
    <row r="309" spans="1:19" x14ac:dyDescent="0.25">
      <c r="A309" s="10">
        <v>5</v>
      </c>
      <c r="B309" s="57" t="s">
        <v>214</v>
      </c>
      <c r="C309" s="10" t="s">
        <v>242</v>
      </c>
      <c r="D309" s="6">
        <v>4</v>
      </c>
      <c r="E309" s="6" t="s">
        <v>53</v>
      </c>
      <c r="F309" s="10" t="s">
        <v>236</v>
      </c>
      <c r="H309" s="6">
        <v>0.01</v>
      </c>
      <c r="I309" s="23">
        <v>3</v>
      </c>
      <c r="J309" s="6">
        <v>4.5</v>
      </c>
      <c r="K309" s="6">
        <v>2.64</v>
      </c>
      <c r="M309">
        <f>MATCH(F309,MSFD_Classified!$G$2:$G$506,0)</f>
        <v>186</v>
      </c>
      <c r="N309">
        <v>186</v>
      </c>
      <c r="O309" t="str">
        <f t="shared" si="4"/>
        <v>H index  mesozoo summer</v>
      </c>
      <c r="P309" t="str">
        <f>INDEX(MSFD_Classified!$G$2:$G$506,Data!$N309,1)</f>
        <v>H index  mesozoo summer</v>
      </c>
      <c r="Q309" t="str">
        <f>INDEX(MSFD_Classified!D$2:D$506,Data!$N309,1)</f>
        <v>D1 - Biological diversity</v>
      </c>
      <c r="R309" t="str">
        <f>INDEX(MSFD_Classified!E$2:E$506,Data!$N309,1)</f>
        <v>Pelagic habitats</v>
      </c>
      <c r="S309" t="str">
        <f>INDEX(MSFD_Classified!F$2:F$506,Data!$N309,1)</f>
        <v>Invertebrates</v>
      </c>
    </row>
    <row r="310" spans="1:19" x14ac:dyDescent="0.25">
      <c r="A310" s="10">
        <v>5</v>
      </c>
      <c r="B310" s="57" t="s">
        <v>214</v>
      </c>
      <c r="C310" s="10" t="s">
        <v>242</v>
      </c>
      <c r="D310" s="6">
        <v>4</v>
      </c>
      <c r="E310" s="6" t="s">
        <v>53</v>
      </c>
      <c r="F310" s="10" t="s">
        <v>237</v>
      </c>
      <c r="G310" s="10" t="s">
        <v>233</v>
      </c>
      <c r="H310" s="6">
        <v>6000</v>
      </c>
      <c r="I310" s="23">
        <v>250</v>
      </c>
      <c r="J310" s="6">
        <v>10</v>
      </c>
      <c r="K310" s="6">
        <v>313.58440000000002</v>
      </c>
      <c r="M310">
        <f>MATCH(F310,MSFD_Classified!$G$2:$G$506,0)</f>
        <v>187</v>
      </c>
      <c r="N310">
        <v>187</v>
      </c>
      <c r="O310" t="str">
        <f t="shared" si="4"/>
        <v>N. scintilans, spring</v>
      </c>
      <c r="P310" t="str">
        <f>INDEX(MSFD_Classified!$G$2:$G$506,Data!$N310,1)</f>
        <v>N. scintilans, spring</v>
      </c>
      <c r="Q310" t="str">
        <f>INDEX(MSFD_Classified!D$2:D$506,Data!$N310,1)</f>
        <v>D1 - Biological diversity</v>
      </c>
      <c r="R310" t="str">
        <f>INDEX(MSFD_Classified!E$2:E$506,Data!$N310,1)</f>
        <v>Pelagic habitats</v>
      </c>
      <c r="S310" t="str">
        <f>INDEX(MSFD_Classified!F$2:F$506,Data!$N310,1)</f>
        <v>Invertebrates</v>
      </c>
    </row>
    <row r="311" spans="1:19" x14ac:dyDescent="0.25">
      <c r="A311" s="10">
        <v>5</v>
      </c>
      <c r="B311" s="57" t="s">
        <v>214</v>
      </c>
      <c r="C311" s="10" t="s">
        <v>242</v>
      </c>
      <c r="D311" s="6">
        <v>4</v>
      </c>
      <c r="E311" s="6" t="s">
        <v>53</v>
      </c>
      <c r="F311" s="10" t="s">
        <v>238</v>
      </c>
      <c r="G311" s="10" t="s">
        <v>239</v>
      </c>
      <c r="H311" s="6">
        <v>100</v>
      </c>
      <c r="I311" s="23">
        <v>4</v>
      </c>
      <c r="J311" s="6">
        <v>0</v>
      </c>
      <c r="K311" s="6">
        <v>3.2196669999999998</v>
      </c>
      <c r="M311">
        <f>MATCH(F311,MSFD_Classified!$G$2:$G$506,0)</f>
        <v>188</v>
      </c>
      <c r="N311">
        <v>188</v>
      </c>
      <c r="O311" t="str">
        <f t="shared" si="4"/>
        <v>M.leyidii summer</v>
      </c>
      <c r="P311" t="str">
        <f>INDEX(MSFD_Classified!$G$2:$G$506,Data!$N311,1)</f>
        <v>M.leyidii summer</v>
      </c>
      <c r="Q311" t="str">
        <f>INDEX(MSFD_Classified!D$2:D$506,Data!$N311,1)</f>
        <v>D1 - Biological diversity</v>
      </c>
      <c r="R311" t="str">
        <f>INDEX(MSFD_Classified!E$2:E$506,Data!$N311,1)</f>
        <v>Pelagic habitats</v>
      </c>
      <c r="S311" t="str">
        <f>INDEX(MSFD_Classified!F$2:F$506,Data!$N311,1)</f>
        <v>Invertebrates</v>
      </c>
    </row>
    <row r="312" spans="1:19" x14ac:dyDescent="0.25">
      <c r="A312" s="10">
        <v>5</v>
      </c>
      <c r="B312" s="57" t="s">
        <v>214</v>
      </c>
      <c r="C312" s="10" t="s">
        <v>242</v>
      </c>
      <c r="D312" s="6">
        <v>4</v>
      </c>
      <c r="E312" s="6" t="s">
        <v>65</v>
      </c>
      <c r="F312" s="10" t="s">
        <v>240</v>
      </c>
      <c r="H312" s="6">
        <v>0.1</v>
      </c>
      <c r="I312" s="23">
        <v>2.5</v>
      </c>
      <c r="J312" s="6">
        <v>3.6</v>
      </c>
      <c r="K312" s="6">
        <v>2.746667</v>
      </c>
      <c r="M312">
        <f>MATCH(F312,MSFD_Classified!$G$2:$G$506,0)</f>
        <v>189</v>
      </c>
      <c r="N312">
        <v>189</v>
      </c>
      <c r="O312" t="str">
        <f t="shared" si="4"/>
        <v>H index, zoobenthos</v>
      </c>
      <c r="P312" t="str">
        <f>INDEX(MSFD_Classified!$G$2:$G$506,Data!$N312,1)</f>
        <v>H index, zoobenthos</v>
      </c>
      <c r="Q312" t="str">
        <f>INDEX(MSFD_Classified!D$2:D$506,Data!$N312,1)</f>
        <v>D1 - Biological diversity</v>
      </c>
      <c r="R312" t="str">
        <f>INDEX(MSFD_Classified!E$2:E$506,Data!$N312,1)</f>
        <v>Benthic habitats</v>
      </c>
      <c r="S312" t="str">
        <f>INDEX(MSFD_Classified!F$2:F$506,Data!$N312,1)</f>
        <v>Invertebrates</v>
      </c>
    </row>
    <row r="313" spans="1:19" x14ac:dyDescent="0.25">
      <c r="A313" s="10">
        <v>5</v>
      </c>
      <c r="B313" s="57" t="s">
        <v>214</v>
      </c>
      <c r="C313" s="10" t="s">
        <v>242</v>
      </c>
      <c r="D313" s="6">
        <v>4</v>
      </c>
      <c r="E313" s="6" t="s">
        <v>65</v>
      </c>
      <c r="F313" s="10" t="s">
        <v>68</v>
      </c>
      <c r="H313" s="6">
        <v>7</v>
      </c>
      <c r="I313" s="23">
        <v>3.3</v>
      </c>
      <c r="J313" s="6">
        <v>0.01</v>
      </c>
      <c r="K313" s="6">
        <v>4.5733329999999999</v>
      </c>
      <c r="M313">
        <f>MATCH(F313,MSFD_Classified!$G$2:$G$506,0)</f>
        <v>36</v>
      </c>
      <c r="N313">
        <v>36</v>
      </c>
      <c r="O313" t="str">
        <f t="shared" si="4"/>
        <v>AMBI</v>
      </c>
      <c r="P313" t="str">
        <f>INDEX(MSFD_Classified!$G$2:$G$506,Data!$N313,1)</f>
        <v>AMBI</v>
      </c>
      <c r="Q313" t="str">
        <f>INDEX(MSFD_Classified!D$2:D$506,Data!$N313,1)</f>
        <v>D1 - Biological diversity</v>
      </c>
      <c r="R313" t="str">
        <f>INDEX(MSFD_Classified!E$2:E$506,Data!$N313,1)</f>
        <v>Benthic habitats</v>
      </c>
      <c r="S313" t="str">
        <f>INDEX(MSFD_Classified!F$2:F$506,Data!$N313,1)</f>
        <v>Biodiversity Indices</v>
      </c>
    </row>
    <row r="314" spans="1:19" x14ac:dyDescent="0.25">
      <c r="A314" s="10">
        <v>5</v>
      </c>
      <c r="B314" s="57" t="s">
        <v>214</v>
      </c>
      <c r="C314" s="10" t="s">
        <v>242</v>
      </c>
      <c r="D314" s="6">
        <v>4</v>
      </c>
      <c r="E314" s="6" t="s">
        <v>65</v>
      </c>
      <c r="F314" s="10" t="s">
        <v>80</v>
      </c>
      <c r="H314" s="6">
        <v>0</v>
      </c>
      <c r="I314" s="23">
        <v>0.55000000000000004</v>
      </c>
      <c r="J314" s="6">
        <v>0.85</v>
      </c>
      <c r="K314" s="6">
        <v>0.37333300000000003</v>
      </c>
      <c r="M314">
        <f>MATCH(F314,MSFD_Classified!$G$2:$G$506,0)</f>
        <v>50</v>
      </c>
      <c r="N314">
        <v>50</v>
      </c>
      <c r="O314" t="str">
        <f t="shared" si="4"/>
        <v>M-AMBI</v>
      </c>
      <c r="P314" t="str">
        <f>INDEX(MSFD_Classified!$G$2:$G$506,Data!$N314,1)</f>
        <v>M-AMBI</v>
      </c>
      <c r="Q314" t="str">
        <f>INDEX(MSFD_Classified!D$2:D$506,Data!$N314,1)</f>
        <v>D1 - Biological diversity</v>
      </c>
      <c r="R314" t="str">
        <f>INDEX(MSFD_Classified!E$2:E$506,Data!$N314,1)</f>
        <v>Benthic habitats</v>
      </c>
      <c r="S314" t="str">
        <f>INDEX(MSFD_Classified!F$2:F$506,Data!$N314,1)</f>
        <v>Biodiversity Indices</v>
      </c>
    </row>
    <row r="315" spans="1:19" x14ac:dyDescent="0.25">
      <c r="A315" s="10">
        <v>5</v>
      </c>
      <c r="B315" s="57" t="s">
        <v>214</v>
      </c>
      <c r="C315" s="10" t="s">
        <v>242</v>
      </c>
      <c r="D315" s="6">
        <v>4</v>
      </c>
      <c r="E315" s="6" t="s">
        <v>60</v>
      </c>
      <c r="F315" s="10" t="s">
        <v>241</v>
      </c>
      <c r="H315" s="6">
        <v>0</v>
      </c>
      <c r="I315" s="23">
        <v>6</v>
      </c>
      <c r="J315" s="6">
        <v>10</v>
      </c>
      <c r="K315" s="6">
        <v>1.1400000000000001</v>
      </c>
      <c r="M315">
        <f>MATCH(F315,MSFD_Classified!$G$2:$G$506,0)</f>
        <v>192</v>
      </c>
      <c r="N315">
        <v>192</v>
      </c>
      <c r="O315" t="str">
        <f t="shared" si="4"/>
        <v>EEIc</v>
      </c>
      <c r="P315" t="str">
        <f>INDEX(MSFD_Classified!$G$2:$G$506,Data!$N315,1)</f>
        <v>EEIc</v>
      </c>
      <c r="Q315" t="str">
        <f>INDEX(MSFD_Classified!D$2:D$506,Data!$N315,1)</f>
        <v>D1 - Biological diversity</v>
      </c>
      <c r="R315" t="str">
        <f>INDEX(MSFD_Classified!E$2:E$506,Data!$N315,1)</f>
        <v>Benthic habitats</v>
      </c>
      <c r="S315" t="str">
        <f>INDEX(MSFD_Classified!F$2:F$506,Data!$N315,1)</f>
        <v>Biodiversity Indices</v>
      </c>
    </row>
    <row r="316" spans="1:19" x14ac:dyDescent="0.25">
      <c r="A316" s="10">
        <v>5</v>
      </c>
      <c r="B316" s="57" t="s">
        <v>214</v>
      </c>
      <c r="C316" s="10" t="s">
        <v>243</v>
      </c>
      <c r="D316" s="6">
        <v>6</v>
      </c>
      <c r="E316" s="6" t="s">
        <v>88</v>
      </c>
      <c r="F316" s="10" t="s">
        <v>216</v>
      </c>
      <c r="G316" s="31" t="s">
        <v>217</v>
      </c>
      <c r="H316" s="6">
        <v>9</v>
      </c>
      <c r="I316" s="23">
        <v>3.21</v>
      </c>
      <c r="J316" s="6">
        <v>1.42</v>
      </c>
      <c r="K316" s="6">
        <v>2.7824873404999999</v>
      </c>
      <c r="M316">
        <f>MATCH(F316,MSFD_Classified!$G$2:$G$506,0)</f>
        <v>170</v>
      </c>
      <c r="N316">
        <v>170</v>
      </c>
      <c r="O316" t="str">
        <f t="shared" si="4"/>
        <v>DIN-spring</v>
      </c>
      <c r="P316" t="str">
        <f>INDEX(MSFD_Classified!$G$2:$G$506,Data!$N316,1)</f>
        <v>DIN-spring</v>
      </c>
      <c r="Q316" t="str">
        <f>INDEX(MSFD_Classified!D$2:D$506,Data!$N316,1)</f>
        <v>D5 - Eutrophication</v>
      </c>
      <c r="R316" t="str">
        <f>INDEX(MSFD_Classified!E$2:E$506,Data!$N316,1)</f>
        <v/>
      </c>
      <c r="S316" t="str">
        <f>INDEX(MSFD_Classified!F$2:F$506,Data!$N316,1)</f>
        <v/>
      </c>
    </row>
    <row r="317" spans="1:19" x14ac:dyDescent="0.25">
      <c r="A317" s="10">
        <v>5</v>
      </c>
      <c r="B317" s="57" t="s">
        <v>214</v>
      </c>
      <c r="C317" s="10" t="s">
        <v>243</v>
      </c>
      <c r="D317" s="6">
        <v>6</v>
      </c>
      <c r="E317" s="6" t="s">
        <v>88</v>
      </c>
      <c r="F317" s="10" t="s">
        <v>218</v>
      </c>
      <c r="G317" s="31" t="s">
        <v>217</v>
      </c>
      <c r="H317" s="6">
        <v>7</v>
      </c>
      <c r="I317" s="23">
        <v>2.14</v>
      </c>
      <c r="J317" s="6">
        <v>0.9</v>
      </c>
      <c r="K317" s="6">
        <v>0.67935802779999999</v>
      </c>
      <c r="M317">
        <f>MATCH(F317,MSFD_Classified!$G$2:$G$506,0)</f>
        <v>171</v>
      </c>
      <c r="N317">
        <v>171</v>
      </c>
      <c r="O317" t="str">
        <f t="shared" si="4"/>
        <v>DIN-summer</v>
      </c>
      <c r="P317" t="str">
        <f>INDEX(MSFD_Classified!$G$2:$G$506,Data!$N317,1)</f>
        <v>DIN-summer</v>
      </c>
      <c r="Q317" t="str">
        <f>INDEX(MSFD_Classified!D$2:D$506,Data!$N317,1)</f>
        <v>D5 - Eutrophication</v>
      </c>
      <c r="R317" t="str">
        <f>INDEX(MSFD_Classified!E$2:E$506,Data!$N317,1)</f>
        <v/>
      </c>
      <c r="S317" t="str">
        <f>INDEX(MSFD_Classified!F$2:F$506,Data!$N317,1)</f>
        <v/>
      </c>
    </row>
    <row r="318" spans="1:19" x14ac:dyDescent="0.25">
      <c r="A318" s="10">
        <v>5</v>
      </c>
      <c r="B318" s="57" t="s">
        <v>214</v>
      </c>
      <c r="C318" s="10" t="s">
        <v>243</v>
      </c>
      <c r="D318" s="6">
        <v>6</v>
      </c>
      <c r="E318" s="6" t="s">
        <v>88</v>
      </c>
      <c r="F318" s="10" t="s">
        <v>219</v>
      </c>
      <c r="G318" s="31" t="s">
        <v>217</v>
      </c>
      <c r="H318" s="6">
        <v>1.5</v>
      </c>
      <c r="I318" s="23">
        <v>0.48</v>
      </c>
      <c r="J318" s="6">
        <v>0.16</v>
      </c>
      <c r="K318" s="6">
        <v>0.15000000000000002</v>
      </c>
      <c r="M318">
        <f>MATCH(F318,MSFD_Classified!$G$2:$G$506,0)</f>
        <v>172</v>
      </c>
      <c r="N318">
        <v>172</v>
      </c>
      <c r="O318" t="str">
        <f t="shared" si="4"/>
        <v>P-PO4 spring</v>
      </c>
      <c r="P318" t="str">
        <f>INDEX(MSFD_Classified!$G$2:$G$506,Data!$N318,1)</f>
        <v>P-PO4 spring</v>
      </c>
      <c r="Q318" t="str">
        <f>INDEX(MSFD_Classified!D$2:D$506,Data!$N318,1)</f>
        <v>D5 - Eutrophication</v>
      </c>
      <c r="R318" t="str">
        <f>INDEX(MSFD_Classified!E$2:E$506,Data!$N318,1)</f>
        <v/>
      </c>
      <c r="S318" t="str">
        <f>INDEX(MSFD_Classified!F$2:F$506,Data!$N318,1)</f>
        <v/>
      </c>
    </row>
    <row r="319" spans="1:19" x14ac:dyDescent="0.25">
      <c r="A319" s="10">
        <v>5</v>
      </c>
      <c r="B319" s="57" t="s">
        <v>214</v>
      </c>
      <c r="C319" s="10" t="s">
        <v>243</v>
      </c>
      <c r="D319" s="6">
        <v>6</v>
      </c>
      <c r="E319" s="6" t="s">
        <v>88</v>
      </c>
      <c r="F319" s="10" t="s">
        <v>220</v>
      </c>
      <c r="G319" s="31" t="s">
        <v>217</v>
      </c>
      <c r="H319" s="6">
        <v>0.8</v>
      </c>
      <c r="I319" s="23">
        <v>0.32</v>
      </c>
      <c r="J319" s="6">
        <v>7.0000000000000007E-2</v>
      </c>
      <c r="K319" s="6">
        <v>0.152</v>
      </c>
      <c r="M319">
        <f>MATCH(F319,MSFD_Classified!$G$2:$G$506,0)</f>
        <v>173</v>
      </c>
      <c r="N319">
        <v>173</v>
      </c>
      <c r="O319" t="str">
        <f t="shared" si="4"/>
        <v>P-PO4 summer</v>
      </c>
      <c r="P319" t="str">
        <f>INDEX(MSFD_Classified!$G$2:$G$506,Data!$N319,1)</f>
        <v>P-PO4 summer</v>
      </c>
      <c r="Q319" t="str">
        <f>INDEX(MSFD_Classified!D$2:D$506,Data!$N319,1)</f>
        <v>D5 - Eutrophication</v>
      </c>
      <c r="R319" t="str">
        <f>INDEX(MSFD_Classified!E$2:E$506,Data!$N319,1)</f>
        <v/>
      </c>
      <c r="S319" t="str">
        <f>INDEX(MSFD_Classified!F$2:F$506,Data!$N319,1)</f>
        <v/>
      </c>
    </row>
    <row r="320" spans="1:19" x14ac:dyDescent="0.25">
      <c r="A320" s="10">
        <v>5</v>
      </c>
      <c r="B320" s="57" t="s">
        <v>214</v>
      </c>
      <c r="C320" s="10" t="s">
        <v>243</v>
      </c>
      <c r="D320" s="6">
        <v>6</v>
      </c>
      <c r="E320" s="6" t="s">
        <v>88</v>
      </c>
      <c r="F320" s="10" t="s">
        <v>221</v>
      </c>
      <c r="G320" s="10" t="s">
        <v>25</v>
      </c>
      <c r="H320" s="6">
        <v>166</v>
      </c>
      <c r="I320" s="23">
        <v>116</v>
      </c>
      <c r="J320" s="6">
        <v>100</v>
      </c>
      <c r="K320" s="6">
        <v>117.33333333333333</v>
      </c>
      <c r="M320">
        <f>MATCH(F320,MSFD_Classified!$G$2:$G$506,0)</f>
        <v>174</v>
      </c>
      <c r="N320">
        <v>174</v>
      </c>
      <c r="O320" t="str">
        <f t="shared" si="4"/>
        <v>O2 saturation surface, spring</v>
      </c>
      <c r="P320" t="str">
        <f>INDEX(MSFD_Classified!$G$2:$G$506,Data!$N320,1)</f>
        <v>O2 saturation surface, spring</v>
      </c>
      <c r="Q320" t="str">
        <f>INDEX(MSFD_Classified!D$2:D$506,Data!$N320,1)</f>
        <v>D5 - Eutrophication</v>
      </c>
      <c r="R320" t="str">
        <f>INDEX(MSFD_Classified!E$2:E$506,Data!$N320,1)</f>
        <v/>
      </c>
      <c r="S320" t="str">
        <f>INDEX(MSFD_Classified!F$2:F$506,Data!$N320,1)</f>
        <v/>
      </c>
    </row>
    <row r="321" spans="1:19" x14ac:dyDescent="0.25">
      <c r="A321" s="10">
        <v>5</v>
      </c>
      <c r="B321" s="57" t="s">
        <v>214</v>
      </c>
      <c r="C321" s="10" t="s">
        <v>243</v>
      </c>
      <c r="D321" s="6">
        <v>6</v>
      </c>
      <c r="E321" s="6" t="s">
        <v>146</v>
      </c>
      <c r="F321" s="10" t="s">
        <v>222</v>
      </c>
      <c r="G321" s="10" t="s">
        <v>25</v>
      </c>
      <c r="H321" s="6">
        <v>20</v>
      </c>
      <c r="I321" s="23">
        <v>75</v>
      </c>
      <c r="J321" s="6">
        <v>95</v>
      </c>
      <c r="K321" s="6">
        <v>78.64</v>
      </c>
      <c r="M321">
        <f>MATCH(F321,MSFD_Classified!$G$2:$G$506,0)</f>
        <v>175</v>
      </c>
      <c r="N321">
        <v>175</v>
      </c>
      <c r="O321" t="str">
        <f t="shared" si="4"/>
        <v>O2 saturation bottom, summer</v>
      </c>
      <c r="P321" t="str">
        <f>INDEX(MSFD_Classified!$G$2:$G$506,Data!$N321,1)</f>
        <v>O2 saturation bottom, summer</v>
      </c>
      <c r="Q321" t="str">
        <f>INDEX(MSFD_Classified!D$2:D$506,Data!$N321,1)</f>
        <v>D5 - Eutrophication</v>
      </c>
      <c r="R321" t="str">
        <f>INDEX(MSFD_Classified!E$2:E$506,Data!$N321,1)</f>
        <v/>
      </c>
      <c r="S321" t="str">
        <f>INDEX(MSFD_Classified!F$2:F$506,Data!$N321,1)</f>
        <v/>
      </c>
    </row>
    <row r="322" spans="1:19" x14ac:dyDescent="0.25">
      <c r="A322" s="10">
        <v>5</v>
      </c>
      <c r="B322" s="57" t="s">
        <v>214</v>
      </c>
      <c r="C322" s="10" t="s">
        <v>243</v>
      </c>
      <c r="D322" s="6">
        <v>6</v>
      </c>
      <c r="E322" s="6" t="s">
        <v>50</v>
      </c>
      <c r="F322" s="10" t="s">
        <v>223</v>
      </c>
      <c r="G322" s="10" t="s">
        <v>145</v>
      </c>
      <c r="H322" s="6">
        <v>17</v>
      </c>
      <c r="I322" s="23">
        <v>3.3</v>
      </c>
      <c r="J322" s="6">
        <v>1.8</v>
      </c>
      <c r="K322" s="6">
        <v>2.0666669999999998</v>
      </c>
      <c r="M322">
        <f>MATCH(F322,MSFD_Classified!$G$2:$G$506,0)</f>
        <v>176</v>
      </c>
      <c r="N322">
        <v>176</v>
      </c>
      <c r="O322" t="str">
        <f t="shared" si="4"/>
        <v>chl.a, spring</v>
      </c>
      <c r="P322" t="str">
        <f>INDEX(MSFD_Classified!$G$2:$G$506,Data!$N322,1)</f>
        <v>chl.a, spring</v>
      </c>
      <c r="Q322" t="str">
        <f>INDEX(MSFD_Classified!D$2:D$506,Data!$N322,1)</f>
        <v>D5 - Eutrophication</v>
      </c>
      <c r="R322" t="str">
        <f>INDEX(MSFD_Classified!E$2:E$506,Data!$N322,1)</f>
        <v/>
      </c>
      <c r="S322" t="str">
        <f>INDEX(MSFD_Classified!F$2:F$506,Data!$N322,1)</f>
        <v/>
      </c>
    </row>
    <row r="323" spans="1:19" x14ac:dyDescent="0.25">
      <c r="A323" s="10">
        <v>5</v>
      </c>
      <c r="B323" s="57" t="s">
        <v>214</v>
      </c>
      <c r="C323" s="10" t="s">
        <v>243</v>
      </c>
      <c r="D323" s="6">
        <v>6</v>
      </c>
      <c r="E323" s="6" t="s">
        <v>50</v>
      </c>
      <c r="F323" s="10" t="s">
        <v>224</v>
      </c>
      <c r="G323" s="10" t="s">
        <v>145</v>
      </c>
      <c r="H323" s="6">
        <v>15</v>
      </c>
      <c r="I323" s="23">
        <v>1.5</v>
      </c>
      <c r="J323" s="6">
        <v>0.4</v>
      </c>
      <c r="K323" s="6">
        <v>1.04</v>
      </c>
      <c r="M323">
        <f>MATCH(F323,MSFD_Classified!$G$2:$G$506,0)</f>
        <v>177</v>
      </c>
      <c r="N323">
        <v>177</v>
      </c>
      <c r="O323" t="str">
        <f t="shared" ref="O323:O386" si="5">F323</f>
        <v>chl.a, summer</v>
      </c>
      <c r="P323" t="str">
        <f>INDEX(MSFD_Classified!$G$2:$G$506,Data!$N323,1)</f>
        <v>chl.a, summer</v>
      </c>
      <c r="Q323" t="str">
        <f>INDEX(MSFD_Classified!D$2:D$506,Data!$N323,1)</f>
        <v>D5 - Eutrophication</v>
      </c>
      <c r="R323" t="str">
        <f>INDEX(MSFD_Classified!E$2:E$506,Data!$N323,1)</f>
        <v/>
      </c>
      <c r="S323" t="str">
        <f>INDEX(MSFD_Classified!F$2:F$506,Data!$N323,1)</f>
        <v/>
      </c>
    </row>
    <row r="324" spans="1:19" x14ac:dyDescent="0.25">
      <c r="A324" s="10">
        <v>5</v>
      </c>
      <c r="B324" s="57" t="s">
        <v>214</v>
      </c>
      <c r="C324" s="10" t="s">
        <v>243</v>
      </c>
      <c r="D324" s="6">
        <v>6</v>
      </c>
      <c r="E324" s="6" t="s">
        <v>50</v>
      </c>
      <c r="F324" s="10" t="s">
        <v>225</v>
      </c>
      <c r="G324" s="10" t="s">
        <v>25</v>
      </c>
      <c r="H324" s="6">
        <v>0</v>
      </c>
      <c r="I324" s="23">
        <v>6.3</v>
      </c>
      <c r="J324" s="6">
        <v>10</v>
      </c>
      <c r="K324" s="6">
        <v>0.466667</v>
      </c>
      <c r="M324">
        <f>MATCH(F324,MSFD_Classified!$G$2:$G$506,0)</f>
        <v>178</v>
      </c>
      <c r="N324">
        <v>178</v>
      </c>
      <c r="O324" t="str">
        <f t="shared" si="5"/>
        <v>BAC:DIN biomass, spring</v>
      </c>
      <c r="P324" t="str">
        <f>INDEX(MSFD_Classified!$G$2:$G$506,Data!$N324,1)</f>
        <v>BAC:DIN biomass, spring</v>
      </c>
      <c r="Q324" t="str">
        <f>INDEX(MSFD_Classified!D$2:D$506,Data!$N324,1)</f>
        <v>D5 - Eutrophication</v>
      </c>
      <c r="R324" t="str">
        <f>INDEX(MSFD_Classified!E$2:E$506,Data!$N324,1)</f>
        <v/>
      </c>
      <c r="S324" t="str">
        <f>INDEX(MSFD_Classified!F$2:F$506,Data!$N324,1)</f>
        <v/>
      </c>
    </row>
    <row r="325" spans="1:19" x14ac:dyDescent="0.25">
      <c r="A325" s="10">
        <v>5</v>
      </c>
      <c r="B325" s="57" t="s">
        <v>214</v>
      </c>
      <c r="C325" s="10" t="s">
        <v>243</v>
      </c>
      <c r="D325" s="6">
        <v>6</v>
      </c>
      <c r="E325" s="6" t="s">
        <v>50</v>
      </c>
      <c r="F325" s="10" t="s">
        <v>226</v>
      </c>
      <c r="G325" s="10" t="s">
        <v>25</v>
      </c>
      <c r="H325" s="6">
        <v>100</v>
      </c>
      <c r="I325" s="23">
        <v>35</v>
      </c>
      <c r="J325" s="6">
        <v>5</v>
      </c>
      <c r="K325" s="6">
        <v>60.666670000000003</v>
      </c>
      <c r="M325" t="e">
        <f>MATCH(F325,MSFD_Classified!$G$2:$G$506,0)</f>
        <v>#N/A</v>
      </c>
      <c r="N325" t="e">
        <v>#N/A</v>
      </c>
      <c r="O325" t="str">
        <f t="shared" si="5"/>
        <v>DE% spring</v>
      </c>
      <c r="P325" t="e">
        <f>INDEX(MSFD_Classified!$G$2:$G$506,Data!$N325,1)</f>
        <v>#N/A</v>
      </c>
      <c r="Q325" t="e">
        <f>INDEX(MSFD_Classified!D$2:D$506,Data!$N325,1)</f>
        <v>#N/A</v>
      </c>
      <c r="R325" t="e">
        <f>INDEX(MSFD_Classified!E$2:E$506,Data!$N325,1)</f>
        <v>#N/A</v>
      </c>
      <c r="S325" t="e">
        <f>INDEX(MSFD_Classified!F$2:F$506,Data!$N325,1)</f>
        <v>#N/A</v>
      </c>
    </row>
    <row r="326" spans="1:19" x14ac:dyDescent="0.25">
      <c r="A326" s="10">
        <v>5</v>
      </c>
      <c r="B326" s="57" t="s">
        <v>214</v>
      </c>
      <c r="C326" s="10" t="s">
        <v>243</v>
      </c>
      <c r="D326" s="6">
        <v>6</v>
      </c>
      <c r="E326" s="6" t="s">
        <v>50</v>
      </c>
      <c r="F326" s="10" t="s">
        <v>227</v>
      </c>
      <c r="G326" s="10" t="s">
        <v>25</v>
      </c>
      <c r="H326" s="6">
        <v>100</v>
      </c>
      <c r="I326" s="23">
        <v>35</v>
      </c>
      <c r="J326" s="6">
        <v>5</v>
      </c>
      <c r="K326" s="6">
        <v>66.400000000000006</v>
      </c>
      <c r="M326" t="e">
        <f>MATCH(F326,MSFD_Classified!$G$2:$G$506,0)</f>
        <v>#N/A</v>
      </c>
      <c r="N326" t="e">
        <v>#N/A</v>
      </c>
      <c r="O326" t="str">
        <f t="shared" si="5"/>
        <v>DE% summer</v>
      </c>
      <c r="P326" t="e">
        <f>INDEX(MSFD_Classified!$G$2:$G$506,Data!$N326,1)</f>
        <v>#N/A</v>
      </c>
      <c r="Q326" t="e">
        <f>INDEX(MSFD_Classified!D$2:D$506,Data!$N326,1)</f>
        <v>#N/A</v>
      </c>
      <c r="R326" t="e">
        <f>INDEX(MSFD_Classified!E$2:E$506,Data!$N326,1)</f>
        <v>#N/A</v>
      </c>
      <c r="S326" t="e">
        <f>INDEX(MSFD_Classified!F$2:F$506,Data!$N326,1)</f>
        <v>#N/A</v>
      </c>
    </row>
    <row r="327" spans="1:19" x14ac:dyDescent="0.25">
      <c r="A327" s="10">
        <v>5</v>
      </c>
      <c r="B327" s="57" t="s">
        <v>214</v>
      </c>
      <c r="C327" s="10" t="s">
        <v>243</v>
      </c>
      <c r="D327" s="6">
        <v>6</v>
      </c>
      <c r="E327" s="6" t="s">
        <v>50</v>
      </c>
      <c r="F327" s="10" t="s">
        <v>228</v>
      </c>
      <c r="H327" s="6">
        <v>0.01</v>
      </c>
      <c r="I327" s="23">
        <v>0.09</v>
      </c>
      <c r="J327" s="6">
        <v>0.19</v>
      </c>
      <c r="K327" s="6">
        <v>3.6666999999999998E-2</v>
      </c>
      <c r="M327">
        <f>MATCH(F327,MSFD_Classified!$G$2:$G$506,0)</f>
        <v>179</v>
      </c>
      <c r="N327">
        <v>179</v>
      </c>
      <c r="O327" t="str">
        <f t="shared" si="5"/>
        <v>Menhinick index, spring</v>
      </c>
      <c r="P327" t="str">
        <f>INDEX(MSFD_Classified!$G$2:$G$506,Data!$N327,1)</f>
        <v>Menhinick index, spring</v>
      </c>
      <c r="Q327" t="str">
        <f>INDEX(MSFD_Classified!D$2:D$506,Data!$N327,1)</f>
        <v>D1 - Biological diversity</v>
      </c>
      <c r="R327" t="str">
        <f>INDEX(MSFD_Classified!E$2:E$506,Data!$N327,1)</f>
        <v>Benthic habitats</v>
      </c>
      <c r="S327" t="str">
        <f>INDEX(MSFD_Classified!F$2:F$506,Data!$N327,1)</f>
        <v>Biodiversity Indices</v>
      </c>
    </row>
    <row r="328" spans="1:19" x14ac:dyDescent="0.25">
      <c r="A328" s="10">
        <v>5</v>
      </c>
      <c r="B328" s="57" t="s">
        <v>214</v>
      </c>
      <c r="C328" s="10" t="s">
        <v>243</v>
      </c>
      <c r="D328" s="6">
        <v>6</v>
      </c>
      <c r="E328" s="6" t="s">
        <v>50</v>
      </c>
      <c r="F328" s="10" t="s">
        <v>229</v>
      </c>
      <c r="H328" s="6">
        <v>0.01</v>
      </c>
      <c r="I328" s="23">
        <v>0.09</v>
      </c>
      <c r="J328" s="6">
        <v>0.19</v>
      </c>
      <c r="K328" s="6">
        <v>7.3999999999999996E-2</v>
      </c>
      <c r="M328">
        <f>MATCH(F328,MSFD_Classified!$G$2:$G$506,0)</f>
        <v>180</v>
      </c>
      <c r="N328">
        <v>180</v>
      </c>
      <c r="O328" t="str">
        <f t="shared" si="5"/>
        <v>Menhinick index, summer</v>
      </c>
      <c r="P328" t="str">
        <f>INDEX(MSFD_Classified!$G$2:$G$506,Data!$N328,1)</f>
        <v>Menhinick index, summer</v>
      </c>
      <c r="Q328" t="str">
        <f>INDEX(MSFD_Classified!D$2:D$506,Data!$N328,1)</f>
        <v>D1 - Biological diversity</v>
      </c>
      <c r="R328" t="str">
        <f>INDEX(MSFD_Classified!E$2:E$506,Data!$N328,1)</f>
        <v>Benthic habitats</v>
      </c>
      <c r="S328" t="str">
        <f>INDEX(MSFD_Classified!F$2:F$506,Data!$N328,1)</f>
        <v>Biodiversity Indices</v>
      </c>
    </row>
    <row r="329" spans="1:19" x14ac:dyDescent="0.25">
      <c r="A329" s="10">
        <v>5</v>
      </c>
      <c r="B329" s="57" t="s">
        <v>214</v>
      </c>
      <c r="C329" s="10" t="s">
        <v>243</v>
      </c>
      <c r="D329" s="6">
        <v>6</v>
      </c>
      <c r="E329" s="6" t="s">
        <v>50</v>
      </c>
      <c r="F329" s="10" t="s">
        <v>230</v>
      </c>
      <c r="H329" s="6">
        <v>0</v>
      </c>
      <c r="I329" s="23">
        <v>0.63</v>
      </c>
      <c r="J329" s="6">
        <v>1</v>
      </c>
      <c r="K329" s="6">
        <v>0.44333299999999998</v>
      </c>
      <c r="M329">
        <f>MATCH(F329,MSFD_Classified!$G$2:$G$506,0)</f>
        <v>181</v>
      </c>
      <c r="N329">
        <v>181</v>
      </c>
      <c r="O329" t="str">
        <f t="shared" si="5"/>
        <v>IBI, spring</v>
      </c>
      <c r="P329" t="str">
        <f>INDEX(MSFD_Classified!$G$2:$G$506,Data!$N329,1)</f>
        <v>IBI, spring</v>
      </c>
      <c r="Q329" t="str">
        <f>INDEX(MSFD_Classified!D$2:D$506,Data!$N329,1)</f>
        <v>D1 - Biological diversity</v>
      </c>
      <c r="R329" t="str">
        <f>INDEX(MSFD_Classified!E$2:E$506,Data!$N329,1)</f>
        <v>Benthic habitats</v>
      </c>
      <c r="S329" t="str">
        <f>INDEX(MSFD_Classified!F$2:F$506,Data!$N329,1)</f>
        <v>Invertebrates</v>
      </c>
    </row>
    <row r="330" spans="1:19" x14ac:dyDescent="0.25">
      <c r="A330" s="10">
        <v>5</v>
      </c>
      <c r="B330" s="57" t="s">
        <v>214</v>
      </c>
      <c r="C330" s="10" t="s">
        <v>243</v>
      </c>
      <c r="D330" s="6">
        <v>6</v>
      </c>
      <c r="E330" s="6" t="s">
        <v>50</v>
      </c>
      <c r="F330" s="10" t="s">
        <v>231</v>
      </c>
      <c r="H330" s="6">
        <v>0</v>
      </c>
      <c r="I330" s="23">
        <v>0.63</v>
      </c>
      <c r="J330" s="6">
        <v>1</v>
      </c>
      <c r="K330" s="6">
        <v>0.57599999999999996</v>
      </c>
      <c r="M330">
        <f>MATCH(F330,MSFD_Classified!$G$2:$G$506,0)</f>
        <v>182</v>
      </c>
      <c r="N330">
        <v>182</v>
      </c>
      <c r="O330" t="str">
        <f t="shared" si="5"/>
        <v>IBI, summer</v>
      </c>
      <c r="P330" t="str">
        <f>INDEX(MSFD_Classified!$G$2:$G$506,Data!$N330,1)</f>
        <v>IBI, summer</v>
      </c>
      <c r="Q330" t="str">
        <f>INDEX(MSFD_Classified!D$2:D$506,Data!$N330,1)</f>
        <v>D1 - Biological diversity</v>
      </c>
      <c r="R330" t="str">
        <f>INDEX(MSFD_Classified!E$2:E$506,Data!$N330,1)</f>
        <v>Benthic habitats</v>
      </c>
      <c r="S330" t="str">
        <f>INDEX(MSFD_Classified!F$2:F$506,Data!$N330,1)</f>
        <v>Invertebrates</v>
      </c>
    </row>
    <row r="331" spans="1:19" x14ac:dyDescent="0.25">
      <c r="A331" s="10">
        <v>5</v>
      </c>
      <c r="B331" s="57" t="s">
        <v>214</v>
      </c>
      <c r="C331" s="10" t="s">
        <v>243</v>
      </c>
      <c r="D331" s="6">
        <v>6</v>
      </c>
      <c r="E331" s="6" t="s">
        <v>53</v>
      </c>
      <c r="F331" s="10" t="s">
        <v>779</v>
      </c>
      <c r="G331" s="10" t="s">
        <v>233</v>
      </c>
      <c r="H331" s="6">
        <v>0</v>
      </c>
      <c r="I331" s="23">
        <v>140</v>
      </c>
      <c r="J331" s="6">
        <v>400</v>
      </c>
      <c r="K331" s="6">
        <v>137.77670000000001</v>
      </c>
      <c r="M331">
        <f>MATCH(F331,MSFD_Classified!$G$2:$G$506,0)</f>
        <v>183</v>
      </c>
      <c r="N331">
        <v>183</v>
      </c>
      <c r="O331" t="str">
        <f t="shared" si="5"/>
        <v>B mesozooplankton, spring</v>
      </c>
      <c r="P331" t="str">
        <f>INDEX(MSFD_Classified!$G$2:$G$506,Data!$N331,1)</f>
        <v>B mesozooplankton, spring</v>
      </c>
      <c r="Q331" t="str">
        <f>INDEX(MSFD_Classified!D$2:D$506,Data!$N331,1)</f>
        <v>D1 - Biological diversity</v>
      </c>
      <c r="R331" t="str">
        <f>INDEX(MSFD_Classified!E$2:E$506,Data!$N331,1)</f>
        <v>Pelagic habitats</v>
      </c>
      <c r="S331" t="str">
        <f>INDEX(MSFD_Classified!F$2:F$506,Data!$N331,1)</f>
        <v>Zooplankton</v>
      </c>
    </row>
    <row r="332" spans="1:19" x14ac:dyDescent="0.25">
      <c r="A332" s="10">
        <v>5</v>
      </c>
      <c r="B332" s="57" t="s">
        <v>214</v>
      </c>
      <c r="C332" s="10" t="s">
        <v>243</v>
      </c>
      <c r="D332" s="6">
        <v>6</v>
      </c>
      <c r="E332" s="6" t="s">
        <v>53</v>
      </c>
      <c r="F332" s="10" t="s">
        <v>780</v>
      </c>
      <c r="G332" s="10" t="s">
        <v>233</v>
      </c>
      <c r="H332" s="6">
        <v>0</v>
      </c>
      <c r="I332" s="23">
        <v>500</v>
      </c>
      <c r="J332" s="6">
        <v>1300</v>
      </c>
      <c r="K332" s="6">
        <v>358.03120000000001</v>
      </c>
      <c r="M332">
        <f>MATCH(F332,MSFD_Classified!$G$2:$G$506,0)</f>
        <v>184</v>
      </c>
      <c r="N332">
        <v>184</v>
      </c>
      <c r="O332" t="str">
        <f t="shared" si="5"/>
        <v>B mesozooplankton, summer</v>
      </c>
      <c r="P332" t="str">
        <f>INDEX(MSFD_Classified!$G$2:$G$506,Data!$N332,1)</f>
        <v>B mesozooplankton, summer</v>
      </c>
      <c r="Q332" t="str">
        <f>INDEX(MSFD_Classified!D$2:D$506,Data!$N332,1)</f>
        <v>D1 - Biological diversity</v>
      </c>
      <c r="R332" t="str">
        <f>INDEX(MSFD_Classified!E$2:E$506,Data!$N332,1)</f>
        <v>Pelagic habitats</v>
      </c>
      <c r="S332" t="str">
        <f>INDEX(MSFD_Classified!F$2:F$506,Data!$N332,1)</f>
        <v>Zooplankton</v>
      </c>
    </row>
    <row r="333" spans="1:19" x14ac:dyDescent="0.25">
      <c r="A333" s="10">
        <v>5</v>
      </c>
      <c r="B333" s="57" t="s">
        <v>214</v>
      </c>
      <c r="C333" s="10" t="s">
        <v>243</v>
      </c>
      <c r="D333" s="6">
        <v>6</v>
      </c>
      <c r="E333" s="6" t="s">
        <v>53</v>
      </c>
      <c r="F333" s="10" t="s">
        <v>235</v>
      </c>
      <c r="H333" s="6">
        <v>0.01</v>
      </c>
      <c r="I333" s="23">
        <v>3</v>
      </c>
      <c r="J333" s="6">
        <v>4.5</v>
      </c>
      <c r="K333" s="6">
        <v>1.816667</v>
      </c>
      <c r="M333">
        <f>MATCH(F333,MSFD_Classified!$G$2:$G$506,0)</f>
        <v>185</v>
      </c>
      <c r="N333">
        <v>185</v>
      </c>
      <c r="O333" t="str">
        <f t="shared" si="5"/>
        <v>H index  mesozoo spring</v>
      </c>
      <c r="P333" t="str">
        <f>INDEX(MSFD_Classified!$G$2:$G$506,Data!$N333,1)</f>
        <v>H index  mesozoo spring</v>
      </c>
      <c r="Q333" t="str">
        <f>INDEX(MSFD_Classified!D$2:D$506,Data!$N333,1)</f>
        <v>D1 - Biological diversity</v>
      </c>
      <c r="R333" t="str">
        <f>INDEX(MSFD_Classified!E$2:E$506,Data!$N333,1)</f>
        <v>Pelagic habitats</v>
      </c>
      <c r="S333" t="str">
        <f>INDEX(MSFD_Classified!F$2:F$506,Data!$N333,1)</f>
        <v>Invertebrates</v>
      </c>
    </row>
    <row r="334" spans="1:19" x14ac:dyDescent="0.25">
      <c r="A334" s="10">
        <v>5</v>
      </c>
      <c r="B334" s="57" t="s">
        <v>214</v>
      </c>
      <c r="C334" s="10" t="s">
        <v>243</v>
      </c>
      <c r="D334" s="6">
        <v>6</v>
      </c>
      <c r="E334" s="6" t="s">
        <v>53</v>
      </c>
      <c r="F334" s="10" t="s">
        <v>236</v>
      </c>
      <c r="H334" s="6">
        <v>0.01</v>
      </c>
      <c r="I334" s="23">
        <v>3</v>
      </c>
      <c r="J334" s="6">
        <v>4.5</v>
      </c>
      <c r="K334" s="6">
        <v>2.56</v>
      </c>
      <c r="M334">
        <f>MATCH(F334,MSFD_Classified!$G$2:$G$506,0)</f>
        <v>186</v>
      </c>
      <c r="N334">
        <v>186</v>
      </c>
      <c r="O334" t="str">
        <f t="shared" si="5"/>
        <v>H index  mesozoo summer</v>
      </c>
      <c r="P334" t="str">
        <f>INDEX(MSFD_Classified!$G$2:$G$506,Data!$N334,1)</f>
        <v>H index  mesozoo summer</v>
      </c>
      <c r="Q334" t="str">
        <f>INDEX(MSFD_Classified!D$2:D$506,Data!$N334,1)</f>
        <v>D1 - Biological diversity</v>
      </c>
      <c r="R334" t="str">
        <f>INDEX(MSFD_Classified!E$2:E$506,Data!$N334,1)</f>
        <v>Pelagic habitats</v>
      </c>
      <c r="S334" t="str">
        <f>INDEX(MSFD_Classified!F$2:F$506,Data!$N334,1)</f>
        <v>Invertebrates</v>
      </c>
    </row>
    <row r="335" spans="1:19" x14ac:dyDescent="0.25">
      <c r="A335" s="10">
        <v>5</v>
      </c>
      <c r="B335" s="57" t="s">
        <v>214</v>
      </c>
      <c r="C335" s="10" t="s">
        <v>243</v>
      </c>
      <c r="D335" s="6">
        <v>6</v>
      </c>
      <c r="E335" s="6" t="s">
        <v>53</v>
      </c>
      <c r="F335" s="10" t="s">
        <v>237</v>
      </c>
      <c r="G335" s="10" t="s">
        <v>233</v>
      </c>
      <c r="H335" s="6">
        <v>6000</v>
      </c>
      <c r="I335" s="23">
        <v>250</v>
      </c>
      <c r="J335" s="6">
        <v>10</v>
      </c>
      <c r="K335" s="6">
        <v>493.35</v>
      </c>
      <c r="M335">
        <f>MATCH(F335,MSFD_Classified!$G$2:$G$506,0)</f>
        <v>187</v>
      </c>
      <c r="N335">
        <v>187</v>
      </c>
      <c r="O335" t="str">
        <f t="shared" si="5"/>
        <v>N. scintilans, spring</v>
      </c>
      <c r="P335" t="str">
        <f>INDEX(MSFD_Classified!$G$2:$G$506,Data!$N335,1)</f>
        <v>N. scintilans, spring</v>
      </c>
      <c r="Q335" t="str">
        <f>INDEX(MSFD_Classified!D$2:D$506,Data!$N335,1)</f>
        <v>D1 - Biological diversity</v>
      </c>
      <c r="R335" t="str">
        <f>INDEX(MSFD_Classified!E$2:E$506,Data!$N335,1)</f>
        <v>Pelagic habitats</v>
      </c>
      <c r="S335" t="str">
        <f>INDEX(MSFD_Classified!F$2:F$506,Data!$N335,1)</f>
        <v>Invertebrates</v>
      </c>
    </row>
    <row r="336" spans="1:19" x14ac:dyDescent="0.25">
      <c r="A336" s="10">
        <v>5</v>
      </c>
      <c r="B336" s="57" t="s">
        <v>214</v>
      </c>
      <c r="C336" s="10" t="s">
        <v>243</v>
      </c>
      <c r="D336" s="6">
        <v>6</v>
      </c>
      <c r="E336" s="6" t="s">
        <v>53</v>
      </c>
      <c r="F336" s="10" t="s">
        <v>238</v>
      </c>
      <c r="G336" s="10" t="s">
        <v>239</v>
      </c>
      <c r="H336" s="6">
        <v>100</v>
      </c>
      <c r="I336" s="23">
        <v>4</v>
      </c>
      <c r="J336" s="6">
        <v>0</v>
      </c>
      <c r="K336" s="6">
        <v>2.16</v>
      </c>
      <c r="M336">
        <f>MATCH(F336,MSFD_Classified!$G$2:$G$506,0)</f>
        <v>188</v>
      </c>
      <c r="N336">
        <v>188</v>
      </c>
      <c r="O336" t="str">
        <f t="shared" si="5"/>
        <v>M.leyidii summer</v>
      </c>
      <c r="P336" t="str">
        <f>INDEX(MSFD_Classified!$G$2:$G$506,Data!$N336,1)</f>
        <v>M.leyidii summer</v>
      </c>
      <c r="Q336" t="str">
        <f>INDEX(MSFD_Classified!D$2:D$506,Data!$N336,1)</f>
        <v>D1 - Biological diversity</v>
      </c>
      <c r="R336" t="str">
        <f>INDEX(MSFD_Classified!E$2:E$506,Data!$N336,1)</f>
        <v>Pelagic habitats</v>
      </c>
      <c r="S336" t="str">
        <f>INDEX(MSFD_Classified!F$2:F$506,Data!$N336,1)</f>
        <v>Invertebrates</v>
      </c>
    </row>
    <row r="337" spans="1:19" x14ac:dyDescent="0.25">
      <c r="A337" s="10">
        <v>5</v>
      </c>
      <c r="B337" s="57" t="s">
        <v>214</v>
      </c>
      <c r="C337" s="10" t="s">
        <v>243</v>
      </c>
      <c r="D337" s="6">
        <v>6</v>
      </c>
      <c r="E337" s="6" t="s">
        <v>65</v>
      </c>
      <c r="F337" s="10" t="s">
        <v>240</v>
      </c>
      <c r="H337" s="6">
        <v>0.1</v>
      </c>
      <c r="I337" s="23">
        <v>2.5</v>
      </c>
      <c r="J337" s="6">
        <v>3.6</v>
      </c>
      <c r="K337" s="6">
        <v>3.0150000000000001</v>
      </c>
      <c r="M337">
        <f>MATCH(F337,MSFD_Classified!$G$2:$G$506,0)</f>
        <v>189</v>
      </c>
      <c r="N337">
        <v>189</v>
      </c>
      <c r="O337" t="str">
        <f t="shared" si="5"/>
        <v>H index, zoobenthos</v>
      </c>
      <c r="P337" t="str">
        <f>INDEX(MSFD_Classified!$G$2:$G$506,Data!$N337,1)</f>
        <v>H index, zoobenthos</v>
      </c>
      <c r="Q337" t="str">
        <f>INDEX(MSFD_Classified!D$2:D$506,Data!$N337,1)</f>
        <v>D1 - Biological diversity</v>
      </c>
      <c r="R337" t="str">
        <f>INDEX(MSFD_Classified!E$2:E$506,Data!$N337,1)</f>
        <v>Benthic habitats</v>
      </c>
      <c r="S337" t="str">
        <f>INDEX(MSFD_Classified!F$2:F$506,Data!$N337,1)</f>
        <v>Invertebrates</v>
      </c>
    </row>
    <row r="338" spans="1:19" x14ac:dyDescent="0.25">
      <c r="A338" s="10">
        <v>5</v>
      </c>
      <c r="B338" s="57" t="s">
        <v>214</v>
      </c>
      <c r="C338" s="10" t="s">
        <v>243</v>
      </c>
      <c r="D338" s="6">
        <v>6</v>
      </c>
      <c r="E338" s="6" t="s">
        <v>65</v>
      </c>
      <c r="F338" s="10" t="s">
        <v>68</v>
      </c>
      <c r="H338" s="6">
        <v>7</v>
      </c>
      <c r="I338" s="23">
        <v>3.3</v>
      </c>
      <c r="J338" s="6">
        <v>0.01</v>
      </c>
      <c r="K338" s="6">
        <v>3.15</v>
      </c>
      <c r="M338">
        <f>MATCH(F338,MSFD_Classified!$G$2:$G$506,0)</f>
        <v>36</v>
      </c>
      <c r="N338">
        <v>36</v>
      </c>
      <c r="O338" t="str">
        <f t="shared" si="5"/>
        <v>AMBI</v>
      </c>
      <c r="P338" t="str">
        <f>INDEX(MSFD_Classified!$G$2:$G$506,Data!$N338,1)</f>
        <v>AMBI</v>
      </c>
      <c r="Q338" t="str">
        <f>INDEX(MSFD_Classified!D$2:D$506,Data!$N338,1)</f>
        <v>D1 - Biological diversity</v>
      </c>
      <c r="R338" t="str">
        <f>INDEX(MSFD_Classified!E$2:E$506,Data!$N338,1)</f>
        <v>Benthic habitats</v>
      </c>
      <c r="S338" t="str">
        <f>INDEX(MSFD_Classified!F$2:F$506,Data!$N338,1)</f>
        <v>Biodiversity Indices</v>
      </c>
    </row>
    <row r="339" spans="1:19" x14ac:dyDescent="0.25">
      <c r="A339" s="10">
        <v>5</v>
      </c>
      <c r="B339" s="57" t="s">
        <v>214</v>
      </c>
      <c r="C339" s="10" t="s">
        <v>243</v>
      </c>
      <c r="D339" s="6">
        <v>6</v>
      </c>
      <c r="E339" s="6" t="s">
        <v>65</v>
      </c>
      <c r="F339" s="10" t="s">
        <v>80</v>
      </c>
      <c r="H339" s="6">
        <v>0</v>
      </c>
      <c r="I339" s="23">
        <v>0.55000000000000004</v>
      </c>
      <c r="J339" s="6">
        <v>0.85</v>
      </c>
      <c r="K339" s="6">
        <v>0.47199999999999998</v>
      </c>
      <c r="M339">
        <f>MATCH(F339,MSFD_Classified!$G$2:$G$506,0)</f>
        <v>50</v>
      </c>
      <c r="N339">
        <v>50</v>
      </c>
      <c r="O339" t="str">
        <f t="shared" si="5"/>
        <v>M-AMBI</v>
      </c>
      <c r="P339" t="str">
        <f>INDEX(MSFD_Classified!$G$2:$G$506,Data!$N339,1)</f>
        <v>M-AMBI</v>
      </c>
      <c r="Q339" t="str">
        <f>INDEX(MSFD_Classified!D$2:D$506,Data!$N339,1)</f>
        <v>D1 - Biological diversity</v>
      </c>
      <c r="R339" t="str">
        <f>INDEX(MSFD_Classified!E$2:E$506,Data!$N339,1)</f>
        <v>Benthic habitats</v>
      </c>
      <c r="S339" t="str">
        <f>INDEX(MSFD_Classified!F$2:F$506,Data!$N339,1)</f>
        <v>Biodiversity Indices</v>
      </c>
    </row>
    <row r="340" spans="1:19" x14ac:dyDescent="0.25">
      <c r="A340" s="10">
        <v>5</v>
      </c>
      <c r="B340" s="57" t="s">
        <v>214</v>
      </c>
      <c r="C340" s="10" t="s">
        <v>243</v>
      </c>
      <c r="D340" s="6">
        <v>6</v>
      </c>
      <c r="E340" s="6" t="s">
        <v>60</v>
      </c>
      <c r="F340" s="10" t="s">
        <v>241</v>
      </c>
      <c r="H340" s="6">
        <v>0</v>
      </c>
      <c r="I340" s="23">
        <v>6</v>
      </c>
      <c r="J340" s="6">
        <v>10</v>
      </c>
      <c r="K340" s="6">
        <v>7.7749999999999995</v>
      </c>
      <c r="M340">
        <f>MATCH(F340,MSFD_Classified!$G$2:$G$506,0)</f>
        <v>192</v>
      </c>
      <c r="N340">
        <v>192</v>
      </c>
      <c r="O340" t="str">
        <f t="shared" si="5"/>
        <v>EEIc</v>
      </c>
      <c r="P340" t="str">
        <f>INDEX(MSFD_Classified!$G$2:$G$506,Data!$N340,1)</f>
        <v>EEIc</v>
      </c>
      <c r="Q340" t="str">
        <f>INDEX(MSFD_Classified!D$2:D$506,Data!$N340,1)</f>
        <v>D1 - Biological diversity</v>
      </c>
      <c r="R340" t="str">
        <f>INDEX(MSFD_Classified!E$2:E$506,Data!$N340,1)</f>
        <v>Benthic habitats</v>
      </c>
      <c r="S340" t="str">
        <f>INDEX(MSFD_Classified!F$2:F$506,Data!$N340,1)</f>
        <v>Biodiversity Indices</v>
      </c>
    </row>
    <row r="341" spans="1:19" x14ac:dyDescent="0.25">
      <c r="A341" s="10">
        <v>5</v>
      </c>
      <c r="B341" s="57" t="s">
        <v>214</v>
      </c>
      <c r="C341" s="10" t="s">
        <v>244</v>
      </c>
      <c r="D341" s="6">
        <v>7</v>
      </c>
      <c r="E341" s="6" t="s">
        <v>88</v>
      </c>
      <c r="F341" s="10" t="s">
        <v>216</v>
      </c>
      <c r="G341" s="31" t="s">
        <v>217</v>
      </c>
      <c r="H341" s="6">
        <v>9</v>
      </c>
      <c r="I341" s="23">
        <v>3.21</v>
      </c>
      <c r="J341" s="6">
        <v>1.42</v>
      </c>
      <c r="K341" s="6">
        <v>2.2897261868000003</v>
      </c>
      <c r="M341">
        <f>MATCH(F341,MSFD_Classified!$G$2:$G$506,0)</f>
        <v>170</v>
      </c>
      <c r="N341">
        <v>170</v>
      </c>
      <c r="O341" t="str">
        <f t="shared" si="5"/>
        <v>DIN-spring</v>
      </c>
      <c r="P341" t="str">
        <f>INDEX(MSFD_Classified!$G$2:$G$506,Data!$N341,1)</f>
        <v>DIN-spring</v>
      </c>
      <c r="Q341" t="str">
        <f>INDEX(MSFD_Classified!D$2:D$506,Data!$N341,1)</f>
        <v>D5 - Eutrophication</v>
      </c>
      <c r="R341" t="str">
        <f>INDEX(MSFD_Classified!E$2:E$506,Data!$N341,1)</f>
        <v/>
      </c>
      <c r="S341" t="str">
        <f>INDEX(MSFD_Classified!F$2:F$506,Data!$N341,1)</f>
        <v/>
      </c>
    </row>
    <row r="342" spans="1:19" x14ac:dyDescent="0.25">
      <c r="A342" s="10">
        <v>5</v>
      </c>
      <c r="B342" s="57" t="s">
        <v>214</v>
      </c>
      <c r="C342" s="10" t="s">
        <v>244</v>
      </c>
      <c r="D342" s="6">
        <v>7</v>
      </c>
      <c r="E342" s="6" t="s">
        <v>88</v>
      </c>
      <c r="F342" s="10" t="s">
        <v>218</v>
      </c>
      <c r="G342" s="31" t="s">
        <v>217</v>
      </c>
      <c r="H342" s="6">
        <v>7</v>
      </c>
      <c r="I342" s="23">
        <v>2.14</v>
      </c>
      <c r="J342" s="6">
        <v>0.9</v>
      </c>
      <c r="K342" s="6">
        <v>0.75764407164285708</v>
      </c>
      <c r="M342">
        <f>MATCH(F342,MSFD_Classified!$G$2:$G$506,0)</f>
        <v>171</v>
      </c>
      <c r="N342">
        <v>171</v>
      </c>
      <c r="O342" t="str">
        <f t="shared" si="5"/>
        <v>DIN-summer</v>
      </c>
      <c r="P342" t="str">
        <f>INDEX(MSFD_Classified!$G$2:$G$506,Data!$N342,1)</f>
        <v>DIN-summer</v>
      </c>
      <c r="Q342" t="str">
        <f>INDEX(MSFD_Classified!D$2:D$506,Data!$N342,1)</f>
        <v>D5 - Eutrophication</v>
      </c>
      <c r="R342" t="str">
        <f>INDEX(MSFD_Classified!E$2:E$506,Data!$N342,1)</f>
        <v/>
      </c>
      <c r="S342" t="str">
        <f>INDEX(MSFD_Classified!F$2:F$506,Data!$N342,1)</f>
        <v/>
      </c>
    </row>
    <row r="343" spans="1:19" x14ac:dyDescent="0.25">
      <c r="A343" s="10">
        <v>5</v>
      </c>
      <c r="B343" s="57" t="s">
        <v>214</v>
      </c>
      <c r="C343" s="10" t="s">
        <v>244</v>
      </c>
      <c r="D343" s="6">
        <v>7</v>
      </c>
      <c r="E343" s="6" t="s">
        <v>88</v>
      </c>
      <c r="F343" s="10" t="s">
        <v>219</v>
      </c>
      <c r="G343" s="31" t="s">
        <v>217</v>
      </c>
      <c r="H343" s="6">
        <v>1.5</v>
      </c>
      <c r="I343" s="23">
        <v>0.48</v>
      </c>
      <c r="J343" s="6">
        <v>0.16</v>
      </c>
      <c r="K343" s="6">
        <v>7.5999999999999998E-2</v>
      </c>
      <c r="M343">
        <f>MATCH(F343,MSFD_Classified!$G$2:$G$506,0)</f>
        <v>172</v>
      </c>
      <c r="N343">
        <v>172</v>
      </c>
      <c r="O343" t="str">
        <f t="shared" si="5"/>
        <v>P-PO4 spring</v>
      </c>
      <c r="P343" t="str">
        <f>INDEX(MSFD_Classified!$G$2:$G$506,Data!$N343,1)</f>
        <v>P-PO4 spring</v>
      </c>
      <c r="Q343" t="str">
        <f>INDEX(MSFD_Classified!D$2:D$506,Data!$N343,1)</f>
        <v>D5 - Eutrophication</v>
      </c>
      <c r="R343" t="str">
        <f>INDEX(MSFD_Classified!E$2:E$506,Data!$N343,1)</f>
        <v/>
      </c>
      <c r="S343" t="str">
        <f>INDEX(MSFD_Classified!F$2:F$506,Data!$N343,1)</f>
        <v/>
      </c>
    </row>
    <row r="344" spans="1:19" x14ac:dyDescent="0.25">
      <c r="A344" s="10">
        <v>5</v>
      </c>
      <c r="B344" s="57" t="s">
        <v>214</v>
      </c>
      <c r="C344" s="10" t="s">
        <v>244</v>
      </c>
      <c r="D344" s="6">
        <v>7</v>
      </c>
      <c r="E344" s="6" t="s">
        <v>88</v>
      </c>
      <c r="F344" s="10" t="s">
        <v>220</v>
      </c>
      <c r="G344" s="31" t="s">
        <v>217</v>
      </c>
      <c r="H344" s="6">
        <v>0.8</v>
      </c>
      <c r="I344" s="23">
        <v>0.32</v>
      </c>
      <c r="J344" s="6">
        <v>7.0000000000000007E-2</v>
      </c>
      <c r="K344" s="6">
        <v>6.7142857142857143E-2</v>
      </c>
      <c r="M344">
        <f>MATCH(F344,MSFD_Classified!$G$2:$G$506,0)</f>
        <v>173</v>
      </c>
      <c r="N344">
        <v>173</v>
      </c>
      <c r="O344" t="str">
        <f t="shared" si="5"/>
        <v>P-PO4 summer</v>
      </c>
      <c r="P344" t="str">
        <f>INDEX(MSFD_Classified!$G$2:$G$506,Data!$N344,1)</f>
        <v>P-PO4 summer</v>
      </c>
      <c r="Q344" t="str">
        <f>INDEX(MSFD_Classified!D$2:D$506,Data!$N344,1)</f>
        <v>D5 - Eutrophication</v>
      </c>
      <c r="R344" t="str">
        <f>INDEX(MSFD_Classified!E$2:E$506,Data!$N344,1)</f>
        <v/>
      </c>
      <c r="S344" t="str">
        <f>INDEX(MSFD_Classified!F$2:F$506,Data!$N344,1)</f>
        <v/>
      </c>
    </row>
    <row r="345" spans="1:19" x14ac:dyDescent="0.25">
      <c r="A345" s="10">
        <v>5</v>
      </c>
      <c r="B345" s="57" t="s">
        <v>214</v>
      </c>
      <c r="C345" s="10" t="s">
        <v>244</v>
      </c>
      <c r="D345" s="6">
        <v>7</v>
      </c>
      <c r="E345" s="6" t="s">
        <v>88</v>
      </c>
      <c r="F345" s="10" t="s">
        <v>221</v>
      </c>
      <c r="G345" s="10" t="s">
        <v>25</v>
      </c>
      <c r="H345" s="6">
        <v>166</v>
      </c>
      <c r="I345" s="23">
        <v>116</v>
      </c>
      <c r="J345" s="6">
        <v>100</v>
      </c>
      <c r="K345" s="6">
        <v>109.8</v>
      </c>
      <c r="M345">
        <f>MATCH(F345,MSFD_Classified!$G$2:$G$506,0)</f>
        <v>174</v>
      </c>
      <c r="N345">
        <v>174</v>
      </c>
      <c r="O345" t="str">
        <f t="shared" si="5"/>
        <v>O2 saturation surface, spring</v>
      </c>
      <c r="P345" t="str">
        <f>INDEX(MSFD_Classified!$G$2:$G$506,Data!$N345,1)</f>
        <v>O2 saturation surface, spring</v>
      </c>
      <c r="Q345" t="str">
        <f>INDEX(MSFD_Classified!D$2:D$506,Data!$N345,1)</f>
        <v>D5 - Eutrophication</v>
      </c>
      <c r="R345" t="str">
        <f>INDEX(MSFD_Classified!E$2:E$506,Data!$N345,1)</f>
        <v/>
      </c>
      <c r="S345" t="str">
        <f>INDEX(MSFD_Classified!F$2:F$506,Data!$N345,1)</f>
        <v/>
      </c>
    </row>
    <row r="346" spans="1:19" x14ac:dyDescent="0.25">
      <c r="A346" s="10">
        <v>5</v>
      </c>
      <c r="B346" s="57" t="s">
        <v>214</v>
      </c>
      <c r="C346" s="10" t="s">
        <v>244</v>
      </c>
      <c r="D346" s="6">
        <v>7</v>
      </c>
      <c r="E346" s="6" t="s">
        <v>146</v>
      </c>
      <c r="F346" s="10" t="s">
        <v>222</v>
      </c>
      <c r="G346" s="10" t="s">
        <v>25</v>
      </c>
      <c r="H346" s="6">
        <v>20</v>
      </c>
      <c r="I346" s="23">
        <v>75</v>
      </c>
      <c r="J346" s="6">
        <v>95</v>
      </c>
      <c r="K346" s="6">
        <v>90.48571428571428</v>
      </c>
      <c r="M346">
        <f>MATCH(F346,MSFD_Classified!$G$2:$G$506,0)</f>
        <v>175</v>
      </c>
      <c r="N346">
        <v>175</v>
      </c>
      <c r="O346" t="str">
        <f t="shared" si="5"/>
        <v>O2 saturation bottom, summer</v>
      </c>
      <c r="P346" t="str">
        <f>INDEX(MSFD_Classified!$G$2:$G$506,Data!$N346,1)</f>
        <v>O2 saturation bottom, summer</v>
      </c>
      <c r="Q346" t="str">
        <f>INDEX(MSFD_Classified!D$2:D$506,Data!$N346,1)</f>
        <v>D5 - Eutrophication</v>
      </c>
      <c r="R346" t="str">
        <f>INDEX(MSFD_Classified!E$2:E$506,Data!$N346,1)</f>
        <v/>
      </c>
      <c r="S346" t="str">
        <f>INDEX(MSFD_Classified!F$2:F$506,Data!$N346,1)</f>
        <v/>
      </c>
    </row>
    <row r="347" spans="1:19" x14ac:dyDescent="0.25">
      <c r="A347" s="10">
        <v>5</v>
      </c>
      <c r="B347" s="57" t="s">
        <v>214</v>
      </c>
      <c r="C347" s="10" t="s">
        <v>244</v>
      </c>
      <c r="D347" s="6">
        <v>7</v>
      </c>
      <c r="E347" s="6" t="s">
        <v>50</v>
      </c>
      <c r="F347" s="10" t="s">
        <v>223</v>
      </c>
      <c r="G347" s="10" t="s">
        <v>145</v>
      </c>
      <c r="H347" s="6">
        <v>17</v>
      </c>
      <c r="I347" s="23">
        <v>3.3</v>
      </c>
      <c r="J347" s="6">
        <v>1.8</v>
      </c>
      <c r="K347" s="6">
        <v>2.6</v>
      </c>
      <c r="M347">
        <f>MATCH(F347,MSFD_Classified!$G$2:$G$506,0)</f>
        <v>176</v>
      </c>
      <c r="N347">
        <v>176</v>
      </c>
      <c r="O347" t="str">
        <f t="shared" si="5"/>
        <v>chl.a, spring</v>
      </c>
      <c r="P347" t="str">
        <f>INDEX(MSFD_Classified!$G$2:$G$506,Data!$N347,1)</f>
        <v>chl.a, spring</v>
      </c>
      <c r="Q347" t="str">
        <f>INDEX(MSFD_Classified!D$2:D$506,Data!$N347,1)</f>
        <v>D5 - Eutrophication</v>
      </c>
      <c r="R347" t="str">
        <f>INDEX(MSFD_Classified!E$2:E$506,Data!$N347,1)</f>
        <v/>
      </c>
      <c r="S347" t="str">
        <f>INDEX(MSFD_Classified!F$2:F$506,Data!$N347,1)</f>
        <v/>
      </c>
    </row>
    <row r="348" spans="1:19" x14ac:dyDescent="0.25">
      <c r="A348" s="10">
        <v>5</v>
      </c>
      <c r="B348" s="57" t="s">
        <v>214</v>
      </c>
      <c r="C348" s="10" t="s">
        <v>244</v>
      </c>
      <c r="D348" s="6">
        <v>7</v>
      </c>
      <c r="E348" s="6" t="s">
        <v>50</v>
      </c>
      <c r="F348" s="10" t="s">
        <v>224</v>
      </c>
      <c r="G348" s="10" t="s">
        <v>145</v>
      </c>
      <c r="H348" s="6">
        <v>15</v>
      </c>
      <c r="I348" s="23">
        <v>1.5</v>
      </c>
      <c r="J348" s="6">
        <v>0.4</v>
      </c>
      <c r="K348" s="6">
        <v>1.316667</v>
      </c>
      <c r="M348">
        <f>MATCH(F348,MSFD_Classified!$G$2:$G$506,0)</f>
        <v>177</v>
      </c>
      <c r="N348">
        <v>177</v>
      </c>
      <c r="O348" t="str">
        <f t="shared" si="5"/>
        <v>chl.a, summer</v>
      </c>
      <c r="P348" t="str">
        <f>INDEX(MSFD_Classified!$G$2:$G$506,Data!$N348,1)</f>
        <v>chl.a, summer</v>
      </c>
      <c r="Q348" t="str">
        <f>INDEX(MSFD_Classified!D$2:D$506,Data!$N348,1)</f>
        <v>D5 - Eutrophication</v>
      </c>
      <c r="R348" t="str">
        <f>INDEX(MSFD_Classified!E$2:E$506,Data!$N348,1)</f>
        <v/>
      </c>
      <c r="S348" t="str">
        <f>INDEX(MSFD_Classified!F$2:F$506,Data!$N348,1)</f>
        <v/>
      </c>
    </row>
    <row r="349" spans="1:19" x14ac:dyDescent="0.25">
      <c r="A349" s="10">
        <v>5</v>
      </c>
      <c r="B349" s="57" t="s">
        <v>214</v>
      </c>
      <c r="C349" s="10" t="s">
        <v>244</v>
      </c>
      <c r="D349" s="6">
        <v>7</v>
      </c>
      <c r="E349" s="6" t="s">
        <v>50</v>
      </c>
      <c r="F349" s="10" t="s">
        <v>225</v>
      </c>
      <c r="G349" s="10" t="s">
        <v>25</v>
      </c>
      <c r="H349" s="6">
        <v>0</v>
      </c>
      <c r="I349" s="23">
        <v>6.3</v>
      </c>
      <c r="J349" s="6">
        <v>10</v>
      </c>
      <c r="K349" s="6">
        <v>0.46600000000000003</v>
      </c>
      <c r="M349">
        <f>MATCH(F349,MSFD_Classified!$G$2:$G$506,0)</f>
        <v>178</v>
      </c>
      <c r="N349">
        <v>178</v>
      </c>
      <c r="O349" t="str">
        <f t="shared" si="5"/>
        <v>BAC:DIN biomass, spring</v>
      </c>
      <c r="P349" t="str">
        <f>INDEX(MSFD_Classified!$G$2:$G$506,Data!$N349,1)</f>
        <v>BAC:DIN biomass, spring</v>
      </c>
      <c r="Q349" t="str">
        <f>INDEX(MSFD_Classified!D$2:D$506,Data!$N349,1)</f>
        <v>D5 - Eutrophication</v>
      </c>
      <c r="R349" t="str">
        <f>INDEX(MSFD_Classified!E$2:E$506,Data!$N349,1)</f>
        <v/>
      </c>
      <c r="S349" t="str">
        <f>INDEX(MSFD_Classified!F$2:F$506,Data!$N349,1)</f>
        <v/>
      </c>
    </row>
    <row r="350" spans="1:19" x14ac:dyDescent="0.25">
      <c r="A350" s="10">
        <v>5</v>
      </c>
      <c r="B350" s="57" t="s">
        <v>214</v>
      </c>
      <c r="C350" s="10" t="s">
        <v>244</v>
      </c>
      <c r="D350" s="6">
        <v>7</v>
      </c>
      <c r="E350" s="6" t="s">
        <v>50</v>
      </c>
      <c r="F350" s="10" t="s">
        <v>226</v>
      </c>
      <c r="G350" s="10" t="s">
        <v>25</v>
      </c>
      <c r="H350" s="6">
        <v>100</v>
      </c>
      <c r="I350" s="23">
        <v>35</v>
      </c>
      <c r="J350" s="6">
        <v>5</v>
      </c>
      <c r="K350" s="6">
        <v>62.6</v>
      </c>
      <c r="M350" t="e">
        <f>MATCH(F350,MSFD_Classified!$G$2:$G$506,0)</f>
        <v>#N/A</v>
      </c>
      <c r="N350" t="e">
        <v>#N/A</v>
      </c>
      <c r="O350" t="str">
        <f t="shared" si="5"/>
        <v>DE% spring</v>
      </c>
      <c r="P350" t="e">
        <f>INDEX(MSFD_Classified!$G$2:$G$506,Data!$N350,1)</f>
        <v>#N/A</v>
      </c>
      <c r="Q350" t="e">
        <f>INDEX(MSFD_Classified!D$2:D$506,Data!$N350,1)</f>
        <v>#N/A</v>
      </c>
      <c r="R350" t="e">
        <f>INDEX(MSFD_Classified!E$2:E$506,Data!$N350,1)</f>
        <v>#N/A</v>
      </c>
      <c r="S350" t="e">
        <f>INDEX(MSFD_Classified!F$2:F$506,Data!$N350,1)</f>
        <v>#N/A</v>
      </c>
    </row>
    <row r="351" spans="1:19" x14ac:dyDescent="0.25">
      <c r="A351" s="10">
        <v>5</v>
      </c>
      <c r="B351" s="57" t="s">
        <v>214</v>
      </c>
      <c r="C351" s="10" t="s">
        <v>244</v>
      </c>
      <c r="D351" s="6">
        <v>7</v>
      </c>
      <c r="E351" s="6" t="s">
        <v>50</v>
      </c>
      <c r="F351" s="10" t="s">
        <v>227</v>
      </c>
      <c r="G351" s="10" t="s">
        <v>25</v>
      </c>
      <c r="H351" s="6">
        <v>100</v>
      </c>
      <c r="I351" s="23">
        <v>35</v>
      </c>
      <c r="J351" s="6">
        <v>5</v>
      </c>
      <c r="K351" s="6">
        <v>61.428570000000001</v>
      </c>
      <c r="M351" t="e">
        <f>MATCH(F351,MSFD_Classified!$G$2:$G$506,0)</f>
        <v>#N/A</v>
      </c>
      <c r="N351" t="e">
        <v>#N/A</v>
      </c>
      <c r="O351" t="str">
        <f t="shared" si="5"/>
        <v>DE% summer</v>
      </c>
      <c r="P351" t="e">
        <f>INDEX(MSFD_Classified!$G$2:$G$506,Data!$N351,1)</f>
        <v>#N/A</v>
      </c>
      <c r="Q351" t="e">
        <f>INDEX(MSFD_Classified!D$2:D$506,Data!$N351,1)</f>
        <v>#N/A</v>
      </c>
      <c r="R351" t="e">
        <f>INDEX(MSFD_Classified!E$2:E$506,Data!$N351,1)</f>
        <v>#N/A</v>
      </c>
      <c r="S351" t="e">
        <f>INDEX(MSFD_Classified!F$2:F$506,Data!$N351,1)</f>
        <v>#N/A</v>
      </c>
    </row>
    <row r="352" spans="1:19" x14ac:dyDescent="0.25">
      <c r="A352" s="10">
        <v>5</v>
      </c>
      <c r="B352" s="57" t="s">
        <v>214</v>
      </c>
      <c r="C352" s="10" t="s">
        <v>244</v>
      </c>
      <c r="D352" s="6">
        <v>7</v>
      </c>
      <c r="E352" s="6" t="s">
        <v>50</v>
      </c>
      <c r="F352" s="10" t="s">
        <v>228</v>
      </c>
      <c r="H352" s="6">
        <v>0.01</v>
      </c>
      <c r="I352" s="23">
        <v>0.09</v>
      </c>
      <c r="J352" s="6">
        <v>0.19</v>
      </c>
      <c r="K352" s="6">
        <v>4.3999999999999997E-2</v>
      </c>
      <c r="M352">
        <f>MATCH(F352,MSFD_Classified!$G$2:$G$506,0)</f>
        <v>179</v>
      </c>
      <c r="N352">
        <v>179</v>
      </c>
      <c r="O352" t="str">
        <f t="shared" si="5"/>
        <v>Menhinick index, spring</v>
      </c>
      <c r="P352" t="str">
        <f>INDEX(MSFD_Classified!$G$2:$G$506,Data!$N352,1)</f>
        <v>Menhinick index, spring</v>
      </c>
      <c r="Q352" t="str">
        <f>INDEX(MSFD_Classified!D$2:D$506,Data!$N352,1)</f>
        <v>D1 - Biological diversity</v>
      </c>
      <c r="R352" t="str">
        <f>INDEX(MSFD_Classified!E$2:E$506,Data!$N352,1)</f>
        <v>Benthic habitats</v>
      </c>
      <c r="S352" t="str">
        <f>INDEX(MSFD_Classified!F$2:F$506,Data!$N352,1)</f>
        <v>Biodiversity Indices</v>
      </c>
    </row>
    <row r="353" spans="1:19" x14ac:dyDescent="0.25">
      <c r="A353" s="10">
        <v>5</v>
      </c>
      <c r="B353" s="57" t="s">
        <v>214</v>
      </c>
      <c r="C353" s="10" t="s">
        <v>244</v>
      </c>
      <c r="D353" s="6">
        <v>7</v>
      </c>
      <c r="E353" s="6" t="s">
        <v>50</v>
      </c>
      <c r="F353" s="10" t="s">
        <v>229</v>
      </c>
      <c r="H353" s="6">
        <v>0.01</v>
      </c>
      <c r="I353" s="23">
        <v>0.09</v>
      </c>
      <c r="J353" s="6">
        <v>0.19</v>
      </c>
      <c r="K353" s="6">
        <v>6.7142999999999994E-2</v>
      </c>
      <c r="M353">
        <f>MATCH(F353,MSFD_Classified!$G$2:$G$506,0)</f>
        <v>180</v>
      </c>
      <c r="N353">
        <v>180</v>
      </c>
      <c r="O353" t="str">
        <f t="shared" si="5"/>
        <v>Menhinick index, summer</v>
      </c>
      <c r="P353" t="str">
        <f>INDEX(MSFD_Classified!$G$2:$G$506,Data!$N353,1)</f>
        <v>Menhinick index, summer</v>
      </c>
      <c r="Q353" t="str">
        <f>INDEX(MSFD_Classified!D$2:D$506,Data!$N353,1)</f>
        <v>D1 - Biological diversity</v>
      </c>
      <c r="R353" t="str">
        <f>INDEX(MSFD_Classified!E$2:E$506,Data!$N353,1)</f>
        <v>Benthic habitats</v>
      </c>
      <c r="S353" t="str">
        <f>INDEX(MSFD_Classified!F$2:F$506,Data!$N353,1)</f>
        <v>Biodiversity Indices</v>
      </c>
    </row>
    <row r="354" spans="1:19" x14ac:dyDescent="0.25">
      <c r="A354" s="10">
        <v>5</v>
      </c>
      <c r="B354" s="57" t="s">
        <v>214</v>
      </c>
      <c r="C354" s="10" t="s">
        <v>244</v>
      </c>
      <c r="D354" s="6">
        <v>7</v>
      </c>
      <c r="E354" s="6" t="s">
        <v>50</v>
      </c>
      <c r="F354" s="10" t="s">
        <v>230</v>
      </c>
      <c r="H354" s="6">
        <v>0</v>
      </c>
      <c r="I354" s="23">
        <v>0.63</v>
      </c>
      <c r="J354" s="6">
        <v>1</v>
      </c>
      <c r="K354" s="6">
        <v>0.436</v>
      </c>
      <c r="M354">
        <f>MATCH(F354,MSFD_Classified!$G$2:$G$506,0)</f>
        <v>181</v>
      </c>
      <c r="N354">
        <v>181</v>
      </c>
      <c r="O354" t="str">
        <f t="shared" si="5"/>
        <v>IBI, spring</v>
      </c>
      <c r="P354" t="str">
        <f>INDEX(MSFD_Classified!$G$2:$G$506,Data!$N354,1)</f>
        <v>IBI, spring</v>
      </c>
      <c r="Q354" t="str">
        <f>INDEX(MSFD_Classified!D$2:D$506,Data!$N354,1)</f>
        <v>D1 - Biological diversity</v>
      </c>
      <c r="R354" t="str">
        <f>INDEX(MSFD_Classified!E$2:E$506,Data!$N354,1)</f>
        <v>Benthic habitats</v>
      </c>
      <c r="S354" t="str">
        <f>INDEX(MSFD_Classified!F$2:F$506,Data!$N354,1)</f>
        <v>Invertebrates</v>
      </c>
    </row>
    <row r="355" spans="1:19" x14ac:dyDescent="0.25">
      <c r="A355" s="10">
        <v>5</v>
      </c>
      <c r="B355" s="57" t="s">
        <v>214</v>
      </c>
      <c r="C355" s="10" t="s">
        <v>244</v>
      </c>
      <c r="D355" s="6">
        <v>7</v>
      </c>
      <c r="E355" s="6" t="s">
        <v>50</v>
      </c>
      <c r="F355" s="10" t="s">
        <v>231</v>
      </c>
      <c r="H355" s="6">
        <v>0</v>
      </c>
      <c r="I355" s="23">
        <v>0.63</v>
      </c>
      <c r="J355" s="6">
        <v>1</v>
      </c>
      <c r="K355" s="6">
        <v>0.59285699999999997</v>
      </c>
      <c r="M355">
        <f>MATCH(F355,MSFD_Classified!$G$2:$G$506,0)</f>
        <v>182</v>
      </c>
      <c r="N355">
        <v>182</v>
      </c>
      <c r="O355" t="str">
        <f t="shared" si="5"/>
        <v>IBI, summer</v>
      </c>
      <c r="P355" t="str">
        <f>INDEX(MSFD_Classified!$G$2:$G$506,Data!$N355,1)</f>
        <v>IBI, summer</v>
      </c>
      <c r="Q355" t="str">
        <f>INDEX(MSFD_Classified!D$2:D$506,Data!$N355,1)</f>
        <v>D1 - Biological diversity</v>
      </c>
      <c r="R355" t="str">
        <f>INDEX(MSFD_Classified!E$2:E$506,Data!$N355,1)</f>
        <v>Benthic habitats</v>
      </c>
      <c r="S355" t="str">
        <f>INDEX(MSFD_Classified!F$2:F$506,Data!$N355,1)</f>
        <v>Invertebrates</v>
      </c>
    </row>
    <row r="356" spans="1:19" x14ac:dyDescent="0.25">
      <c r="A356" s="10">
        <v>5</v>
      </c>
      <c r="B356" s="57" t="s">
        <v>214</v>
      </c>
      <c r="C356" s="10" t="s">
        <v>244</v>
      </c>
      <c r="D356" s="6">
        <v>7</v>
      </c>
      <c r="E356" s="6" t="s">
        <v>53</v>
      </c>
      <c r="F356" s="10" t="s">
        <v>779</v>
      </c>
      <c r="G356" s="10" t="s">
        <v>233</v>
      </c>
      <c r="H356" s="6">
        <v>0</v>
      </c>
      <c r="I356" s="23">
        <v>140</v>
      </c>
      <c r="J356" s="6">
        <v>400</v>
      </c>
      <c r="K356" s="6">
        <v>50.183329999999998</v>
      </c>
      <c r="M356">
        <f>MATCH(F356,MSFD_Classified!$G$2:$G$506,0)</f>
        <v>183</v>
      </c>
      <c r="N356">
        <v>183</v>
      </c>
      <c r="O356" t="str">
        <f t="shared" si="5"/>
        <v>B mesozooplankton, spring</v>
      </c>
      <c r="P356" t="str">
        <f>INDEX(MSFD_Classified!$G$2:$G$506,Data!$N356,1)</f>
        <v>B mesozooplankton, spring</v>
      </c>
      <c r="Q356" t="str">
        <f>INDEX(MSFD_Classified!D$2:D$506,Data!$N356,1)</f>
        <v>D1 - Biological diversity</v>
      </c>
      <c r="R356" t="str">
        <f>INDEX(MSFD_Classified!E$2:E$506,Data!$N356,1)</f>
        <v>Pelagic habitats</v>
      </c>
      <c r="S356" t="str">
        <f>INDEX(MSFD_Classified!F$2:F$506,Data!$N356,1)</f>
        <v>Zooplankton</v>
      </c>
    </row>
    <row r="357" spans="1:19" x14ac:dyDescent="0.25">
      <c r="A357" s="10">
        <v>5</v>
      </c>
      <c r="B357" s="57" t="s">
        <v>214</v>
      </c>
      <c r="C357" s="10" t="s">
        <v>244</v>
      </c>
      <c r="D357" s="6">
        <v>7</v>
      </c>
      <c r="E357" s="6" t="s">
        <v>53</v>
      </c>
      <c r="F357" s="10" t="s">
        <v>780</v>
      </c>
      <c r="G357" s="10" t="s">
        <v>233</v>
      </c>
      <c r="H357" s="6">
        <v>0</v>
      </c>
      <c r="I357" s="23">
        <v>500</v>
      </c>
      <c r="J357" s="6">
        <v>1300</v>
      </c>
      <c r="K357" s="6">
        <v>383.74020000000002</v>
      </c>
      <c r="M357">
        <f>MATCH(F357,MSFD_Classified!$G$2:$G$506,0)</f>
        <v>184</v>
      </c>
      <c r="N357">
        <v>184</v>
      </c>
      <c r="O357" t="str">
        <f t="shared" si="5"/>
        <v>B mesozooplankton, summer</v>
      </c>
      <c r="P357" t="str">
        <f>INDEX(MSFD_Classified!$G$2:$G$506,Data!$N357,1)</f>
        <v>B mesozooplankton, summer</v>
      </c>
      <c r="Q357" t="str">
        <f>INDEX(MSFD_Classified!D$2:D$506,Data!$N357,1)</f>
        <v>D1 - Biological diversity</v>
      </c>
      <c r="R357" t="str">
        <f>INDEX(MSFD_Classified!E$2:E$506,Data!$N357,1)</f>
        <v>Pelagic habitats</v>
      </c>
      <c r="S357" t="str">
        <f>INDEX(MSFD_Classified!F$2:F$506,Data!$N357,1)</f>
        <v>Zooplankton</v>
      </c>
    </row>
    <row r="358" spans="1:19" x14ac:dyDescent="0.25">
      <c r="A358" s="10">
        <v>5</v>
      </c>
      <c r="B358" s="57" t="s">
        <v>214</v>
      </c>
      <c r="C358" s="10" t="s">
        <v>244</v>
      </c>
      <c r="D358" s="6">
        <v>7</v>
      </c>
      <c r="E358" s="6" t="s">
        <v>53</v>
      </c>
      <c r="F358" s="10" t="s">
        <v>235</v>
      </c>
      <c r="H358" s="6">
        <v>0.01</v>
      </c>
      <c r="I358" s="23">
        <v>3</v>
      </c>
      <c r="J358" s="6">
        <v>4.5</v>
      </c>
      <c r="K358" s="6">
        <v>1.91</v>
      </c>
      <c r="M358">
        <f>MATCH(F358,MSFD_Classified!$G$2:$G$506,0)</f>
        <v>185</v>
      </c>
      <c r="N358">
        <v>185</v>
      </c>
      <c r="O358" t="str">
        <f t="shared" si="5"/>
        <v>H index  mesozoo spring</v>
      </c>
      <c r="P358" t="str">
        <f>INDEX(MSFD_Classified!$G$2:$G$506,Data!$N358,1)</f>
        <v>H index  mesozoo spring</v>
      </c>
      <c r="Q358" t="str">
        <f>INDEX(MSFD_Classified!D$2:D$506,Data!$N358,1)</f>
        <v>D1 - Biological diversity</v>
      </c>
      <c r="R358" t="str">
        <f>INDEX(MSFD_Classified!E$2:E$506,Data!$N358,1)</f>
        <v>Pelagic habitats</v>
      </c>
      <c r="S358" t="str">
        <f>INDEX(MSFD_Classified!F$2:F$506,Data!$N358,1)</f>
        <v>Invertebrates</v>
      </c>
    </row>
    <row r="359" spans="1:19" x14ac:dyDescent="0.25">
      <c r="A359" s="10">
        <v>5</v>
      </c>
      <c r="B359" s="57" t="s">
        <v>214</v>
      </c>
      <c r="C359" s="10" t="s">
        <v>244</v>
      </c>
      <c r="D359" s="6">
        <v>7</v>
      </c>
      <c r="E359" s="6" t="s">
        <v>53</v>
      </c>
      <c r="F359" s="10" t="s">
        <v>236</v>
      </c>
      <c r="H359" s="6">
        <v>0.01</v>
      </c>
      <c r="I359" s="23">
        <v>3</v>
      </c>
      <c r="J359" s="6">
        <v>4.5</v>
      </c>
      <c r="K359" s="6">
        <v>2.3420000000000001</v>
      </c>
      <c r="M359">
        <f>MATCH(F359,MSFD_Classified!$G$2:$G$506,0)</f>
        <v>186</v>
      </c>
      <c r="N359">
        <v>186</v>
      </c>
      <c r="O359" t="str">
        <f t="shared" si="5"/>
        <v>H index  mesozoo summer</v>
      </c>
      <c r="P359" t="str">
        <f>INDEX(MSFD_Classified!$G$2:$G$506,Data!$N359,1)</f>
        <v>H index  mesozoo summer</v>
      </c>
      <c r="Q359" t="str">
        <f>INDEX(MSFD_Classified!D$2:D$506,Data!$N359,1)</f>
        <v>D1 - Biological diversity</v>
      </c>
      <c r="R359" t="str">
        <f>INDEX(MSFD_Classified!E$2:E$506,Data!$N359,1)</f>
        <v>Pelagic habitats</v>
      </c>
      <c r="S359" t="str">
        <f>INDEX(MSFD_Classified!F$2:F$506,Data!$N359,1)</f>
        <v>Invertebrates</v>
      </c>
    </row>
    <row r="360" spans="1:19" x14ac:dyDescent="0.25">
      <c r="A360" s="10">
        <v>5</v>
      </c>
      <c r="B360" s="57" t="s">
        <v>214</v>
      </c>
      <c r="C360" s="10" t="s">
        <v>244</v>
      </c>
      <c r="D360" s="6">
        <v>7</v>
      </c>
      <c r="E360" s="6" t="s">
        <v>53</v>
      </c>
      <c r="F360" s="10" t="s">
        <v>237</v>
      </c>
      <c r="G360" s="10" t="s">
        <v>233</v>
      </c>
      <c r="H360" s="6">
        <v>6000</v>
      </c>
      <c r="I360" s="23">
        <v>250</v>
      </c>
      <c r="J360" s="6">
        <v>10</v>
      </c>
      <c r="K360" s="6">
        <v>247.21199999999999</v>
      </c>
      <c r="M360">
        <f>MATCH(F360,MSFD_Classified!$G$2:$G$506,0)</f>
        <v>187</v>
      </c>
      <c r="N360">
        <v>187</v>
      </c>
      <c r="O360" t="str">
        <f t="shared" si="5"/>
        <v>N. scintilans, spring</v>
      </c>
      <c r="P360" t="str">
        <f>INDEX(MSFD_Classified!$G$2:$G$506,Data!$N360,1)</f>
        <v>N. scintilans, spring</v>
      </c>
      <c r="Q360" t="str">
        <f>INDEX(MSFD_Classified!D$2:D$506,Data!$N360,1)</f>
        <v>D1 - Biological diversity</v>
      </c>
      <c r="R360" t="str">
        <f>INDEX(MSFD_Classified!E$2:E$506,Data!$N360,1)</f>
        <v>Pelagic habitats</v>
      </c>
      <c r="S360" t="str">
        <f>INDEX(MSFD_Classified!F$2:F$506,Data!$N360,1)</f>
        <v>Invertebrates</v>
      </c>
    </row>
    <row r="361" spans="1:19" x14ac:dyDescent="0.25">
      <c r="A361" s="10">
        <v>5</v>
      </c>
      <c r="B361" s="57" t="s">
        <v>214</v>
      </c>
      <c r="C361" s="10" t="s">
        <v>244</v>
      </c>
      <c r="D361" s="6">
        <v>7</v>
      </c>
      <c r="E361" s="6" t="s">
        <v>53</v>
      </c>
      <c r="F361" s="10" t="s">
        <v>238</v>
      </c>
      <c r="G361" s="10" t="s">
        <v>239</v>
      </c>
      <c r="H361" s="6">
        <v>100</v>
      </c>
      <c r="I361" s="23">
        <v>4</v>
      </c>
      <c r="J361" s="6">
        <v>0</v>
      </c>
      <c r="K361" s="6">
        <v>1.3448329999999999</v>
      </c>
      <c r="M361">
        <f>MATCH(F361,MSFD_Classified!$G$2:$G$506,0)</f>
        <v>188</v>
      </c>
      <c r="N361">
        <v>188</v>
      </c>
      <c r="O361" t="str">
        <f t="shared" si="5"/>
        <v>M.leyidii summer</v>
      </c>
      <c r="P361" t="str">
        <f>INDEX(MSFD_Classified!$G$2:$G$506,Data!$N361,1)</f>
        <v>M.leyidii summer</v>
      </c>
      <c r="Q361" t="str">
        <f>INDEX(MSFD_Classified!D$2:D$506,Data!$N361,1)</f>
        <v>D1 - Biological diversity</v>
      </c>
      <c r="R361" t="str">
        <f>INDEX(MSFD_Classified!E$2:E$506,Data!$N361,1)</f>
        <v>Pelagic habitats</v>
      </c>
      <c r="S361" t="str">
        <f>INDEX(MSFD_Classified!F$2:F$506,Data!$N361,1)</f>
        <v>Invertebrates</v>
      </c>
    </row>
    <row r="362" spans="1:19" x14ac:dyDescent="0.25">
      <c r="A362" s="10">
        <v>5</v>
      </c>
      <c r="B362" s="57" t="s">
        <v>214</v>
      </c>
      <c r="C362" s="10" t="s">
        <v>244</v>
      </c>
      <c r="D362" s="6">
        <v>7</v>
      </c>
      <c r="E362" s="6" t="s">
        <v>65</v>
      </c>
      <c r="F362" s="10" t="s">
        <v>240</v>
      </c>
      <c r="H362" s="6">
        <v>0.1</v>
      </c>
      <c r="I362" s="23">
        <v>2.5</v>
      </c>
      <c r="J362" s="6">
        <v>3.6</v>
      </c>
      <c r="K362" s="6">
        <v>2.3233329999999999</v>
      </c>
      <c r="M362">
        <f>MATCH(F362,MSFD_Classified!$G$2:$G$506,0)</f>
        <v>189</v>
      </c>
      <c r="N362">
        <v>189</v>
      </c>
      <c r="O362" t="str">
        <f t="shared" si="5"/>
        <v>H index, zoobenthos</v>
      </c>
      <c r="P362" t="str">
        <f>INDEX(MSFD_Classified!$G$2:$G$506,Data!$N362,1)</f>
        <v>H index, zoobenthos</v>
      </c>
      <c r="Q362" t="str">
        <f>INDEX(MSFD_Classified!D$2:D$506,Data!$N362,1)</f>
        <v>D1 - Biological diversity</v>
      </c>
      <c r="R362" t="str">
        <f>INDEX(MSFD_Classified!E$2:E$506,Data!$N362,1)</f>
        <v>Benthic habitats</v>
      </c>
      <c r="S362" t="str">
        <f>INDEX(MSFD_Classified!F$2:F$506,Data!$N362,1)</f>
        <v>Invertebrates</v>
      </c>
    </row>
    <row r="363" spans="1:19" x14ac:dyDescent="0.25">
      <c r="A363" s="10">
        <v>5</v>
      </c>
      <c r="B363" s="57" t="s">
        <v>214</v>
      </c>
      <c r="C363" s="10" t="s">
        <v>244</v>
      </c>
      <c r="D363" s="6">
        <v>7</v>
      </c>
      <c r="E363" s="6" t="s">
        <v>65</v>
      </c>
      <c r="F363" s="10" t="s">
        <v>68</v>
      </c>
      <c r="H363" s="6">
        <v>7</v>
      </c>
      <c r="I363" s="23">
        <v>3.3</v>
      </c>
      <c r="J363" s="6">
        <v>0.01</v>
      </c>
      <c r="K363" s="6">
        <v>2.64</v>
      </c>
      <c r="M363">
        <f>MATCH(F363,MSFD_Classified!$G$2:$G$506,0)</f>
        <v>36</v>
      </c>
      <c r="N363">
        <v>36</v>
      </c>
      <c r="O363" t="str">
        <f t="shared" si="5"/>
        <v>AMBI</v>
      </c>
      <c r="P363" t="str">
        <f>INDEX(MSFD_Classified!$G$2:$G$506,Data!$N363,1)</f>
        <v>AMBI</v>
      </c>
      <c r="Q363" t="str">
        <f>INDEX(MSFD_Classified!D$2:D$506,Data!$N363,1)</f>
        <v>D1 - Biological diversity</v>
      </c>
      <c r="R363" t="str">
        <f>INDEX(MSFD_Classified!E$2:E$506,Data!$N363,1)</f>
        <v>Benthic habitats</v>
      </c>
      <c r="S363" t="str">
        <f>INDEX(MSFD_Classified!F$2:F$506,Data!$N363,1)</f>
        <v>Biodiversity Indices</v>
      </c>
    </row>
    <row r="364" spans="1:19" x14ac:dyDescent="0.25">
      <c r="A364" s="10">
        <v>5</v>
      </c>
      <c r="B364" s="57" t="s">
        <v>214</v>
      </c>
      <c r="C364" s="10" t="s">
        <v>244</v>
      </c>
      <c r="D364" s="6">
        <v>7</v>
      </c>
      <c r="E364" s="6" t="s">
        <v>65</v>
      </c>
      <c r="F364" s="10" t="s">
        <v>80</v>
      </c>
      <c r="H364" s="6">
        <v>0</v>
      </c>
      <c r="I364" s="23">
        <v>0.55000000000000004</v>
      </c>
      <c r="J364" s="6">
        <v>0.85</v>
      </c>
      <c r="K364" s="6">
        <v>0.54857100000000003</v>
      </c>
      <c r="M364">
        <f>MATCH(F364,MSFD_Classified!$G$2:$G$506,0)</f>
        <v>50</v>
      </c>
      <c r="N364">
        <v>50</v>
      </c>
      <c r="O364" t="str">
        <f t="shared" si="5"/>
        <v>M-AMBI</v>
      </c>
      <c r="P364" t="str">
        <f>INDEX(MSFD_Classified!$G$2:$G$506,Data!$N364,1)</f>
        <v>M-AMBI</v>
      </c>
      <c r="Q364" t="str">
        <f>INDEX(MSFD_Classified!D$2:D$506,Data!$N364,1)</f>
        <v>D1 - Biological diversity</v>
      </c>
      <c r="R364" t="str">
        <f>INDEX(MSFD_Classified!E$2:E$506,Data!$N364,1)</f>
        <v>Benthic habitats</v>
      </c>
      <c r="S364" t="str">
        <f>INDEX(MSFD_Classified!F$2:F$506,Data!$N364,1)</f>
        <v>Biodiversity Indices</v>
      </c>
    </row>
    <row r="365" spans="1:19" x14ac:dyDescent="0.25">
      <c r="A365" s="10">
        <v>5</v>
      </c>
      <c r="B365" s="57" t="s">
        <v>214</v>
      </c>
      <c r="C365" s="10" t="s">
        <v>244</v>
      </c>
      <c r="D365" s="6">
        <v>7</v>
      </c>
      <c r="E365" s="6" t="s">
        <v>60</v>
      </c>
      <c r="F365" s="10" t="s">
        <v>241</v>
      </c>
      <c r="H365" s="6">
        <v>0</v>
      </c>
      <c r="I365" s="23">
        <v>6</v>
      </c>
      <c r="J365" s="6">
        <v>10</v>
      </c>
      <c r="K365" s="6">
        <v>4.74</v>
      </c>
      <c r="M365">
        <f>MATCH(F365,MSFD_Classified!$G$2:$G$506,0)</f>
        <v>192</v>
      </c>
      <c r="N365">
        <v>192</v>
      </c>
      <c r="O365" t="str">
        <f t="shared" si="5"/>
        <v>EEIc</v>
      </c>
      <c r="P365" t="str">
        <f>INDEX(MSFD_Classified!$G$2:$G$506,Data!$N365,1)</f>
        <v>EEIc</v>
      </c>
      <c r="Q365" t="str">
        <f>INDEX(MSFD_Classified!D$2:D$506,Data!$N365,1)</f>
        <v>D1 - Biological diversity</v>
      </c>
      <c r="R365" t="str">
        <f>INDEX(MSFD_Classified!E$2:E$506,Data!$N365,1)</f>
        <v>Benthic habitats</v>
      </c>
      <c r="S365" t="str">
        <f>INDEX(MSFD_Classified!F$2:F$506,Data!$N365,1)</f>
        <v>Biodiversity Indices</v>
      </c>
    </row>
    <row r="366" spans="1:19" x14ac:dyDescent="0.25">
      <c r="A366" s="10">
        <v>5</v>
      </c>
      <c r="B366" s="57" t="s">
        <v>214</v>
      </c>
      <c r="C366" s="10" t="s">
        <v>244</v>
      </c>
      <c r="D366" s="6">
        <v>7</v>
      </c>
      <c r="E366" s="6" t="s">
        <v>8</v>
      </c>
      <c r="F366" s="10" t="s">
        <v>245</v>
      </c>
      <c r="H366" s="6">
        <v>1</v>
      </c>
      <c r="I366" s="23">
        <v>3.2</v>
      </c>
      <c r="J366" s="6">
        <v>4.5</v>
      </c>
      <c r="K366" s="6">
        <v>1.48</v>
      </c>
      <c r="M366">
        <f>MATCH(F366,MSFD_Classified!$G$2:$G$506,0)</f>
        <v>193</v>
      </c>
      <c r="N366">
        <v>193</v>
      </c>
      <c r="O366" t="str">
        <f t="shared" si="5"/>
        <v>H index fish</v>
      </c>
      <c r="P366" t="str">
        <f>INDEX(MSFD_Classified!$G$2:$G$506,Data!$N366,1)</f>
        <v>H index fish</v>
      </c>
      <c r="Q366" t="str">
        <f>INDEX(MSFD_Classified!D$2:D$506,Data!$N366,1)</f>
        <v>D3 -Populations of all commercially exploited fish and shellfish</v>
      </c>
      <c r="R366" t="str">
        <f>INDEX(MSFD_Classified!E$2:E$506,Data!$N366,1)</f>
        <v>Fish</v>
      </c>
      <c r="S366" t="str">
        <f>INDEX(MSFD_Classified!F$2:F$506,Data!$N366,1)</f>
        <v>Biodiversity Indices</v>
      </c>
    </row>
    <row r="367" spans="1:19" x14ac:dyDescent="0.25">
      <c r="A367" s="10">
        <v>5</v>
      </c>
      <c r="B367" s="57" t="s">
        <v>214</v>
      </c>
      <c r="C367" s="10" t="s">
        <v>244</v>
      </c>
      <c r="D367" s="6">
        <v>7</v>
      </c>
      <c r="E367" s="6" t="s">
        <v>8</v>
      </c>
      <c r="F367" s="10" t="s">
        <v>246</v>
      </c>
      <c r="H367" s="6">
        <v>10</v>
      </c>
      <c r="I367" s="23">
        <v>49.26</v>
      </c>
      <c r="J367" s="6">
        <v>90</v>
      </c>
      <c r="K367" s="6">
        <v>81.83</v>
      </c>
      <c r="M367" t="e">
        <f>MATCH(F367,MSFD_Classified!$G$2:$G$506,0)</f>
        <v>#N/A</v>
      </c>
      <c r="N367" t="e">
        <v>#N/A</v>
      </c>
      <c r="O367" t="str">
        <f t="shared" si="5"/>
        <v>index taxonomic distance Δ*</v>
      </c>
      <c r="P367" t="e">
        <f>INDEX(MSFD_Classified!$G$2:$G$506,Data!$N367,1)</f>
        <v>#N/A</v>
      </c>
      <c r="Q367" t="e">
        <f>INDEX(MSFD_Classified!D$2:D$506,Data!$N367,1)</f>
        <v>#N/A</v>
      </c>
      <c r="R367" t="e">
        <f>INDEX(MSFD_Classified!E$2:E$506,Data!$N367,1)</f>
        <v>#N/A</v>
      </c>
      <c r="S367" t="e">
        <f>INDEX(MSFD_Classified!F$2:F$506,Data!$N367,1)</f>
        <v>#N/A</v>
      </c>
    </row>
    <row r="368" spans="1:19" x14ac:dyDescent="0.25">
      <c r="A368" s="10">
        <v>5</v>
      </c>
      <c r="B368" s="57" t="s">
        <v>214</v>
      </c>
      <c r="C368" s="10" t="s">
        <v>244</v>
      </c>
      <c r="D368" s="6">
        <v>7</v>
      </c>
      <c r="E368" s="6" t="s">
        <v>8</v>
      </c>
      <c r="F368" s="10" t="s">
        <v>245</v>
      </c>
      <c r="H368" s="6">
        <v>1</v>
      </c>
      <c r="I368" s="23">
        <v>3.2</v>
      </c>
      <c r="J368" s="6">
        <v>4.5</v>
      </c>
      <c r="K368" s="6">
        <v>1.45</v>
      </c>
      <c r="M368">
        <f>MATCH(F368,MSFD_Classified!$G$2:$G$506,0)</f>
        <v>193</v>
      </c>
      <c r="N368">
        <v>193</v>
      </c>
      <c r="O368" t="str">
        <f t="shared" si="5"/>
        <v>H index fish</v>
      </c>
      <c r="P368" t="str">
        <f>INDEX(MSFD_Classified!$G$2:$G$506,Data!$N368,1)</f>
        <v>H index fish</v>
      </c>
      <c r="Q368" t="str">
        <f>INDEX(MSFD_Classified!D$2:D$506,Data!$N368,1)</f>
        <v>D3 -Populations of all commercially exploited fish and shellfish</v>
      </c>
      <c r="R368" t="str">
        <f>INDEX(MSFD_Classified!E$2:E$506,Data!$N368,1)</f>
        <v>Fish</v>
      </c>
      <c r="S368" t="str">
        <f>INDEX(MSFD_Classified!F$2:F$506,Data!$N368,1)</f>
        <v>Biodiversity Indices</v>
      </c>
    </row>
    <row r="369" spans="1:19" x14ac:dyDescent="0.25">
      <c r="A369" s="10">
        <v>5</v>
      </c>
      <c r="B369" s="57" t="s">
        <v>214</v>
      </c>
      <c r="C369" s="10" t="s">
        <v>244</v>
      </c>
      <c r="D369" s="6">
        <v>7</v>
      </c>
      <c r="E369" s="6" t="s">
        <v>8</v>
      </c>
      <c r="F369" s="10" t="s">
        <v>246</v>
      </c>
      <c r="H369" s="6">
        <v>10</v>
      </c>
      <c r="I369" s="23">
        <v>49.26</v>
      </c>
      <c r="J369" s="6">
        <v>90</v>
      </c>
      <c r="K369" s="6">
        <v>70.63</v>
      </c>
      <c r="M369" t="e">
        <f>MATCH(F369,MSFD_Classified!$G$2:$G$506,0)</f>
        <v>#N/A</v>
      </c>
      <c r="N369" t="e">
        <v>#N/A</v>
      </c>
      <c r="O369" t="str">
        <f t="shared" si="5"/>
        <v>index taxonomic distance Δ*</v>
      </c>
      <c r="P369" t="e">
        <f>INDEX(MSFD_Classified!$G$2:$G$506,Data!$N369,1)</f>
        <v>#N/A</v>
      </c>
      <c r="Q369" t="e">
        <f>INDEX(MSFD_Classified!D$2:D$506,Data!$N369,1)</f>
        <v>#N/A</v>
      </c>
      <c r="R369" t="e">
        <f>INDEX(MSFD_Classified!E$2:E$506,Data!$N369,1)</f>
        <v>#N/A</v>
      </c>
      <c r="S369" t="e">
        <f>INDEX(MSFD_Classified!F$2:F$506,Data!$N369,1)</f>
        <v>#N/A</v>
      </c>
    </row>
    <row r="370" spans="1:19" x14ac:dyDescent="0.25">
      <c r="A370" s="10">
        <v>5</v>
      </c>
      <c r="B370" s="57" t="s">
        <v>214</v>
      </c>
      <c r="C370" s="10" t="s">
        <v>247</v>
      </c>
      <c r="D370" s="6">
        <v>1</v>
      </c>
      <c r="E370" s="6" t="s">
        <v>8</v>
      </c>
      <c r="F370" s="10" t="s">
        <v>248</v>
      </c>
      <c r="G370" s="10" t="s">
        <v>249</v>
      </c>
      <c r="H370" s="6">
        <v>5</v>
      </c>
      <c r="I370" s="23">
        <v>8.8000000000000007</v>
      </c>
      <c r="J370" s="6">
        <v>15</v>
      </c>
      <c r="K370" s="6">
        <v>8.2100000000000009</v>
      </c>
      <c r="M370">
        <f>MATCH(F370,MSFD_Classified!$G$2:$G$506,0)</f>
        <v>195</v>
      </c>
      <c r="N370">
        <v>195</v>
      </c>
      <c r="O370" t="str">
        <f t="shared" si="5"/>
        <v>Sprattus spratus mean length</v>
      </c>
      <c r="P370" t="str">
        <f>INDEX(MSFD_Classified!$G$2:$G$506,Data!$N370,1)</f>
        <v>Sprattus spratus mean length</v>
      </c>
      <c r="Q370" t="str">
        <f>INDEX(MSFD_Classified!D$2:D$506,Data!$N370,1)</f>
        <v>D3 -Populations of all commercially exploited fish and shellfish</v>
      </c>
      <c r="R370" t="str">
        <f>INDEX(MSFD_Classified!E$2:E$506,Data!$N370,1)</f>
        <v>Fish</v>
      </c>
      <c r="S370" t="str">
        <f>INDEX(MSFD_Classified!F$2:F$506,Data!$N370,1)</f>
        <v/>
      </c>
    </row>
    <row r="371" spans="1:19" x14ac:dyDescent="0.25">
      <c r="A371" s="10">
        <v>5</v>
      </c>
      <c r="B371" s="57" t="s">
        <v>214</v>
      </c>
      <c r="C371" s="10" t="s">
        <v>247</v>
      </c>
      <c r="D371" s="6">
        <v>1</v>
      </c>
      <c r="E371" s="6" t="s">
        <v>8</v>
      </c>
      <c r="F371" s="10" t="s">
        <v>250</v>
      </c>
      <c r="H371" s="6">
        <v>0.17</v>
      </c>
      <c r="I371" s="23">
        <v>8.2000000000000003E-2</v>
      </c>
      <c r="J371" s="6">
        <v>0.05</v>
      </c>
      <c r="K371" s="6">
        <v>9.5000000000000001E-2</v>
      </c>
      <c r="M371">
        <f>MATCH(F371,MSFD_Classified!$G$2:$G$506,0)</f>
        <v>196</v>
      </c>
      <c r="N371">
        <v>196</v>
      </c>
      <c r="O371" t="str">
        <f t="shared" si="5"/>
        <v>Sprattus spratus  ratio catch/biomass</v>
      </c>
      <c r="P371" t="str">
        <f>INDEX(MSFD_Classified!$G$2:$G$506,Data!$N371,1)</f>
        <v>Sprattus spratus  ratio catch/biomass</v>
      </c>
      <c r="Q371" t="str">
        <f>INDEX(MSFD_Classified!D$2:D$506,Data!$N371,1)</f>
        <v>D3 -Populations of all commercially exploited fish and shellfish</v>
      </c>
      <c r="R371" t="str">
        <f>INDEX(MSFD_Classified!E$2:E$506,Data!$N371,1)</f>
        <v>Fish</v>
      </c>
      <c r="S371" t="str">
        <f>INDEX(MSFD_Classified!F$2:F$506,Data!$N371,1)</f>
        <v/>
      </c>
    </row>
    <row r="372" spans="1:19" x14ac:dyDescent="0.25">
      <c r="A372" s="10">
        <v>5</v>
      </c>
      <c r="B372" s="57" t="s">
        <v>214</v>
      </c>
      <c r="C372" s="10" t="s">
        <v>247</v>
      </c>
      <c r="D372" s="6">
        <v>1</v>
      </c>
      <c r="E372" s="6" t="s">
        <v>8</v>
      </c>
      <c r="F372" s="10" t="s">
        <v>251</v>
      </c>
      <c r="G372" s="10" t="s">
        <v>10</v>
      </c>
      <c r="H372" s="6">
        <v>10000</v>
      </c>
      <c r="I372" s="23">
        <v>55000</v>
      </c>
      <c r="J372" s="6">
        <v>85000</v>
      </c>
      <c r="K372" s="6">
        <v>39664</v>
      </c>
      <c r="M372">
        <f>MATCH(F372,MSFD_Classified!$G$2:$G$506,0)</f>
        <v>197</v>
      </c>
      <c r="N372">
        <v>197</v>
      </c>
      <c r="O372" t="str">
        <f t="shared" si="5"/>
        <v>Sprattus spratus biomass</v>
      </c>
      <c r="P372" t="str">
        <f>INDEX(MSFD_Classified!$G$2:$G$506,Data!$N372,1)</f>
        <v>Sprattus spratus biomass</v>
      </c>
      <c r="Q372" t="str">
        <f>INDEX(MSFD_Classified!D$2:D$506,Data!$N372,1)</f>
        <v>D3 -Populations of all commercially exploited fish and shellfish</v>
      </c>
      <c r="R372" t="str">
        <f>INDEX(MSFD_Classified!E$2:E$506,Data!$N372,1)</f>
        <v>Fish</v>
      </c>
      <c r="S372" t="str">
        <f>INDEX(MSFD_Classified!F$2:F$506,Data!$N372,1)</f>
        <v/>
      </c>
    </row>
    <row r="373" spans="1:19" x14ac:dyDescent="0.25">
      <c r="A373" s="10">
        <v>5</v>
      </c>
      <c r="B373" s="57" t="s">
        <v>214</v>
      </c>
      <c r="C373" s="10" t="s">
        <v>247</v>
      </c>
      <c r="D373" s="6">
        <v>1</v>
      </c>
      <c r="E373" s="6" t="s">
        <v>8</v>
      </c>
      <c r="F373" s="10" t="s">
        <v>252</v>
      </c>
      <c r="G373" s="10" t="s">
        <v>25</v>
      </c>
      <c r="H373" s="6">
        <v>10</v>
      </c>
      <c r="I373" s="23">
        <v>68</v>
      </c>
      <c r="J373" s="6">
        <v>95</v>
      </c>
      <c r="K373" s="6">
        <v>68.400000000000006</v>
      </c>
      <c r="M373">
        <f>MATCH(F373,MSFD_Classified!$G$2:$G$506,0)</f>
        <v>198</v>
      </c>
      <c r="N373">
        <v>198</v>
      </c>
      <c r="O373" t="str">
        <f t="shared" si="5"/>
        <v>Sprattus spratu sexually mature specimen</v>
      </c>
      <c r="P373" t="str">
        <f>INDEX(MSFD_Classified!$G$2:$G$506,Data!$N373,1)</f>
        <v>Sprattus spratu sexually mature specimen</v>
      </c>
      <c r="Q373" t="str">
        <f>INDEX(MSFD_Classified!D$2:D$506,Data!$N373,1)</f>
        <v>D3 -Populations of all commercially exploited fish and shellfish</v>
      </c>
      <c r="R373" t="str">
        <f>INDEX(MSFD_Classified!E$2:E$506,Data!$N373,1)</f>
        <v>Fish</v>
      </c>
      <c r="S373" t="str">
        <f>INDEX(MSFD_Classified!F$2:F$506,Data!$N373,1)</f>
        <v/>
      </c>
    </row>
    <row r="374" spans="1:19" x14ac:dyDescent="0.25">
      <c r="A374" s="10">
        <v>5</v>
      </c>
      <c r="B374" s="57" t="s">
        <v>214</v>
      </c>
      <c r="C374" s="10" t="s">
        <v>247</v>
      </c>
      <c r="D374" s="6">
        <v>1</v>
      </c>
      <c r="E374" s="6" t="s">
        <v>8</v>
      </c>
      <c r="F374" s="10" t="s">
        <v>253</v>
      </c>
      <c r="G374" s="10" t="s">
        <v>249</v>
      </c>
      <c r="H374" s="6">
        <v>11.5</v>
      </c>
      <c r="I374" s="23">
        <v>50.2</v>
      </c>
      <c r="J374" s="6">
        <v>80</v>
      </c>
      <c r="K374" s="6">
        <v>47.5</v>
      </c>
      <c r="M374">
        <f>MATCH(F374,MSFD_Classified!$G$2:$G$506,0)</f>
        <v>199</v>
      </c>
      <c r="N374">
        <v>199</v>
      </c>
      <c r="O374" t="str">
        <f t="shared" si="5"/>
        <v>Scophtalmus maximus mean length</v>
      </c>
      <c r="P374" t="str">
        <f>INDEX(MSFD_Classified!$G$2:$G$506,Data!$N374,1)</f>
        <v>Scophtalmus maximus mean length</v>
      </c>
      <c r="Q374" t="str">
        <f>INDEX(MSFD_Classified!D$2:D$506,Data!$N374,1)</f>
        <v>D3 -Populations of all commercially exploited fish and shellfish</v>
      </c>
      <c r="R374" t="str">
        <f>INDEX(MSFD_Classified!E$2:E$506,Data!$N374,1)</f>
        <v>Fish</v>
      </c>
      <c r="S374" t="str">
        <f>INDEX(MSFD_Classified!F$2:F$506,Data!$N374,1)</f>
        <v/>
      </c>
    </row>
    <row r="375" spans="1:19" x14ac:dyDescent="0.25">
      <c r="A375" s="10">
        <v>5</v>
      </c>
      <c r="B375" s="57" t="s">
        <v>214</v>
      </c>
      <c r="C375" s="10" t="s">
        <v>247</v>
      </c>
      <c r="D375" s="6">
        <v>1</v>
      </c>
      <c r="E375" s="6" t="s">
        <v>8</v>
      </c>
      <c r="F375" s="10" t="s">
        <v>254</v>
      </c>
      <c r="H375" s="6">
        <v>0.1</v>
      </c>
      <c r="I375" s="23">
        <v>3.3000000000000002E-2</v>
      </c>
      <c r="J375" s="6">
        <v>0.02</v>
      </c>
      <c r="K375" s="6">
        <v>4.9000000000000002E-2</v>
      </c>
      <c r="M375">
        <f>MATCH(F375,MSFD_Classified!$G$2:$G$506,0)</f>
        <v>200</v>
      </c>
      <c r="N375">
        <v>200</v>
      </c>
      <c r="O375" t="str">
        <f t="shared" si="5"/>
        <v>Scophtalmus maximus ratio catch/biomass</v>
      </c>
      <c r="P375" t="str">
        <f>INDEX(MSFD_Classified!$G$2:$G$506,Data!$N375,1)</f>
        <v>Scophtalmus maximus ratio catch/biomass</v>
      </c>
      <c r="Q375" t="str">
        <f>INDEX(MSFD_Classified!D$2:D$506,Data!$N375,1)</f>
        <v>D3 -Populations of all commercially exploited fish and shellfish</v>
      </c>
      <c r="R375" t="str">
        <f>INDEX(MSFD_Classified!E$2:E$506,Data!$N375,1)</f>
        <v>Fish</v>
      </c>
      <c r="S375" t="str">
        <f>INDEX(MSFD_Classified!F$2:F$506,Data!$N375,1)</f>
        <v/>
      </c>
    </row>
    <row r="376" spans="1:19" x14ac:dyDescent="0.25">
      <c r="A376" s="10">
        <v>5</v>
      </c>
      <c r="B376" s="57" t="s">
        <v>214</v>
      </c>
      <c r="C376" s="10" t="s">
        <v>247</v>
      </c>
      <c r="D376" s="6">
        <v>1</v>
      </c>
      <c r="E376" s="6" t="s">
        <v>8</v>
      </c>
      <c r="F376" s="10" t="s">
        <v>255</v>
      </c>
      <c r="G376" s="10" t="s">
        <v>10</v>
      </c>
      <c r="H376" s="6">
        <v>350</v>
      </c>
      <c r="I376" s="23">
        <v>1700</v>
      </c>
      <c r="J376" s="6">
        <v>2500</v>
      </c>
      <c r="K376" s="6">
        <v>1301.7</v>
      </c>
      <c r="M376">
        <f>MATCH(F376,MSFD_Classified!$G$2:$G$506,0)</f>
        <v>201</v>
      </c>
      <c r="N376">
        <v>201</v>
      </c>
      <c r="O376" t="str">
        <f t="shared" si="5"/>
        <v>Scophtalmus maximus biomass</v>
      </c>
      <c r="P376" t="str">
        <f>INDEX(MSFD_Classified!$G$2:$G$506,Data!$N376,1)</f>
        <v>Scophtalmus maximus biomass</v>
      </c>
      <c r="Q376" t="str">
        <f>INDEX(MSFD_Classified!D$2:D$506,Data!$N376,1)</f>
        <v>D3 -Populations of all commercially exploited fish and shellfish</v>
      </c>
      <c r="R376" t="str">
        <f>INDEX(MSFD_Classified!E$2:E$506,Data!$N376,1)</f>
        <v>Fish</v>
      </c>
      <c r="S376" t="str">
        <f>INDEX(MSFD_Classified!F$2:F$506,Data!$N376,1)</f>
        <v/>
      </c>
    </row>
    <row r="377" spans="1:19" x14ac:dyDescent="0.25">
      <c r="A377" s="10">
        <v>5</v>
      </c>
      <c r="B377" s="57" t="s">
        <v>214</v>
      </c>
      <c r="C377" s="10" t="s">
        <v>247</v>
      </c>
      <c r="D377" s="6">
        <v>1</v>
      </c>
      <c r="E377" s="6" t="s">
        <v>8</v>
      </c>
      <c r="F377" s="10" t="s">
        <v>256</v>
      </c>
      <c r="G377" s="10" t="s">
        <v>25</v>
      </c>
      <c r="H377" s="6">
        <v>55</v>
      </c>
      <c r="I377" s="23">
        <v>74.7</v>
      </c>
      <c r="J377" s="6">
        <v>95</v>
      </c>
      <c r="K377" s="6">
        <v>74.7</v>
      </c>
      <c r="M377">
        <f>MATCH(F377,MSFD_Classified!$G$2:$G$506,0)</f>
        <v>202</v>
      </c>
      <c r="N377">
        <v>202</v>
      </c>
      <c r="O377" t="str">
        <f t="shared" si="5"/>
        <v>Scophtalmus maximus sexually mature specimen</v>
      </c>
      <c r="P377" t="str">
        <f>INDEX(MSFD_Classified!$G$2:$G$506,Data!$N377,1)</f>
        <v>Scophtalmus maximus sexually mature specimen</v>
      </c>
      <c r="Q377" t="str">
        <f>INDEX(MSFD_Classified!D$2:D$506,Data!$N377,1)</f>
        <v>D3 -Populations of all commercially exploited fish and shellfish</v>
      </c>
      <c r="R377" t="str">
        <f>INDEX(MSFD_Classified!E$2:E$506,Data!$N377,1)</f>
        <v>Fish</v>
      </c>
      <c r="S377" t="str">
        <f>INDEX(MSFD_Classified!F$2:F$506,Data!$N377,1)</f>
        <v/>
      </c>
    </row>
    <row r="378" spans="1:19" x14ac:dyDescent="0.25">
      <c r="A378" s="10">
        <v>6</v>
      </c>
      <c r="B378" s="10" t="s">
        <v>257</v>
      </c>
      <c r="C378" s="6" t="s">
        <v>258</v>
      </c>
      <c r="D378" s="6">
        <v>3</v>
      </c>
      <c r="E378" s="6" t="s">
        <v>31</v>
      </c>
      <c r="F378" s="32" t="s">
        <v>259</v>
      </c>
      <c r="G378" s="6" t="s">
        <v>260</v>
      </c>
      <c r="H378" s="6">
        <v>0</v>
      </c>
      <c r="I378" s="23">
        <v>0.75</v>
      </c>
      <c r="J378" s="6">
        <v>1</v>
      </c>
      <c r="K378" s="6">
        <f>5/14</f>
        <v>0.35714285714285715</v>
      </c>
      <c r="M378">
        <f>MATCH(F378,MSFD_Classified!$G$2:$G$506,0)</f>
        <v>203</v>
      </c>
      <c r="N378">
        <v>203</v>
      </c>
      <c r="O378" t="str">
        <f t="shared" si="5"/>
        <v>HELCOM core: Abundance of waterbirds in the wintering season</v>
      </c>
      <c r="P378" t="str">
        <f>INDEX(MSFD_Classified!$G$2:$G$506,Data!$N378,1)</f>
        <v>HELCOM core: Abundance of waterbirds in the wintering season</v>
      </c>
      <c r="Q378" t="str">
        <f>INDEX(MSFD_Classified!D$2:D$506,Data!$N378,1)</f>
        <v>D1 - Biological diversity</v>
      </c>
      <c r="R378" t="str">
        <f>INDEX(MSFD_Classified!E$2:E$506,Data!$N378,1)</f>
        <v>Birds</v>
      </c>
      <c r="S378" t="str">
        <f>INDEX(MSFD_Classified!F$2:F$506,Data!$N378,1)</f>
        <v>Waterbirds</v>
      </c>
    </row>
    <row r="379" spans="1:19" x14ac:dyDescent="0.25">
      <c r="A379" s="10">
        <v>6</v>
      </c>
      <c r="B379" s="10" t="s">
        <v>257</v>
      </c>
      <c r="C379" s="6" t="s">
        <v>258</v>
      </c>
      <c r="D379" s="6">
        <v>3</v>
      </c>
      <c r="E379" s="6" t="s">
        <v>31</v>
      </c>
      <c r="F379" s="32" t="s">
        <v>261</v>
      </c>
      <c r="G379" s="6" t="s">
        <v>260</v>
      </c>
      <c r="H379" s="6">
        <v>0</v>
      </c>
      <c r="I379" s="23">
        <v>0.75</v>
      </c>
      <c r="J379" s="6">
        <v>1</v>
      </c>
      <c r="K379" s="6">
        <f>1/6</f>
        <v>0.16666666666666666</v>
      </c>
      <c r="M379">
        <f>MATCH(F379,MSFD_Classified!$G$2:$G$506,0)</f>
        <v>204</v>
      </c>
      <c r="N379">
        <v>204</v>
      </c>
      <c r="O379" t="str">
        <f t="shared" si="5"/>
        <v>HELCOM core: Abundance of waterbirds in the breeding season</v>
      </c>
      <c r="P379" t="str">
        <f>INDEX(MSFD_Classified!$G$2:$G$506,Data!$N379,1)</f>
        <v>HELCOM core: Abundance of waterbirds in the breeding season</v>
      </c>
      <c r="Q379" t="str">
        <f>INDEX(MSFD_Classified!D$2:D$506,Data!$N379,1)</f>
        <v>D1 - Biological diversity</v>
      </c>
      <c r="R379" t="str">
        <f>INDEX(MSFD_Classified!E$2:E$506,Data!$N379,1)</f>
        <v>Birds</v>
      </c>
      <c r="S379" t="str">
        <f>INDEX(MSFD_Classified!F$2:F$506,Data!$N379,1)</f>
        <v>Waterbirds</v>
      </c>
    </row>
    <row r="380" spans="1:19" x14ac:dyDescent="0.25">
      <c r="A380" s="10">
        <v>6</v>
      </c>
      <c r="B380" s="10" t="s">
        <v>257</v>
      </c>
      <c r="C380" s="6" t="s">
        <v>257</v>
      </c>
      <c r="D380" s="6">
        <v>1</v>
      </c>
      <c r="E380" s="6" t="s">
        <v>8</v>
      </c>
      <c r="F380" s="32" t="s">
        <v>262</v>
      </c>
      <c r="G380" s="6" t="s">
        <v>263</v>
      </c>
      <c r="H380" s="6">
        <v>50</v>
      </c>
      <c r="I380" s="23">
        <v>170</v>
      </c>
      <c r="J380" s="6">
        <v>225</v>
      </c>
      <c r="K380" s="6">
        <v>55</v>
      </c>
      <c r="M380">
        <f>MATCH(F380,MSFD_Classified!$G$2:$G$506,0)</f>
        <v>205</v>
      </c>
      <c r="N380">
        <v>205</v>
      </c>
      <c r="O380" t="str">
        <f t="shared" si="5"/>
        <v>HELCOM Core: Abundance of salmon spawners and smolt</v>
      </c>
      <c r="P380" t="str">
        <f>INDEX(MSFD_Classified!$G$2:$G$506,Data!$N380,1)</f>
        <v>HELCOM Core: Abundance of salmon spawners and smolt</v>
      </c>
      <c r="Q380" t="str">
        <f>INDEX(MSFD_Classified!D$2:D$506,Data!$N380,1)</f>
        <v>D1 - Biological diversity</v>
      </c>
      <c r="R380" t="str">
        <f>INDEX(MSFD_Classified!E$2:E$506,Data!$N380,1)</f>
        <v>Fish</v>
      </c>
      <c r="S380" t="str">
        <f>INDEX(MSFD_Classified!F$2:F$506,Data!$N380,1)</f>
        <v>Demersal</v>
      </c>
    </row>
    <row r="381" spans="1:19" x14ac:dyDescent="0.25">
      <c r="A381" s="10">
        <v>6</v>
      </c>
      <c r="B381" s="10" t="s">
        <v>257</v>
      </c>
      <c r="C381" s="6" t="s">
        <v>257</v>
      </c>
      <c r="D381" s="6">
        <v>1</v>
      </c>
      <c r="E381" s="6" t="s">
        <v>20</v>
      </c>
      <c r="F381" s="63" t="s">
        <v>264</v>
      </c>
      <c r="G381" s="6" t="s">
        <v>25</v>
      </c>
      <c r="H381" s="6">
        <v>0</v>
      </c>
      <c r="I381" s="23">
        <v>80</v>
      </c>
      <c r="J381" s="6">
        <v>100</v>
      </c>
      <c r="K381" s="6">
        <v>90</v>
      </c>
      <c r="M381">
        <f>MATCH(F381,MSFD_Classified!$G$2:$G$506,0)</f>
        <v>206</v>
      </c>
      <c r="N381">
        <v>206</v>
      </c>
      <c r="O381" t="str">
        <f t="shared" si="5"/>
        <v>HELCOM Core: Pregnancy rates of the marine mammals: grey seal</v>
      </c>
      <c r="P381" t="str">
        <f>INDEX(MSFD_Classified!$G$2:$G$506,Data!$N381,1)</f>
        <v>HELCOM Core: Pregnancy rates of the marine mammals: grey seal</v>
      </c>
      <c r="Q381" t="str">
        <f>INDEX(MSFD_Classified!D$2:D$506,Data!$N381,1)</f>
        <v>D1 - Biological diversity</v>
      </c>
      <c r="R381" t="str">
        <f>INDEX(MSFD_Classified!E$2:E$506,Data!$N381,1)</f>
        <v>Mammals</v>
      </c>
      <c r="S381" t="str">
        <f>INDEX(MSFD_Classified!F$2:F$506,Data!$N381,1)</f>
        <v>Seals</v>
      </c>
    </row>
    <row r="382" spans="1:19" ht="30" x14ac:dyDescent="0.25">
      <c r="A382" s="10">
        <v>6</v>
      </c>
      <c r="B382" s="10" t="s">
        <v>257</v>
      </c>
      <c r="C382" s="6" t="s">
        <v>257</v>
      </c>
      <c r="D382" s="6">
        <v>1</v>
      </c>
      <c r="E382" s="6" t="s">
        <v>20</v>
      </c>
      <c r="F382" s="63" t="s">
        <v>265</v>
      </c>
      <c r="G382" s="6" t="s">
        <v>25</v>
      </c>
      <c r="H382" s="6">
        <v>0</v>
      </c>
      <c r="I382" s="23">
        <v>10</v>
      </c>
      <c r="J382" s="6">
        <v>25</v>
      </c>
      <c r="K382" s="6">
        <v>5.5</v>
      </c>
      <c r="M382">
        <f>MATCH(F382,MSFD_Classified!$G$2:$G$506,0)</f>
        <v>207</v>
      </c>
      <c r="N382">
        <v>207</v>
      </c>
      <c r="O382" t="str">
        <f t="shared" si="5"/>
        <v>HELCOM Core: Population growth rate, abundance and distribution of marine mammals: grey seal population growth rate</v>
      </c>
      <c r="P382" t="str">
        <f>INDEX(MSFD_Classified!$G$2:$G$506,Data!$N382,1)</f>
        <v>HELCOM Core: Population growth rate, abundance and distribution of marine mammals: grey seal population growth rate</v>
      </c>
      <c r="Q382" t="str">
        <f>INDEX(MSFD_Classified!D$2:D$506,Data!$N382,1)</f>
        <v>D1 - Biological diversity</v>
      </c>
      <c r="R382" t="str">
        <f>INDEX(MSFD_Classified!E$2:E$506,Data!$N382,1)</f>
        <v>Mammals</v>
      </c>
      <c r="S382" t="str">
        <f>INDEX(MSFD_Classified!F$2:F$506,Data!$N382,1)</f>
        <v>Seals</v>
      </c>
    </row>
    <row r="383" spans="1:19" ht="30" x14ac:dyDescent="0.25">
      <c r="A383" s="10">
        <v>6</v>
      </c>
      <c r="B383" s="10" t="s">
        <v>257</v>
      </c>
      <c r="C383" s="6" t="s">
        <v>257</v>
      </c>
      <c r="D383" s="6">
        <v>1</v>
      </c>
      <c r="E383" s="6" t="s">
        <v>20</v>
      </c>
      <c r="F383" s="63" t="s">
        <v>266</v>
      </c>
      <c r="G383" s="6" t="s">
        <v>25</v>
      </c>
      <c r="H383" s="6">
        <v>0</v>
      </c>
      <c r="I383" s="23">
        <v>12</v>
      </c>
      <c r="J383" s="6">
        <v>25</v>
      </c>
      <c r="K383" s="6">
        <v>0</v>
      </c>
      <c r="M383">
        <f>MATCH(F383,MSFD_Classified!$G$2:$G$506,0)</f>
        <v>208</v>
      </c>
      <c r="N383">
        <v>208</v>
      </c>
      <c r="O383" t="str">
        <f t="shared" si="5"/>
        <v>HELCOM Core: Population growth rate, abundance and distribution of marine mammals: ringed seal population growth rate</v>
      </c>
      <c r="P383" t="str">
        <f>INDEX(MSFD_Classified!$G$2:$G$506,Data!$N383,1)</f>
        <v>HELCOM Core: Population growth rate, abundance and distribution of marine mammals: ringed seal population growth rate</v>
      </c>
      <c r="Q383" t="str">
        <f>INDEX(MSFD_Classified!D$2:D$506,Data!$N383,1)</f>
        <v>D1 - Biological diversity</v>
      </c>
      <c r="R383" t="str">
        <f>INDEX(MSFD_Classified!E$2:E$506,Data!$N383,1)</f>
        <v>Mammals</v>
      </c>
      <c r="S383" t="str">
        <f>INDEX(MSFD_Classified!F$2:F$506,Data!$N383,1)</f>
        <v>Seals</v>
      </c>
    </row>
    <row r="384" spans="1:19" x14ac:dyDescent="0.25">
      <c r="A384" s="10">
        <v>6</v>
      </c>
      <c r="B384" s="10" t="s">
        <v>257</v>
      </c>
      <c r="C384" s="6" t="s">
        <v>258</v>
      </c>
      <c r="D384" s="6">
        <v>3</v>
      </c>
      <c r="E384" s="6" t="s">
        <v>8</v>
      </c>
      <c r="F384" s="64" t="s">
        <v>267</v>
      </c>
      <c r="G384" s="6"/>
      <c r="H384" s="6">
        <v>0</v>
      </c>
      <c r="I384" s="65">
        <v>8.2005159999999994E-2</v>
      </c>
      <c r="J384" s="6">
        <v>0.18</v>
      </c>
      <c r="K384" s="66">
        <v>0.10449029999999999</v>
      </c>
      <c r="M384">
        <f>MATCH(F384,MSFD_Classified!$G$2:$G$506,0)</f>
        <v>209</v>
      </c>
      <c r="N384">
        <v>209</v>
      </c>
      <c r="O384" t="str">
        <f t="shared" si="5"/>
        <v>HELCOM Core: Abundance of key fish species</v>
      </c>
      <c r="P384" t="str">
        <f>INDEX(MSFD_Classified!$G$2:$G$506,Data!$N384,1)</f>
        <v>HELCOM Core: Abundance of key fish species</v>
      </c>
      <c r="Q384" t="str">
        <f>INDEX(MSFD_Classified!D$2:D$506,Data!$N384,1)</f>
        <v>D3 -Populations of all commercially exploited fish and shellfish</v>
      </c>
      <c r="R384" t="str">
        <f>INDEX(MSFD_Classified!E$2:E$506,Data!$N384,1)</f>
        <v>Fish</v>
      </c>
      <c r="S384" t="str">
        <f>INDEX(MSFD_Classified!F$2:F$506,Data!$N384,1)</f>
        <v>Biodiversity Indices</v>
      </c>
    </row>
    <row r="385" spans="1:19" x14ac:dyDescent="0.25">
      <c r="A385" s="10">
        <v>6</v>
      </c>
      <c r="B385" s="10" t="s">
        <v>257</v>
      </c>
      <c r="C385" s="6" t="s">
        <v>268</v>
      </c>
      <c r="D385" s="6">
        <v>2</v>
      </c>
      <c r="E385" s="6" t="s">
        <v>53</v>
      </c>
      <c r="F385" s="33" t="s">
        <v>269</v>
      </c>
      <c r="G385" s="6" t="s">
        <v>270</v>
      </c>
      <c r="H385" s="6">
        <v>632.18752179211799</v>
      </c>
      <c r="I385" s="23">
        <v>143</v>
      </c>
      <c r="J385" s="6">
        <v>2.31917089320513</v>
      </c>
      <c r="K385" s="6">
        <v>14.8</v>
      </c>
      <c r="M385">
        <f>MATCH(F385,MSFD_Classified!$G$2:$G$506,0)</f>
        <v>210</v>
      </c>
      <c r="N385">
        <v>210</v>
      </c>
      <c r="O385" t="str">
        <f t="shared" si="5"/>
        <v>Microphagous mesozooplankton biomass</v>
      </c>
      <c r="P385" t="str">
        <f>INDEX(MSFD_Classified!$G$2:$G$506,Data!$N385,1)</f>
        <v>Microphagous mesozooplankton biomass</v>
      </c>
      <c r="Q385" t="str">
        <f>INDEX(MSFD_Classified!D$2:D$506,Data!$N385,1)</f>
        <v>D1 - Biological diversity</v>
      </c>
      <c r="R385" t="str">
        <f>INDEX(MSFD_Classified!E$2:E$506,Data!$N385,1)</f>
        <v>Pelagic habitats</v>
      </c>
      <c r="S385" t="str">
        <f>INDEX(MSFD_Classified!F$2:F$506,Data!$N385,1)</f>
        <v>Zooplankton</v>
      </c>
    </row>
    <row r="386" spans="1:19" x14ac:dyDescent="0.25">
      <c r="A386" s="10">
        <v>6</v>
      </c>
      <c r="B386" s="10" t="s">
        <v>257</v>
      </c>
      <c r="C386" s="6" t="s">
        <v>268</v>
      </c>
      <c r="D386" s="6">
        <v>2</v>
      </c>
      <c r="E386" s="6" t="s">
        <v>53</v>
      </c>
      <c r="F386" s="67" t="s">
        <v>271</v>
      </c>
      <c r="G386" s="6" t="s">
        <v>270</v>
      </c>
      <c r="H386" s="6">
        <v>9.0535527012820491</v>
      </c>
      <c r="I386" s="23">
        <v>70</v>
      </c>
      <c r="J386" s="6">
        <v>374.88339372290602</v>
      </c>
      <c r="K386" s="6">
        <v>160.80000000000001</v>
      </c>
      <c r="M386">
        <f>MATCH(F386,MSFD_Classified!$G$2:$G$506,0)</f>
        <v>211</v>
      </c>
      <c r="N386">
        <v>211</v>
      </c>
      <c r="O386" t="str">
        <f t="shared" si="5"/>
        <v> Copepod biomass</v>
      </c>
      <c r="P386" t="str">
        <f>INDEX(MSFD_Classified!$G$2:$G$506,Data!$N386,1)</f>
        <v> Copepod biomass</v>
      </c>
      <c r="Q386" t="str">
        <f>INDEX(MSFD_Classified!D$2:D$506,Data!$N386,1)</f>
        <v>D1 - Biological diversity</v>
      </c>
      <c r="R386" t="str">
        <f>INDEX(MSFD_Classified!E$2:E$506,Data!$N386,1)</f>
        <v>Pelagic habitats</v>
      </c>
      <c r="S386" t="str">
        <f>INDEX(MSFD_Classified!F$2:F$506,Data!$N386,1)</f>
        <v>Zooplankton</v>
      </c>
    </row>
    <row r="387" spans="1:19" x14ac:dyDescent="0.25">
      <c r="A387" s="10">
        <v>6</v>
      </c>
      <c r="B387" s="10" t="s">
        <v>257</v>
      </c>
      <c r="C387" s="6" t="s">
        <v>272</v>
      </c>
      <c r="D387" s="6">
        <v>4</v>
      </c>
      <c r="E387" s="6" t="s">
        <v>60</v>
      </c>
      <c r="F387" s="33" t="s">
        <v>273</v>
      </c>
      <c r="G387" s="6" t="s">
        <v>274</v>
      </c>
      <c r="H387" s="6">
        <v>0</v>
      </c>
      <c r="I387" s="23">
        <v>0.79</v>
      </c>
      <c r="J387" s="6">
        <v>1</v>
      </c>
      <c r="K387" s="6">
        <v>0.62</v>
      </c>
      <c r="M387">
        <f>MATCH(F387,MSFD_Classified!$G$2:$G$506,0)</f>
        <v>212</v>
      </c>
      <c r="N387">
        <v>212</v>
      </c>
      <c r="O387" t="str">
        <f t="shared" ref="O387:O450" si="6">F387</f>
        <v>Depth distribution of selected perennial macroalgae</v>
      </c>
      <c r="P387" t="str">
        <f>INDEX(MSFD_Classified!$G$2:$G$506,Data!$N387,1)</f>
        <v>Depth distribution of selected perennial macroalgae</v>
      </c>
      <c r="Q387" t="str">
        <f>INDEX(MSFD_Classified!D$2:D$506,Data!$N387,1)</f>
        <v>D1 - Biological diversity</v>
      </c>
      <c r="R387" t="str">
        <f>INDEX(MSFD_Classified!E$2:E$506,Data!$N387,1)</f>
        <v>Plants</v>
      </c>
      <c r="S387" t="str">
        <f>INDEX(MSFD_Classified!F$2:F$506,Data!$N387,1)</f>
        <v>Macroalgae</v>
      </c>
    </row>
    <row r="388" spans="1:19" x14ac:dyDescent="0.25">
      <c r="A388" s="10">
        <v>6</v>
      </c>
      <c r="B388" s="10" t="s">
        <v>257</v>
      </c>
      <c r="C388" s="6" t="s">
        <v>272</v>
      </c>
      <c r="D388" s="6">
        <v>4</v>
      </c>
      <c r="E388" s="6" t="s">
        <v>60</v>
      </c>
      <c r="F388" s="33" t="s">
        <v>275</v>
      </c>
      <c r="G388" s="6" t="s">
        <v>276</v>
      </c>
      <c r="H388" s="6">
        <v>10</v>
      </c>
      <c r="I388" s="23">
        <v>0.57999999999999996</v>
      </c>
      <c r="J388" s="6">
        <v>0</v>
      </c>
      <c r="K388" s="6">
        <v>2</v>
      </c>
      <c r="M388">
        <f>MATCH(F388,MSFD_Classified!$G$2:$G$506,0)</f>
        <v>213</v>
      </c>
      <c r="N388">
        <v>213</v>
      </c>
      <c r="O388" t="str">
        <f t="shared" si="6"/>
        <v>Cladophora glomerata growth rate</v>
      </c>
      <c r="P388" t="str">
        <f>INDEX(MSFD_Classified!$G$2:$G$506,Data!$N388,1)</f>
        <v>Cladophora glomerata growth rate</v>
      </c>
      <c r="Q388" t="str">
        <f>INDEX(MSFD_Classified!D$2:D$506,Data!$N388,1)</f>
        <v>D1 - Biological diversity</v>
      </c>
      <c r="R388" t="str">
        <f>INDEX(MSFD_Classified!E$2:E$506,Data!$N388,1)</f>
        <v>Plants</v>
      </c>
      <c r="S388" t="str">
        <f>INDEX(MSFD_Classified!F$2:F$506,Data!$N388,1)</f>
        <v>Macroalgae</v>
      </c>
    </row>
    <row r="389" spans="1:19" x14ac:dyDescent="0.25">
      <c r="A389" s="10">
        <v>6</v>
      </c>
      <c r="B389" s="10" t="s">
        <v>257</v>
      </c>
      <c r="C389" s="6" t="s">
        <v>268</v>
      </c>
      <c r="D389" s="6">
        <v>2</v>
      </c>
      <c r="E389" s="6" t="s">
        <v>50</v>
      </c>
      <c r="F389" s="33" t="s">
        <v>277</v>
      </c>
      <c r="G389" s="6"/>
      <c r="H389" s="6">
        <v>0</v>
      </c>
      <c r="I389" s="23">
        <v>0.83</v>
      </c>
      <c r="J389" s="6">
        <v>1</v>
      </c>
      <c r="K389" s="6">
        <v>0.76</v>
      </c>
      <c r="M389">
        <f>MATCH(F389,MSFD_Classified!$G$2:$G$506,0)</f>
        <v>214</v>
      </c>
      <c r="N389">
        <v>214</v>
      </c>
      <c r="O389" t="str">
        <f t="shared" si="6"/>
        <v>Cyanobacterial surface accumulations - the CSA-index</v>
      </c>
      <c r="P389" t="str">
        <f>INDEX(MSFD_Classified!$G$2:$G$506,Data!$N389,1)</f>
        <v>Cyanobacterial surface accumulations - the CSA-index</v>
      </c>
      <c r="Q389" t="str">
        <f>INDEX(MSFD_Classified!D$2:D$506,Data!$N389,1)</f>
        <v>D1 - Biological diversity</v>
      </c>
      <c r="R389" t="str">
        <f>INDEX(MSFD_Classified!E$2:E$506,Data!$N389,1)</f>
        <v>Benthic habitats</v>
      </c>
      <c r="S389" t="str">
        <f>INDEX(MSFD_Classified!F$2:F$506,Data!$N389,1)</f>
        <v/>
      </c>
    </row>
    <row r="390" spans="1:19" x14ac:dyDescent="0.25">
      <c r="A390" s="10">
        <v>6</v>
      </c>
      <c r="B390" s="10" t="s">
        <v>257</v>
      </c>
      <c r="C390" s="6" t="s">
        <v>268</v>
      </c>
      <c r="D390" s="6">
        <v>2</v>
      </c>
      <c r="E390" s="6" t="s">
        <v>50</v>
      </c>
      <c r="F390" s="33" t="s">
        <v>278</v>
      </c>
      <c r="G390" s="6"/>
      <c r="H390" s="6">
        <v>0.32620850099999998</v>
      </c>
      <c r="I390" s="23">
        <v>2.3199999999999998</v>
      </c>
      <c r="J390" s="6">
        <v>2.7556698960000001</v>
      </c>
      <c r="K390" s="6">
        <v>1.92</v>
      </c>
      <c r="M390">
        <f>MATCH(F390,MSFD_Classified!$G$2:$G$506,0)</f>
        <v>215</v>
      </c>
      <c r="N390">
        <v>215</v>
      </c>
      <c r="O390" t="str">
        <f t="shared" si="6"/>
        <v>Phytoplankton taxonomic diversity (Shannon95)</v>
      </c>
      <c r="P390" t="str">
        <f>INDEX(MSFD_Classified!$G$2:$G$506,Data!$N390,1)</f>
        <v>Phytoplankton taxonomic diversity (Shannon95)</v>
      </c>
      <c r="Q390" t="str">
        <f>INDEX(MSFD_Classified!D$2:D$506,Data!$N390,1)</f>
        <v>D1 - Biological diversity</v>
      </c>
      <c r="R390" t="str">
        <f>INDEX(MSFD_Classified!E$2:E$506,Data!$N390,1)</f>
        <v>Pelagic habitats</v>
      </c>
      <c r="S390" t="str">
        <f>INDEX(MSFD_Classified!F$2:F$506,Data!$N390,1)</f>
        <v>Phytoplankton</v>
      </c>
    </row>
    <row r="391" spans="1:19" x14ac:dyDescent="0.25">
      <c r="A391" s="10">
        <v>6</v>
      </c>
      <c r="B391" s="10" t="s">
        <v>257</v>
      </c>
      <c r="C391" s="6" t="s">
        <v>268</v>
      </c>
      <c r="D391" s="6">
        <v>2</v>
      </c>
      <c r="E391" s="6" t="s">
        <v>65</v>
      </c>
      <c r="F391" s="68" t="s">
        <v>279</v>
      </c>
      <c r="G391" s="6"/>
      <c r="H391" s="6">
        <v>0</v>
      </c>
      <c r="I391" s="69">
        <v>3.91</v>
      </c>
      <c r="J391" s="6">
        <v>6</v>
      </c>
      <c r="K391" s="6">
        <v>1.5</v>
      </c>
      <c r="M391">
        <f>MATCH(F391,MSFD_Classified!$G$2:$G$506,0)</f>
        <v>216</v>
      </c>
      <c r="N391">
        <v>216</v>
      </c>
      <c r="O391" t="str">
        <f t="shared" si="6"/>
        <v>Average regional diversity</v>
      </c>
      <c r="P391" t="str">
        <f>INDEX(MSFD_Classified!$G$2:$G$506,Data!$N391,1)</f>
        <v>Average regional diversity</v>
      </c>
      <c r="Q391" t="str">
        <f>INDEX(MSFD_Classified!D$2:D$506,Data!$N391,1)</f>
        <v>D1 - Biological diversity</v>
      </c>
      <c r="R391" t="str">
        <f>INDEX(MSFD_Classified!E$2:E$506,Data!$N391,1)</f>
        <v/>
      </c>
      <c r="S391" t="str">
        <f>INDEX(MSFD_Classified!F$2:F$506,Data!$N391,1)</f>
        <v/>
      </c>
    </row>
    <row r="392" spans="1:19" x14ac:dyDescent="0.25">
      <c r="A392" s="10">
        <v>6</v>
      </c>
      <c r="B392" s="10" t="s">
        <v>257</v>
      </c>
      <c r="C392" s="6" t="s">
        <v>268</v>
      </c>
      <c r="D392" s="6">
        <v>2</v>
      </c>
      <c r="E392" s="6" t="s">
        <v>88</v>
      </c>
      <c r="F392" s="70" t="s">
        <v>280</v>
      </c>
      <c r="G392" s="6" t="s">
        <v>281</v>
      </c>
      <c r="H392" s="6">
        <v>1.8</v>
      </c>
      <c r="I392" s="69">
        <v>1</v>
      </c>
      <c r="J392" s="6">
        <v>0.2</v>
      </c>
      <c r="K392" s="6">
        <v>2.0720000000000001</v>
      </c>
      <c r="M392">
        <f>MATCH(F392,MSFD_Classified!$G$2:$G$506,0)</f>
        <v>217</v>
      </c>
      <c r="N392">
        <v>217</v>
      </c>
      <c r="O392" t="str">
        <f t="shared" si="6"/>
        <v>HELCOM Eutrophication indicator: Nutrients: Nitrogen</v>
      </c>
      <c r="P392" t="str">
        <f>INDEX(MSFD_Classified!$G$2:$G$506,Data!$N392,1)</f>
        <v>HELCOM Eutrophication indicator: Nutrients: Nitrogen</v>
      </c>
      <c r="Q392" t="str">
        <f>INDEX(MSFD_Classified!D$2:D$506,Data!$N392,1)</f>
        <v>D5 - Eutrophication</v>
      </c>
      <c r="R392" t="str">
        <f>INDEX(MSFD_Classified!E$2:E$506,Data!$N392,1)</f>
        <v/>
      </c>
      <c r="S392" t="str">
        <f>INDEX(MSFD_Classified!F$2:F$506,Data!$N392,1)</f>
        <v/>
      </c>
    </row>
    <row r="393" spans="1:19" x14ac:dyDescent="0.25">
      <c r="A393" s="10">
        <v>6</v>
      </c>
      <c r="B393" s="10" t="s">
        <v>257</v>
      </c>
      <c r="C393" s="6" t="s">
        <v>268</v>
      </c>
      <c r="D393" s="6">
        <v>2</v>
      </c>
      <c r="E393" s="6" t="s">
        <v>88</v>
      </c>
      <c r="F393" s="70" t="s">
        <v>282</v>
      </c>
      <c r="G393" s="6"/>
      <c r="H393" s="6">
        <v>1.8</v>
      </c>
      <c r="I393" s="69">
        <v>1</v>
      </c>
      <c r="J393" s="6">
        <v>0.2</v>
      </c>
      <c r="K393" s="6">
        <v>1.4390000000000001</v>
      </c>
      <c r="M393">
        <f>MATCH(F393,MSFD_Classified!$G$2:$G$506,0)</f>
        <v>218</v>
      </c>
      <c r="N393">
        <v>218</v>
      </c>
      <c r="O393" t="str">
        <f t="shared" si="6"/>
        <v>HELCOM Eutrophication indicator: Nutrients: Phosphorus</v>
      </c>
      <c r="P393" t="str">
        <f>INDEX(MSFD_Classified!$G$2:$G$506,Data!$N393,1)</f>
        <v>HELCOM Eutrophication indicator: Nutrients: Phosphorus</v>
      </c>
      <c r="Q393" t="str">
        <f>INDEX(MSFD_Classified!D$2:D$506,Data!$N393,1)</f>
        <v>D5 - Eutrophication</v>
      </c>
      <c r="R393" t="str">
        <f>INDEX(MSFD_Classified!E$2:E$506,Data!$N393,1)</f>
        <v/>
      </c>
      <c r="S393" t="str">
        <f>INDEX(MSFD_Classified!F$2:F$506,Data!$N393,1)</f>
        <v/>
      </c>
    </row>
    <row r="394" spans="1:19" x14ac:dyDescent="0.25">
      <c r="A394" s="10">
        <v>6</v>
      </c>
      <c r="B394" s="10" t="s">
        <v>257</v>
      </c>
      <c r="C394" s="6" t="s">
        <v>268</v>
      </c>
      <c r="D394" s="6">
        <v>2</v>
      </c>
      <c r="E394" s="6" t="s">
        <v>50</v>
      </c>
      <c r="F394" s="70" t="s">
        <v>283</v>
      </c>
      <c r="G394" s="6"/>
      <c r="H394" s="6">
        <v>1.8</v>
      </c>
      <c r="I394" s="69">
        <v>1</v>
      </c>
      <c r="J394" s="6">
        <v>0.2</v>
      </c>
      <c r="K394" s="6">
        <v>1.5229999999999999</v>
      </c>
      <c r="M394">
        <f>MATCH(F394,MSFD_Classified!$G$2:$G$506,0)</f>
        <v>219</v>
      </c>
      <c r="N394">
        <v>219</v>
      </c>
      <c r="O394" t="str">
        <f t="shared" si="6"/>
        <v>HELCOM Eutrophication indicator: Chlorophyll-a</v>
      </c>
      <c r="P394" t="str">
        <f>INDEX(MSFD_Classified!$G$2:$G$506,Data!$N394,1)</f>
        <v>HELCOM Eutrophication indicator: Chlorophyll-a</v>
      </c>
      <c r="Q394" t="str">
        <f>INDEX(MSFD_Classified!D$2:D$506,Data!$N394,1)</f>
        <v>D5 - Eutrophication</v>
      </c>
      <c r="R394" t="str">
        <f>INDEX(MSFD_Classified!E$2:E$506,Data!$N394,1)</f>
        <v/>
      </c>
      <c r="S394" t="str">
        <f>INDEX(MSFD_Classified!F$2:F$506,Data!$N394,1)</f>
        <v/>
      </c>
    </row>
    <row r="395" spans="1:19" x14ac:dyDescent="0.25">
      <c r="A395" s="10">
        <v>6</v>
      </c>
      <c r="B395" s="10" t="s">
        <v>257</v>
      </c>
      <c r="C395" s="6" t="s">
        <v>268</v>
      </c>
      <c r="D395" s="6">
        <v>2</v>
      </c>
      <c r="E395" s="6" t="s">
        <v>50</v>
      </c>
      <c r="F395" s="70" t="s">
        <v>284</v>
      </c>
      <c r="G395" s="6"/>
      <c r="H395" s="6">
        <v>1.8</v>
      </c>
      <c r="I395" s="69">
        <v>1</v>
      </c>
      <c r="J395" s="6">
        <v>0.2</v>
      </c>
      <c r="K395" s="71">
        <v>1.5229999999999999</v>
      </c>
      <c r="M395">
        <f>MATCH(F395,MSFD_Classified!$G$2:$G$506,0)</f>
        <v>220</v>
      </c>
      <c r="N395">
        <v>220</v>
      </c>
      <c r="O395" t="str">
        <f t="shared" si="6"/>
        <v>HELCOM Eutrophication indicator: Water clarity</v>
      </c>
      <c r="P395" t="str">
        <f>INDEX(MSFD_Classified!$G$2:$G$506,Data!$N395,1)</f>
        <v>HELCOM Eutrophication indicator: Water clarity</v>
      </c>
      <c r="Q395" t="str">
        <f>INDEX(MSFD_Classified!D$2:D$506,Data!$N395,1)</f>
        <v>D5 - Eutrophication</v>
      </c>
      <c r="R395" t="str">
        <f>INDEX(MSFD_Classified!E$2:E$506,Data!$N395,1)</f>
        <v/>
      </c>
      <c r="S395" t="str">
        <f>INDEX(MSFD_Classified!F$2:F$506,Data!$N395,1)</f>
        <v/>
      </c>
    </row>
    <row r="396" spans="1:19" x14ac:dyDescent="0.25">
      <c r="A396" s="10">
        <v>6</v>
      </c>
      <c r="B396" s="10" t="s">
        <v>257</v>
      </c>
      <c r="C396" s="6" t="s">
        <v>268</v>
      </c>
      <c r="D396" s="6">
        <v>2</v>
      </c>
      <c r="E396" s="6" t="s">
        <v>88</v>
      </c>
      <c r="F396" s="70" t="s">
        <v>285</v>
      </c>
      <c r="G396" s="6"/>
      <c r="H396" s="6">
        <v>1.8</v>
      </c>
      <c r="I396" s="69">
        <v>1</v>
      </c>
      <c r="J396" s="6">
        <v>0.2</v>
      </c>
      <c r="K396" s="6">
        <v>1.22</v>
      </c>
      <c r="M396">
        <f>MATCH(F396,MSFD_Classified!$G$2:$G$506,0)</f>
        <v>221</v>
      </c>
      <c r="N396">
        <v>221</v>
      </c>
      <c r="O396" t="str">
        <f t="shared" si="6"/>
        <v>HELCOM Eutrophication indicator: Oxygen debt</v>
      </c>
      <c r="P396" t="str">
        <f>INDEX(MSFD_Classified!$G$2:$G$506,Data!$N396,1)</f>
        <v>HELCOM Eutrophication indicator: Oxygen debt</v>
      </c>
      <c r="Q396" t="str">
        <f>INDEX(MSFD_Classified!D$2:D$506,Data!$N396,1)</f>
        <v>D5 - Eutrophication</v>
      </c>
      <c r="R396" t="str">
        <f>INDEX(MSFD_Classified!E$2:E$506,Data!$N396,1)</f>
        <v/>
      </c>
      <c r="S396" t="str">
        <f>INDEX(MSFD_Classified!F$2:F$506,Data!$N396,1)</f>
        <v/>
      </c>
    </row>
    <row r="397" spans="1:19" x14ac:dyDescent="0.25">
      <c r="A397" s="10">
        <v>6</v>
      </c>
      <c r="B397" s="10" t="s">
        <v>257</v>
      </c>
      <c r="C397" s="6" t="s">
        <v>257</v>
      </c>
      <c r="D397" s="6">
        <v>1</v>
      </c>
      <c r="E397" s="6" t="s">
        <v>8</v>
      </c>
      <c r="F397" s="72" t="s">
        <v>286</v>
      </c>
      <c r="G397" s="6" t="s">
        <v>287</v>
      </c>
      <c r="H397" s="6">
        <v>430</v>
      </c>
      <c r="I397" s="69">
        <v>600</v>
      </c>
      <c r="J397" s="6">
        <v>1000</v>
      </c>
      <c r="K397" s="6">
        <v>915.71659999999997</v>
      </c>
      <c r="M397">
        <f>MATCH(F397,MSFD_Classified!$G$2:$G$506,0)</f>
        <v>222</v>
      </c>
      <c r="N397">
        <v>222</v>
      </c>
      <c r="O397" t="str">
        <f t="shared" si="6"/>
        <v>Spawning stock biomass of herring</v>
      </c>
      <c r="P397" t="str">
        <f>INDEX(MSFD_Classified!$G$2:$G$506,Data!$N397,1)</f>
        <v>Spawning stock biomass of herring</v>
      </c>
      <c r="Q397" t="str">
        <f>INDEX(MSFD_Classified!D$2:D$506,Data!$N397,1)</f>
        <v>D3 -Populations of all commercially exploited fish and shellfish</v>
      </c>
      <c r="R397" t="str">
        <f>INDEX(MSFD_Classified!E$2:E$506,Data!$N397,1)</f>
        <v>Fish</v>
      </c>
      <c r="S397" t="str">
        <f>INDEX(MSFD_Classified!F$2:F$506,Data!$N397,1)</f>
        <v/>
      </c>
    </row>
    <row r="398" spans="1:19" x14ac:dyDescent="0.25">
      <c r="A398" s="10">
        <v>6</v>
      </c>
      <c r="B398" s="10" t="s">
        <v>257</v>
      </c>
      <c r="C398" s="6" t="s">
        <v>268</v>
      </c>
      <c r="D398" s="6">
        <v>2</v>
      </c>
      <c r="E398" s="6" t="s">
        <v>8</v>
      </c>
      <c r="F398" s="72" t="s">
        <v>288</v>
      </c>
      <c r="G398" s="6" t="s">
        <v>287</v>
      </c>
      <c r="H398" s="6">
        <v>410</v>
      </c>
      <c r="I398" s="69">
        <v>570</v>
      </c>
      <c r="J398" s="6">
        <v>1000</v>
      </c>
      <c r="K398" s="6">
        <v>926</v>
      </c>
      <c r="M398">
        <f>MATCH(F398,MSFD_Classified!$G$2:$G$506,0)</f>
        <v>223</v>
      </c>
      <c r="N398">
        <v>223</v>
      </c>
      <c r="O398" t="str">
        <f t="shared" si="6"/>
        <v>Spawning stock biomass of sprat</v>
      </c>
      <c r="P398" t="str">
        <f>INDEX(MSFD_Classified!$G$2:$G$506,Data!$N398,1)</f>
        <v>Spawning stock biomass of sprat</v>
      </c>
      <c r="Q398" t="str">
        <f>INDEX(MSFD_Classified!D$2:D$506,Data!$N398,1)</f>
        <v>D3 -Populations of all commercially exploited fish and shellfish</v>
      </c>
      <c r="R398" t="str">
        <f>INDEX(MSFD_Classified!E$2:E$506,Data!$N398,1)</f>
        <v>Fish</v>
      </c>
      <c r="S398" t="str">
        <f>INDEX(MSFD_Classified!F$2:F$506,Data!$N398,1)</f>
        <v/>
      </c>
    </row>
    <row r="399" spans="1:19" x14ac:dyDescent="0.25">
      <c r="A399" s="10">
        <v>6</v>
      </c>
      <c r="B399" s="10" t="s">
        <v>257</v>
      </c>
      <c r="C399" s="10" t="s">
        <v>289</v>
      </c>
      <c r="D399" s="6">
        <v>10</v>
      </c>
      <c r="E399" s="6" t="s">
        <v>50</v>
      </c>
      <c r="F399" s="34" t="s">
        <v>162</v>
      </c>
      <c r="G399" s="6" t="s">
        <v>290</v>
      </c>
      <c r="H399" s="6">
        <v>250</v>
      </c>
      <c r="I399" s="6">
        <v>3</v>
      </c>
      <c r="J399" s="6">
        <v>2.1</v>
      </c>
      <c r="K399" s="6">
        <v>8.4</v>
      </c>
      <c r="M399">
        <f>MATCH(F399,MSFD_Classified!$G$2:$G$506,0)</f>
        <v>126</v>
      </c>
      <c r="N399">
        <v>126</v>
      </c>
      <c r="O399" t="str">
        <f t="shared" si="6"/>
        <v>Chlorophyll a concentration</v>
      </c>
      <c r="P399" t="str">
        <f>INDEX(MSFD_Classified!$G$2:$G$506,Data!$N399,1)</f>
        <v>Chlorophyll a concentration</v>
      </c>
      <c r="Q399" t="str">
        <f>INDEX(MSFD_Classified!D$2:D$506,Data!$N399,1)</f>
        <v>D5 - Eutrophication</v>
      </c>
      <c r="R399" t="str">
        <f>INDEX(MSFD_Classified!E$2:E$506,Data!$N399,1)</f>
        <v/>
      </c>
      <c r="S399" t="str">
        <f>INDEX(MSFD_Classified!F$2:F$506,Data!$N399,1)</f>
        <v/>
      </c>
    </row>
    <row r="400" spans="1:19" x14ac:dyDescent="0.25">
      <c r="A400" s="10">
        <v>6</v>
      </c>
      <c r="B400" s="10" t="s">
        <v>257</v>
      </c>
      <c r="C400" s="10" t="s">
        <v>291</v>
      </c>
      <c r="D400" s="6">
        <v>11</v>
      </c>
      <c r="E400" s="6" t="s">
        <v>50</v>
      </c>
      <c r="F400" s="34" t="s">
        <v>162</v>
      </c>
      <c r="G400" s="6" t="s">
        <v>290</v>
      </c>
      <c r="H400" s="6">
        <v>250</v>
      </c>
      <c r="I400" s="6">
        <v>3</v>
      </c>
      <c r="J400" s="6">
        <v>2.1</v>
      </c>
      <c r="K400" s="6">
        <v>15.7</v>
      </c>
      <c r="M400">
        <f>MATCH(F400,MSFD_Classified!$G$2:$G$506,0)</f>
        <v>126</v>
      </c>
      <c r="N400">
        <v>126</v>
      </c>
      <c r="O400" t="str">
        <f t="shared" si="6"/>
        <v>Chlorophyll a concentration</v>
      </c>
      <c r="P400" t="str">
        <f>INDEX(MSFD_Classified!$G$2:$G$506,Data!$N400,1)</f>
        <v>Chlorophyll a concentration</v>
      </c>
      <c r="Q400" t="str">
        <f>INDEX(MSFD_Classified!D$2:D$506,Data!$N400,1)</f>
        <v>D5 - Eutrophication</v>
      </c>
      <c r="R400" t="str">
        <f>INDEX(MSFD_Classified!E$2:E$506,Data!$N400,1)</f>
        <v/>
      </c>
      <c r="S400" t="str">
        <f>INDEX(MSFD_Classified!F$2:F$506,Data!$N400,1)</f>
        <v/>
      </c>
    </row>
    <row r="401" spans="1:19" x14ac:dyDescent="0.25">
      <c r="A401" s="10">
        <v>6</v>
      </c>
      <c r="B401" s="10" t="s">
        <v>257</v>
      </c>
      <c r="C401" s="10" t="s">
        <v>292</v>
      </c>
      <c r="D401" s="6">
        <v>12</v>
      </c>
      <c r="E401" s="6" t="s">
        <v>50</v>
      </c>
      <c r="F401" s="34" t="s">
        <v>162</v>
      </c>
      <c r="G401" s="6" t="s">
        <v>290</v>
      </c>
      <c r="H401" s="6">
        <v>250</v>
      </c>
      <c r="I401" s="6">
        <v>3</v>
      </c>
      <c r="J401" s="6">
        <v>2.1</v>
      </c>
      <c r="K401" s="6">
        <v>7.9</v>
      </c>
      <c r="M401">
        <f>MATCH(F401,MSFD_Classified!$G$2:$G$506,0)</f>
        <v>126</v>
      </c>
      <c r="N401">
        <v>126</v>
      </c>
      <c r="O401" t="str">
        <f t="shared" si="6"/>
        <v>Chlorophyll a concentration</v>
      </c>
      <c r="P401" t="str">
        <f>INDEX(MSFD_Classified!$G$2:$G$506,Data!$N401,1)</f>
        <v>Chlorophyll a concentration</v>
      </c>
      <c r="Q401" t="str">
        <f>INDEX(MSFD_Classified!D$2:D$506,Data!$N401,1)</f>
        <v>D5 - Eutrophication</v>
      </c>
      <c r="R401" t="str">
        <f>INDEX(MSFD_Classified!E$2:E$506,Data!$N401,1)</f>
        <v/>
      </c>
      <c r="S401" t="str">
        <f>INDEX(MSFD_Classified!F$2:F$506,Data!$N401,1)</f>
        <v/>
      </c>
    </row>
    <row r="402" spans="1:19" x14ac:dyDescent="0.25">
      <c r="A402" s="10">
        <v>6</v>
      </c>
      <c r="B402" s="10" t="s">
        <v>257</v>
      </c>
      <c r="C402" s="10" t="s">
        <v>293</v>
      </c>
      <c r="D402" s="6">
        <v>13</v>
      </c>
      <c r="E402" s="6" t="s">
        <v>50</v>
      </c>
      <c r="F402" s="34" t="s">
        <v>162</v>
      </c>
      <c r="G402" s="6" t="s">
        <v>290</v>
      </c>
      <c r="H402" s="6">
        <v>250</v>
      </c>
      <c r="I402" s="6">
        <v>3</v>
      </c>
      <c r="J402" s="6">
        <v>2.1</v>
      </c>
      <c r="K402" s="6">
        <v>8.8000000000000007</v>
      </c>
      <c r="M402">
        <f>MATCH(F402,MSFD_Classified!$G$2:$G$506,0)</f>
        <v>126</v>
      </c>
      <c r="N402">
        <v>126</v>
      </c>
      <c r="O402" t="str">
        <f t="shared" si="6"/>
        <v>Chlorophyll a concentration</v>
      </c>
      <c r="P402" t="str">
        <f>INDEX(MSFD_Classified!$G$2:$G$506,Data!$N402,1)</f>
        <v>Chlorophyll a concentration</v>
      </c>
      <c r="Q402" t="str">
        <f>INDEX(MSFD_Classified!D$2:D$506,Data!$N402,1)</f>
        <v>D5 - Eutrophication</v>
      </c>
      <c r="R402" t="str">
        <f>INDEX(MSFD_Classified!E$2:E$506,Data!$N402,1)</f>
        <v/>
      </c>
      <c r="S402" t="str">
        <f>INDEX(MSFD_Classified!F$2:F$506,Data!$N402,1)</f>
        <v/>
      </c>
    </row>
    <row r="403" spans="1:19" x14ac:dyDescent="0.25">
      <c r="A403" s="10">
        <v>6</v>
      </c>
      <c r="B403" s="10" t="s">
        <v>257</v>
      </c>
      <c r="C403" s="10" t="s">
        <v>294</v>
      </c>
      <c r="D403" s="6">
        <v>14</v>
      </c>
      <c r="E403" s="6" t="s">
        <v>50</v>
      </c>
      <c r="F403" s="34" t="s">
        <v>162</v>
      </c>
      <c r="G403" s="6" t="s">
        <v>290</v>
      </c>
      <c r="H403" s="6">
        <v>250</v>
      </c>
      <c r="I403" s="6">
        <v>3</v>
      </c>
      <c r="J403" s="6">
        <v>2.1</v>
      </c>
      <c r="K403" s="6">
        <v>5.4</v>
      </c>
      <c r="M403">
        <f>MATCH(F403,MSFD_Classified!$G$2:$G$506,0)</f>
        <v>126</v>
      </c>
      <c r="N403">
        <v>126</v>
      </c>
      <c r="O403" t="str">
        <f t="shared" si="6"/>
        <v>Chlorophyll a concentration</v>
      </c>
      <c r="P403" t="str">
        <f>INDEX(MSFD_Classified!$G$2:$G$506,Data!$N403,1)</f>
        <v>Chlorophyll a concentration</v>
      </c>
      <c r="Q403" t="str">
        <f>INDEX(MSFD_Classified!D$2:D$506,Data!$N403,1)</f>
        <v>D5 - Eutrophication</v>
      </c>
      <c r="R403" t="str">
        <f>INDEX(MSFD_Classified!E$2:E$506,Data!$N403,1)</f>
        <v/>
      </c>
      <c r="S403" t="str">
        <f>INDEX(MSFD_Classified!F$2:F$506,Data!$N403,1)</f>
        <v/>
      </c>
    </row>
    <row r="404" spans="1:19" x14ac:dyDescent="0.25">
      <c r="A404" s="10">
        <v>6</v>
      </c>
      <c r="B404" s="10" t="s">
        <v>257</v>
      </c>
      <c r="C404" s="10" t="s">
        <v>295</v>
      </c>
      <c r="D404" s="6">
        <v>15</v>
      </c>
      <c r="E404" s="6" t="s">
        <v>50</v>
      </c>
      <c r="F404" s="34" t="s">
        <v>162</v>
      </c>
      <c r="G404" s="6" t="s">
        <v>290</v>
      </c>
      <c r="H404" s="6">
        <v>250</v>
      </c>
      <c r="I404" s="6">
        <v>3</v>
      </c>
      <c r="J404" s="6">
        <v>2.1</v>
      </c>
      <c r="K404" s="6">
        <v>6.6</v>
      </c>
      <c r="M404">
        <f>MATCH(F404,MSFD_Classified!$G$2:$G$506,0)</f>
        <v>126</v>
      </c>
      <c r="N404">
        <v>126</v>
      </c>
      <c r="O404" t="str">
        <f t="shared" si="6"/>
        <v>Chlorophyll a concentration</v>
      </c>
      <c r="P404" t="str">
        <f>INDEX(MSFD_Classified!$G$2:$G$506,Data!$N404,1)</f>
        <v>Chlorophyll a concentration</v>
      </c>
      <c r="Q404" t="str">
        <f>INDEX(MSFD_Classified!D$2:D$506,Data!$N404,1)</f>
        <v>D5 - Eutrophication</v>
      </c>
      <c r="R404" t="str">
        <f>INDEX(MSFD_Classified!E$2:E$506,Data!$N404,1)</f>
        <v/>
      </c>
      <c r="S404" t="str">
        <f>INDEX(MSFD_Classified!F$2:F$506,Data!$N404,1)</f>
        <v/>
      </c>
    </row>
    <row r="405" spans="1:19" x14ac:dyDescent="0.25">
      <c r="A405" s="10">
        <v>6</v>
      </c>
      <c r="B405" s="10" t="s">
        <v>257</v>
      </c>
      <c r="C405" s="10" t="s">
        <v>296</v>
      </c>
      <c r="D405" s="6">
        <v>17</v>
      </c>
      <c r="E405" s="6" t="s">
        <v>50</v>
      </c>
      <c r="F405" s="34" t="s">
        <v>162</v>
      </c>
      <c r="G405" s="6" t="s">
        <v>290</v>
      </c>
      <c r="H405" s="6">
        <v>250</v>
      </c>
      <c r="I405" s="6">
        <v>3</v>
      </c>
      <c r="J405" s="6">
        <v>2.1</v>
      </c>
      <c r="K405" s="6">
        <v>5.6</v>
      </c>
      <c r="M405">
        <f>MATCH(F405,MSFD_Classified!$G$2:$G$506,0)</f>
        <v>126</v>
      </c>
      <c r="N405">
        <v>126</v>
      </c>
      <c r="O405" t="str">
        <f t="shared" si="6"/>
        <v>Chlorophyll a concentration</v>
      </c>
      <c r="P405" t="str">
        <f>INDEX(MSFD_Classified!$G$2:$G$506,Data!$N405,1)</f>
        <v>Chlorophyll a concentration</v>
      </c>
      <c r="Q405" t="str">
        <f>INDEX(MSFD_Classified!D$2:D$506,Data!$N405,1)</f>
        <v>D5 - Eutrophication</v>
      </c>
      <c r="R405" t="str">
        <f>INDEX(MSFD_Classified!E$2:E$506,Data!$N405,1)</f>
        <v/>
      </c>
      <c r="S405" t="str">
        <f>INDEX(MSFD_Classified!F$2:F$506,Data!$N405,1)</f>
        <v/>
      </c>
    </row>
    <row r="406" spans="1:19" x14ac:dyDescent="0.25">
      <c r="A406" s="10">
        <v>6</v>
      </c>
      <c r="B406" s="10" t="s">
        <v>257</v>
      </c>
      <c r="C406" s="10" t="s">
        <v>297</v>
      </c>
      <c r="D406" s="6">
        <v>18</v>
      </c>
      <c r="E406" s="6" t="s">
        <v>50</v>
      </c>
      <c r="F406" s="34" t="s">
        <v>162</v>
      </c>
      <c r="G406" s="6" t="s">
        <v>290</v>
      </c>
      <c r="H406" s="6">
        <v>250</v>
      </c>
      <c r="I406" s="6">
        <v>3</v>
      </c>
      <c r="J406" s="6">
        <v>2.1</v>
      </c>
      <c r="K406" s="6">
        <v>7.7</v>
      </c>
      <c r="M406">
        <f>MATCH(F406,MSFD_Classified!$G$2:$G$506,0)</f>
        <v>126</v>
      </c>
      <c r="N406">
        <v>126</v>
      </c>
      <c r="O406" t="str">
        <f t="shared" si="6"/>
        <v>Chlorophyll a concentration</v>
      </c>
      <c r="P406" t="str">
        <f>INDEX(MSFD_Classified!$G$2:$G$506,Data!$N406,1)</f>
        <v>Chlorophyll a concentration</v>
      </c>
      <c r="Q406" t="str">
        <f>INDEX(MSFD_Classified!D$2:D$506,Data!$N406,1)</f>
        <v>D5 - Eutrophication</v>
      </c>
      <c r="R406" t="str">
        <f>INDEX(MSFD_Classified!E$2:E$506,Data!$N406,1)</f>
        <v/>
      </c>
      <c r="S406" t="str">
        <f>INDEX(MSFD_Classified!F$2:F$506,Data!$N406,1)</f>
        <v/>
      </c>
    </row>
    <row r="407" spans="1:19" x14ac:dyDescent="0.25">
      <c r="A407" s="10">
        <v>6</v>
      </c>
      <c r="B407" s="10" t="s">
        <v>257</v>
      </c>
      <c r="C407" s="10" t="s">
        <v>298</v>
      </c>
      <c r="D407" s="6">
        <v>19</v>
      </c>
      <c r="E407" s="6" t="s">
        <v>50</v>
      </c>
      <c r="F407" s="34" t="s">
        <v>162</v>
      </c>
      <c r="G407" s="6" t="s">
        <v>290</v>
      </c>
      <c r="H407" s="6">
        <v>250</v>
      </c>
      <c r="I407" s="6">
        <v>3</v>
      </c>
      <c r="J407" s="6">
        <v>2.1</v>
      </c>
      <c r="K407" s="6">
        <v>20</v>
      </c>
      <c r="M407">
        <f>MATCH(F407,MSFD_Classified!$G$2:$G$506,0)</f>
        <v>126</v>
      </c>
      <c r="N407">
        <v>126</v>
      </c>
      <c r="O407" t="str">
        <f t="shared" si="6"/>
        <v>Chlorophyll a concentration</v>
      </c>
      <c r="P407" t="str">
        <f>INDEX(MSFD_Classified!$G$2:$G$506,Data!$N407,1)</f>
        <v>Chlorophyll a concentration</v>
      </c>
      <c r="Q407" t="str">
        <f>INDEX(MSFD_Classified!D$2:D$506,Data!$N407,1)</f>
        <v>D5 - Eutrophication</v>
      </c>
      <c r="R407" t="str">
        <f>INDEX(MSFD_Classified!E$2:E$506,Data!$N407,1)</f>
        <v/>
      </c>
      <c r="S407" t="str">
        <f>INDEX(MSFD_Classified!F$2:F$506,Data!$N407,1)</f>
        <v/>
      </c>
    </row>
    <row r="408" spans="1:19" x14ac:dyDescent="0.25">
      <c r="A408" s="10">
        <v>6</v>
      </c>
      <c r="B408" s="10" t="s">
        <v>257</v>
      </c>
      <c r="C408" s="10" t="s">
        <v>299</v>
      </c>
      <c r="D408" s="6">
        <v>20</v>
      </c>
      <c r="E408" s="6" t="s">
        <v>50</v>
      </c>
      <c r="F408" s="34" t="s">
        <v>162</v>
      </c>
      <c r="G408" s="6" t="s">
        <v>290</v>
      </c>
      <c r="H408" s="6">
        <v>250</v>
      </c>
      <c r="I408" s="6">
        <v>3</v>
      </c>
      <c r="J408" s="6">
        <v>2.1</v>
      </c>
      <c r="K408" s="6">
        <v>6.7</v>
      </c>
      <c r="M408">
        <f>MATCH(F408,MSFD_Classified!$G$2:$G$506,0)</f>
        <v>126</v>
      </c>
      <c r="N408">
        <v>126</v>
      </c>
      <c r="O408" t="str">
        <f t="shared" si="6"/>
        <v>Chlorophyll a concentration</v>
      </c>
      <c r="P408" t="str">
        <f>INDEX(MSFD_Classified!$G$2:$G$506,Data!$N408,1)</f>
        <v>Chlorophyll a concentration</v>
      </c>
      <c r="Q408" t="str">
        <f>INDEX(MSFD_Classified!D$2:D$506,Data!$N408,1)</f>
        <v>D5 - Eutrophication</v>
      </c>
      <c r="R408" t="str">
        <f>INDEX(MSFD_Classified!E$2:E$506,Data!$N408,1)</f>
        <v/>
      </c>
      <c r="S408" t="str">
        <f>INDEX(MSFD_Classified!F$2:F$506,Data!$N408,1)</f>
        <v/>
      </c>
    </row>
    <row r="409" spans="1:19" x14ac:dyDescent="0.25">
      <c r="A409" s="10">
        <v>6</v>
      </c>
      <c r="B409" s="10" t="s">
        <v>257</v>
      </c>
      <c r="C409" s="10" t="s">
        <v>300</v>
      </c>
      <c r="D409" s="6">
        <v>21</v>
      </c>
      <c r="E409" s="6" t="s">
        <v>50</v>
      </c>
      <c r="F409" s="34" t="s">
        <v>162</v>
      </c>
      <c r="G409" s="6" t="s">
        <v>290</v>
      </c>
      <c r="H409" s="6">
        <v>250</v>
      </c>
      <c r="I409" s="6">
        <v>3</v>
      </c>
      <c r="J409" s="6">
        <v>2.1</v>
      </c>
      <c r="K409" s="6">
        <v>5.4</v>
      </c>
      <c r="M409">
        <f>MATCH(F409,MSFD_Classified!$G$2:$G$506,0)</f>
        <v>126</v>
      </c>
      <c r="N409">
        <v>126</v>
      </c>
      <c r="O409" t="str">
        <f t="shared" si="6"/>
        <v>Chlorophyll a concentration</v>
      </c>
      <c r="P409" t="str">
        <f>INDEX(MSFD_Classified!$G$2:$G$506,Data!$N409,1)</f>
        <v>Chlorophyll a concentration</v>
      </c>
      <c r="Q409" t="str">
        <f>INDEX(MSFD_Classified!D$2:D$506,Data!$N409,1)</f>
        <v>D5 - Eutrophication</v>
      </c>
      <c r="R409" t="str">
        <f>INDEX(MSFD_Classified!E$2:E$506,Data!$N409,1)</f>
        <v/>
      </c>
      <c r="S409" t="str">
        <f>INDEX(MSFD_Classified!F$2:F$506,Data!$N409,1)</f>
        <v/>
      </c>
    </row>
    <row r="410" spans="1:19" x14ac:dyDescent="0.25">
      <c r="A410" s="10">
        <v>6</v>
      </c>
      <c r="B410" s="10" t="s">
        <v>257</v>
      </c>
      <c r="C410" s="35" t="s">
        <v>301</v>
      </c>
      <c r="D410" s="6">
        <v>22</v>
      </c>
      <c r="E410" s="6" t="s">
        <v>50</v>
      </c>
      <c r="F410" s="34" t="s">
        <v>162</v>
      </c>
      <c r="G410" s="6" t="s">
        <v>290</v>
      </c>
      <c r="H410" s="6">
        <v>250</v>
      </c>
      <c r="I410" s="6">
        <v>3</v>
      </c>
      <c r="J410" s="6">
        <v>2.1</v>
      </c>
      <c r="K410" s="36">
        <v>2.9</v>
      </c>
      <c r="M410">
        <f>MATCH(F410,MSFD_Classified!$G$2:$G$506,0)</f>
        <v>126</v>
      </c>
      <c r="N410">
        <v>126</v>
      </c>
      <c r="O410" t="str">
        <f t="shared" si="6"/>
        <v>Chlorophyll a concentration</v>
      </c>
      <c r="P410" t="str">
        <f>INDEX(MSFD_Classified!$G$2:$G$506,Data!$N410,1)</f>
        <v>Chlorophyll a concentration</v>
      </c>
      <c r="Q410" t="str">
        <f>INDEX(MSFD_Classified!D$2:D$506,Data!$N410,1)</f>
        <v>D5 - Eutrophication</v>
      </c>
      <c r="R410" t="str">
        <f>INDEX(MSFD_Classified!E$2:E$506,Data!$N410,1)</f>
        <v/>
      </c>
      <c r="S410" t="str">
        <f>INDEX(MSFD_Classified!F$2:F$506,Data!$N410,1)</f>
        <v/>
      </c>
    </row>
    <row r="411" spans="1:19" x14ac:dyDescent="0.25">
      <c r="A411" s="10">
        <v>6</v>
      </c>
      <c r="B411" s="10" t="s">
        <v>257</v>
      </c>
      <c r="C411" s="10" t="s">
        <v>302</v>
      </c>
      <c r="D411" s="6">
        <v>23</v>
      </c>
      <c r="E411" s="6" t="s">
        <v>50</v>
      </c>
      <c r="F411" s="34" t="s">
        <v>162</v>
      </c>
      <c r="G411" s="6" t="s">
        <v>290</v>
      </c>
      <c r="H411" s="6">
        <v>140</v>
      </c>
      <c r="I411" s="6">
        <v>3.5</v>
      </c>
      <c r="J411" s="6">
        <v>2.2000000000000002</v>
      </c>
      <c r="K411" s="6">
        <v>14.632999999999999</v>
      </c>
      <c r="M411">
        <f>MATCH(F411,MSFD_Classified!$G$2:$G$506,0)</f>
        <v>126</v>
      </c>
      <c r="N411">
        <v>126</v>
      </c>
      <c r="O411" t="str">
        <f t="shared" si="6"/>
        <v>Chlorophyll a concentration</v>
      </c>
      <c r="P411" t="str">
        <f>INDEX(MSFD_Classified!$G$2:$G$506,Data!$N411,1)</f>
        <v>Chlorophyll a concentration</v>
      </c>
      <c r="Q411" t="str">
        <f>INDEX(MSFD_Classified!D$2:D$506,Data!$N411,1)</f>
        <v>D5 - Eutrophication</v>
      </c>
      <c r="R411" t="str">
        <f>INDEX(MSFD_Classified!E$2:E$506,Data!$N411,1)</f>
        <v/>
      </c>
      <c r="S411" t="str">
        <f>INDEX(MSFD_Classified!F$2:F$506,Data!$N411,1)</f>
        <v/>
      </c>
    </row>
    <row r="412" spans="1:19" x14ac:dyDescent="0.25">
      <c r="A412" s="10">
        <v>6</v>
      </c>
      <c r="B412" s="10" t="s">
        <v>257</v>
      </c>
      <c r="C412" s="10" t="s">
        <v>303</v>
      </c>
      <c r="D412" s="6">
        <v>24</v>
      </c>
      <c r="E412" s="6" t="s">
        <v>50</v>
      </c>
      <c r="F412" s="34" t="s">
        <v>162</v>
      </c>
      <c r="G412" s="6" t="s">
        <v>290</v>
      </c>
      <c r="H412" s="6">
        <v>140</v>
      </c>
      <c r="I412" s="6">
        <v>3.5</v>
      </c>
      <c r="J412" s="6">
        <v>2.2000000000000002</v>
      </c>
      <c r="K412" s="6">
        <v>7.75</v>
      </c>
      <c r="M412">
        <f>MATCH(F412,MSFD_Classified!$G$2:$G$506,0)</f>
        <v>126</v>
      </c>
      <c r="N412">
        <v>126</v>
      </c>
      <c r="O412" t="str">
        <f t="shared" si="6"/>
        <v>Chlorophyll a concentration</v>
      </c>
      <c r="P412" t="str">
        <f>INDEX(MSFD_Classified!$G$2:$G$506,Data!$N412,1)</f>
        <v>Chlorophyll a concentration</v>
      </c>
      <c r="Q412" t="str">
        <f>INDEX(MSFD_Classified!D$2:D$506,Data!$N412,1)</f>
        <v>D5 - Eutrophication</v>
      </c>
      <c r="R412" t="str">
        <f>INDEX(MSFD_Classified!E$2:E$506,Data!$N412,1)</f>
        <v/>
      </c>
      <c r="S412" t="str">
        <f>INDEX(MSFD_Classified!F$2:F$506,Data!$N412,1)</f>
        <v/>
      </c>
    </row>
    <row r="413" spans="1:19" x14ac:dyDescent="0.25">
      <c r="A413" s="10">
        <v>6</v>
      </c>
      <c r="B413" s="10" t="s">
        <v>257</v>
      </c>
      <c r="C413" s="10" t="s">
        <v>304</v>
      </c>
      <c r="D413" s="6">
        <v>25</v>
      </c>
      <c r="E413" s="6" t="s">
        <v>50</v>
      </c>
      <c r="F413" s="34" t="s">
        <v>162</v>
      </c>
      <c r="G413" s="6" t="s">
        <v>290</v>
      </c>
      <c r="H413" s="6">
        <v>140</v>
      </c>
      <c r="I413" s="6">
        <v>3.5</v>
      </c>
      <c r="J413" s="6">
        <v>2.2000000000000002</v>
      </c>
      <c r="K413" s="6">
        <v>5.65</v>
      </c>
      <c r="M413">
        <f>MATCH(F413,MSFD_Classified!$G$2:$G$506,0)</f>
        <v>126</v>
      </c>
      <c r="N413">
        <v>126</v>
      </c>
      <c r="O413" t="str">
        <f t="shared" si="6"/>
        <v>Chlorophyll a concentration</v>
      </c>
      <c r="P413" t="str">
        <f>INDEX(MSFD_Classified!$G$2:$G$506,Data!$N413,1)</f>
        <v>Chlorophyll a concentration</v>
      </c>
      <c r="Q413" t="str">
        <f>INDEX(MSFD_Classified!D$2:D$506,Data!$N413,1)</f>
        <v>D5 - Eutrophication</v>
      </c>
      <c r="R413" t="str">
        <f>INDEX(MSFD_Classified!E$2:E$506,Data!$N413,1)</f>
        <v/>
      </c>
      <c r="S413" t="str">
        <f>INDEX(MSFD_Classified!F$2:F$506,Data!$N413,1)</f>
        <v/>
      </c>
    </row>
    <row r="414" spans="1:19" x14ac:dyDescent="0.25">
      <c r="A414" s="10">
        <v>6</v>
      </c>
      <c r="B414" s="10" t="s">
        <v>257</v>
      </c>
      <c r="C414" s="10" t="s">
        <v>305</v>
      </c>
      <c r="D414" s="6">
        <v>26</v>
      </c>
      <c r="E414" s="6" t="s">
        <v>50</v>
      </c>
      <c r="F414" s="34" t="s">
        <v>162</v>
      </c>
      <c r="G414" s="6" t="s">
        <v>290</v>
      </c>
      <c r="H414" s="6">
        <v>140</v>
      </c>
      <c r="I414" s="6">
        <v>3.5</v>
      </c>
      <c r="J414" s="6">
        <v>2.2000000000000002</v>
      </c>
      <c r="K414" s="6">
        <v>3.6</v>
      </c>
      <c r="M414">
        <f>MATCH(F414,MSFD_Classified!$G$2:$G$506,0)</f>
        <v>126</v>
      </c>
      <c r="N414">
        <v>126</v>
      </c>
      <c r="O414" t="str">
        <f t="shared" si="6"/>
        <v>Chlorophyll a concentration</v>
      </c>
      <c r="P414" t="str">
        <f>INDEX(MSFD_Classified!$G$2:$G$506,Data!$N414,1)</f>
        <v>Chlorophyll a concentration</v>
      </c>
      <c r="Q414" t="str">
        <f>INDEX(MSFD_Classified!D$2:D$506,Data!$N414,1)</f>
        <v>D5 - Eutrophication</v>
      </c>
      <c r="R414" t="str">
        <f>INDEX(MSFD_Classified!E$2:E$506,Data!$N414,1)</f>
        <v/>
      </c>
      <c r="S414" t="str">
        <f>INDEX(MSFD_Classified!F$2:F$506,Data!$N414,1)</f>
        <v/>
      </c>
    </row>
    <row r="415" spans="1:19" x14ac:dyDescent="0.25">
      <c r="A415" s="10">
        <v>6</v>
      </c>
      <c r="B415" s="10" t="s">
        <v>257</v>
      </c>
      <c r="C415" s="10" t="s">
        <v>306</v>
      </c>
      <c r="D415" s="6">
        <v>27</v>
      </c>
      <c r="E415" s="6" t="s">
        <v>50</v>
      </c>
      <c r="F415" s="34" t="s">
        <v>162</v>
      </c>
      <c r="G415" s="6" t="s">
        <v>290</v>
      </c>
      <c r="H415" s="6">
        <v>140</v>
      </c>
      <c r="I415" s="6">
        <v>3.5</v>
      </c>
      <c r="J415" s="6">
        <v>2.2000000000000002</v>
      </c>
      <c r="K415" s="6">
        <v>9.6</v>
      </c>
      <c r="M415">
        <f>MATCH(F415,MSFD_Classified!$G$2:$G$506,0)</f>
        <v>126</v>
      </c>
      <c r="N415">
        <v>126</v>
      </c>
      <c r="O415" t="str">
        <f t="shared" si="6"/>
        <v>Chlorophyll a concentration</v>
      </c>
      <c r="P415" t="str">
        <f>INDEX(MSFD_Classified!$G$2:$G$506,Data!$N415,1)</f>
        <v>Chlorophyll a concentration</v>
      </c>
      <c r="Q415" t="str">
        <f>INDEX(MSFD_Classified!D$2:D$506,Data!$N415,1)</f>
        <v>D5 - Eutrophication</v>
      </c>
      <c r="R415" t="str">
        <f>INDEX(MSFD_Classified!E$2:E$506,Data!$N415,1)</f>
        <v/>
      </c>
      <c r="S415" t="str">
        <f>INDEX(MSFD_Classified!F$2:F$506,Data!$N415,1)</f>
        <v/>
      </c>
    </row>
    <row r="416" spans="1:19" x14ac:dyDescent="0.25">
      <c r="A416" s="10">
        <v>6</v>
      </c>
      <c r="B416" s="10" t="s">
        <v>257</v>
      </c>
      <c r="C416" s="10" t="s">
        <v>307</v>
      </c>
      <c r="D416" s="6">
        <v>28</v>
      </c>
      <c r="E416" s="6" t="s">
        <v>50</v>
      </c>
      <c r="F416" s="34" t="s">
        <v>162</v>
      </c>
      <c r="G416" s="6" t="s">
        <v>290</v>
      </c>
      <c r="H416" s="6">
        <v>140</v>
      </c>
      <c r="I416" s="6">
        <v>3.5</v>
      </c>
      <c r="J416" s="6">
        <v>2.2000000000000002</v>
      </c>
      <c r="K416" s="6">
        <v>5.7249999999999996</v>
      </c>
      <c r="M416">
        <f>MATCH(F416,MSFD_Classified!$G$2:$G$506,0)</f>
        <v>126</v>
      </c>
      <c r="N416">
        <v>126</v>
      </c>
      <c r="O416" t="str">
        <f t="shared" si="6"/>
        <v>Chlorophyll a concentration</v>
      </c>
      <c r="P416" t="str">
        <f>INDEX(MSFD_Classified!$G$2:$G$506,Data!$N416,1)</f>
        <v>Chlorophyll a concentration</v>
      </c>
      <c r="Q416" t="str">
        <f>INDEX(MSFD_Classified!D$2:D$506,Data!$N416,1)</f>
        <v>D5 - Eutrophication</v>
      </c>
      <c r="R416" t="str">
        <f>INDEX(MSFD_Classified!E$2:E$506,Data!$N416,1)</f>
        <v/>
      </c>
      <c r="S416" t="str">
        <f>INDEX(MSFD_Classified!F$2:F$506,Data!$N416,1)</f>
        <v/>
      </c>
    </row>
    <row r="417" spans="1:19" x14ac:dyDescent="0.25">
      <c r="A417" s="10">
        <v>6</v>
      </c>
      <c r="B417" s="10" t="s">
        <v>257</v>
      </c>
      <c r="C417" s="10" t="s">
        <v>308</v>
      </c>
      <c r="D417" s="6">
        <v>29</v>
      </c>
      <c r="E417" s="6" t="s">
        <v>50</v>
      </c>
      <c r="F417" s="34" t="s">
        <v>162</v>
      </c>
      <c r="G417" s="6" t="s">
        <v>290</v>
      </c>
      <c r="H417" s="6">
        <v>140</v>
      </c>
      <c r="I417" s="6">
        <v>3.5</v>
      </c>
      <c r="J417" s="6">
        <v>2.2000000000000002</v>
      </c>
      <c r="K417" s="6">
        <v>6.4</v>
      </c>
      <c r="M417">
        <f>MATCH(F417,MSFD_Classified!$G$2:$G$506,0)</f>
        <v>126</v>
      </c>
      <c r="N417">
        <v>126</v>
      </c>
      <c r="O417" t="str">
        <f t="shared" si="6"/>
        <v>Chlorophyll a concentration</v>
      </c>
      <c r="P417" t="str">
        <f>INDEX(MSFD_Classified!$G$2:$G$506,Data!$N417,1)</f>
        <v>Chlorophyll a concentration</v>
      </c>
      <c r="Q417" t="str">
        <f>INDEX(MSFD_Classified!D$2:D$506,Data!$N417,1)</f>
        <v>D5 - Eutrophication</v>
      </c>
      <c r="R417" t="str">
        <f>INDEX(MSFD_Classified!E$2:E$506,Data!$N417,1)</f>
        <v/>
      </c>
      <c r="S417" t="str">
        <f>INDEX(MSFD_Classified!F$2:F$506,Data!$N417,1)</f>
        <v/>
      </c>
    </row>
    <row r="418" spans="1:19" x14ac:dyDescent="0.25">
      <c r="A418" s="10">
        <v>6</v>
      </c>
      <c r="B418" s="10" t="s">
        <v>257</v>
      </c>
      <c r="C418" s="10" t="s">
        <v>309</v>
      </c>
      <c r="D418" s="6">
        <v>30</v>
      </c>
      <c r="E418" s="6" t="s">
        <v>50</v>
      </c>
      <c r="F418" s="34" t="s">
        <v>162</v>
      </c>
      <c r="G418" s="6" t="s">
        <v>290</v>
      </c>
      <c r="H418" s="6">
        <v>140</v>
      </c>
      <c r="I418" s="6">
        <v>3.5</v>
      </c>
      <c r="J418" s="6">
        <v>2.2000000000000002</v>
      </c>
      <c r="K418" s="6">
        <v>10.5</v>
      </c>
      <c r="M418">
        <f>MATCH(F418,MSFD_Classified!$G$2:$G$506,0)</f>
        <v>126</v>
      </c>
      <c r="N418">
        <v>126</v>
      </c>
      <c r="O418" t="str">
        <f t="shared" si="6"/>
        <v>Chlorophyll a concentration</v>
      </c>
      <c r="P418" t="str">
        <f>INDEX(MSFD_Classified!$G$2:$G$506,Data!$N418,1)</f>
        <v>Chlorophyll a concentration</v>
      </c>
      <c r="Q418" t="str">
        <f>INDEX(MSFD_Classified!D$2:D$506,Data!$N418,1)</f>
        <v>D5 - Eutrophication</v>
      </c>
      <c r="R418" t="str">
        <f>INDEX(MSFD_Classified!E$2:E$506,Data!$N418,1)</f>
        <v/>
      </c>
      <c r="S418" t="str">
        <f>INDEX(MSFD_Classified!F$2:F$506,Data!$N418,1)</f>
        <v/>
      </c>
    </row>
    <row r="419" spans="1:19" x14ac:dyDescent="0.25">
      <c r="A419" s="10">
        <v>6</v>
      </c>
      <c r="B419" s="10" t="s">
        <v>257</v>
      </c>
      <c r="C419" s="10" t="s">
        <v>310</v>
      </c>
      <c r="D419" s="6">
        <v>31</v>
      </c>
      <c r="E419" s="6" t="s">
        <v>50</v>
      </c>
      <c r="F419" s="34" t="s">
        <v>162</v>
      </c>
      <c r="G419" s="6" t="s">
        <v>290</v>
      </c>
      <c r="H419" s="6">
        <v>140</v>
      </c>
      <c r="I419" s="6">
        <v>3.5</v>
      </c>
      <c r="J419" s="6">
        <v>2.2000000000000002</v>
      </c>
      <c r="K419" s="6">
        <v>7.9</v>
      </c>
      <c r="M419">
        <f>MATCH(F419,MSFD_Classified!$G$2:$G$506,0)</f>
        <v>126</v>
      </c>
      <c r="N419">
        <v>126</v>
      </c>
      <c r="O419" t="str">
        <f t="shared" si="6"/>
        <v>Chlorophyll a concentration</v>
      </c>
      <c r="P419" t="str">
        <f>INDEX(MSFD_Classified!$G$2:$G$506,Data!$N419,1)</f>
        <v>Chlorophyll a concentration</v>
      </c>
      <c r="Q419" t="str">
        <f>INDEX(MSFD_Classified!D$2:D$506,Data!$N419,1)</f>
        <v>D5 - Eutrophication</v>
      </c>
      <c r="R419" t="str">
        <f>INDEX(MSFD_Classified!E$2:E$506,Data!$N419,1)</f>
        <v/>
      </c>
      <c r="S419" t="str">
        <f>INDEX(MSFD_Classified!F$2:F$506,Data!$N419,1)</f>
        <v/>
      </c>
    </row>
    <row r="420" spans="1:19" x14ac:dyDescent="0.25">
      <c r="A420" s="10">
        <v>6</v>
      </c>
      <c r="B420" s="10" t="s">
        <v>257</v>
      </c>
      <c r="C420" s="10" t="s">
        <v>311</v>
      </c>
      <c r="D420" s="6">
        <v>32</v>
      </c>
      <c r="E420" s="6" t="s">
        <v>50</v>
      </c>
      <c r="F420" s="34" t="s">
        <v>162</v>
      </c>
      <c r="G420" s="6" t="s">
        <v>290</v>
      </c>
      <c r="H420" s="6">
        <v>140</v>
      </c>
      <c r="I420" s="6">
        <v>3.5</v>
      </c>
      <c r="J420" s="6">
        <v>2.2000000000000002</v>
      </c>
      <c r="K420" s="6">
        <v>11.8</v>
      </c>
      <c r="M420">
        <f>MATCH(F420,MSFD_Classified!$G$2:$G$506,0)</f>
        <v>126</v>
      </c>
      <c r="N420">
        <v>126</v>
      </c>
      <c r="O420" t="str">
        <f t="shared" si="6"/>
        <v>Chlorophyll a concentration</v>
      </c>
      <c r="P420" t="str">
        <f>INDEX(MSFD_Classified!$G$2:$G$506,Data!$N420,1)</f>
        <v>Chlorophyll a concentration</v>
      </c>
      <c r="Q420" t="str">
        <f>INDEX(MSFD_Classified!D$2:D$506,Data!$N420,1)</f>
        <v>D5 - Eutrophication</v>
      </c>
      <c r="R420" t="str">
        <f>INDEX(MSFD_Classified!E$2:E$506,Data!$N420,1)</f>
        <v/>
      </c>
      <c r="S420" t="str">
        <f>INDEX(MSFD_Classified!F$2:F$506,Data!$N420,1)</f>
        <v/>
      </c>
    </row>
    <row r="421" spans="1:19" x14ac:dyDescent="0.25">
      <c r="A421" s="10">
        <v>6</v>
      </c>
      <c r="B421" s="10" t="s">
        <v>257</v>
      </c>
      <c r="C421" s="10" t="s">
        <v>312</v>
      </c>
      <c r="D421" s="6">
        <v>33</v>
      </c>
      <c r="E421" s="6" t="s">
        <v>50</v>
      </c>
      <c r="F421" s="34" t="s">
        <v>162</v>
      </c>
      <c r="G421" s="6" t="s">
        <v>290</v>
      </c>
      <c r="H421" s="6">
        <v>140</v>
      </c>
      <c r="I421" s="6">
        <v>3.5</v>
      </c>
      <c r="J421" s="6">
        <v>2.2000000000000002</v>
      </c>
      <c r="K421" s="6">
        <v>6.1</v>
      </c>
      <c r="M421">
        <f>MATCH(F421,MSFD_Classified!$G$2:$G$506,0)</f>
        <v>126</v>
      </c>
      <c r="N421">
        <v>126</v>
      </c>
      <c r="O421" t="str">
        <f t="shared" si="6"/>
        <v>Chlorophyll a concentration</v>
      </c>
      <c r="P421" t="str">
        <f>INDEX(MSFD_Classified!$G$2:$G$506,Data!$N421,1)</f>
        <v>Chlorophyll a concentration</v>
      </c>
      <c r="Q421" t="str">
        <f>INDEX(MSFD_Classified!D$2:D$506,Data!$N421,1)</f>
        <v>D5 - Eutrophication</v>
      </c>
      <c r="R421" t="str">
        <f>INDEX(MSFD_Classified!E$2:E$506,Data!$N421,1)</f>
        <v/>
      </c>
      <c r="S421" t="str">
        <f>INDEX(MSFD_Classified!F$2:F$506,Data!$N421,1)</f>
        <v/>
      </c>
    </row>
    <row r="422" spans="1:19" x14ac:dyDescent="0.25">
      <c r="A422" s="10">
        <v>6</v>
      </c>
      <c r="B422" s="10" t="s">
        <v>257</v>
      </c>
      <c r="C422" s="10" t="s">
        <v>313</v>
      </c>
      <c r="D422" s="6">
        <v>34</v>
      </c>
      <c r="E422" s="6" t="s">
        <v>50</v>
      </c>
      <c r="F422" s="34" t="s">
        <v>162</v>
      </c>
      <c r="G422" s="6" t="s">
        <v>290</v>
      </c>
      <c r="H422" s="6">
        <v>140</v>
      </c>
      <c r="I422" s="6">
        <v>3.5</v>
      </c>
      <c r="J422" s="6">
        <v>2.2000000000000002</v>
      </c>
      <c r="K422" s="6">
        <v>4.8</v>
      </c>
      <c r="M422">
        <f>MATCH(F422,MSFD_Classified!$G$2:$G$506,0)</f>
        <v>126</v>
      </c>
      <c r="N422">
        <v>126</v>
      </c>
      <c r="O422" t="str">
        <f t="shared" si="6"/>
        <v>Chlorophyll a concentration</v>
      </c>
      <c r="P422" t="str">
        <f>INDEX(MSFD_Classified!$G$2:$G$506,Data!$N422,1)</f>
        <v>Chlorophyll a concentration</v>
      </c>
      <c r="Q422" t="str">
        <f>INDEX(MSFD_Classified!D$2:D$506,Data!$N422,1)</f>
        <v>D5 - Eutrophication</v>
      </c>
      <c r="R422" t="str">
        <f>INDEX(MSFD_Classified!E$2:E$506,Data!$N422,1)</f>
        <v/>
      </c>
      <c r="S422" t="str">
        <f>INDEX(MSFD_Classified!F$2:F$506,Data!$N422,1)</f>
        <v/>
      </c>
    </row>
    <row r="423" spans="1:19" x14ac:dyDescent="0.25">
      <c r="A423" s="10">
        <v>6</v>
      </c>
      <c r="B423" s="10" t="s">
        <v>257</v>
      </c>
      <c r="C423" s="10" t="s">
        <v>314</v>
      </c>
      <c r="D423" s="6">
        <v>35</v>
      </c>
      <c r="E423" s="6" t="s">
        <v>50</v>
      </c>
      <c r="F423" s="34" t="s">
        <v>162</v>
      </c>
      <c r="G423" s="6" t="s">
        <v>290</v>
      </c>
      <c r="H423" s="6">
        <v>140</v>
      </c>
      <c r="I423" s="6">
        <v>3.5</v>
      </c>
      <c r="J423" s="6">
        <v>2.2000000000000002</v>
      </c>
      <c r="K423" s="6">
        <v>5.6</v>
      </c>
      <c r="M423">
        <f>MATCH(F423,MSFD_Classified!$G$2:$G$506,0)</f>
        <v>126</v>
      </c>
      <c r="N423">
        <v>126</v>
      </c>
      <c r="O423" t="str">
        <f t="shared" si="6"/>
        <v>Chlorophyll a concentration</v>
      </c>
      <c r="P423" t="str">
        <f>INDEX(MSFD_Classified!$G$2:$G$506,Data!$N423,1)</f>
        <v>Chlorophyll a concentration</v>
      </c>
      <c r="Q423" t="str">
        <f>INDEX(MSFD_Classified!D$2:D$506,Data!$N423,1)</f>
        <v>D5 - Eutrophication</v>
      </c>
      <c r="R423" t="str">
        <f>INDEX(MSFD_Classified!E$2:E$506,Data!$N423,1)</f>
        <v/>
      </c>
      <c r="S423" t="str">
        <f>INDEX(MSFD_Classified!F$2:F$506,Data!$N423,1)</f>
        <v/>
      </c>
    </row>
    <row r="424" spans="1:19" x14ac:dyDescent="0.25">
      <c r="A424" s="10">
        <v>6</v>
      </c>
      <c r="B424" s="10" t="s">
        <v>257</v>
      </c>
      <c r="C424" s="10" t="s">
        <v>315</v>
      </c>
      <c r="D424" s="6">
        <v>36</v>
      </c>
      <c r="E424" s="6" t="s">
        <v>50</v>
      </c>
      <c r="F424" s="34" t="s">
        <v>162</v>
      </c>
      <c r="G424" s="6" t="s">
        <v>290</v>
      </c>
      <c r="H424" s="6">
        <v>140</v>
      </c>
      <c r="I424" s="6">
        <v>3.5</v>
      </c>
      <c r="J424" s="6">
        <v>2.2000000000000002</v>
      </c>
      <c r="K424" s="6">
        <v>10.3</v>
      </c>
      <c r="M424">
        <f>MATCH(F424,MSFD_Classified!$G$2:$G$506,0)</f>
        <v>126</v>
      </c>
      <c r="N424">
        <v>126</v>
      </c>
      <c r="O424" t="str">
        <f t="shared" si="6"/>
        <v>Chlorophyll a concentration</v>
      </c>
      <c r="P424" t="str">
        <f>INDEX(MSFD_Classified!$G$2:$G$506,Data!$N424,1)</f>
        <v>Chlorophyll a concentration</v>
      </c>
      <c r="Q424" t="str">
        <f>INDEX(MSFD_Classified!D$2:D$506,Data!$N424,1)</f>
        <v>D5 - Eutrophication</v>
      </c>
      <c r="R424" t="str">
        <f>INDEX(MSFD_Classified!E$2:E$506,Data!$N424,1)</f>
        <v/>
      </c>
      <c r="S424" t="str">
        <f>INDEX(MSFD_Classified!F$2:F$506,Data!$N424,1)</f>
        <v/>
      </c>
    </row>
    <row r="425" spans="1:19" x14ac:dyDescent="0.25">
      <c r="A425" s="10">
        <v>6</v>
      </c>
      <c r="B425" s="10" t="s">
        <v>257</v>
      </c>
      <c r="C425" s="10" t="s">
        <v>316</v>
      </c>
      <c r="D425" s="6">
        <v>37</v>
      </c>
      <c r="E425" s="6" t="s">
        <v>50</v>
      </c>
      <c r="F425" s="34" t="s">
        <v>162</v>
      </c>
      <c r="G425" s="6" t="s">
        <v>290</v>
      </c>
      <c r="H425" s="6">
        <v>140</v>
      </c>
      <c r="I425" s="6">
        <v>3.5</v>
      </c>
      <c r="J425" s="6">
        <v>2.2000000000000002</v>
      </c>
      <c r="K425" s="6">
        <v>12.7</v>
      </c>
      <c r="M425">
        <f>MATCH(F425,MSFD_Classified!$G$2:$G$506,0)</f>
        <v>126</v>
      </c>
      <c r="N425">
        <v>126</v>
      </c>
      <c r="O425" t="str">
        <f t="shared" si="6"/>
        <v>Chlorophyll a concentration</v>
      </c>
      <c r="P425" t="str">
        <f>INDEX(MSFD_Classified!$G$2:$G$506,Data!$N425,1)</f>
        <v>Chlorophyll a concentration</v>
      </c>
      <c r="Q425" t="str">
        <f>INDEX(MSFD_Classified!D$2:D$506,Data!$N425,1)</f>
        <v>D5 - Eutrophication</v>
      </c>
      <c r="R425" t="str">
        <f>INDEX(MSFD_Classified!E$2:E$506,Data!$N425,1)</f>
        <v/>
      </c>
      <c r="S425" t="str">
        <f>INDEX(MSFD_Classified!F$2:F$506,Data!$N425,1)</f>
        <v/>
      </c>
    </row>
    <row r="426" spans="1:19" x14ac:dyDescent="0.25">
      <c r="A426" s="10">
        <v>6</v>
      </c>
      <c r="B426" s="10" t="s">
        <v>257</v>
      </c>
      <c r="C426" s="10" t="s">
        <v>317</v>
      </c>
      <c r="D426" s="6">
        <v>38</v>
      </c>
      <c r="E426" s="6" t="s">
        <v>50</v>
      </c>
      <c r="F426" s="34" t="s">
        <v>162</v>
      </c>
      <c r="G426" s="6" t="s">
        <v>290</v>
      </c>
      <c r="H426" s="6">
        <v>140</v>
      </c>
      <c r="I426" s="6">
        <v>3.5</v>
      </c>
      <c r="J426" s="6">
        <v>2.2000000000000002</v>
      </c>
      <c r="K426" s="6">
        <v>10.5</v>
      </c>
      <c r="M426">
        <f>MATCH(F426,MSFD_Classified!$G$2:$G$506,0)</f>
        <v>126</v>
      </c>
      <c r="N426">
        <v>126</v>
      </c>
      <c r="O426" t="str">
        <f t="shared" si="6"/>
        <v>Chlorophyll a concentration</v>
      </c>
      <c r="P426" t="str">
        <f>INDEX(MSFD_Classified!$G$2:$G$506,Data!$N426,1)</f>
        <v>Chlorophyll a concentration</v>
      </c>
      <c r="Q426" t="str">
        <f>INDEX(MSFD_Classified!D$2:D$506,Data!$N426,1)</f>
        <v>D5 - Eutrophication</v>
      </c>
      <c r="R426" t="str">
        <f>INDEX(MSFD_Classified!E$2:E$506,Data!$N426,1)</f>
        <v/>
      </c>
      <c r="S426" t="str">
        <f>INDEX(MSFD_Classified!F$2:F$506,Data!$N426,1)</f>
        <v/>
      </c>
    </row>
    <row r="427" spans="1:19" x14ac:dyDescent="0.25">
      <c r="A427" s="10">
        <v>6</v>
      </c>
      <c r="B427" s="10" t="s">
        <v>257</v>
      </c>
      <c r="C427" s="10" t="s">
        <v>318</v>
      </c>
      <c r="D427" s="6">
        <v>39</v>
      </c>
      <c r="E427" s="6" t="s">
        <v>50</v>
      </c>
      <c r="F427" s="34" t="s">
        <v>162</v>
      </c>
      <c r="G427" s="6" t="s">
        <v>290</v>
      </c>
      <c r="H427" s="6">
        <v>140</v>
      </c>
      <c r="I427" s="6">
        <v>3.5</v>
      </c>
      <c r="J427" s="6">
        <v>2.2000000000000002</v>
      </c>
      <c r="K427" s="6">
        <v>13.4</v>
      </c>
      <c r="M427">
        <f>MATCH(F427,MSFD_Classified!$G$2:$G$506,0)</f>
        <v>126</v>
      </c>
      <c r="N427">
        <v>126</v>
      </c>
      <c r="O427" t="str">
        <f t="shared" si="6"/>
        <v>Chlorophyll a concentration</v>
      </c>
      <c r="P427" t="str">
        <f>INDEX(MSFD_Classified!$G$2:$G$506,Data!$N427,1)</f>
        <v>Chlorophyll a concentration</v>
      </c>
      <c r="Q427" t="str">
        <f>INDEX(MSFD_Classified!D$2:D$506,Data!$N427,1)</f>
        <v>D5 - Eutrophication</v>
      </c>
      <c r="R427" t="str">
        <f>INDEX(MSFD_Classified!E$2:E$506,Data!$N427,1)</f>
        <v/>
      </c>
      <c r="S427" t="str">
        <f>INDEX(MSFD_Classified!F$2:F$506,Data!$N427,1)</f>
        <v/>
      </c>
    </row>
    <row r="428" spans="1:19" x14ac:dyDescent="0.25">
      <c r="A428" s="10">
        <v>6</v>
      </c>
      <c r="B428" s="10" t="s">
        <v>257</v>
      </c>
      <c r="C428" s="10" t="s">
        <v>319</v>
      </c>
      <c r="D428" s="6">
        <v>40</v>
      </c>
      <c r="E428" s="6" t="s">
        <v>50</v>
      </c>
      <c r="F428" s="34" t="s">
        <v>162</v>
      </c>
      <c r="G428" s="6" t="s">
        <v>290</v>
      </c>
      <c r="H428" s="6">
        <v>140</v>
      </c>
      <c r="I428" s="6">
        <v>3.5</v>
      </c>
      <c r="J428" s="6">
        <v>2.2000000000000002</v>
      </c>
      <c r="K428" s="6">
        <v>7.9</v>
      </c>
      <c r="M428">
        <f>MATCH(F428,MSFD_Classified!$G$2:$G$506,0)</f>
        <v>126</v>
      </c>
      <c r="N428">
        <v>126</v>
      </c>
      <c r="O428" t="str">
        <f t="shared" si="6"/>
        <v>Chlorophyll a concentration</v>
      </c>
      <c r="P428" t="str">
        <f>INDEX(MSFD_Classified!$G$2:$G$506,Data!$N428,1)</f>
        <v>Chlorophyll a concentration</v>
      </c>
      <c r="Q428" t="str">
        <f>INDEX(MSFD_Classified!D$2:D$506,Data!$N428,1)</f>
        <v>D5 - Eutrophication</v>
      </c>
      <c r="R428" t="str">
        <f>INDEX(MSFD_Classified!E$2:E$506,Data!$N428,1)</f>
        <v/>
      </c>
      <c r="S428" t="str">
        <f>INDEX(MSFD_Classified!F$2:F$506,Data!$N428,1)</f>
        <v/>
      </c>
    </row>
    <row r="429" spans="1:19" x14ac:dyDescent="0.25">
      <c r="A429" s="10">
        <v>6</v>
      </c>
      <c r="B429" s="10" t="s">
        <v>257</v>
      </c>
      <c r="C429" s="10" t="s">
        <v>320</v>
      </c>
      <c r="D429" s="6">
        <v>41</v>
      </c>
      <c r="E429" s="6" t="s">
        <v>50</v>
      </c>
      <c r="F429" s="34" t="s">
        <v>162</v>
      </c>
      <c r="G429" s="6" t="s">
        <v>290</v>
      </c>
      <c r="H429" s="6">
        <v>140</v>
      </c>
      <c r="I429" s="6">
        <v>3.5</v>
      </c>
      <c r="J429" s="6">
        <v>2.2000000000000002</v>
      </c>
      <c r="K429" s="6">
        <v>14.5</v>
      </c>
      <c r="M429">
        <f>MATCH(F429,MSFD_Classified!$G$2:$G$506,0)</f>
        <v>126</v>
      </c>
      <c r="N429">
        <v>126</v>
      </c>
      <c r="O429" t="str">
        <f t="shared" si="6"/>
        <v>Chlorophyll a concentration</v>
      </c>
      <c r="P429" t="str">
        <f>INDEX(MSFD_Classified!$G$2:$G$506,Data!$N429,1)</f>
        <v>Chlorophyll a concentration</v>
      </c>
      <c r="Q429" t="str">
        <f>INDEX(MSFD_Classified!D$2:D$506,Data!$N429,1)</f>
        <v>D5 - Eutrophication</v>
      </c>
      <c r="R429" t="str">
        <f>INDEX(MSFD_Classified!E$2:E$506,Data!$N429,1)</f>
        <v/>
      </c>
      <c r="S429" t="str">
        <f>INDEX(MSFD_Classified!F$2:F$506,Data!$N429,1)</f>
        <v/>
      </c>
    </row>
    <row r="430" spans="1:19" x14ac:dyDescent="0.25">
      <c r="A430" s="10">
        <v>6</v>
      </c>
      <c r="B430" s="10" t="s">
        <v>257</v>
      </c>
      <c r="C430" s="10" t="s">
        <v>321</v>
      </c>
      <c r="D430" s="6">
        <v>42</v>
      </c>
      <c r="E430" s="6" t="s">
        <v>50</v>
      </c>
      <c r="F430" s="34" t="s">
        <v>162</v>
      </c>
      <c r="G430" s="6" t="s">
        <v>290</v>
      </c>
      <c r="H430" s="6">
        <v>140</v>
      </c>
      <c r="I430" s="6">
        <v>3.5</v>
      </c>
      <c r="J430" s="6">
        <v>2.2000000000000002</v>
      </c>
      <c r="K430" s="6">
        <v>6</v>
      </c>
      <c r="M430">
        <f>MATCH(F430,MSFD_Classified!$G$2:$G$506,0)</f>
        <v>126</v>
      </c>
      <c r="N430">
        <v>126</v>
      </c>
      <c r="O430" t="str">
        <f t="shared" si="6"/>
        <v>Chlorophyll a concentration</v>
      </c>
      <c r="P430" t="str">
        <f>INDEX(MSFD_Classified!$G$2:$G$506,Data!$N430,1)</f>
        <v>Chlorophyll a concentration</v>
      </c>
      <c r="Q430" t="str">
        <f>INDEX(MSFD_Classified!D$2:D$506,Data!$N430,1)</f>
        <v>D5 - Eutrophication</v>
      </c>
      <c r="R430" t="str">
        <f>INDEX(MSFD_Classified!E$2:E$506,Data!$N430,1)</f>
        <v/>
      </c>
      <c r="S430" t="str">
        <f>INDEX(MSFD_Classified!F$2:F$506,Data!$N430,1)</f>
        <v/>
      </c>
    </row>
    <row r="431" spans="1:19" x14ac:dyDescent="0.25">
      <c r="A431" s="10">
        <v>6</v>
      </c>
      <c r="B431" s="10" t="s">
        <v>257</v>
      </c>
      <c r="C431" s="10" t="s">
        <v>322</v>
      </c>
      <c r="D431" s="6">
        <v>43</v>
      </c>
      <c r="E431" s="6" t="s">
        <v>50</v>
      </c>
      <c r="F431" s="34" t="s">
        <v>162</v>
      </c>
      <c r="G431" s="6" t="s">
        <v>290</v>
      </c>
      <c r="H431" s="6">
        <v>140</v>
      </c>
      <c r="I431" s="6">
        <v>3.5</v>
      </c>
      <c r="J431" s="6">
        <v>2.2000000000000002</v>
      </c>
      <c r="K431" s="6">
        <v>14.1</v>
      </c>
      <c r="M431">
        <f>MATCH(F431,MSFD_Classified!$G$2:$G$506,0)</f>
        <v>126</v>
      </c>
      <c r="N431">
        <v>126</v>
      </c>
      <c r="O431" t="str">
        <f t="shared" si="6"/>
        <v>Chlorophyll a concentration</v>
      </c>
      <c r="P431" t="str">
        <f>INDEX(MSFD_Classified!$G$2:$G$506,Data!$N431,1)</f>
        <v>Chlorophyll a concentration</v>
      </c>
      <c r="Q431" t="str">
        <f>INDEX(MSFD_Classified!D$2:D$506,Data!$N431,1)</f>
        <v>D5 - Eutrophication</v>
      </c>
      <c r="R431" t="str">
        <f>INDEX(MSFD_Classified!E$2:E$506,Data!$N431,1)</f>
        <v/>
      </c>
      <c r="S431" t="str">
        <f>INDEX(MSFD_Classified!F$2:F$506,Data!$N431,1)</f>
        <v/>
      </c>
    </row>
    <row r="432" spans="1:19" x14ac:dyDescent="0.25">
      <c r="A432" s="10">
        <v>6</v>
      </c>
      <c r="B432" s="10" t="s">
        <v>257</v>
      </c>
      <c r="C432" s="10" t="s">
        <v>323</v>
      </c>
      <c r="D432" s="6">
        <v>45</v>
      </c>
      <c r="E432" s="6" t="s">
        <v>50</v>
      </c>
      <c r="F432" s="34" t="s">
        <v>162</v>
      </c>
      <c r="G432" s="6" t="s">
        <v>290</v>
      </c>
      <c r="H432" s="6">
        <v>140</v>
      </c>
      <c r="I432" s="6">
        <v>3.5</v>
      </c>
      <c r="J432" s="6">
        <v>2.2000000000000002</v>
      </c>
      <c r="K432" s="6">
        <v>13.3</v>
      </c>
      <c r="M432">
        <f>MATCH(F432,MSFD_Classified!$G$2:$G$506,0)</f>
        <v>126</v>
      </c>
      <c r="N432">
        <v>126</v>
      </c>
      <c r="O432" t="str">
        <f t="shared" si="6"/>
        <v>Chlorophyll a concentration</v>
      </c>
      <c r="P432" t="str">
        <f>INDEX(MSFD_Classified!$G$2:$G$506,Data!$N432,1)</f>
        <v>Chlorophyll a concentration</v>
      </c>
      <c r="Q432" t="str">
        <f>INDEX(MSFD_Classified!D$2:D$506,Data!$N432,1)</f>
        <v>D5 - Eutrophication</v>
      </c>
      <c r="R432" t="str">
        <f>INDEX(MSFD_Classified!E$2:E$506,Data!$N432,1)</f>
        <v/>
      </c>
      <c r="S432" t="str">
        <f>INDEX(MSFD_Classified!F$2:F$506,Data!$N432,1)</f>
        <v/>
      </c>
    </row>
    <row r="433" spans="1:19" x14ac:dyDescent="0.25">
      <c r="A433" s="10">
        <v>6</v>
      </c>
      <c r="B433" s="10" t="s">
        <v>257</v>
      </c>
      <c r="C433" s="10" t="s">
        <v>324</v>
      </c>
      <c r="D433" s="6">
        <v>46</v>
      </c>
      <c r="E433" s="6" t="s">
        <v>50</v>
      </c>
      <c r="F433" s="34" t="s">
        <v>162</v>
      </c>
      <c r="G433" s="6" t="s">
        <v>290</v>
      </c>
      <c r="H433" s="6">
        <v>140</v>
      </c>
      <c r="I433" s="6">
        <v>3.5</v>
      </c>
      <c r="J433" s="6">
        <v>2.2000000000000002</v>
      </c>
      <c r="K433" s="6">
        <v>10.4</v>
      </c>
      <c r="M433">
        <f>MATCH(F433,MSFD_Classified!$G$2:$G$506,0)</f>
        <v>126</v>
      </c>
      <c r="N433">
        <v>126</v>
      </c>
      <c r="O433" t="str">
        <f t="shared" si="6"/>
        <v>Chlorophyll a concentration</v>
      </c>
      <c r="P433" t="str">
        <f>INDEX(MSFD_Classified!$G$2:$G$506,Data!$N433,1)</f>
        <v>Chlorophyll a concentration</v>
      </c>
      <c r="Q433" t="str">
        <f>INDEX(MSFD_Classified!D$2:D$506,Data!$N433,1)</f>
        <v>D5 - Eutrophication</v>
      </c>
      <c r="R433" t="str">
        <f>INDEX(MSFD_Classified!E$2:E$506,Data!$N433,1)</f>
        <v/>
      </c>
      <c r="S433" t="str">
        <f>INDEX(MSFD_Classified!F$2:F$506,Data!$N433,1)</f>
        <v/>
      </c>
    </row>
    <row r="434" spans="1:19" x14ac:dyDescent="0.25">
      <c r="A434" s="10">
        <v>6</v>
      </c>
      <c r="B434" s="10" t="s">
        <v>257</v>
      </c>
      <c r="C434" s="10" t="s">
        <v>325</v>
      </c>
      <c r="D434" s="6">
        <v>47</v>
      </c>
      <c r="E434" s="6" t="s">
        <v>50</v>
      </c>
      <c r="F434" s="34" t="s">
        <v>162</v>
      </c>
      <c r="G434" s="6" t="s">
        <v>290</v>
      </c>
      <c r="H434" s="6">
        <v>140</v>
      </c>
      <c r="I434" s="6">
        <v>3.5</v>
      </c>
      <c r="J434" s="6">
        <v>2.2000000000000002</v>
      </c>
      <c r="K434" s="6">
        <v>10.9</v>
      </c>
      <c r="M434">
        <f>MATCH(F434,MSFD_Classified!$G$2:$G$506,0)</f>
        <v>126</v>
      </c>
      <c r="N434">
        <v>126</v>
      </c>
      <c r="O434" t="str">
        <f t="shared" si="6"/>
        <v>Chlorophyll a concentration</v>
      </c>
      <c r="P434" t="str">
        <f>INDEX(MSFD_Classified!$G$2:$G$506,Data!$N434,1)</f>
        <v>Chlorophyll a concentration</v>
      </c>
      <c r="Q434" t="str">
        <f>INDEX(MSFD_Classified!D$2:D$506,Data!$N434,1)</f>
        <v>D5 - Eutrophication</v>
      </c>
      <c r="R434" t="str">
        <f>INDEX(MSFD_Classified!E$2:E$506,Data!$N434,1)</f>
        <v/>
      </c>
      <c r="S434" t="str">
        <f>INDEX(MSFD_Classified!F$2:F$506,Data!$N434,1)</f>
        <v/>
      </c>
    </row>
    <row r="435" spans="1:19" x14ac:dyDescent="0.25">
      <c r="A435" s="10">
        <v>6</v>
      </c>
      <c r="B435" s="10" t="s">
        <v>257</v>
      </c>
      <c r="C435" s="10" t="s">
        <v>326</v>
      </c>
      <c r="D435" s="6">
        <v>48</v>
      </c>
      <c r="E435" s="6" t="s">
        <v>50</v>
      </c>
      <c r="F435" s="34" t="s">
        <v>162</v>
      </c>
      <c r="G435" s="6" t="s">
        <v>290</v>
      </c>
      <c r="H435" s="6">
        <v>140</v>
      </c>
      <c r="I435" s="6">
        <v>3.5</v>
      </c>
      <c r="J435" s="6">
        <v>2.2000000000000002</v>
      </c>
      <c r="K435" s="6">
        <v>17.5</v>
      </c>
      <c r="M435">
        <f>MATCH(F435,MSFD_Classified!$G$2:$G$506,0)</f>
        <v>126</v>
      </c>
      <c r="N435">
        <v>126</v>
      </c>
      <c r="O435" t="str">
        <f t="shared" si="6"/>
        <v>Chlorophyll a concentration</v>
      </c>
      <c r="P435" t="str">
        <f>INDEX(MSFD_Classified!$G$2:$G$506,Data!$N435,1)</f>
        <v>Chlorophyll a concentration</v>
      </c>
      <c r="Q435" t="str">
        <f>INDEX(MSFD_Classified!D$2:D$506,Data!$N435,1)</f>
        <v>D5 - Eutrophication</v>
      </c>
      <c r="R435" t="str">
        <f>INDEX(MSFD_Classified!E$2:E$506,Data!$N435,1)</f>
        <v/>
      </c>
      <c r="S435" t="str">
        <f>INDEX(MSFD_Classified!F$2:F$506,Data!$N435,1)</f>
        <v/>
      </c>
    </row>
    <row r="436" spans="1:19" x14ac:dyDescent="0.25">
      <c r="A436" s="10">
        <v>6</v>
      </c>
      <c r="B436" s="10" t="s">
        <v>257</v>
      </c>
      <c r="C436" s="10" t="s">
        <v>327</v>
      </c>
      <c r="D436" s="6">
        <v>49</v>
      </c>
      <c r="E436" s="6" t="s">
        <v>50</v>
      </c>
      <c r="F436" s="34" t="s">
        <v>162</v>
      </c>
      <c r="G436" s="6" t="s">
        <v>290</v>
      </c>
      <c r="H436" s="6">
        <v>140</v>
      </c>
      <c r="I436" s="6">
        <v>3.5</v>
      </c>
      <c r="J436" s="6">
        <v>2.2000000000000002</v>
      </c>
      <c r="K436" s="6">
        <v>17.8</v>
      </c>
      <c r="M436">
        <f>MATCH(F436,MSFD_Classified!$G$2:$G$506,0)</f>
        <v>126</v>
      </c>
      <c r="N436">
        <v>126</v>
      </c>
      <c r="O436" t="str">
        <f t="shared" si="6"/>
        <v>Chlorophyll a concentration</v>
      </c>
      <c r="P436" t="str">
        <f>INDEX(MSFD_Classified!$G$2:$G$506,Data!$N436,1)</f>
        <v>Chlorophyll a concentration</v>
      </c>
      <c r="Q436" t="str">
        <f>INDEX(MSFD_Classified!D$2:D$506,Data!$N436,1)</f>
        <v>D5 - Eutrophication</v>
      </c>
      <c r="R436" t="str">
        <f>INDEX(MSFD_Classified!E$2:E$506,Data!$N436,1)</f>
        <v/>
      </c>
      <c r="S436" t="str">
        <f>INDEX(MSFD_Classified!F$2:F$506,Data!$N436,1)</f>
        <v/>
      </c>
    </row>
    <row r="437" spans="1:19" x14ac:dyDescent="0.25">
      <c r="A437" s="10">
        <v>6</v>
      </c>
      <c r="B437" s="10" t="s">
        <v>257</v>
      </c>
      <c r="C437" s="10" t="s">
        <v>328</v>
      </c>
      <c r="D437" s="6">
        <v>50</v>
      </c>
      <c r="E437" s="6" t="s">
        <v>50</v>
      </c>
      <c r="F437" s="34" t="s">
        <v>162</v>
      </c>
      <c r="G437" s="6" t="s">
        <v>290</v>
      </c>
      <c r="H437" s="6">
        <v>140</v>
      </c>
      <c r="I437" s="6">
        <v>3.5</v>
      </c>
      <c r="J437" s="6">
        <v>2.2000000000000002</v>
      </c>
      <c r="K437" s="6">
        <v>11.1</v>
      </c>
      <c r="M437">
        <f>MATCH(F437,MSFD_Classified!$G$2:$G$506,0)</f>
        <v>126</v>
      </c>
      <c r="N437">
        <v>126</v>
      </c>
      <c r="O437" t="str">
        <f t="shared" si="6"/>
        <v>Chlorophyll a concentration</v>
      </c>
      <c r="P437" t="str">
        <f>INDEX(MSFD_Classified!$G$2:$G$506,Data!$N437,1)</f>
        <v>Chlorophyll a concentration</v>
      </c>
      <c r="Q437" t="str">
        <f>INDEX(MSFD_Classified!D$2:D$506,Data!$N437,1)</f>
        <v>D5 - Eutrophication</v>
      </c>
      <c r="R437" t="str">
        <f>INDEX(MSFD_Classified!E$2:E$506,Data!$N437,1)</f>
        <v/>
      </c>
      <c r="S437" t="str">
        <f>INDEX(MSFD_Classified!F$2:F$506,Data!$N437,1)</f>
        <v/>
      </c>
    </row>
    <row r="438" spans="1:19" x14ac:dyDescent="0.25">
      <c r="A438" s="10">
        <v>6</v>
      </c>
      <c r="B438" s="10" t="s">
        <v>257</v>
      </c>
      <c r="C438" s="10" t="s">
        <v>329</v>
      </c>
      <c r="D438" s="6">
        <v>51</v>
      </c>
      <c r="E438" s="6" t="s">
        <v>50</v>
      </c>
      <c r="F438" s="34" t="s">
        <v>162</v>
      </c>
      <c r="G438" s="6" t="s">
        <v>290</v>
      </c>
      <c r="H438" s="6">
        <v>140</v>
      </c>
      <c r="I438" s="6">
        <v>3.5</v>
      </c>
      <c r="J438" s="6">
        <v>2.2000000000000002</v>
      </c>
      <c r="K438" s="6">
        <v>13.6</v>
      </c>
      <c r="M438">
        <f>MATCH(F438,MSFD_Classified!$G$2:$G$506,0)</f>
        <v>126</v>
      </c>
      <c r="N438">
        <v>126</v>
      </c>
      <c r="O438" t="str">
        <f t="shared" si="6"/>
        <v>Chlorophyll a concentration</v>
      </c>
      <c r="P438" t="str">
        <f>INDEX(MSFD_Classified!$G$2:$G$506,Data!$N438,1)</f>
        <v>Chlorophyll a concentration</v>
      </c>
      <c r="Q438" t="str">
        <f>INDEX(MSFD_Classified!D$2:D$506,Data!$N438,1)</f>
        <v>D5 - Eutrophication</v>
      </c>
      <c r="R438" t="str">
        <f>INDEX(MSFD_Classified!E$2:E$506,Data!$N438,1)</f>
        <v/>
      </c>
      <c r="S438" t="str">
        <f>INDEX(MSFD_Classified!F$2:F$506,Data!$N438,1)</f>
        <v/>
      </c>
    </row>
    <row r="439" spans="1:19" x14ac:dyDescent="0.25">
      <c r="A439" s="10">
        <v>6</v>
      </c>
      <c r="B439" s="10" t="s">
        <v>257</v>
      </c>
      <c r="C439" s="35" t="s">
        <v>330</v>
      </c>
      <c r="D439" s="6">
        <v>52</v>
      </c>
      <c r="E439" s="6" t="s">
        <v>50</v>
      </c>
      <c r="F439" s="34" t="s">
        <v>162</v>
      </c>
      <c r="G439" s="6" t="s">
        <v>290</v>
      </c>
      <c r="H439" s="6">
        <v>140</v>
      </c>
      <c r="I439" s="6">
        <v>3.5</v>
      </c>
      <c r="J439" s="6">
        <v>2.2000000000000002</v>
      </c>
      <c r="K439" s="36">
        <v>11.4</v>
      </c>
      <c r="M439">
        <f>MATCH(F439,MSFD_Classified!$G$2:$G$506,0)</f>
        <v>126</v>
      </c>
      <c r="N439">
        <v>126</v>
      </c>
      <c r="O439" t="str">
        <f t="shared" si="6"/>
        <v>Chlorophyll a concentration</v>
      </c>
      <c r="P439" t="str">
        <f>INDEX(MSFD_Classified!$G$2:$G$506,Data!$N439,1)</f>
        <v>Chlorophyll a concentration</v>
      </c>
      <c r="Q439" t="str">
        <f>INDEX(MSFD_Classified!D$2:D$506,Data!$N439,1)</f>
        <v>D5 - Eutrophication</v>
      </c>
      <c r="R439" t="str">
        <f>INDEX(MSFD_Classified!E$2:E$506,Data!$N439,1)</f>
        <v/>
      </c>
      <c r="S439" t="str">
        <f>INDEX(MSFD_Classified!F$2:F$506,Data!$N439,1)</f>
        <v/>
      </c>
    </row>
    <row r="440" spans="1:19" x14ac:dyDescent="0.25">
      <c r="A440" s="10">
        <v>6</v>
      </c>
      <c r="B440" s="10" t="s">
        <v>257</v>
      </c>
      <c r="C440" s="10" t="s">
        <v>331</v>
      </c>
      <c r="D440" s="6">
        <v>53</v>
      </c>
      <c r="E440" s="6" t="s">
        <v>50</v>
      </c>
      <c r="F440" s="34" t="s">
        <v>162</v>
      </c>
      <c r="G440" s="6" t="s">
        <v>290</v>
      </c>
      <c r="H440" s="6">
        <v>150</v>
      </c>
      <c r="I440" s="6">
        <v>2.2999999999999998</v>
      </c>
      <c r="J440" s="36">
        <v>1.5</v>
      </c>
      <c r="K440" s="6">
        <v>6.5</v>
      </c>
      <c r="M440">
        <f>MATCH(F440,MSFD_Classified!$G$2:$G$506,0)</f>
        <v>126</v>
      </c>
      <c r="N440">
        <v>126</v>
      </c>
      <c r="O440" t="str">
        <f t="shared" si="6"/>
        <v>Chlorophyll a concentration</v>
      </c>
      <c r="P440" t="str">
        <f>INDEX(MSFD_Classified!$G$2:$G$506,Data!$N440,1)</f>
        <v>Chlorophyll a concentration</v>
      </c>
      <c r="Q440" t="str">
        <f>INDEX(MSFD_Classified!D$2:D$506,Data!$N440,1)</f>
        <v>D5 - Eutrophication</v>
      </c>
      <c r="R440" t="str">
        <f>INDEX(MSFD_Classified!E$2:E$506,Data!$N440,1)</f>
        <v/>
      </c>
      <c r="S440" t="str">
        <f>INDEX(MSFD_Classified!F$2:F$506,Data!$N440,1)</f>
        <v/>
      </c>
    </row>
    <row r="441" spans="1:19" x14ac:dyDescent="0.25">
      <c r="A441" s="10">
        <v>6</v>
      </c>
      <c r="B441" s="10" t="s">
        <v>257</v>
      </c>
      <c r="C441" s="10" t="s">
        <v>332</v>
      </c>
      <c r="D441" s="6">
        <v>54</v>
      </c>
      <c r="E441" s="6" t="s">
        <v>50</v>
      </c>
      <c r="F441" s="34" t="s">
        <v>162</v>
      </c>
      <c r="G441" s="6" t="s">
        <v>290</v>
      </c>
      <c r="H441" s="6">
        <v>150</v>
      </c>
      <c r="I441" s="6">
        <v>2.2999999999999998</v>
      </c>
      <c r="J441" s="36">
        <v>1.5</v>
      </c>
      <c r="K441" s="6">
        <v>10.8</v>
      </c>
      <c r="M441">
        <f>MATCH(F441,MSFD_Classified!$G$2:$G$506,0)</f>
        <v>126</v>
      </c>
      <c r="N441">
        <v>126</v>
      </c>
      <c r="O441" t="str">
        <f t="shared" si="6"/>
        <v>Chlorophyll a concentration</v>
      </c>
      <c r="P441" t="str">
        <f>INDEX(MSFD_Classified!$G$2:$G$506,Data!$N441,1)</f>
        <v>Chlorophyll a concentration</v>
      </c>
      <c r="Q441" t="str">
        <f>INDEX(MSFD_Classified!D$2:D$506,Data!$N441,1)</f>
        <v>D5 - Eutrophication</v>
      </c>
      <c r="R441" t="str">
        <f>INDEX(MSFD_Classified!E$2:E$506,Data!$N441,1)</f>
        <v/>
      </c>
      <c r="S441" t="str">
        <f>INDEX(MSFD_Classified!F$2:F$506,Data!$N441,1)</f>
        <v/>
      </c>
    </row>
    <row r="442" spans="1:19" x14ac:dyDescent="0.25">
      <c r="A442" s="10">
        <v>6</v>
      </c>
      <c r="B442" s="10" t="s">
        <v>257</v>
      </c>
      <c r="C442" s="35" t="s">
        <v>333</v>
      </c>
      <c r="D442" s="6">
        <v>55</v>
      </c>
      <c r="E442" s="6" t="s">
        <v>50</v>
      </c>
      <c r="F442" s="34" t="s">
        <v>162</v>
      </c>
      <c r="G442" s="6" t="s">
        <v>290</v>
      </c>
      <c r="H442" s="6">
        <v>150</v>
      </c>
      <c r="I442" s="6">
        <v>2.2999999999999998</v>
      </c>
      <c r="J442" s="36">
        <v>1.5</v>
      </c>
      <c r="K442" s="36">
        <v>4.9000000000000004</v>
      </c>
      <c r="M442">
        <f>MATCH(F442,MSFD_Classified!$G$2:$G$506,0)</f>
        <v>126</v>
      </c>
      <c r="N442">
        <v>126</v>
      </c>
      <c r="O442" t="str">
        <f t="shared" si="6"/>
        <v>Chlorophyll a concentration</v>
      </c>
      <c r="P442" t="str">
        <f>INDEX(MSFD_Classified!$G$2:$G$506,Data!$N442,1)</f>
        <v>Chlorophyll a concentration</v>
      </c>
      <c r="Q442" t="str">
        <f>INDEX(MSFD_Classified!D$2:D$506,Data!$N442,1)</f>
        <v>D5 - Eutrophication</v>
      </c>
      <c r="R442" t="str">
        <f>INDEX(MSFD_Classified!E$2:E$506,Data!$N442,1)</f>
        <v/>
      </c>
      <c r="S442" t="str">
        <f>INDEX(MSFD_Classified!F$2:F$506,Data!$N442,1)</f>
        <v/>
      </c>
    </row>
    <row r="443" spans="1:19" x14ac:dyDescent="0.25">
      <c r="A443" s="10">
        <v>6</v>
      </c>
      <c r="B443" s="10" t="s">
        <v>257</v>
      </c>
      <c r="C443" s="10" t="s">
        <v>334</v>
      </c>
      <c r="D443" s="6">
        <v>56</v>
      </c>
      <c r="E443" s="6" t="s">
        <v>50</v>
      </c>
      <c r="F443" s="34" t="s">
        <v>162</v>
      </c>
      <c r="G443" s="6" t="s">
        <v>290</v>
      </c>
      <c r="H443" s="6">
        <v>50</v>
      </c>
      <c r="I443" s="6">
        <v>2.5</v>
      </c>
      <c r="J443" s="6">
        <v>1.6</v>
      </c>
      <c r="K443" s="6">
        <v>6.5</v>
      </c>
      <c r="M443">
        <f>MATCH(F443,MSFD_Classified!$G$2:$G$506,0)</f>
        <v>126</v>
      </c>
      <c r="N443">
        <v>126</v>
      </c>
      <c r="O443" t="str">
        <f t="shared" si="6"/>
        <v>Chlorophyll a concentration</v>
      </c>
      <c r="P443" t="str">
        <f>INDEX(MSFD_Classified!$G$2:$G$506,Data!$N443,1)</f>
        <v>Chlorophyll a concentration</v>
      </c>
      <c r="Q443" t="str">
        <f>INDEX(MSFD_Classified!D$2:D$506,Data!$N443,1)</f>
        <v>D5 - Eutrophication</v>
      </c>
      <c r="R443" t="str">
        <f>INDEX(MSFD_Classified!E$2:E$506,Data!$N443,1)</f>
        <v/>
      </c>
      <c r="S443" t="str">
        <f>INDEX(MSFD_Classified!F$2:F$506,Data!$N443,1)</f>
        <v/>
      </c>
    </row>
    <row r="444" spans="1:19" x14ac:dyDescent="0.25">
      <c r="A444" s="10">
        <v>6</v>
      </c>
      <c r="B444" s="10" t="s">
        <v>257</v>
      </c>
      <c r="C444" s="10" t="s">
        <v>335</v>
      </c>
      <c r="D444" s="6">
        <v>57</v>
      </c>
      <c r="E444" s="6" t="s">
        <v>50</v>
      </c>
      <c r="F444" s="34" t="s">
        <v>162</v>
      </c>
      <c r="G444" s="6" t="s">
        <v>290</v>
      </c>
      <c r="H444" s="6">
        <v>50</v>
      </c>
      <c r="I444" s="6">
        <v>2.5</v>
      </c>
      <c r="J444" s="6">
        <v>1.6</v>
      </c>
      <c r="K444" s="6">
        <v>5.66</v>
      </c>
      <c r="M444">
        <f>MATCH(F444,MSFD_Classified!$G$2:$G$506,0)</f>
        <v>126</v>
      </c>
      <c r="N444">
        <v>126</v>
      </c>
      <c r="O444" t="str">
        <f t="shared" si="6"/>
        <v>Chlorophyll a concentration</v>
      </c>
      <c r="P444" t="str">
        <f>INDEX(MSFD_Classified!$G$2:$G$506,Data!$N444,1)</f>
        <v>Chlorophyll a concentration</v>
      </c>
      <c r="Q444" t="str">
        <f>INDEX(MSFD_Classified!D$2:D$506,Data!$N444,1)</f>
        <v>D5 - Eutrophication</v>
      </c>
      <c r="R444" t="str">
        <f>INDEX(MSFD_Classified!E$2:E$506,Data!$N444,1)</f>
        <v/>
      </c>
      <c r="S444" t="str">
        <f>INDEX(MSFD_Classified!F$2:F$506,Data!$N444,1)</f>
        <v/>
      </c>
    </row>
    <row r="445" spans="1:19" x14ac:dyDescent="0.25">
      <c r="A445" s="10">
        <v>6</v>
      </c>
      <c r="B445" s="10" t="s">
        <v>257</v>
      </c>
      <c r="C445" s="10" t="s">
        <v>336</v>
      </c>
      <c r="D445" s="6">
        <v>58</v>
      </c>
      <c r="E445" s="6" t="s">
        <v>50</v>
      </c>
      <c r="F445" s="34" t="s">
        <v>162</v>
      </c>
      <c r="G445" s="6" t="s">
        <v>290</v>
      </c>
      <c r="H445" s="6">
        <v>50</v>
      </c>
      <c r="I445" s="6">
        <v>2.5</v>
      </c>
      <c r="J445" s="6">
        <v>1.6</v>
      </c>
      <c r="K445" s="6">
        <v>6.2</v>
      </c>
      <c r="M445">
        <f>MATCH(F445,MSFD_Classified!$G$2:$G$506,0)</f>
        <v>126</v>
      </c>
      <c r="N445">
        <v>126</v>
      </c>
      <c r="O445" t="str">
        <f t="shared" si="6"/>
        <v>Chlorophyll a concentration</v>
      </c>
      <c r="P445" t="str">
        <f>INDEX(MSFD_Classified!$G$2:$G$506,Data!$N445,1)</f>
        <v>Chlorophyll a concentration</v>
      </c>
      <c r="Q445" t="str">
        <f>INDEX(MSFD_Classified!D$2:D$506,Data!$N445,1)</f>
        <v>D5 - Eutrophication</v>
      </c>
      <c r="R445" t="str">
        <f>INDEX(MSFD_Classified!E$2:E$506,Data!$N445,1)</f>
        <v/>
      </c>
      <c r="S445" t="str">
        <f>INDEX(MSFD_Classified!F$2:F$506,Data!$N445,1)</f>
        <v/>
      </c>
    </row>
    <row r="446" spans="1:19" x14ac:dyDescent="0.25">
      <c r="A446" s="10">
        <v>6</v>
      </c>
      <c r="B446" s="10" t="s">
        <v>257</v>
      </c>
      <c r="C446" s="10" t="s">
        <v>337</v>
      </c>
      <c r="D446" s="6">
        <v>59</v>
      </c>
      <c r="E446" s="6" t="s">
        <v>50</v>
      </c>
      <c r="F446" s="34" t="s">
        <v>162</v>
      </c>
      <c r="G446" s="6" t="s">
        <v>290</v>
      </c>
      <c r="H446" s="6">
        <v>50</v>
      </c>
      <c r="I446" s="6">
        <v>2.5</v>
      </c>
      <c r="J446" s="6">
        <v>1.6</v>
      </c>
      <c r="K446" s="6">
        <v>7.7</v>
      </c>
      <c r="M446">
        <f>MATCH(F446,MSFD_Classified!$G$2:$G$506,0)</f>
        <v>126</v>
      </c>
      <c r="N446">
        <v>126</v>
      </c>
      <c r="O446" t="str">
        <f t="shared" si="6"/>
        <v>Chlorophyll a concentration</v>
      </c>
      <c r="P446" t="str">
        <f>INDEX(MSFD_Classified!$G$2:$G$506,Data!$N446,1)</f>
        <v>Chlorophyll a concentration</v>
      </c>
      <c r="Q446" t="str">
        <f>INDEX(MSFD_Classified!D$2:D$506,Data!$N446,1)</f>
        <v>D5 - Eutrophication</v>
      </c>
      <c r="R446" t="str">
        <f>INDEX(MSFD_Classified!E$2:E$506,Data!$N446,1)</f>
        <v/>
      </c>
      <c r="S446" t="str">
        <f>INDEX(MSFD_Classified!F$2:F$506,Data!$N446,1)</f>
        <v/>
      </c>
    </row>
    <row r="447" spans="1:19" x14ac:dyDescent="0.25">
      <c r="A447" s="10">
        <v>6</v>
      </c>
      <c r="B447" s="10" t="s">
        <v>257</v>
      </c>
      <c r="C447" s="35" t="s">
        <v>338</v>
      </c>
      <c r="D447" s="6">
        <v>60</v>
      </c>
      <c r="E447" s="6" t="s">
        <v>50</v>
      </c>
      <c r="F447" s="34" t="s">
        <v>162</v>
      </c>
      <c r="G447" s="6" t="s">
        <v>290</v>
      </c>
      <c r="H447" s="6">
        <v>50</v>
      </c>
      <c r="I447" s="6">
        <v>2.5</v>
      </c>
      <c r="J447" s="6">
        <v>1.6</v>
      </c>
      <c r="K447" s="36">
        <v>7.6</v>
      </c>
      <c r="M447">
        <f>MATCH(F447,MSFD_Classified!$G$2:$G$506,0)</f>
        <v>126</v>
      </c>
      <c r="N447">
        <v>126</v>
      </c>
      <c r="O447" t="str">
        <f t="shared" si="6"/>
        <v>Chlorophyll a concentration</v>
      </c>
      <c r="P447" t="str">
        <f>INDEX(MSFD_Classified!$G$2:$G$506,Data!$N447,1)</f>
        <v>Chlorophyll a concentration</v>
      </c>
      <c r="Q447" t="str">
        <f>INDEX(MSFD_Classified!D$2:D$506,Data!$N447,1)</f>
        <v>D5 - Eutrophication</v>
      </c>
      <c r="R447" t="str">
        <f>INDEX(MSFD_Classified!E$2:E$506,Data!$N447,1)</f>
        <v/>
      </c>
      <c r="S447" t="str">
        <f>INDEX(MSFD_Classified!F$2:F$506,Data!$N447,1)</f>
        <v/>
      </c>
    </row>
    <row r="448" spans="1:19" x14ac:dyDescent="0.25">
      <c r="A448" s="10">
        <v>6</v>
      </c>
      <c r="B448" s="10" t="s">
        <v>257</v>
      </c>
      <c r="C448" s="10" t="s">
        <v>291</v>
      </c>
      <c r="D448" s="6">
        <v>11</v>
      </c>
      <c r="E448" s="6" t="s">
        <v>60</v>
      </c>
      <c r="F448" s="37" t="s">
        <v>339</v>
      </c>
      <c r="G448" s="6" t="s">
        <v>183</v>
      </c>
      <c r="H448" s="6">
        <v>0</v>
      </c>
      <c r="I448" s="6">
        <v>3.2</v>
      </c>
      <c r="J448" s="6">
        <v>4.2</v>
      </c>
      <c r="K448" s="6">
        <v>2.1</v>
      </c>
      <c r="M448">
        <f>MATCH(F448,MSFD_Classified!$G$2:$G$506,0)</f>
        <v>228</v>
      </c>
      <c r="N448">
        <v>228</v>
      </c>
      <c r="O448" t="str">
        <f t="shared" si="6"/>
        <v>Fucus growth depth, sheltered</v>
      </c>
      <c r="P448" t="str">
        <f>INDEX(MSFD_Classified!$G$2:$G$506,Data!$N448,1)</f>
        <v>Fucus growth depth, sheltered</v>
      </c>
      <c r="Q448" t="str">
        <f>INDEX(MSFD_Classified!D$2:D$506,Data!$N448,1)</f>
        <v>D1 - Biological diversity</v>
      </c>
      <c r="R448" t="str">
        <f>INDEX(MSFD_Classified!E$2:E$506,Data!$N448,1)</f>
        <v>Plants</v>
      </c>
      <c r="S448" t="str">
        <f>INDEX(MSFD_Classified!F$2:F$506,Data!$N448,1)</f>
        <v>Macroalgae</v>
      </c>
    </row>
    <row r="449" spans="1:19" x14ac:dyDescent="0.25">
      <c r="A449" s="10">
        <v>6</v>
      </c>
      <c r="B449" s="10" t="s">
        <v>257</v>
      </c>
      <c r="C449" s="10" t="s">
        <v>292</v>
      </c>
      <c r="D449" s="6">
        <v>12</v>
      </c>
      <c r="E449" s="6" t="s">
        <v>60</v>
      </c>
      <c r="F449" s="37" t="s">
        <v>339</v>
      </c>
      <c r="G449" s="6" t="s">
        <v>183</v>
      </c>
      <c r="H449" s="6">
        <v>0</v>
      </c>
      <c r="I449" s="6">
        <v>3.2</v>
      </c>
      <c r="J449" s="6">
        <v>4.2</v>
      </c>
      <c r="K449" s="6">
        <v>1.88</v>
      </c>
      <c r="M449">
        <f>MATCH(F449,MSFD_Classified!$G$2:$G$506,0)</f>
        <v>228</v>
      </c>
      <c r="N449">
        <v>228</v>
      </c>
      <c r="O449" t="str">
        <f t="shared" si="6"/>
        <v>Fucus growth depth, sheltered</v>
      </c>
      <c r="P449" t="str">
        <f>INDEX(MSFD_Classified!$G$2:$G$506,Data!$N449,1)</f>
        <v>Fucus growth depth, sheltered</v>
      </c>
      <c r="Q449" t="str">
        <f>INDEX(MSFD_Classified!D$2:D$506,Data!$N449,1)</f>
        <v>D1 - Biological diversity</v>
      </c>
      <c r="R449" t="str">
        <f>INDEX(MSFD_Classified!E$2:E$506,Data!$N449,1)</f>
        <v>Plants</v>
      </c>
      <c r="S449" t="str">
        <f>INDEX(MSFD_Classified!F$2:F$506,Data!$N449,1)</f>
        <v>Macroalgae</v>
      </c>
    </row>
    <row r="450" spans="1:19" x14ac:dyDescent="0.25">
      <c r="A450" s="10">
        <v>6</v>
      </c>
      <c r="B450" s="10" t="s">
        <v>257</v>
      </c>
      <c r="C450" s="10" t="s">
        <v>293</v>
      </c>
      <c r="D450" s="6">
        <v>13</v>
      </c>
      <c r="E450" s="6" t="s">
        <v>60</v>
      </c>
      <c r="F450" s="37" t="s">
        <v>339</v>
      </c>
      <c r="G450" s="6" t="s">
        <v>183</v>
      </c>
      <c r="H450" s="6">
        <v>0</v>
      </c>
      <c r="I450" s="6">
        <v>3.2</v>
      </c>
      <c r="J450" s="6">
        <v>4.2</v>
      </c>
      <c r="K450" s="6">
        <v>1.2</v>
      </c>
      <c r="M450">
        <f>MATCH(F450,MSFD_Classified!$G$2:$G$506,0)</f>
        <v>228</v>
      </c>
      <c r="N450">
        <v>228</v>
      </c>
      <c r="O450" t="str">
        <f t="shared" si="6"/>
        <v>Fucus growth depth, sheltered</v>
      </c>
      <c r="P450" t="str">
        <f>INDEX(MSFD_Classified!$G$2:$G$506,Data!$N450,1)</f>
        <v>Fucus growth depth, sheltered</v>
      </c>
      <c r="Q450" t="str">
        <f>INDEX(MSFD_Classified!D$2:D$506,Data!$N450,1)</f>
        <v>D1 - Biological diversity</v>
      </c>
      <c r="R450" t="str">
        <f>INDEX(MSFD_Classified!E$2:E$506,Data!$N450,1)</f>
        <v>Plants</v>
      </c>
      <c r="S450" t="str">
        <f>INDEX(MSFD_Classified!F$2:F$506,Data!$N450,1)</f>
        <v>Macroalgae</v>
      </c>
    </row>
    <row r="451" spans="1:19" x14ac:dyDescent="0.25">
      <c r="A451" s="10">
        <v>6</v>
      </c>
      <c r="B451" s="10" t="s">
        <v>257</v>
      </c>
      <c r="C451" s="10" t="s">
        <v>296</v>
      </c>
      <c r="D451" s="6">
        <v>17</v>
      </c>
      <c r="E451" s="6" t="s">
        <v>60</v>
      </c>
      <c r="F451" s="37" t="s">
        <v>339</v>
      </c>
      <c r="G451" s="6" t="s">
        <v>183</v>
      </c>
      <c r="H451" s="6">
        <v>0</v>
      </c>
      <c r="I451" s="6">
        <v>3.2</v>
      </c>
      <c r="J451" s="6">
        <v>4.2</v>
      </c>
      <c r="K451" s="6">
        <v>1.6</v>
      </c>
      <c r="M451">
        <f>MATCH(F451,MSFD_Classified!$G$2:$G$506,0)</f>
        <v>228</v>
      </c>
      <c r="N451">
        <v>228</v>
      </c>
      <c r="O451" t="str">
        <f t="shared" ref="O451:O514" si="7">F451</f>
        <v>Fucus growth depth, sheltered</v>
      </c>
      <c r="P451" t="str">
        <f>INDEX(MSFD_Classified!$G$2:$G$506,Data!$N451,1)</f>
        <v>Fucus growth depth, sheltered</v>
      </c>
      <c r="Q451" t="str">
        <f>INDEX(MSFD_Classified!D$2:D$506,Data!$N451,1)</f>
        <v>D1 - Biological diversity</v>
      </c>
      <c r="R451" t="str">
        <f>INDEX(MSFD_Classified!E$2:E$506,Data!$N451,1)</f>
        <v>Plants</v>
      </c>
      <c r="S451" t="str">
        <f>INDEX(MSFD_Classified!F$2:F$506,Data!$N451,1)</f>
        <v>Macroalgae</v>
      </c>
    </row>
    <row r="452" spans="1:19" x14ac:dyDescent="0.25">
      <c r="A452" s="10">
        <v>6</v>
      </c>
      <c r="B452" s="10" t="s">
        <v>257</v>
      </c>
      <c r="C452" s="10" t="s">
        <v>299</v>
      </c>
      <c r="D452" s="6">
        <v>20</v>
      </c>
      <c r="E452" s="6" t="s">
        <v>60</v>
      </c>
      <c r="F452" s="37" t="s">
        <v>339</v>
      </c>
      <c r="G452" s="6" t="s">
        <v>183</v>
      </c>
      <c r="H452" s="6">
        <v>0</v>
      </c>
      <c r="I452" s="6">
        <v>3.2</v>
      </c>
      <c r="J452" s="6">
        <v>4.2</v>
      </c>
      <c r="K452" s="6">
        <v>1.5</v>
      </c>
      <c r="M452">
        <f>MATCH(F452,MSFD_Classified!$G$2:$G$506,0)</f>
        <v>228</v>
      </c>
      <c r="N452">
        <v>228</v>
      </c>
      <c r="O452" t="str">
        <f t="shared" si="7"/>
        <v>Fucus growth depth, sheltered</v>
      </c>
      <c r="P452" t="str">
        <f>INDEX(MSFD_Classified!$G$2:$G$506,Data!$N452,1)</f>
        <v>Fucus growth depth, sheltered</v>
      </c>
      <c r="Q452" t="str">
        <f>INDEX(MSFD_Classified!D$2:D$506,Data!$N452,1)</f>
        <v>D1 - Biological diversity</v>
      </c>
      <c r="R452" t="str">
        <f>INDEX(MSFD_Classified!E$2:E$506,Data!$N452,1)</f>
        <v>Plants</v>
      </c>
      <c r="S452" t="str">
        <f>INDEX(MSFD_Classified!F$2:F$506,Data!$N452,1)</f>
        <v>Macroalgae</v>
      </c>
    </row>
    <row r="453" spans="1:19" x14ac:dyDescent="0.25">
      <c r="A453" s="10">
        <v>6</v>
      </c>
      <c r="B453" s="10" t="s">
        <v>257</v>
      </c>
      <c r="C453" s="10" t="s">
        <v>312</v>
      </c>
      <c r="D453" s="6">
        <v>33</v>
      </c>
      <c r="E453" s="6" t="s">
        <v>60</v>
      </c>
      <c r="F453" s="37" t="s">
        <v>339</v>
      </c>
      <c r="G453" s="6" t="s">
        <v>183</v>
      </c>
      <c r="H453" s="6">
        <v>0</v>
      </c>
      <c r="I453" s="6">
        <v>3</v>
      </c>
      <c r="J453" s="6">
        <v>4</v>
      </c>
      <c r="K453" s="6">
        <v>2.2999999999999998</v>
      </c>
      <c r="M453">
        <f>MATCH(F453,MSFD_Classified!$G$2:$G$506,0)</f>
        <v>228</v>
      </c>
      <c r="N453">
        <v>228</v>
      </c>
      <c r="O453" t="str">
        <f t="shared" si="7"/>
        <v>Fucus growth depth, sheltered</v>
      </c>
      <c r="P453" t="str">
        <f>INDEX(MSFD_Classified!$G$2:$G$506,Data!$N453,1)</f>
        <v>Fucus growth depth, sheltered</v>
      </c>
      <c r="Q453" t="str">
        <f>INDEX(MSFD_Classified!D$2:D$506,Data!$N453,1)</f>
        <v>D1 - Biological diversity</v>
      </c>
      <c r="R453" t="str">
        <f>INDEX(MSFD_Classified!E$2:E$506,Data!$N453,1)</f>
        <v>Plants</v>
      </c>
      <c r="S453" t="str">
        <f>INDEX(MSFD_Classified!F$2:F$506,Data!$N453,1)</f>
        <v>Macroalgae</v>
      </c>
    </row>
    <row r="454" spans="1:19" x14ac:dyDescent="0.25">
      <c r="A454" s="10">
        <v>6</v>
      </c>
      <c r="B454" s="10" t="s">
        <v>257</v>
      </c>
      <c r="C454" s="10" t="s">
        <v>313</v>
      </c>
      <c r="D454" s="6">
        <v>34</v>
      </c>
      <c r="E454" s="6" t="s">
        <v>60</v>
      </c>
      <c r="F454" s="37" t="s">
        <v>339</v>
      </c>
      <c r="G454" s="6" t="s">
        <v>183</v>
      </c>
      <c r="H454" s="6">
        <v>0</v>
      </c>
      <c r="I454" s="6">
        <v>3</v>
      </c>
      <c r="J454" s="6">
        <v>4</v>
      </c>
      <c r="K454" s="6">
        <v>3.2</v>
      </c>
      <c r="M454">
        <f>MATCH(F454,MSFD_Classified!$G$2:$G$506,0)</f>
        <v>228</v>
      </c>
      <c r="N454">
        <v>228</v>
      </c>
      <c r="O454" t="str">
        <f t="shared" si="7"/>
        <v>Fucus growth depth, sheltered</v>
      </c>
      <c r="P454" t="str">
        <f>INDEX(MSFD_Classified!$G$2:$G$506,Data!$N454,1)</f>
        <v>Fucus growth depth, sheltered</v>
      </c>
      <c r="Q454" t="str">
        <f>INDEX(MSFD_Classified!D$2:D$506,Data!$N454,1)</f>
        <v>D1 - Biological diversity</v>
      </c>
      <c r="R454" t="str">
        <f>INDEX(MSFD_Classified!E$2:E$506,Data!$N454,1)</f>
        <v>Plants</v>
      </c>
      <c r="S454" t="str">
        <f>INDEX(MSFD_Classified!F$2:F$506,Data!$N454,1)</f>
        <v>Macroalgae</v>
      </c>
    </row>
    <row r="455" spans="1:19" x14ac:dyDescent="0.25">
      <c r="A455" s="10">
        <v>6</v>
      </c>
      <c r="B455" s="10" t="s">
        <v>257</v>
      </c>
      <c r="C455" s="10" t="s">
        <v>314</v>
      </c>
      <c r="D455" s="6">
        <v>35</v>
      </c>
      <c r="E455" s="6" t="s">
        <v>60</v>
      </c>
      <c r="F455" s="37" t="s">
        <v>339</v>
      </c>
      <c r="G455" s="6" t="s">
        <v>183</v>
      </c>
      <c r="H455" s="6">
        <v>0</v>
      </c>
      <c r="I455" s="6">
        <v>3</v>
      </c>
      <c r="J455" s="6">
        <v>4</v>
      </c>
      <c r="K455" s="6">
        <v>3.2</v>
      </c>
      <c r="M455">
        <f>MATCH(F455,MSFD_Classified!$G$2:$G$506,0)</f>
        <v>228</v>
      </c>
      <c r="N455">
        <v>228</v>
      </c>
      <c r="O455" t="str">
        <f t="shared" si="7"/>
        <v>Fucus growth depth, sheltered</v>
      </c>
      <c r="P455" t="str">
        <f>INDEX(MSFD_Classified!$G$2:$G$506,Data!$N455,1)</f>
        <v>Fucus growth depth, sheltered</v>
      </c>
      <c r="Q455" t="str">
        <f>INDEX(MSFD_Classified!D$2:D$506,Data!$N455,1)</f>
        <v>D1 - Biological diversity</v>
      </c>
      <c r="R455" t="str">
        <f>INDEX(MSFD_Classified!E$2:E$506,Data!$N455,1)</f>
        <v>Plants</v>
      </c>
      <c r="S455" t="str">
        <f>INDEX(MSFD_Classified!F$2:F$506,Data!$N455,1)</f>
        <v>Macroalgae</v>
      </c>
    </row>
    <row r="456" spans="1:19" x14ac:dyDescent="0.25">
      <c r="A456" s="10">
        <v>6</v>
      </c>
      <c r="B456" s="10" t="s">
        <v>257</v>
      </c>
      <c r="C456" s="10" t="s">
        <v>319</v>
      </c>
      <c r="D456" s="6">
        <v>40</v>
      </c>
      <c r="E456" s="6" t="s">
        <v>60</v>
      </c>
      <c r="F456" s="37" t="s">
        <v>339</v>
      </c>
      <c r="G456" s="6" t="s">
        <v>183</v>
      </c>
      <c r="H456" s="6">
        <v>0</v>
      </c>
      <c r="I456" s="6">
        <v>3</v>
      </c>
      <c r="J456" s="6">
        <v>4</v>
      </c>
      <c r="K456" s="6">
        <v>2.5</v>
      </c>
      <c r="M456">
        <f>MATCH(F456,MSFD_Classified!$G$2:$G$506,0)</f>
        <v>228</v>
      </c>
      <c r="N456">
        <v>228</v>
      </c>
      <c r="O456" t="str">
        <f t="shared" si="7"/>
        <v>Fucus growth depth, sheltered</v>
      </c>
      <c r="P456" t="str">
        <f>INDEX(MSFD_Classified!$G$2:$G$506,Data!$N456,1)</f>
        <v>Fucus growth depth, sheltered</v>
      </c>
      <c r="Q456" t="str">
        <f>INDEX(MSFD_Classified!D$2:D$506,Data!$N456,1)</f>
        <v>D1 - Biological diversity</v>
      </c>
      <c r="R456" t="str">
        <f>INDEX(MSFD_Classified!E$2:E$506,Data!$N456,1)</f>
        <v>Plants</v>
      </c>
      <c r="S456" t="str">
        <f>INDEX(MSFD_Classified!F$2:F$506,Data!$N456,1)</f>
        <v>Macroalgae</v>
      </c>
    </row>
    <row r="457" spans="1:19" x14ac:dyDescent="0.25">
      <c r="A457" s="10">
        <v>6</v>
      </c>
      <c r="B457" s="10" t="s">
        <v>257</v>
      </c>
      <c r="C457" s="10" t="s">
        <v>323</v>
      </c>
      <c r="D457" s="6">
        <v>45</v>
      </c>
      <c r="E457" s="6" t="s">
        <v>60</v>
      </c>
      <c r="F457" s="37" t="s">
        <v>339</v>
      </c>
      <c r="G457" s="6" t="s">
        <v>183</v>
      </c>
      <c r="H457" s="6">
        <v>0</v>
      </c>
      <c r="I457" s="6">
        <v>3</v>
      </c>
      <c r="J457" s="6">
        <v>4</v>
      </c>
      <c r="K457" s="6">
        <v>1.7</v>
      </c>
      <c r="M457">
        <f>MATCH(F457,MSFD_Classified!$G$2:$G$506,0)</f>
        <v>228</v>
      </c>
      <c r="N457">
        <v>228</v>
      </c>
      <c r="O457" t="str">
        <f t="shared" si="7"/>
        <v>Fucus growth depth, sheltered</v>
      </c>
      <c r="P457" t="str">
        <f>INDEX(MSFD_Classified!$G$2:$G$506,Data!$N457,1)</f>
        <v>Fucus growth depth, sheltered</v>
      </c>
      <c r="Q457" t="str">
        <f>INDEX(MSFD_Classified!D$2:D$506,Data!$N457,1)</f>
        <v>D1 - Biological diversity</v>
      </c>
      <c r="R457" t="str">
        <f>INDEX(MSFD_Classified!E$2:E$506,Data!$N457,1)</f>
        <v>Plants</v>
      </c>
      <c r="S457" t="str">
        <f>INDEX(MSFD_Classified!F$2:F$506,Data!$N457,1)</f>
        <v>Macroalgae</v>
      </c>
    </row>
    <row r="458" spans="1:19" x14ac:dyDescent="0.25">
      <c r="A458" s="10">
        <v>6</v>
      </c>
      <c r="B458" s="10" t="s">
        <v>257</v>
      </c>
      <c r="C458" s="10" t="s">
        <v>331</v>
      </c>
      <c r="D458" s="6">
        <v>53</v>
      </c>
      <c r="E458" s="6" t="s">
        <v>60</v>
      </c>
      <c r="F458" s="37" t="s">
        <v>339</v>
      </c>
      <c r="G458" s="6" t="s">
        <v>183</v>
      </c>
      <c r="H458" s="6">
        <v>0</v>
      </c>
      <c r="I458" s="6">
        <v>5.5</v>
      </c>
      <c r="J458" s="6">
        <v>7</v>
      </c>
      <c r="K458" s="6">
        <v>3.1</v>
      </c>
      <c r="M458">
        <f>MATCH(F458,MSFD_Classified!$G$2:$G$506,0)</f>
        <v>228</v>
      </c>
      <c r="N458">
        <v>228</v>
      </c>
      <c r="O458" t="str">
        <f t="shared" si="7"/>
        <v>Fucus growth depth, sheltered</v>
      </c>
      <c r="P458" t="str">
        <f>INDEX(MSFD_Classified!$G$2:$G$506,Data!$N458,1)</f>
        <v>Fucus growth depth, sheltered</v>
      </c>
      <c r="Q458" t="str">
        <f>INDEX(MSFD_Classified!D$2:D$506,Data!$N458,1)</f>
        <v>D1 - Biological diversity</v>
      </c>
      <c r="R458" t="str">
        <f>INDEX(MSFD_Classified!E$2:E$506,Data!$N458,1)</f>
        <v>Plants</v>
      </c>
      <c r="S458" t="str">
        <f>INDEX(MSFD_Classified!F$2:F$506,Data!$N458,1)</f>
        <v>Macroalgae</v>
      </c>
    </row>
    <row r="459" spans="1:19" x14ac:dyDescent="0.25">
      <c r="A459" s="10">
        <v>6</v>
      </c>
      <c r="B459" s="10" t="s">
        <v>257</v>
      </c>
      <c r="C459" s="35" t="s">
        <v>333</v>
      </c>
      <c r="D459" s="6">
        <v>55</v>
      </c>
      <c r="E459" s="6" t="s">
        <v>60</v>
      </c>
      <c r="F459" s="37" t="s">
        <v>339</v>
      </c>
      <c r="G459" s="6" t="s">
        <v>183</v>
      </c>
      <c r="H459" s="6">
        <v>0</v>
      </c>
      <c r="I459" s="6">
        <v>5.5</v>
      </c>
      <c r="J459" s="6">
        <v>7</v>
      </c>
      <c r="K459" s="6">
        <v>2.7</v>
      </c>
      <c r="M459">
        <f>MATCH(F459,MSFD_Classified!$G$2:$G$506,0)</f>
        <v>228</v>
      </c>
      <c r="N459">
        <v>228</v>
      </c>
      <c r="O459" t="str">
        <f t="shared" si="7"/>
        <v>Fucus growth depth, sheltered</v>
      </c>
      <c r="P459" t="str">
        <f>INDEX(MSFD_Classified!$G$2:$G$506,Data!$N459,1)</f>
        <v>Fucus growth depth, sheltered</v>
      </c>
      <c r="Q459" t="str">
        <f>INDEX(MSFD_Classified!D$2:D$506,Data!$N459,1)</f>
        <v>D1 - Biological diversity</v>
      </c>
      <c r="R459" t="str">
        <f>INDEX(MSFD_Classified!E$2:E$506,Data!$N459,1)</f>
        <v>Plants</v>
      </c>
      <c r="S459" t="str">
        <f>INDEX(MSFD_Classified!F$2:F$506,Data!$N459,1)</f>
        <v>Macroalgae</v>
      </c>
    </row>
    <row r="460" spans="1:19" x14ac:dyDescent="0.25">
      <c r="A460" s="10">
        <v>6</v>
      </c>
      <c r="B460" s="10" t="s">
        <v>257</v>
      </c>
      <c r="C460" s="10" t="s">
        <v>334</v>
      </c>
      <c r="D460" s="6">
        <v>56</v>
      </c>
      <c r="E460" s="6" t="s">
        <v>60</v>
      </c>
      <c r="F460" s="37" t="s">
        <v>339</v>
      </c>
      <c r="G460" s="6" t="s">
        <v>183</v>
      </c>
      <c r="H460" s="6">
        <v>0</v>
      </c>
      <c r="I460" s="6">
        <v>4</v>
      </c>
      <c r="J460" s="6">
        <v>5.5</v>
      </c>
      <c r="K460" s="6">
        <v>3.7</v>
      </c>
      <c r="M460">
        <f>MATCH(F460,MSFD_Classified!$G$2:$G$506,0)</f>
        <v>228</v>
      </c>
      <c r="N460">
        <v>228</v>
      </c>
      <c r="O460" t="str">
        <f t="shared" si="7"/>
        <v>Fucus growth depth, sheltered</v>
      </c>
      <c r="P460" t="str">
        <f>INDEX(MSFD_Classified!$G$2:$G$506,Data!$N460,1)</f>
        <v>Fucus growth depth, sheltered</v>
      </c>
      <c r="Q460" t="str">
        <f>INDEX(MSFD_Classified!D$2:D$506,Data!$N460,1)</f>
        <v>D1 - Biological diversity</v>
      </c>
      <c r="R460" t="str">
        <f>INDEX(MSFD_Classified!E$2:E$506,Data!$N460,1)</f>
        <v>Plants</v>
      </c>
      <c r="S460" t="str">
        <f>INDEX(MSFD_Classified!F$2:F$506,Data!$N460,1)</f>
        <v>Macroalgae</v>
      </c>
    </row>
    <row r="461" spans="1:19" x14ac:dyDescent="0.25">
      <c r="A461" s="10">
        <v>6</v>
      </c>
      <c r="B461" s="10" t="s">
        <v>257</v>
      </c>
      <c r="C461" s="10" t="s">
        <v>335</v>
      </c>
      <c r="D461" s="6">
        <v>57</v>
      </c>
      <c r="E461" s="6" t="s">
        <v>60</v>
      </c>
      <c r="F461" s="37" t="s">
        <v>339</v>
      </c>
      <c r="G461" s="6" t="s">
        <v>183</v>
      </c>
      <c r="H461" s="6">
        <v>0</v>
      </c>
      <c r="I461" s="6">
        <v>4</v>
      </c>
      <c r="J461" s="6">
        <v>5.5</v>
      </c>
      <c r="K461" s="6">
        <v>3.65</v>
      </c>
      <c r="M461">
        <f>MATCH(F461,MSFD_Classified!$G$2:$G$506,0)</f>
        <v>228</v>
      </c>
      <c r="N461">
        <v>228</v>
      </c>
      <c r="O461" t="str">
        <f t="shared" si="7"/>
        <v>Fucus growth depth, sheltered</v>
      </c>
      <c r="P461" t="str">
        <f>INDEX(MSFD_Classified!$G$2:$G$506,Data!$N461,1)</f>
        <v>Fucus growth depth, sheltered</v>
      </c>
      <c r="Q461" t="str">
        <f>INDEX(MSFD_Classified!D$2:D$506,Data!$N461,1)</f>
        <v>D1 - Biological diversity</v>
      </c>
      <c r="R461" t="str">
        <f>INDEX(MSFD_Classified!E$2:E$506,Data!$N461,1)</f>
        <v>Plants</v>
      </c>
      <c r="S461" t="str">
        <f>INDEX(MSFD_Classified!F$2:F$506,Data!$N461,1)</f>
        <v>Macroalgae</v>
      </c>
    </row>
    <row r="462" spans="1:19" x14ac:dyDescent="0.25">
      <c r="A462" s="10">
        <v>6</v>
      </c>
      <c r="B462" s="10" t="s">
        <v>257</v>
      </c>
      <c r="C462" s="10" t="s">
        <v>336</v>
      </c>
      <c r="D462" s="6">
        <v>58</v>
      </c>
      <c r="E462" s="6" t="s">
        <v>60</v>
      </c>
      <c r="F462" s="37" t="s">
        <v>339</v>
      </c>
      <c r="G462" s="6" t="s">
        <v>183</v>
      </c>
      <c r="H462" s="6">
        <v>0</v>
      </c>
      <c r="I462" s="6">
        <v>4</v>
      </c>
      <c r="J462" s="6">
        <v>5.5</v>
      </c>
      <c r="K462" s="6">
        <v>3.5</v>
      </c>
      <c r="M462">
        <f>MATCH(F462,MSFD_Classified!$G$2:$G$506,0)</f>
        <v>228</v>
      </c>
      <c r="N462">
        <v>228</v>
      </c>
      <c r="O462" t="str">
        <f t="shared" si="7"/>
        <v>Fucus growth depth, sheltered</v>
      </c>
      <c r="P462" t="str">
        <f>INDEX(MSFD_Classified!$G$2:$G$506,Data!$N462,1)</f>
        <v>Fucus growth depth, sheltered</v>
      </c>
      <c r="Q462" t="str">
        <f>INDEX(MSFD_Classified!D$2:D$506,Data!$N462,1)</f>
        <v>D1 - Biological diversity</v>
      </c>
      <c r="R462" t="str">
        <f>INDEX(MSFD_Classified!E$2:E$506,Data!$N462,1)</f>
        <v>Plants</v>
      </c>
      <c r="S462" t="str">
        <f>INDEX(MSFD_Classified!F$2:F$506,Data!$N462,1)</f>
        <v>Macroalgae</v>
      </c>
    </row>
    <row r="463" spans="1:19" x14ac:dyDescent="0.25">
      <c r="A463" s="10">
        <v>6</v>
      </c>
      <c r="B463" s="10" t="s">
        <v>257</v>
      </c>
      <c r="C463" s="10" t="s">
        <v>337</v>
      </c>
      <c r="D463" s="6">
        <v>59</v>
      </c>
      <c r="E463" s="6" t="s">
        <v>60</v>
      </c>
      <c r="F463" s="37" t="s">
        <v>339</v>
      </c>
      <c r="G463" s="6" t="s">
        <v>183</v>
      </c>
      <c r="H463" s="6">
        <v>0</v>
      </c>
      <c r="I463" s="6">
        <v>4</v>
      </c>
      <c r="J463" s="6">
        <v>5.5</v>
      </c>
      <c r="K463" s="6">
        <v>3.7</v>
      </c>
      <c r="M463">
        <f>MATCH(F463,MSFD_Classified!$G$2:$G$506,0)</f>
        <v>228</v>
      </c>
      <c r="N463">
        <v>228</v>
      </c>
      <c r="O463" t="str">
        <f t="shared" si="7"/>
        <v>Fucus growth depth, sheltered</v>
      </c>
      <c r="P463" t="str">
        <f>INDEX(MSFD_Classified!$G$2:$G$506,Data!$N463,1)</f>
        <v>Fucus growth depth, sheltered</v>
      </c>
      <c r="Q463" t="str">
        <f>INDEX(MSFD_Classified!D$2:D$506,Data!$N463,1)</f>
        <v>D1 - Biological diversity</v>
      </c>
      <c r="R463" t="str">
        <f>INDEX(MSFD_Classified!E$2:E$506,Data!$N463,1)</f>
        <v>Plants</v>
      </c>
      <c r="S463" t="str">
        <f>INDEX(MSFD_Classified!F$2:F$506,Data!$N463,1)</f>
        <v>Macroalgae</v>
      </c>
    </row>
    <row r="464" spans="1:19" x14ac:dyDescent="0.25">
      <c r="A464" s="10">
        <v>6</v>
      </c>
      <c r="B464" s="10" t="s">
        <v>257</v>
      </c>
      <c r="C464" s="10" t="s">
        <v>293</v>
      </c>
      <c r="D464" s="6">
        <v>13</v>
      </c>
      <c r="E464" s="6" t="s">
        <v>60</v>
      </c>
      <c r="F464" s="38" t="s">
        <v>340</v>
      </c>
      <c r="G464" s="6" t="s">
        <v>183</v>
      </c>
      <c r="H464" s="6">
        <v>0</v>
      </c>
      <c r="I464" s="6">
        <v>4</v>
      </c>
      <c r="J464" s="6">
        <v>5.5</v>
      </c>
      <c r="K464" s="6">
        <v>2.2999999999999998</v>
      </c>
      <c r="M464">
        <f>MATCH(F464,MSFD_Classified!$G$2:$G$506,0)</f>
        <v>232</v>
      </c>
      <c r="N464">
        <v>232</v>
      </c>
      <c r="O464" t="str">
        <f t="shared" si="7"/>
        <v>Fucus growth depth, open</v>
      </c>
      <c r="P464" t="str">
        <f>INDEX(MSFD_Classified!$G$2:$G$506,Data!$N464,1)</f>
        <v>Fucus growth depth, open</v>
      </c>
      <c r="Q464" t="str">
        <f>INDEX(MSFD_Classified!D$2:D$506,Data!$N464,1)</f>
        <v>D1 - Biological diversity</v>
      </c>
      <c r="R464" t="str">
        <f>INDEX(MSFD_Classified!E$2:E$506,Data!$N464,1)</f>
        <v>Plants</v>
      </c>
      <c r="S464" t="str">
        <f>INDEX(MSFD_Classified!F$2:F$506,Data!$N464,1)</f>
        <v>Macroalgae</v>
      </c>
    </row>
    <row r="465" spans="1:19" x14ac:dyDescent="0.25">
      <c r="A465" s="10">
        <v>6</v>
      </c>
      <c r="B465" s="10" t="s">
        <v>257</v>
      </c>
      <c r="C465" s="10" t="s">
        <v>296</v>
      </c>
      <c r="D465" s="6">
        <v>17</v>
      </c>
      <c r="E465" s="6" t="s">
        <v>60</v>
      </c>
      <c r="F465" s="38" t="s">
        <v>340</v>
      </c>
      <c r="G465" s="6" t="s">
        <v>183</v>
      </c>
      <c r="H465" s="6">
        <v>0</v>
      </c>
      <c r="I465" s="6">
        <v>4</v>
      </c>
      <c r="J465" s="6">
        <v>5.5</v>
      </c>
      <c r="K465" s="6">
        <v>1.6</v>
      </c>
      <c r="M465">
        <f>MATCH(F465,MSFD_Classified!$G$2:$G$506,0)</f>
        <v>232</v>
      </c>
      <c r="N465">
        <v>232</v>
      </c>
      <c r="O465" t="str">
        <f t="shared" si="7"/>
        <v>Fucus growth depth, open</v>
      </c>
      <c r="P465" t="str">
        <f>INDEX(MSFD_Classified!$G$2:$G$506,Data!$N465,1)</f>
        <v>Fucus growth depth, open</v>
      </c>
      <c r="Q465" t="str">
        <f>INDEX(MSFD_Classified!D$2:D$506,Data!$N465,1)</f>
        <v>D1 - Biological diversity</v>
      </c>
      <c r="R465" t="str">
        <f>INDEX(MSFD_Classified!E$2:E$506,Data!$N465,1)</f>
        <v>Plants</v>
      </c>
      <c r="S465" t="str">
        <f>INDEX(MSFD_Classified!F$2:F$506,Data!$N465,1)</f>
        <v>Macroalgae</v>
      </c>
    </row>
    <row r="466" spans="1:19" x14ac:dyDescent="0.25">
      <c r="A466" s="10">
        <v>6</v>
      </c>
      <c r="B466" s="10" t="s">
        <v>257</v>
      </c>
      <c r="C466" s="10" t="s">
        <v>299</v>
      </c>
      <c r="D466" s="6">
        <v>20</v>
      </c>
      <c r="E466" s="6" t="s">
        <v>60</v>
      </c>
      <c r="F466" s="38" t="s">
        <v>340</v>
      </c>
      <c r="G466" s="6" t="s">
        <v>183</v>
      </c>
      <c r="H466" s="6">
        <v>0</v>
      </c>
      <c r="I466" s="6">
        <v>4</v>
      </c>
      <c r="J466" s="6">
        <v>5.5</v>
      </c>
      <c r="K466" s="6">
        <v>2.2000000000000002</v>
      </c>
      <c r="M466">
        <f>MATCH(F466,MSFD_Classified!$G$2:$G$506,0)</f>
        <v>232</v>
      </c>
      <c r="N466">
        <v>232</v>
      </c>
      <c r="O466" t="str">
        <f t="shared" si="7"/>
        <v>Fucus growth depth, open</v>
      </c>
      <c r="P466" t="str">
        <f>INDEX(MSFD_Classified!$G$2:$G$506,Data!$N466,1)</f>
        <v>Fucus growth depth, open</v>
      </c>
      <c r="Q466" t="str">
        <f>INDEX(MSFD_Classified!D$2:D$506,Data!$N466,1)</f>
        <v>D1 - Biological diversity</v>
      </c>
      <c r="R466" t="str">
        <f>INDEX(MSFD_Classified!E$2:E$506,Data!$N466,1)</f>
        <v>Plants</v>
      </c>
      <c r="S466" t="str">
        <f>INDEX(MSFD_Classified!F$2:F$506,Data!$N466,1)</f>
        <v>Macroalgae</v>
      </c>
    </row>
    <row r="467" spans="1:19" x14ac:dyDescent="0.25">
      <c r="A467" s="10">
        <v>6</v>
      </c>
      <c r="B467" s="10" t="s">
        <v>257</v>
      </c>
      <c r="C467" s="10" t="s">
        <v>303</v>
      </c>
      <c r="D467" s="6">
        <v>24</v>
      </c>
      <c r="E467" s="6" t="s">
        <v>60</v>
      </c>
      <c r="F467" s="38" t="s">
        <v>340</v>
      </c>
      <c r="G467" s="6" t="s">
        <v>183</v>
      </c>
      <c r="H467" s="6">
        <v>0</v>
      </c>
      <c r="I467" s="6">
        <v>3.5</v>
      </c>
      <c r="J467" s="6">
        <v>5</v>
      </c>
      <c r="K467" s="6">
        <v>3.4</v>
      </c>
      <c r="M467">
        <f>MATCH(F467,MSFD_Classified!$G$2:$G$506,0)</f>
        <v>232</v>
      </c>
      <c r="N467">
        <v>232</v>
      </c>
      <c r="O467" t="str">
        <f t="shared" si="7"/>
        <v>Fucus growth depth, open</v>
      </c>
      <c r="P467" t="str">
        <f>INDEX(MSFD_Classified!$G$2:$G$506,Data!$N467,1)</f>
        <v>Fucus growth depth, open</v>
      </c>
      <c r="Q467" t="str">
        <f>INDEX(MSFD_Classified!D$2:D$506,Data!$N467,1)</f>
        <v>D1 - Biological diversity</v>
      </c>
      <c r="R467" t="str">
        <f>INDEX(MSFD_Classified!E$2:E$506,Data!$N467,1)</f>
        <v>Plants</v>
      </c>
      <c r="S467" t="str">
        <f>INDEX(MSFD_Classified!F$2:F$506,Data!$N467,1)</f>
        <v>Macroalgae</v>
      </c>
    </row>
    <row r="468" spans="1:19" x14ac:dyDescent="0.25">
      <c r="A468" s="10">
        <v>6</v>
      </c>
      <c r="B468" s="10" t="s">
        <v>257</v>
      </c>
      <c r="C468" s="10" t="s">
        <v>304</v>
      </c>
      <c r="D468" s="6">
        <v>25</v>
      </c>
      <c r="E468" s="6" t="s">
        <v>60</v>
      </c>
      <c r="F468" s="38" t="s">
        <v>340</v>
      </c>
      <c r="G468" s="6" t="s">
        <v>183</v>
      </c>
      <c r="H468" s="6">
        <v>0</v>
      </c>
      <c r="I468" s="6">
        <v>3.5</v>
      </c>
      <c r="J468" s="6">
        <v>5</v>
      </c>
      <c r="K468" s="6">
        <v>3.7</v>
      </c>
      <c r="M468">
        <f>MATCH(F468,MSFD_Classified!$G$2:$G$506,0)</f>
        <v>232</v>
      </c>
      <c r="N468">
        <v>232</v>
      </c>
      <c r="O468" t="str">
        <f t="shared" si="7"/>
        <v>Fucus growth depth, open</v>
      </c>
      <c r="P468" t="str">
        <f>INDEX(MSFD_Classified!$G$2:$G$506,Data!$N468,1)</f>
        <v>Fucus growth depth, open</v>
      </c>
      <c r="Q468" t="str">
        <f>INDEX(MSFD_Classified!D$2:D$506,Data!$N468,1)</f>
        <v>D1 - Biological diversity</v>
      </c>
      <c r="R468" t="str">
        <f>INDEX(MSFD_Classified!E$2:E$506,Data!$N468,1)</f>
        <v>Plants</v>
      </c>
      <c r="S468" t="str">
        <f>INDEX(MSFD_Classified!F$2:F$506,Data!$N468,1)</f>
        <v>Macroalgae</v>
      </c>
    </row>
    <row r="469" spans="1:19" x14ac:dyDescent="0.25">
      <c r="A469" s="10">
        <v>6</v>
      </c>
      <c r="B469" s="10" t="s">
        <v>257</v>
      </c>
      <c r="C469" s="10" t="s">
        <v>307</v>
      </c>
      <c r="D469" s="6">
        <v>28</v>
      </c>
      <c r="E469" s="6" t="s">
        <v>60</v>
      </c>
      <c r="F469" s="38" t="s">
        <v>340</v>
      </c>
      <c r="G469" s="6" t="s">
        <v>183</v>
      </c>
      <c r="H469" s="6">
        <v>0</v>
      </c>
      <c r="I469" s="6">
        <v>3.5</v>
      </c>
      <c r="J469" s="6">
        <v>5</v>
      </c>
      <c r="K469" s="6">
        <v>4</v>
      </c>
      <c r="M469">
        <f>MATCH(F469,MSFD_Classified!$G$2:$G$506,0)</f>
        <v>232</v>
      </c>
      <c r="N469">
        <v>232</v>
      </c>
      <c r="O469" t="str">
        <f t="shared" si="7"/>
        <v>Fucus growth depth, open</v>
      </c>
      <c r="P469" t="str">
        <f>INDEX(MSFD_Classified!$G$2:$G$506,Data!$N469,1)</f>
        <v>Fucus growth depth, open</v>
      </c>
      <c r="Q469" t="str">
        <f>INDEX(MSFD_Classified!D$2:D$506,Data!$N469,1)</f>
        <v>D1 - Biological diversity</v>
      </c>
      <c r="R469" t="str">
        <f>INDEX(MSFD_Classified!E$2:E$506,Data!$N469,1)</f>
        <v>Plants</v>
      </c>
      <c r="S469" t="str">
        <f>INDEX(MSFD_Classified!F$2:F$506,Data!$N469,1)</f>
        <v>Macroalgae</v>
      </c>
    </row>
    <row r="470" spans="1:19" x14ac:dyDescent="0.25">
      <c r="A470" s="10">
        <v>6</v>
      </c>
      <c r="B470" s="10" t="s">
        <v>257</v>
      </c>
      <c r="C470" s="10" t="s">
        <v>312</v>
      </c>
      <c r="D470" s="6">
        <v>33</v>
      </c>
      <c r="E470" s="6" t="s">
        <v>60</v>
      </c>
      <c r="F470" s="38" t="s">
        <v>340</v>
      </c>
      <c r="G470" s="6" t="s">
        <v>183</v>
      </c>
      <c r="H470" s="6">
        <v>0</v>
      </c>
      <c r="I470" s="6">
        <v>3.5</v>
      </c>
      <c r="J470" s="6">
        <v>5</v>
      </c>
      <c r="K470" s="6">
        <v>4.1500000000000004</v>
      </c>
      <c r="M470">
        <f>MATCH(F470,MSFD_Classified!$G$2:$G$506,0)</f>
        <v>232</v>
      </c>
      <c r="N470">
        <v>232</v>
      </c>
      <c r="O470" t="str">
        <f t="shared" si="7"/>
        <v>Fucus growth depth, open</v>
      </c>
      <c r="P470" t="str">
        <f>INDEX(MSFD_Classified!$G$2:$G$506,Data!$N470,1)</f>
        <v>Fucus growth depth, open</v>
      </c>
      <c r="Q470" t="str">
        <f>INDEX(MSFD_Classified!D$2:D$506,Data!$N470,1)</f>
        <v>D1 - Biological diversity</v>
      </c>
      <c r="R470" t="str">
        <f>INDEX(MSFD_Classified!E$2:E$506,Data!$N470,1)</f>
        <v>Plants</v>
      </c>
      <c r="S470" t="str">
        <f>INDEX(MSFD_Classified!F$2:F$506,Data!$N470,1)</f>
        <v>Macroalgae</v>
      </c>
    </row>
    <row r="471" spans="1:19" x14ac:dyDescent="0.25">
      <c r="A471" s="10">
        <v>6</v>
      </c>
      <c r="B471" s="10" t="s">
        <v>257</v>
      </c>
      <c r="C471" s="10" t="s">
        <v>319</v>
      </c>
      <c r="D471" s="6">
        <v>40</v>
      </c>
      <c r="E471" s="6" t="s">
        <v>60</v>
      </c>
      <c r="F471" s="38" t="s">
        <v>340</v>
      </c>
      <c r="G471" s="6" t="s">
        <v>183</v>
      </c>
      <c r="H471" s="6">
        <v>0</v>
      </c>
      <c r="I471" s="6">
        <v>3.5</v>
      </c>
      <c r="J471" s="6">
        <v>5</v>
      </c>
      <c r="K471" s="6">
        <v>2.8</v>
      </c>
      <c r="M471">
        <f>MATCH(F471,MSFD_Classified!$G$2:$G$506,0)</f>
        <v>232</v>
      </c>
      <c r="N471">
        <v>232</v>
      </c>
      <c r="O471" t="str">
        <f t="shared" si="7"/>
        <v>Fucus growth depth, open</v>
      </c>
      <c r="P471" t="str">
        <f>INDEX(MSFD_Classified!$G$2:$G$506,Data!$N471,1)</f>
        <v>Fucus growth depth, open</v>
      </c>
      <c r="Q471" t="str">
        <f>INDEX(MSFD_Classified!D$2:D$506,Data!$N471,1)</f>
        <v>D1 - Biological diversity</v>
      </c>
      <c r="R471" t="str">
        <f>INDEX(MSFD_Classified!E$2:E$506,Data!$N471,1)</f>
        <v>Plants</v>
      </c>
      <c r="S471" t="str">
        <f>INDEX(MSFD_Classified!F$2:F$506,Data!$N471,1)</f>
        <v>Macroalgae</v>
      </c>
    </row>
    <row r="472" spans="1:19" x14ac:dyDescent="0.25">
      <c r="A472" s="10">
        <v>6</v>
      </c>
      <c r="B472" s="10" t="s">
        <v>257</v>
      </c>
      <c r="C472" s="10" t="s">
        <v>321</v>
      </c>
      <c r="D472" s="6">
        <v>42</v>
      </c>
      <c r="E472" s="6" t="s">
        <v>60</v>
      </c>
      <c r="F472" s="38" t="s">
        <v>340</v>
      </c>
      <c r="G472" s="6" t="s">
        <v>183</v>
      </c>
      <c r="H472" s="6">
        <v>0</v>
      </c>
      <c r="I472" s="6">
        <v>3.5</v>
      </c>
      <c r="J472" s="6">
        <v>5</v>
      </c>
      <c r="K472" s="6">
        <v>4.05</v>
      </c>
      <c r="M472">
        <f>MATCH(F472,MSFD_Classified!$G$2:$G$506,0)</f>
        <v>232</v>
      </c>
      <c r="N472">
        <v>232</v>
      </c>
      <c r="O472" t="str">
        <f t="shared" si="7"/>
        <v>Fucus growth depth, open</v>
      </c>
      <c r="P472" t="str">
        <f>INDEX(MSFD_Classified!$G$2:$G$506,Data!$N472,1)</f>
        <v>Fucus growth depth, open</v>
      </c>
      <c r="Q472" t="str">
        <f>INDEX(MSFD_Classified!D$2:D$506,Data!$N472,1)</f>
        <v>D1 - Biological diversity</v>
      </c>
      <c r="R472" t="str">
        <f>INDEX(MSFD_Classified!E$2:E$506,Data!$N472,1)</f>
        <v>Plants</v>
      </c>
      <c r="S472" t="str">
        <f>INDEX(MSFD_Classified!F$2:F$506,Data!$N472,1)</f>
        <v>Macroalgae</v>
      </c>
    </row>
    <row r="473" spans="1:19" x14ac:dyDescent="0.25">
      <c r="A473" s="10">
        <v>6</v>
      </c>
      <c r="B473" s="10" t="s">
        <v>257</v>
      </c>
      <c r="C473" s="10" t="s">
        <v>323</v>
      </c>
      <c r="D473" s="6">
        <v>45</v>
      </c>
      <c r="E473" s="6" t="s">
        <v>60</v>
      </c>
      <c r="F473" s="38" t="s">
        <v>340</v>
      </c>
      <c r="G473" s="6" t="s">
        <v>183</v>
      </c>
      <c r="H473" s="6">
        <v>0</v>
      </c>
      <c r="I473" s="6">
        <v>3.5</v>
      </c>
      <c r="J473" s="6">
        <v>5</v>
      </c>
      <c r="K473" s="6">
        <v>3.1</v>
      </c>
      <c r="M473">
        <f>MATCH(F473,MSFD_Classified!$G$2:$G$506,0)</f>
        <v>232</v>
      </c>
      <c r="N473">
        <v>232</v>
      </c>
      <c r="O473" t="str">
        <f t="shared" si="7"/>
        <v>Fucus growth depth, open</v>
      </c>
      <c r="P473" t="str">
        <f>INDEX(MSFD_Classified!$G$2:$G$506,Data!$N473,1)</f>
        <v>Fucus growth depth, open</v>
      </c>
      <c r="Q473" t="str">
        <f>INDEX(MSFD_Classified!D$2:D$506,Data!$N473,1)</f>
        <v>D1 - Biological diversity</v>
      </c>
      <c r="R473" t="str">
        <f>INDEX(MSFD_Classified!E$2:E$506,Data!$N473,1)</f>
        <v>Plants</v>
      </c>
      <c r="S473" t="str">
        <f>INDEX(MSFD_Classified!F$2:F$506,Data!$N473,1)</f>
        <v>Macroalgae</v>
      </c>
    </row>
    <row r="474" spans="1:19" x14ac:dyDescent="0.25">
      <c r="A474" s="10">
        <v>6</v>
      </c>
      <c r="B474" s="10" t="s">
        <v>257</v>
      </c>
      <c r="C474" s="10" t="s">
        <v>325</v>
      </c>
      <c r="D474" s="6">
        <v>47</v>
      </c>
      <c r="E474" s="6" t="s">
        <v>60</v>
      </c>
      <c r="F474" s="38" t="s">
        <v>340</v>
      </c>
      <c r="G474" s="6" t="s">
        <v>183</v>
      </c>
      <c r="H474" s="6">
        <v>0</v>
      </c>
      <c r="I474" s="6">
        <v>3.5</v>
      </c>
      <c r="J474" s="6">
        <v>5</v>
      </c>
      <c r="K474" s="6">
        <v>2.95</v>
      </c>
      <c r="M474">
        <f>MATCH(F474,MSFD_Classified!$G$2:$G$506,0)</f>
        <v>232</v>
      </c>
      <c r="N474">
        <v>232</v>
      </c>
      <c r="O474" t="str">
        <f t="shared" si="7"/>
        <v>Fucus growth depth, open</v>
      </c>
      <c r="P474" t="str">
        <f>INDEX(MSFD_Classified!$G$2:$G$506,Data!$N474,1)</f>
        <v>Fucus growth depth, open</v>
      </c>
      <c r="Q474" t="str">
        <f>INDEX(MSFD_Classified!D$2:D$506,Data!$N474,1)</f>
        <v>D1 - Biological diversity</v>
      </c>
      <c r="R474" t="str">
        <f>INDEX(MSFD_Classified!E$2:E$506,Data!$N474,1)</f>
        <v>Plants</v>
      </c>
      <c r="S474" t="str">
        <f>INDEX(MSFD_Classified!F$2:F$506,Data!$N474,1)</f>
        <v>Macroalgae</v>
      </c>
    </row>
    <row r="475" spans="1:19" x14ac:dyDescent="0.25">
      <c r="A475" s="10">
        <v>6</v>
      </c>
      <c r="B475" s="10" t="s">
        <v>257</v>
      </c>
      <c r="C475" s="35" t="s">
        <v>333</v>
      </c>
      <c r="D475" s="6">
        <v>55</v>
      </c>
      <c r="E475" s="6" t="s">
        <v>60</v>
      </c>
      <c r="F475" s="38" t="s">
        <v>340</v>
      </c>
      <c r="G475" s="6" t="s">
        <v>183</v>
      </c>
      <c r="H475" s="36">
        <v>0</v>
      </c>
      <c r="I475" s="36">
        <v>6</v>
      </c>
      <c r="J475" s="36">
        <v>8</v>
      </c>
      <c r="K475" s="6">
        <v>4.25</v>
      </c>
      <c r="M475">
        <f>MATCH(F475,MSFD_Classified!$G$2:$G$506,0)</f>
        <v>232</v>
      </c>
      <c r="N475">
        <v>232</v>
      </c>
      <c r="O475" t="str">
        <f t="shared" si="7"/>
        <v>Fucus growth depth, open</v>
      </c>
      <c r="P475" t="str">
        <f>INDEX(MSFD_Classified!$G$2:$G$506,Data!$N475,1)</f>
        <v>Fucus growth depth, open</v>
      </c>
      <c r="Q475" t="str">
        <f>INDEX(MSFD_Classified!D$2:D$506,Data!$N475,1)</f>
        <v>D1 - Biological diversity</v>
      </c>
      <c r="R475" t="str">
        <f>INDEX(MSFD_Classified!E$2:E$506,Data!$N475,1)</f>
        <v>Plants</v>
      </c>
      <c r="S475" t="str">
        <f>INDEX(MSFD_Classified!F$2:F$506,Data!$N475,1)</f>
        <v>Macroalgae</v>
      </c>
    </row>
    <row r="476" spans="1:19" x14ac:dyDescent="0.25">
      <c r="A476" s="10">
        <v>6</v>
      </c>
      <c r="B476" s="10" t="s">
        <v>257</v>
      </c>
      <c r="C476" s="10" t="s">
        <v>334</v>
      </c>
      <c r="D476" s="6">
        <v>56</v>
      </c>
      <c r="E476" s="6" t="s">
        <v>60</v>
      </c>
      <c r="F476" s="38" t="s">
        <v>340</v>
      </c>
      <c r="G476" s="6" t="s">
        <v>183</v>
      </c>
      <c r="H476" s="6">
        <v>0</v>
      </c>
      <c r="I476" s="6">
        <v>5</v>
      </c>
      <c r="J476" s="6">
        <v>6.5</v>
      </c>
      <c r="K476" s="6">
        <v>4.3499999999999996</v>
      </c>
      <c r="M476">
        <f>MATCH(F476,MSFD_Classified!$G$2:$G$506,0)</f>
        <v>232</v>
      </c>
      <c r="N476">
        <v>232</v>
      </c>
      <c r="O476" t="str">
        <f t="shared" si="7"/>
        <v>Fucus growth depth, open</v>
      </c>
      <c r="P476" t="str">
        <f>INDEX(MSFD_Classified!$G$2:$G$506,Data!$N476,1)</f>
        <v>Fucus growth depth, open</v>
      </c>
      <c r="Q476" t="str">
        <f>INDEX(MSFD_Classified!D$2:D$506,Data!$N476,1)</f>
        <v>D1 - Biological diversity</v>
      </c>
      <c r="R476" t="str">
        <f>INDEX(MSFD_Classified!E$2:E$506,Data!$N476,1)</f>
        <v>Plants</v>
      </c>
      <c r="S476" t="str">
        <f>INDEX(MSFD_Classified!F$2:F$506,Data!$N476,1)</f>
        <v>Macroalgae</v>
      </c>
    </row>
    <row r="477" spans="1:19" x14ac:dyDescent="0.25">
      <c r="A477" s="10">
        <v>6</v>
      </c>
      <c r="B477" s="10" t="s">
        <v>257</v>
      </c>
      <c r="C477" s="10" t="s">
        <v>335</v>
      </c>
      <c r="D477" s="6">
        <v>57</v>
      </c>
      <c r="E477" s="6" t="s">
        <v>60</v>
      </c>
      <c r="F477" s="38" t="s">
        <v>340</v>
      </c>
      <c r="G477" s="6" t="s">
        <v>183</v>
      </c>
      <c r="H477" s="6">
        <v>0</v>
      </c>
      <c r="I477" s="6">
        <v>5</v>
      </c>
      <c r="J477" s="6">
        <v>6.5</v>
      </c>
      <c r="K477" s="6">
        <v>3</v>
      </c>
      <c r="M477">
        <f>MATCH(F477,MSFD_Classified!$G$2:$G$506,0)</f>
        <v>232</v>
      </c>
      <c r="N477">
        <v>232</v>
      </c>
      <c r="O477" t="str">
        <f t="shared" si="7"/>
        <v>Fucus growth depth, open</v>
      </c>
      <c r="P477" t="str">
        <f>INDEX(MSFD_Classified!$G$2:$G$506,Data!$N477,1)</f>
        <v>Fucus growth depth, open</v>
      </c>
      <c r="Q477" t="str">
        <f>INDEX(MSFD_Classified!D$2:D$506,Data!$N477,1)</f>
        <v>D1 - Biological diversity</v>
      </c>
      <c r="R477" t="str">
        <f>INDEX(MSFD_Classified!E$2:E$506,Data!$N477,1)</f>
        <v>Plants</v>
      </c>
      <c r="S477" t="str">
        <f>INDEX(MSFD_Classified!F$2:F$506,Data!$N477,1)</f>
        <v>Macroalgae</v>
      </c>
    </row>
    <row r="478" spans="1:19" x14ac:dyDescent="0.25">
      <c r="A478" s="10">
        <v>6</v>
      </c>
      <c r="B478" s="10" t="s">
        <v>257</v>
      </c>
      <c r="C478" s="10" t="s">
        <v>336</v>
      </c>
      <c r="D478" s="6">
        <v>58</v>
      </c>
      <c r="E478" s="6" t="s">
        <v>60</v>
      </c>
      <c r="F478" s="38" t="s">
        <v>340</v>
      </c>
      <c r="G478" s="6" t="s">
        <v>183</v>
      </c>
      <c r="H478" s="6">
        <v>0</v>
      </c>
      <c r="I478" s="6">
        <v>5</v>
      </c>
      <c r="J478" s="6">
        <v>6.5</v>
      </c>
      <c r="K478" s="6">
        <v>3</v>
      </c>
      <c r="M478">
        <f>MATCH(F478,MSFD_Classified!$G$2:$G$506,0)</f>
        <v>232</v>
      </c>
      <c r="N478">
        <v>232</v>
      </c>
      <c r="O478" t="str">
        <f t="shared" si="7"/>
        <v>Fucus growth depth, open</v>
      </c>
      <c r="P478" t="str">
        <f>INDEX(MSFD_Classified!$G$2:$G$506,Data!$N478,1)</f>
        <v>Fucus growth depth, open</v>
      </c>
      <c r="Q478" t="str">
        <f>INDEX(MSFD_Classified!D$2:D$506,Data!$N478,1)</f>
        <v>D1 - Biological diversity</v>
      </c>
      <c r="R478" t="str">
        <f>INDEX(MSFD_Classified!E$2:E$506,Data!$N478,1)</f>
        <v>Plants</v>
      </c>
      <c r="S478" t="str">
        <f>INDEX(MSFD_Classified!F$2:F$506,Data!$N478,1)</f>
        <v>Macroalgae</v>
      </c>
    </row>
    <row r="479" spans="1:19" x14ac:dyDescent="0.25">
      <c r="A479" s="10">
        <v>6</v>
      </c>
      <c r="B479" s="10" t="s">
        <v>257</v>
      </c>
      <c r="C479" s="10" t="s">
        <v>337</v>
      </c>
      <c r="D479" s="6">
        <v>59</v>
      </c>
      <c r="E479" s="6" t="s">
        <v>60</v>
      </c>
      <c r="F479" s="38" t="s">
        <v>340</v>
      </c>
      <c r="G479" s="6" t="s">
        <v>183</v>
      </c>
      <c r="H479" s="6">
        <v>0</v>
      </c>
      <c r="I479" s="6">
        <v>5</v>
      </c>
      <c r="J479" s="6">
        <v>6.5</v>
      </c>
      <c r="K479" s="6">
        <v>4.3499999999999996</v>
      </c>
      <c r="M479">
        <f>MATCH(F479,MSFD_Classified!$G$2:$G$506,0)</f>
        <v>232</v>
      </c>
      <c r="N479">
        <v>232</v>
      </c>
      <c r="O479" t="str">
        <f t="shared" si="7"/>
        <v>Fucus growth depth, open</v>
      </c>
      <c r="P479" t="str">
        <f>INDEX(MSFD_Classified!$G$2:$G$506,Data!$N479,1)</f>
        <v>Fucus growth depth, open</v>
      </c>
      <c r="Q479" t="str">
        <f>INDEX(MSFD_Classified!D$2:D$506,Data!$N479,1)</f>
        <v>D1 - Biological diversity</v>
      </c>
      <c r="R479" t="str">
        <f>INDEX(MSFD_Classified!E$2:E$506,Data!$N479,1)</f>
        <v>Plants</v>
      </c>
      <c r="S479" t="str">
        <f>INDEX(MSFD_Classified!F$2:F$506,Data!$N479,1)</f>
        <v>Macroalgae</v>
      </c>
    </row>
    <row r="480" spans="1:19" x14ac:dyDescent="0.25">
      <c r="A480" s="10">
        <v>6</v>
      </c>
      <c r="B480" s="10" t="s">
        <v>257</v>
      </c>
      <c r="C480" s="10" t="s">
        <v>291</v>
      </c>
      <c r="D480" s="6">
        <v>11</v>
      </c>
      <c r="E480" s="6" t="s">
        <v>65</v>
      </c>
      <c r="F480" s="39" t="s">
        <v>341</v>
      </c>
      <c r="H480" s="6">
        <v>0</v>
      </c>
      <c r="I480" s="6">
        <v>0.53</v>
      </c>
      <c r="J480" s="6">
        <v>1</v>
      </c>
      <c r="K480" s="6">
        <v>0.44</v>
      </c>
      <c r="M480">
        <f>MATCH(F480,MSFD_Classified!$G$2:$G$506,0)</f>
        <v>236</v>
      </c>
      <c r="N480">
        <v>236</v>
      </c>
      <c r="O480" t="str">
        <f t="shared" si="7"/>
        <v>BBI-index</v>
      </c>
      <c r="P480" t="str">
        <f>INDEX(MSFD_Classified!$G$2:$G$506,Data!$N480,1)</f>
        <v>BBI-index</v>
      </c>
      <c r="Q480" t="str">
        <f>INDEX(MSFD_Classified!D$2:D$506,Data!$N480,1)</f>
        <v>D1 - Biological diversity</v>
      </c>
      <c r="R480" t="str">
        <f>INDEX(MSFD_Classified!E$2:E$506,Data!$N480,1)</f>
        <v>Benthic habitats</v>
      </c>
      <c r="S480" t="str">
        <f>INDEX(MSFD_Classified!F$2:F$506,Data!$N480,1)</f>
        <v>Biodiversity Indices</v>
      </c>
    </row>
    <row r="481" spans="1:19" x14ac:dyDescent="0.25">
      <c r="A481" s="10">
        <v>6</v>
      </c>
      <c r="B481" s="10" t="s">
        <v>257</v>
      </c>
      <c r="C481" s="10" t="s">
        <v>292</v>
      </c>
      <c r="D481" s="6">
        <v>12</v>
      </c>
      <c r="E481" s="6" t="s">
        <v>65</v>
      </c>
      <c r="F481" s="39" t="s">
        <v>341</v>
      </c>
      <c r="H481" s="6">
        <v>0</v>
      </c>
      <c r="I481" s="6">
        <v>0.53</v>
      </c>
      <c r="J481" s="6">
        <v>1</v>
      </c>
      <c r="K481" s="6">
        <v>0.71</v>
      </c>
      <c r="M481">
        <f>MATCH(F481,MSFD_Classified!$G$2:$G$506,0)</f>
        <v>236</v>
      </c>
      <c r="N481">
        <v>236</v>
      </c>
      <c r="O481" t="str">
        <f t="shared" si="7"/>
        <v>BBI-index</v>
      </c>
      <c r="P481" t="str">
        <f>INDEX(MSFD_Classified!$G$2:$G$506,Data!$N481,1)</f>
        <v>BBI-index</v>
      </c>
      <c r="Q481" t="str">
        <f>INDEX(MSFD_Classified!D$2:D$506,Data!$N481,1)</f>
        <v>D1 - Biological diversity</v>
      </c>
      <c r="R481" t="str">
        <f>INDEX(MSFD_Classified!E$2:E$506,Data!$N481,1)</f>
        <v>Benthic habitats</v>
      </c>
      <c r="S481" t="str">
        <f>INDEX(MSFD_Classified!F$2:F$506,Data!$N481,1)</f>
        <v>Biodiversity Indices</v>
      </c>
    </row>
    <row r="482" spans="1:19" x14ac:dyDescent="0.25">
      <c r="A482" s="10">
        <v>6</v>
      </c>
      <c r="B482" s="10" t="s">
        <v>257</v>
      </c>
      <c r="C482" s="10" t="s">
        <v>293</v>
      </c>
      <c r="D482" s="6">
        <v>13</v>
      </c>
      <c r="E482" s="6" t="s">
        <v>65</v>
      </c>
      <c r="F482" s="39" t="s">
        <v>341</v>
      </c>
      <c r="H482" s="6">
        <v>0</v>
      </c>
      <c r="I482" s="6">
        <v>0.53</v>
      </c>
      <c r="J482" s="6">
        <v>1</v>
      </c>
      <c r="K482" s="6">
        <v>0.46</v>
      </c>
      <c r="M482">
        <f>MATCH(F482,MSFD_Classified!$G$2:$G$506,0)</f>
        <v>236</v>
      </c>
      <c r="N482">
        <v>236</v>
      </c>
      <c r="O482" t="str">
        <f t="shared" si="7"/>
        <v>BBI-index</v>
      </c>
      <c r="P482" t="str">
        <f>INDEX(MSFD_Classified!$G$2:$G$506,Data!$N482,1)</f>
        <v>BBI-index</v>
      </c>
      <c r="Q482" t="str">
        <f>INDEX(MSFD_Classified!D$2:D$506,Data!$N482,1)</f>
        <v>D1 - Biological diversity</v>
      </c>
      <c r="R482" t="str">
        <f>INDEX(MSFD_Classified!E$2:E$506,Data!$N482,1)</f>
        <v>Benthic habitats</v>
      </c>
      <c r="S482" t="str">
        <f>INDEX(MSFD_Classified!F$2:F$506,Data!$N482,1)</f>
        <v>Biodiversity Indices</v>
      </c>
    </row>
    <row r="483" spans="1:19" x14ac:dyDescent="0.25">
      <c r="A483" s="10">
        <v>6</v>
      </c>
      <c r="B483" s="10" t="s">
        <v>257</v>
      </c>
      <c r="C483" s="10" t="s">
        <v>294</v>
      </c>
      <c r="D483" s="6">
        <v>14</v>
      </c>
      <c r="E483" s="6" t="s">
        <v>65</v>
      </c>
      <c r="F483" s="39" t="s">
        <v>341</v>
      </c>
      <c r="H483" s="6">
        <v>0</v>
      </c>
      <c r="I483" s="6">
        <v>0.53</v>
      </c>
      <c r="J483" s="6">
        <v>1</v>
      </c>
      <c r="K483" s="6">
        <v>0.03</v>
      </c>
      <c r="M483">
        <f>MATCH(F483,MSFD_Classified!$G$2:$G$506,0)</f>
        <v>236</v>
      </c>
      <c r="N483">
        <v>236</v>
      </c>
      <c r="O483" t="str">
        <f t="shared" si="7"/>
        <v>BBI-index</v>
      </c>
      <c r="P483" t="str">
        <f>INDEX(MSFD_Classified!$G$2:$G$506,Data!$N483,1)</f>
        <v>BBI-index</v>
      </c>
      <c r="Q483" t="str">
        <f>INDEX(MSFD_Classified!D$2:D$506,Data!$N483,1)</f>
        <v>D1 - Biological diversity</v>
      </c>
      <c r="R483" t="str">
        <f>INDEX(MSFD_Classified!E$2:E$506,Data!$N483,1)</f>
        <v>Benthic habitats</v>
      </c>
      <c r="S483" t="str">
        <f>INDEX(MSFD_Classified!F$2:F$506,Data!$N483,1)</f>
        <v>Biodiversity Indices</v>
      </c>
    </row>
    <row r="484" spans="1:19" x14ac:dyDescent="0.25">
      <c r="A484" s="10">
        <v>6</v>
      </c>
      <c r="B484" s="10" t="s">
        <v>257</v>
      </c>
      <c r="C484" s="10" t="s">
        <v>295</v>
      </c>
      <c r="D484" s="6">
        <v>15</v>
      </c>
      <c r="E484" s="6" t="s">
        <v>65</v>
      </c>
      <c r="F484" s="39" t="s">
        <v>341</v>
      </c>
      <c r="H484" s="6">
        <v>0</v>
      </c>
      <c r="I484" s="6">
        <v>0.53</v>
      </c>
      <c r="J484" s="6">
        <v>1</v>
      </c>
      <c r="K484" s="6">
        <v>0.17</v>
      </c>
      <c r="M484">
        <f>MATCH(F484,MSFD_Classified!$G$2:$G$506,0)</f>
        <v>236</v>
      </c>
      <c r="N484">
        <v>236</v>
      </c>
      <c r="O484" t="str">
        <f t="shared" si="7"/>
        <v>BBI-index</v>
      </c>
      <c r="P484" t="str">
        <f>INDEX(MSFD_Classified!$G$2:$G$506,Data!$N484,1)</f>
        <v>BBI-index</v>
      </c>
      <c r="Q484" t="str">
        <f>INDEX(MSFD_Classified!D$2:D$506,Data!$N484,1)</f>
        <v>D1 - Biological diversity</v>
      </c>
      <c r="R484" t="str">
        <f>INDEX(MSFD_Classified!E$2:E$506,Data!$N484,1)</f>
        <v>Benthic habitats</v>
      </c>
      <c r="S484" t="str">
        <f>INDEX(MSFD_Classified!F$2:F$506,Data!$N484,1)</f>
        <v>Biodiversity Indices</v>
      </c>
    </row>
    <row r="485" spans="1:19" x14ac:dyDescent="0.25">
      <c r="A485" s="10">
        <v>6</v>
      </c>
      <c r="B485" s="10" t="s">
        <v>257</v>
      </c>
      <c r="C485" s="10" t="s">
        <v>296</v>
      </c>
      <c r="D485" s="6">
        <v>17</v>
      </c>
      <c r="E485" s="6" t="s">
        <v>65</v>
      </c>
      <c r="F485" s="39" t="s">
        <v>341</v>
      </c>
      <c r="H485" s="6">
        <v>0</v>
      </c>
      <c r="I485" s="6">
        <v>0.53</v>
      </c>
      <c r="J485" s="6">
        <v>1</v>
      </c>
      <c r="K485" s="6">
        <v>0.28000000000000003</v>
      </c>
      <c r="M485">
        <f>MATCH(F485,MSFD_Classified!$G$2:$G$506,0)</f>
        <v>236</v>
      </c>
      <c r="N485">
        <v>236</v>
      </c>
      <c r="O485" t="str">
        <f t="shared" si="7"/>
        <v>BBI-index</v>
      </c>
      <c r="P485" t="str">
        <f>INDEX(MSFD_Classified!$G$2:$G$506,Data!$N485,1)</f>
        <v>BBI-index</v>
      </c>
      <c r="Q485" t="str">
        <f>INDEX(MSFD_Classified!D$2:D$506,Data!$N485,1)</f>
        <v>D1 - Biological diversity</v>
      </c>
      <c r="R485" t="str">
        <f>INDEX(MSFD_Classified!E$2:E$506,Data!$N485,1)</f>
        <v>Benthic habitats</v>
      </c>
      <c r="S485" t="str">
        <f>INDEX(MSFD_Classified!F$2:F$506,Data!$N485,1)</f>
        <v>Biodiversity Indices</v>
      </c>
    </row>
    <row r="486" spans="1:19" x14ac:dyDescent="0.25">
      <c r="A486" s="10">
        <v>6</v>
      </c>
      <c r="B486" s="10" t="s">
        <v>257</v>
      </c>
      <c r="C486" s="10" t="s">
        <v>297</v>
      </c>
      <c r="D486" s="6">
        <v>18</v>
      </c>
      <c r="E486" s="6" t="s">
        <v>65</v>
      </c>
      <c r="F486" s="39" t="s">
        <v>341</v>
      </c>
      <c r="H486" s="6">
        <v>0</v>
      </c>
      <c r="I486" s="6">
        <v>0.53</v>
      </c>
      <c r="J486" s="6">
        <v>1</v>
      </c>
      <c r="K486" s="6">
        <v>0.36</v>
      </c>
      <c r="M486">
        <f>MATCH(F486,MSFD_Classified!$G$2:$G$506,0)</f>
        <v>236</v>
      </c>
      <c r="N486">
        <v>236</v>
      </c>
      <c r="O486" t="str">
        <f t="shared" si="7"/>
        <v>BBI-index</v>
      </c>
      <c r="P486" t="str">
        <f>INDEX(MSFD_Classified!$G$2:$G$506,Data!$N486,1)</f>
        <v>BBI-index</v>
      </c>
      <c r="Q486" t="str">
        <f>INDEX(MSFD_Classified!D$2:D$506,Data!$N486,1)</f>
        <v>D1 - Biological diversity</v>
      </c>
      <c r="R486" t="str">
        <f>INDEX(MSFD_Classified!E$2:E$506,Data!$N486,1)</f>
        <v>Benthic habitats</v>
      </c>
      <c r="S486" t="str">
        <f>INDEX(MSFD_Classified!F$2:F$506,Data!$N486,1)</f>
        <v>Biodiversity Indices</v>
      </c>
    </row>
    <row r="487" spans="1:19" x14ac:dyDescent="0.25">
      <c r="A487" s="10">
        <v>6</v>
      </c>
      <c r="B487" s="10" t="s">
        <v>257</v>
      </c>
      <c r="C487" s="10" t="s">
        <v>298</v>
      </c>
      <c r="D487" s="6">
        <v>19</v>
      </c>
      <c r="E487" s="6" t="s">
        <v>65</v>
      </c>
      <c r="F487" s="39" t="s">
        <v>341</v>
      </c>
      <c r="H487" s="6">
        <v>0</v>
      </c>
      <c r="I487" s="6">
        <v>0.53</v>
      </c>
      <c r="J487" s="6">
        <v>1</v>
      </c>
      <c r="K487" s="6">
        <v>0.36</v>
      </c>
      <c r="M487">
        <f>MATCH(F487,MSFD_Classified!$G$2:$G$506,0)</f>
        <v>236</v>
      </c>
      <c r="N487">
        <v>236</v>
      </c>
      <c r="O487" t="str">
        <f t="shared" si="7"/>
        <v>BBI-index</v>
      </c>
      <c r="P487" t="str">
        <f>INDEX(MSFD_Classified!$G$2:$G$506,Data!$N487,1)</f>
        <v>BBI-index</v>
      </c>
      <c r="Q487" t="str">
        <f>INDEX(MSFD_Classified!D$2:D$506,Data!$N487,1)</f>
        <v>D1 - Biological diversity</v>
      </c>
      <c r="R487" t="str">
        <f>INDEX(MSFD_Classified!E$2:E$506,Data!$N487,1)</f>
        <v>Benthic habitats</v>
      </c>
      <c r="S487" t="str">
        <f>INDEX(MSFD_Classified!F$2:F$506,Data!$N487,1)</f>
        <v>Biodiversity Indices</v>
      </c>
    </row>
    <row r="488" spans="1:19" x14ac:dyDescent="0.25">
      <c r="A488" s="10">
        <v>6</v>
      </c>
      <c r="B488" s="10" t="s">
        <v>257</v>
      </c>
      <c r="C488" s="10" t="s">
        <v>299</v>
      </c>
      <c r="D488" s="6">
        <v>20</v>
      </c>
      <c r="E488" s="6" t="s">
        <v>65</v>
      </c>
      <c r="F488" s="39" t="s">
        <v>341</v>
      </c>
      <c r="H488" s="6">
        <v>0</v>
      </c>
      <c r="I488" s="6">
        <v>0.53</v>
      </c>
      <c r="J488" s="6">
        <v>1</v>
      </c>
      <c r="K488" s="6">
        <v>0.48</v>
      </c>
      <c r="M488">
        <f>MATCH(F488,MSFD_Classified!$G$2:$G$506,0)</f>
        <v>236</v>
      </c>
      <c r="N488">
        <v>236</v>
      </c>
      <c r="O488" t="str">
        <f t="shared" si="7"/>
        <v>BBI-index</v>
      </c>
      <c r="P488" t="str">
        <f>INDEX(MSFD_Classified!$G$2:$G$506,Data!$N488,1)</f>
        <v>BBI-index</v>
      </c>
      <c r="Q488" t="str">
        <f>INDEX(MSFD_Classified!D$2:D$506,Data!$N488,1)</f>
        <v>D1 - Biological diversity</v>
      </c>
      <c r="R488" t="str">
        <f>INDEX(MSFD_Classified!E$2:E$506,Data!$N488,1)</f>
        <v>Benthic habitats</v>
      </c>
      <c r="S488" t="str">
        <f>INDEX(MSFD_Classified!F$2:F$506,Data!$N488,1)</f>
        <v>Biodiversity Indices</v>
      </c>
    </row>
    <row r="489" spans="1:19" x14ac:dyDescent="0.25">
      <c r="A489" s="10">
        <v>6</v>
      </c>
      <c r="B489" s="10" t="s">
        <v>257</v>
      </c>
      <c r="C489" s="10" t="s">
        <v>300</v>
      </c>
      <c r="D489" s="6">
        <v>21</v>
      </c>
      <c r="E489" s="6" t="s">
        <v>65</v>
      </c>
      <c r="F489" s="39" t="s">
        <v>341</v>
      </c>
      <c r="H489" s="6">
        <v>0</v>
      </c>
      <c r="I489" s="6">
        <v>0.53</v>
      </c>
      <c r="J489" s="6">
        <v>1</v>
      </c>
      <c r="K489" s="6">
        <v>0.86</v>
      </c>
      <c r="M489">
        <f>MATCH(F489,MSFD_Classified!$G$2:$G$506,0)</f>
        <v>236</v>
      </c>
      <c r="N489">
        <v>236</v>
      </c>
      <c r="O489" t="str">
        <f t="shared" si="7"/>
        <v>BBI-index</v>
      </c>
      <c r="P489" t="str">
        <f>INDEX(MSFD_Classified!$G$2:$G$506,Data!$N489,1)</f>
        <v>BBI-index</v>
      </c>
      <c r="Q489" t="str">
        <f>INDEX(MSFD_Classified!D$2:D$506,Data!$N489,1)</f>
        <v>D1 - Biological diversity</v>
      </c>
      <c r="R489" t="str">
        <f>INDEX(MSFD_Classified!E$2:E$506,Data!$N489,1)</f>
        <v>Benthic habitats</v>
      </c>
      <c r="S489" t="str">
        <f>INDEX(MSFD_Classified!F$2:F$506,Data!$N489,1)</f>
        <v>Biodiversity Indices</v>
      </c>
    </row>
    <row r="490" spans="1:19" x14ac:dyDescent="0.25">
      <c r="A490" s="10">
        <v>6</v>
      </c>
      <c r="B490" s="10" t="s">
        <v>257</v>
      </c>
      <c r="C490" s="35" t="s">
        <v>301</v>
      </c>
      <c r="D490" s="6">
        <v>22</v>
      </c>
      <c r="E490" s="6" t="s">
        <v>65</v>
      </c>
      <c r="F490" s="39" t="s">
        <v>341</v>
      </c>
      <c r="H490" s="6">
        <v>0</v>
      </c>
      <c r="I490" s="6">
        <v>0.53</v>
      </c>
      <c r="J490" s="6">
        <v>1</v>
      </c>
      <c r="K490" s="6">
        <v>0.71</v>
      </c>
      <c r="M490">
        <f>MATCH(F490,MSFD_Classified!$G$2:$G$506,0)</f>
        <v>236</v>
      </c>
      <c r="N490">
        <v>236</v>
      </c>
      <c r="O490" t="str">
        <f t="shared" si="7"/>
        <v>BBI-index</v>
      </c>
      <c r="P490" t="str">
        <f>INDEX(MSFD_Classified!$G$2:$G$506,Data!$N490,1)</f>
        <v>BBI-index</v>
      </c>
      <c r="Q490" t="str">
        <f>INDEX(MSFD_Classified!D$2:D$506,Data!$N490,1)</f>
        <v>D1 - Biological diversity</v>
      </c>
      <c r="R490" t="str">
        <f>INDEX(MSFD_Classified!E$2:E$506,Data!$N490,1)</f>
        <v>Benthic habitats</v>
      </c>
      <c r="S490" t="str">
        <f>INDEX(MSFD_Classified!F$2:F$506,Data!$N490,1)</f>
        <v>Biodiversity Indices</v>
      </c>
    </row>
    <row r="491" spans="1:19" x14ac:dyDescent="0.25">
      <c r="A491" s="10">
        <v>6</v>
      </c>
      <c r="B491" s="10" t="s">
        <v>257</v>
      </c>
      <c r="C491" s="10" t="s">
        <v>302</v>
      </c>
      <c r="D491" s="6">
        <v>23</v>
      </c>
      <c r="E491" s="6" t="s">
        <v>65</v>
      </c>
      <c r="F491" s="39" t="s">
        <v>341</v>
      </c>
      <c r="H491" s="6">
        <v>0</v>
      </c>
      <c r="I491" s="6">
        <v>0.52</v>
      </c>
      <c r="J491" s="6">
        <v>1</v>
      </c>
      <c r="K491" s="36">
        <v>0.43</v>
      </c>
      <c r="M491">
        <f>MATCH(F491,MSFD_Classified!$G$2:$G$506,0)</f>
        <v>236</v>
      </c>
      <c r="N491">
        <v>236</v>
      </c>
      <c r="O491" t="str">
        <f t="shared" si="7"/>
        <v>BBI-index</v>
      </c>
      <c r="P491" t="str">
        <f>INDEX(MSFD_Classified!$G$2:$G$506,Data!$N491,1)</f>
        <v>BBI-index</v>
      </c>
      <c r="Q491" t="str">
        <f>INDEX(MSFD_Classified!D$2:D$506,Data!$N491,1)</f>
        <v>D1 - Biological diversity</v>
      </c>
      <c r="R491" t="str">
        <f>INDEX(MSFD_Classified!E$2:E$506,Data!$N491,1)</f>
        <v>Benthic habitats</v>
      </c>
      <c r="S491" t="str">
        <f>INDEX(MSFD_Classified!F$2:F$506,Data!$N491,1)</f>
        <v>Biodiversity Indices</v>
      </c>
    </row>
    <row r="492" spans="1:19" x14ac:dyDescent="0.25">
      <c r="A492" s="10">
        <v>6</v>
      </c>
      <c r="B492" s="10" t="s">
        <v>257</v>
      </c>
      <c r="C492" s="10" t="s">
        <v>303</v>
      </c>
      <c r="D492" s="6">
        <v>24</v>
      </c>
      <c r="E492" s="6" t="s">
        <v>65</v>
      </c>
      <c r="F492" s="39" t="s">
        <v>341</v>
      </c>
      <c r="H492" s="6">
        <v>0</v>
      </c>
      <c r="I492" s="6">
        <v>0.52</v>
      </c>
      <c r="J492" s="6">
        <v>1</v>
      </c>
      <c r="K492" s="6">
        <v>0.23760000000000001</v>
      </c>
      <c r="M492">
        <f>MATCH(F492,MSFD_Classified!$G$2:$G$506,0)</f>
        <v>236</v>
      </c>
      <c r="N492">
        <v>236</v>
      </c>
      <c r="O492" t="str">
        <f t="shared" si="7"/>
        <v>BBI-index</v>
      </c>
      <c r="P492" t="str">
        <f>INDEX(MSFD_Classified!$G$2:$G$506,Data!$N492,1)</f>
        <v>BBI-index</v>
      </c>
      <c r="Q492" t="str">
        <f>INDEX(MSFD_Classified!D$2:D$506,Data!$N492,1)</f>
        <v>D1 - Biological diversity</v>
      </c>
      <c r="R492" t="str">
        <f>INDEX(MSFD_Classified!E$2:E$506,Data!$N492,1)</f>
        <v>Benthic habitats</v>
      </c>
      <c r="S492" t="str">
        <f>INDEX(MSFD_Classified!F$2:F$506,Data!$N492,1)</f>
        <v>Biodiversity Indices</v>
      </c>
    </row>
    <row r="493" spans="1:19" x14ac:dyDescent="0.25">
      <c r="A493" s="10">
        <v>6</v>
      </c>
      <c r="B493" s="10" t="s">
        <v>257</v>
      </c>
      <c r="C493" s="10" t="s">
        <v>304</v>
      </c>
      <c r="D493" s="6">
        <v>25</v>
      </c>
      <c r="E493" s="6" t="s">
        <v>65</v>
      </c>
      <c r="F493" s="39" t="s">
        <v>341</v>
      </c>
      <c r="H493" s="6">
        <v>0</v>
      </c>
      <c r="I493" s="6">
        <v>0.52</v>
      </c>
      <c r="J493" s="6">
        <v>1</v>
      </c>
      <c r="K493" s="6">
        <v>6.9000000000000006E-2</v>
      </c>
      <c r="M493">
        <f>MATCH(F493,MSFD_Classified!$G$2:$G$506,0)</f>
        <v>236</v>
      </c>
      <c r="N493">
        <v>236</v>
      </c>
      <c r="O493" t="str">
        <f t="shared" si="7"/>
        <v>BBI-index</v>
      </c>
      <c r="P493" t="str">
        <f>INDEX(MSFD_Classified!$G$2:$G$506,Data!$N493,1)</f>
        <v>BBI-index</v>
      </c>
      <c r="Q493" t="str">
        <f>INDEX(MSFD_Classified!D$2:D$506,Data!$N493,1)</f>
        <v>D1 - Biological diversity</v>
      </c>
      <c r="R493" t="str">
        <f>INDEX(MSFD_Classified!E$2:E$506,Data!$N493,1)</f>
        <v>Benthic habitats</v>
      </c>
      <c r="S493" t="str">
        <f>INDEX(MSFD_Classified!F$2:F$506,Data!$N493,1)</f>
        <v>Biodiversity Indices</v>
      </c>
    </row>
    <row r="494" spans="1:19" x14ac:dyDescent="0.25">
      <c r="A494" s="10">
        <v>6</v>
      </c>
      <c r="B494" s="10" t="s">
        <v>257</v>
      </c>
      <c r="C494" s="10" t="s">
        <v>306</v>
      </c>
      <c r="D494" s="6">
        <v>27</v>
      </c>
      <c r="E494" s="6" t="s">
        <v>65</v>
      </c>
      <c r="F494" s="39" t="s">
        <v>341</v>
      </c>
      <c r="H494" s="6">
        <v>0</v>
      </c>
      <c r="I494" s="6">
        <v>0.52</v>
      </c>
      <c r="J494" s="6">
        <v>1</v>
      </c>
      <c r="K494" s="6">
        <v>0.3397</v>
      </c>
      <c r="M494">
        <f>MATCH(F494,MSFD_Classified!$G$2:$G$506,0)</f>
        <v>236</v>
      </c>
      <c r="N494">
        <v>236</v>
      </c>
      <c r="O494" t="str">
        <f t="shared" si="7"/>
        <v>BBI-index</v>
      </c>
      <c r="P494" t="str">
        <f>INDEX(MSFD_Classified!$G$2:$G$506,Data!$N494,1)</f>
        <v>BBI-index</v>
      </c>
      <c r="Q494" t="str">
        <f>INDEX(MSFD_Classified!D$2:D$506,Data!$N494,1)</f>
        <v>D1 - Biological diversity</v>
      </c>
      <c r="R494" t="str">
        <f>INDEX(MSFD_Classified!E$2:E$506,Data!$N494,1)</f>
        <v>Benthic habitats</v>
      </c>
      <c r="S494" t="str">
        <f>INDEX(MSFD_Classified!F$2:F$506,Data!$N494,1)</f>
        <v>Biodiversity Indices</v>
      </c>
    </row>
    <row r="495" spans="1:19" x14ac:dyDescent="0.25">
      <c r="A495" s="10">
        <v>6</v>
      </c>
      <c r="B495" s="10" t="s">
        <v>257</v>
      </c>
      <c r="C495" s="10" t="s">
        <v>307</v>
      </c>
      <c r="D495" s="6">
        <v>28</v>
      </c>
      <c r="E495" s="6" t="s">
        <v>65</v>
      </c>
      <c r="F495" s="39" t="s">
        <v>341</v>
      </c>
      <c r="H495" s="6">
        <v>0</v>
      </c>
      <c r="I495" s="6">
        <v>0.52</v>
      </c>
      <c r="J495" s="6">
        <v>1</v>
      </c>
      <c r="K495" s="6">
        <v>0.38929999999999998</v>
      </c>
      <c r="M495">
        <f>MATCH(F495,MSFD_Classified!$G$2:$G$506,0)</f>
        <v>236</v>
      </c>
      <c r="N495">
        <v>236</v>
      </c>
      <c r="O495" t="str">
        <f t="shared" si="7"/>
        <v>BBI-index</v>
      </c>
      <c r="P495" t="str">
        <f>INDEX(MSFD_Classified!$G$2:$G$506,Data!$N495,1)</f>
        <v>BBI-index</v>
      </c>
      <c r="Q495" t="str">
        <f>INDEX(MSFD_Classified!D$2:D$506,Data!$N495,1)</f>
        <v>D1 - Biological diversity</v>
      </c>
      <c r="R495" t="str">
        <f>INDEX(MSFD_Classified!E$2:E$506,Data!$N495,1)</f>
        <v>Benthic habitats</v>
      </c>
      <c r="S495" t="str">
        <f>INDEX(MSFD_Classified!F$2:F$506,Data!$N495,1)</f>
        <v>Biodiversity Indices</v>
      </c>
    </row>
    <row r="496" spans="1:19" x14ac:dyDescent="0.25">
      <c r="A496" s="10">
        <v>6</v>
      </c>
      <c r="B496" s="10" t="s">
        <v>257</v>
      </c>
      <c r="C496" s="10" t="s">
        <v>308</v>
      </c>
      <c r="D496" s="6">
        <v>29</v>
      </c>
      <c r="E496" s="6" t="s">
        <v>65</v>
      </c>
      <c r="F496" s="39" t="s">
        <v>341</v>
      </c>
      <c r="H496" s="6">
        <v>0</v>
      </c>
      <c r="I496" s="6">
        <v>0.52</v>
      </c>
      <c r="J496" s="6">
        <v>1</v>
      </c>
      <c r="K496" s="6">
        <v>0.3453</v>
      </c>
      <c r="M496">
        <f>MATCH(F496,MSFD_Classified!$G$2:$G$506,0)</f>
        <v>236</v>
      </c>
      <c r="N496">
        <v>236</v>
      </c>
      <c r="O496" t="str">
        <f t="shared" si="7"/>
        <v>BBI-index</v>
      </c>
      <c r="P496" t="str">
        <f>INDEX(MSFD_Classified!$G$2:$G$506,Data!$N496,1)</f>
        <v>BBI-index</v>
      </c>
      <c r="Q496" t="str">
        <f>INDEX(MSFD_Classified!D$2:D$506,Data!$N496,1)</f>
        <v>D1 - Biological diversity</v>
      </c>
      <c r="R496" t="str">
        <f>INDEX(MSFD_Classified!E$2:E$506,Data!$N496,1)</f>
        <v>Benthic habitats</v>
      </c>
      <c r="S496" t="str">
        <f>INDEX(MSFD_Classified!F$2:F$506,Data!$N496,1)</f>
        <v>Biodiversity Indices</v>
      </c>
    </row>
    <row r="497" spans="1:19" x14ac:dyDescent="0.25">
      <c r="A497" s="10">
        <v>6</v>
      </c>
      <c r="B497" s="10" t="s">
        <v>257</v>
      </c>
      <c r="C497" s="10" t="s">
        <v>310</v>
      </c>
      <c r="D497" s="6">
        <v>31</v>
      </c>
      <c r="E497" s="6" t="s">
        <v>65</v>
      </c>
      <c r="F497" s="39" t="s">
        <v>341</v>
      </c>
      <c r="H497" s="6">
        <v>0</v>
      </c>
      <c r="I497" s="6">
        <v>0.52</v>
      </c>
      <c r="J497" s="6">
        <v>1</v>
      </c>
      <c r="K497" s="6">
        <v>0.33260000000000001</v>
      </c>
      <c r="M497">
        <f>MATCH(F497,MSFD_Classified!$G$2:$G$506,0)</f>
        <v>236</v>
      </c>
      <c r="N497">
        <v>236</v>
      </c>
      <c r="O497" t="str">
        <f t="shared" si="7"/>
        <v>BBI-index</v>
      </c>
      <c r="P497" t="str">
        <f>INDEX(MSFD_Classified!$G$2:$G$506,Data!$N497,1)</f>
        <v>BBI-index</v>
      </c>
      <c r="Q497" t="str">
        <f>INDEX(MSFD_Classified!D$2:D$506,Data!$N497,1)</f>
        <v>D1 - Biological diversity</v>
      </c>
      <c r="R497" t="str">
        <f>INDEX(MSFD_Classified!E$2:E$506,Data!$N497,1)</f>
        <v>Benthic habitats</v>
      </c>
      <c r="S497" t="str">
        <f>INDEX(MSFD_Classified!F$2:F$506,Data!$N497,1)</f>
        <v>Biodiversity Indices</v>
      </c>
    </row>
    <row r="498" spans="1:19" x14ac:dyDescent="0.25">
      <c r="A498" s="10">
        <v>6</v>
      </c>
      <c r="B498" s="10" t="s">
        <v>257</v>
      </c>
      <c r="C498" s="10" t="s">
        <v>311</v>
      </c>
      <c r="D498" s="6">
        <v>32</v>
      </c>
      <c r="E498" s="6" t="s">
        <v>65</v>
      </c>
      <c r="F498" s="39" t="s">
        <v>341</v>
      </c>
      <c r="H498" s="6">
        <v>0</v>
      </c>
      <c r="I498" s="6">
        <v>0.52</v>
      </c>
      <c r="J498" s="6">
        <v>1</v>
      </c>
      <c r="K498" s="6">
        <v>0.35210000000000002</v>
      </c>
      <c r="M498">
        <f>MATCH(F498,MSFD_Classified!$G$2:$G$506,0)</f>
        <v>236</v>
      </c>
      <c r="N498">
        <v>236</v>
      </c>
      <c r="O498" t="str">
        <f t="shared" si="7"/>
        <v>BBI-index</v>
      </c>
      <c r="P498" t="str">
        <f>INDEX(MSFD_Classified!$G$2:$G$506,Data!$N498,1)</f>
        <v>BBI-index</v>
      </c>
      <c r="Q498" t="str">
        <f>INDEX(MSFD_Classified!D$2:D$506,Data!$N498,1)</f>
        <v>D1 - Biological diversity</v>
      </c>
      <c r="R498" t="str">
        <f>INDEX(MSFD_Classified!E$2:E$506,Data!$N498,1)</f>
        <v>Benthic habitats</v>
      </c>
      <c r="S498" t="str">
        <f>INDEX(MSFD_Classified!F$2:F$506,Data!$N498,1)</f>
        <v>Biodiversity Indices</v>
      </c>
    </row>
    <row r="499" spans="1:19" x14ac:dyDescent="0.25">
      <c r="A499" s="10">
        <v>6</v>
      </c>
      <c r="B499" s="10" t="s">
        <v>257</v>
      </c>
      <c r="C499" s="10" t="s">
        <v>312</v>
      </c>
      <c r="D499" s="6">
        <v>33</v>
      </c>
      <c r="E499" s="6" t="s">
        <v>65</v>
      </c>
      <c r="F499" s="39" t="s">
        <v>341</v>
      </c>
      <c r="H499" s="6">
        <v>0</v>
      </c>
      <c r="I499" s="6">
        <v>0.52</v>
      </c>
      <c r="J499" s="6">
        <v>1</v>
      </c>
      <c r="K499" s="6">
        <v>0.4239</v>
      </c>
      <c r="M499">
        <f>MATCH(F499,MSFD_Classified!$G$2:$G$506,0)</f>
        <v>236</v>
      </c>
      <c r="N499">
        <v>236</v>
      </c>
      <c r="O499" t="str">
        <f t="shared" si="7"/>
        <v>BBI-index</v>
      </c>
      <c r="P499" t="str">
        <f>INDEX(MSFD_Classified!$G$2:$G$506,Data!$N499,1)</f>
        <v>BBI-index</v>
      </c>
      <c r="Q499" t="str">
        <f>INDEX(MSFD_Classified!D$2:D$506,Data!$N499,1)</f>
        <v>D1 - Biological diversity</v>
      </c>
      <c r="R499" t="str">
        <f>INDEX(MSFD_Classified!E$2:E$506,Data!$N499,1)</f>
        <v>Benthic habitats</v>
      </c>
      <c r="S499" t="str">
        <f>INDEX(MSFD_Classified!F$2:F$506,Data!$N499,1)</f>
        <v>Biodiversity Indices</v>
      </c>
    </row>
    <row r="500" spans="1:19" x14ac:dyDescent="0.25">
      <c r="A500" s="10">
        <v>6</v>
      </c>
      <c r="B500" s="10" t="s">
        <v>257</v>
      </c>
      <c r="C500" s="10" t="s">
        <v>314</v>
      </c>
      <c r="D500" s="6">
        <v>35</v>
      </c>
      <c r="E500" s="6" t="s">
        <v>65</v>
      </c>
      <c r="F500" s="39" t="s">
        <v>341</v>
      </c>
      <c r="H500" s="6">
        <v>0</v>
      </c>
      <c r="I500" s="6">
        <v>0.52</v>
      </c>
      <c r="J500" s="6">
        <v>1</v>
      </c>
      <c r="K500" s="6">
        <v>0.35899999999999999</v>
      </c>
      <c r="M500">
        <f>MATCH(F500,MSFD_Classified!$G$2:$G$506,0)</f>
        <v>236</v>
      </c>
      <c r="N500">
        <v>236</v>
      </c>
      <c r="O500" t="str">
        <f t="shared" si="7"/>
        <v>BBI-index</v>
      </c>
      <c r="P500" t="str">
        <f>INDEX(MSFD_Classified!$G$2:$G$506,Data!$N500,1)</f>
        <v>BBI-index</v>
      </c>
      <c r="Q500" t="str">
        <f>INDEX(MSFD_Classified!D$2:D$506,Data!$N500,1)</f>
        <v>D1 - Biological diversity</v>
      </c>
      <c r="R500" t="str">
        <f>INDEX(MSFD_Classified!E$2:E$506,Data!$N500,1)</f>
        <v>Benthic habitats</v>
      </c>
      <c r="S500" t="str">
        <f>INDEX(MSFD_Classified!F$2:F$506,Data!$N500,1)</f>
        <v>Biodiversity Indices</v>
      </c>
    </row>
    <row r="501" spans="1:19" x14ac:dyDescent="0.25">
      <c r="A501" s="10">
        <v>6</v>
      </c>
      <c r="B501" s="10" t="s">
        <v>257</v>
      </c>
      <c r="C501" s="10" t="s">
        <v>315</v>
      </c>
      <c r="D501" s="6">
        <v>36</v>
      </c>
      <c r="E501" s="6" t="s">
        <v>65</v>
      </c>
      <c r="F501" s="39" t="s">
        <v>341</v>
      </c>
      <c r="H501" s="6">
        <v>0</v>
      </c>
      <c r="I501" s="6">
        <v>0.52</v>
      </c>
      <c r="J501" s="6">
        <v>1</v>
      </c>
      <c r="K501" s="6">
        <v>0.35160000000000002</v>
      </c>
      <c r="M501">
        <f>MATCH(F501,MSFD_Classified!$G$2:$G$506,0)</f>
        <v>236</v>
      </c>
      <c r="N501">
        <v>236</v>
      </c>
      <c r="O501" t="str">
        <f t="shared" si="7"/>
        <v>BBI-index</v>
      </c>
      <c r="P501" t="str">
        <f>INDEX(MSFD_Classified!$G$2:$G$506,Data!$N501,1)</f>
        <v>BBI-index</v>
      </c>
      <c r="Q501" t="str">
        <f>INDEX(MSFD_Classified!D$2:D$506,Data!$N501,1)</f>
        <v>D1 - Biological diversity</v>
      </c>
      <c r="R501" t="str">
        <f>INDEX(MSFD_Classified!E$2:E$506,Data!$N501,1)</f>
        <v>Benthic habitats</v>
      </c>
      <c r="S501" t="str">
        <f>INDEX(MSFD_Classified!F$2:F$506,Data!$N501,1)</f>
        <v>Biodiversity Indices</v>
      </c>
    </row>
    <row r="502" spans="1:19" x14ac:dyDescent="0.25">
      <c r="A502" s="10">
        <v>6</v>
      </c>
      <c r="B502" s="10" t="s">
        <v>257</v>
      </c>
      <c r="C502" s="10" t="s">
        <v>316</v>
      </c>
      <c r="D502" s="6">
        <v>37</v>
      </c>
      <c r="E502" s="6" t="s">
        <v>65</v>
      </c>
      <c r="F502" s="39" t="s">
        <v>341</v>
      </c>
      <c r="H502" s="6">
        <v>0</v>
      </c>
      <c r="I502" s="6">
        <v>0.52</v>
      </c>
      <c r="J502" s="6">
        <v>1</v>
      </c>
      <c r="K502" s="6">
        <v>0.1706</v>
      </c>
      <c r="M502">
        <f>MATCH(F502,MSFD_Classified!$G$2:$G$506,0)</f>
        <v>236</v>
      </c>
      <c r="N502">
        <v>236</v>
      </c>
      <c r="O502" t="str">
        <f t="shared" si="7"/>
        <v>BBI-index</v>
      </c>
      <c r="P502" t="str">
        <f>INDEX(MSFD_Classified!$G$2:$G$506,Data!$N502,1)</f>
        <v>BBI-index</v>
      </c>
      <c r="Q502" t="str">
        <f>INDEX(MSFD_Classified!D$2:D$506,Data!$N502,1)</f>
        <v>D1 - Biological diversity</v>
      </c>
      <c r="R502" t="str">
        <f>INDEX(MSFD_Classified!E$2:E$506,Data!$N502,1)</f>
        <v>Benthic habitats</v>
      </c>
      <c r="S502" t="str">
        <f>INDEX(MSFD_Classified!F$2:F$506,Data!$N502,1)</f>
        <v>Biodiversity Indices</v>
      </c>
    </row>
    <row r="503" spans="1:19" x14ac:dyDescent="0.25">
      <c r="A503" s="10">
        <v>6</v>
      </c>
      <c r="B503" s="10" t="s">
        <v>257</v>
      </c>
      <c r="C503" s="10" t="s">
        <v>317</v>
      </c>
      <c r="D503" s="6">
        <v>38</v>
      </c>
      <c r="E503" s="6" t="s">
        <v>65</v>
      </c>
      <c r="F503" s="39" t="s">
        <v>341</v>
      </c>
      <c r="H503" s="6">
        <v>0</v>
      </c>
      <c r="I503" s="6">
        <v>0.52</v>
      </c>
      <c r="J503" s="6">
        <v>1</v>
      </c>
      <c r="K503" s="6">
        <v>7.0000000000000007E-2</v>
      </c>
      <c r="M503">
        <f>MATCH(F503,MSFD_Classified!$G$2:$G$506,0)</f>
        <v>236</v>
      </c>
      <c r="N503">
        <v>236</v>
      </c>
      <c r="O503" t="str">
        <f t="shared" si="7"/>
        <v>BBI-index</v>
      </c>
      <c r="P503" t="str">
        <f>INDEX(MSFD_Classified!$G$2:$G$506,Data!$N503,1)</f>
        <v>BBI-index</v>
      </c>
      <c r="Q503" t="str">
        <f>INDEX(MSFD_Classified!D$2:D$506,Data!$N503,1)</f>
        <v>D1 - Biological diversity</v>
      </c>
      <c r="R503" t="str">
        <f>INDEX(MSFD_Classified!E$2:E$506,Data!$N503,1)</f>
        <v>Benthic habitats</v>
      </c>
      <c r="S503" t="str">
        <f>INDEX(MSFD_Classified!F$2:F$506,Data!$N503,1)</f>
        <v>Biodiversity Indices</v>
      </c>
    </row>
    <row r="504" spans="1:19" x14ac:dyDescent="0.25">
      <c r="A504" s="10">
        <v>6</v>
      </c>
      <c r="B504" s="10" t="s">
        <v>257</v>
      </c>
      <c r="C504" s="10" t="s">
        <v>318</v>
      </c>
      <c r="D504" s="6">
        <v>39</v>
      </c>
      <c r="E504" s="6" t="s">
        <v>65</v>
      </c>
      <c r="F504" s="39" t="s">
        <v>341</v>
      </c>
      <c r="H504" s="6">
        <v>0</v>
      </c>
      <c r="I504" s="6">
        <v>0.52</v>
      </c>
      <c r="J504" s="6">
        <v>1</v>
      </c>
      <c r="K504" s="6">
        <v>0.06</v>
      </c>
      <c r="M504">
        <f>MATCH(F504,MSFD_Classified!$G$2:$G$506,0)</f>
        <v>236</v>
      </c>
      <c r="N504">
        <v>236</v>
      </c>
      <c r="O504" t="str">
        <f t="shared" si="7"/>
        <v>BBI-index</v>
      </c>
      <c r="P504" t="str">
        <f>INDEX(MSFD_Classified!$G$2:$G$506,Data!$N504,1)</f>
        <v>BBI-index</v>
      </c>
      <c r="Q504" t="str">
        <f>INDEX(MSFD_Classified!D$2:D$506,Data!$N504,1)</f>
        <v>D1 - Biological diversity</v>
      </c>
      <c r="R504" t="str">
        <f>INDEX(MSFD_Classified!E$2:E$506,Data!$N504,1)</f>
        <v>Benthic habitats</v>
      </c>
      <c r="S504" t="str">
        <f>INDEX(MSFD_Classified!F$2:F$506,Data!$N504,1)</f>
        <v>Biodiversity Indices</v>
      </c>
    </row>
    <row r="505" spans="1:19" x14ac:dyDescent="0.25">
      <c r="A505" s="10">
        <v>6</v>
      </c>
      <c r="B505" s="10" t="s">
        <v>257</v>
      </c>
      <c r="C505" s="10" t="s">
        <v>320</v>
      </c>
      <c r="D505" s="6">
        <v>41</v>
      </c>
      <c r="E505" s="6" t="s">
        <v>65</v>
      </c>
      <c r="F505" s="39" t="s">
        <v>341</v>
      </c>
      <c r="H505" s="6">
        <v>0</v>
      </c>
      <c r="I505" s="6">
        <v>0.52</v>
      </c>
      <c r="J505" s="6">
        <v>1</v>
      </c>
      <c r="K505" s="6">
        <v>0.37</v>
      </c>
      <c r="M505">
        <f>MATCH(F505,MSFD_Classified!$G$2:$G$506,0)</f>
        <v>236</v>
      </c>
      <c r="N505">
        <v>236</v>
      </c>
      <c r="O505" t="str">
        <f t="shared" si="7"/>
        <v>BBI-index</v>
      </c>
      <c r="P505" t="str">
        <f>INDEX(MSFD_Classified!$G$2:$G$506,Data!$N505,1)</f>
        <v>BBI-index</v>
      </c>
      <c r="Q505" t="str">
        <f>INDEX(MSFD_Classified!D$2:D$506,Data!$N505,1)</f>
        <v>D1 - Biological diversity</v>
      </c>
      <c r="R505" t="str">
        <f>INDEX(MSFD_Classified!E$2:E$506,Data!$N505,1)</f>
        <v>Benthic habitats</v>
      </c>
      <c r="S505" t="str">
        <f>INDEX(MSFD_Classified!F$2:F$506,Data!$N505,1)</f>
        <v>Biodiversity Indices</v>
      </c>
    </row>
    <row r="506" spans="1:19" x14ac:dyDescent="0.25">
      <c r="A506" s="10">
        <v>6</v>
      </c>
      <c r="B506" s="10" t="s">
        <v>257</v>
      </c>
      <c r="C506" s="10" t="s">
        <v>321</v>
      </c>
      <c r="D506" s="6">
        <v>42</v>
      </c>
      <c r="E506" s="6" t="s">
        <v>65</v>
      </c>
      <c r="F506" s="39" t="s">
        <v>341</v>
      </c>
      <c r="H506" s="6">
        <v>0</v>
      </c>
      <c r="I506" s="6">
        <v>0.52</v>
      </c>
      <c r="J506" s="6">
        <v>1</v>
      </c>
      <c r="K506" s="6">
        <v>0.13</v>
      </c>
      <c r="M506">
        <f>MATCH(F506,MSFD_Classified!$G$2:$G$506,0)</f>
        <v>236</v>
      </c>
      <c r="N506">
        <v>236</v>
      </c>
      <c r="O506" t="str">
        <f t="shared" si="7"/>
        <v>BBI-index</v>
      </c>
      <c r="P506" t="str">
        <f>INDEX(MSFD_Classified!$G$2:$G$506,Data!$N506,1)</f>
        <v>BBI-index</v>
      </c>
      <c r="Q506" t="str">
        <f>INDEX(MSFD_Classified!D$2:D$506,Data!$N506,1)</f>
        <v>D1 - Biological diversity</v>
      </c>
      <c r="R506" t="str">
        <f>INDEX(MSFD_Classified!E$2:E$506,Data!$N506,1)</f>
        <v>Benthic habitats</v>
      </c>
      <c r="S506" t="str">
        <f>INDEX(MSFD_Classified!F$2:F$506,Data!$N506,1)</f>
        <v>Biodiversity Indices</v>
      </c>
    </row>
    <row r="507" spans="1:19" x14ac:dyDescent="0.25">
      <c r="A507" s="10">
        <v>6</v>
      </c>
      <c r="B507" s="10" t="s">
        <v>257</v>
      </c>
      <c r="C507" s="10" t="s">
        <v>322</v>
      </c>
      <c r="D507" s="6">
        <v>43</v>
      </c>
      <c r="E507" s="6" t="s">
        <v>65</v>
      </c>
      <c r="F507" s="39" t="s">
        <v>341</v>
      </c>
      <c r="H507" s="6">
        <v>0</v>
      </c>
      <c r="I507" s="6">
        <v>0.52</v>
      </c>
      <c r="J507" s="6">
        <v>1</v>
      </c>
      <c r="K507" s="6">
        <v>0.15</v>
      </c>
      <c r="M507">
        <f>MATCH(F507,MSFD_Classified!$G$2:$G$506,0)</f>
        <v>236</v>
      </c>
      <c r="N507">
        <v>236</v>
      </c>
      <c r="O507" t="str">
        <f t="shared" si="7"/>
        <v>BBI-index</v>
      </c>
      <c r="P507" t="str">
        <f>INDEX(MSFD_Classified!$G$2:$G$506,Data!$N507,1)</f>
        <v>BBI-index</v>
      </c>
      <c r="Q507" t="str">
        <f>INDEX(MSFD_Classified!D$2:D$506,Data!$N507,1)</f>
        <v>D1 - Biological diversity</v>
      </c>
      <c r="R507" t="str">
        <f>INDEX(MSFD_Classified!E$2:E$506,Data!$N507,1)</f>
        <v>Benthic habitats</v>
      </c>
      <c r="S507" t="str">
        <f>INDEX(MSFD_Classified!F$2:F$506,Data!$N507,1)</f>
        <v>Biodiversity Indices</v>
      </c>
    </row>
    <row r="508" spans="1:19" x14ac:dyDescent="0.25">
      <c r="A508" s="10">
        <v>6</v>
      </c>
      <c r="B508" s="10" t="s">
        <v>257</v>
      </c>
      <c r="C508" s="10" t="s">
        <v>342</v>
      </c>
      <c r="D508" s="6">
        <v>44</v>
      </c>
      <c r="E508" s="6" t="s">
        <v>65</v>
      </c>
      <c r="F508" s="39" t="s">
        <v>341</v>
      </c>
      <c r="H508" s="6">
        <v>0</v>
      </c>
      <c r="I508" s="6">
        <v>0.52</v>
      </c>
      <c r="J508" s="6">
        <v>1</v>
      </c>
      <c r="K508" s="6">
        <v>0</v>
      </c>
      <c r="M508">
        <f>MATCH(F508,MSFD_Classified!$G$2:$G$506,0)</f>
        <v>236</v>
      </c>
      <c r="N508">
        <v>236</v>
      </c>
      <c r="O508" t="str">
        <f t="shared" si="7"/>
        <v>BBI-index</v>
      </c>
      <c r="P508" t="str">
        <f>INDEX(MSFD_Classified!$G$2:$G$506,Data!$N508,1)</f>
        <v>BBI-index</v>
      </c>
      <c r="Q508" t="str">
        <f>INDEX(MSFD_Classified!D$2:D$506,Data!$N508,1)</f>
        <v>D1 - Biological diversity</v>
      </c>
      <c r="R508" t="str">
        <f>INDEX(MSFD_Classified!E$2:E$506,Data!$N508,1)</f>
        <v>Benthic habitats</v>
      </c>
      <c r="S508" t="str">
        <f>INDEX(MSFD_Classified!F$2:F$506,Data!$N508,1)</f>
        <v>Biodiversity Indices</v>
      </c>
    </row>
    <row r="509" spans="1:19" x14ac:dyDescent="0.25">
      <c r="A509" s="10">
        <v>6</v>
      </c>
      <c r="B509" s="10" t="s">
        <v>257</v>
      </c>
      <c r="C509" s="10" t="s">
        <v>323</v>
      </c>
      <c r="D509" s="6">
        <v>45</v>
      </c>
      <c r="E509" s="6" t="s">
        <v>65</v>
      </c>
      <c r="F509" s="39" t="s">
        <v>341</v>
      </c>
      <c r="H509" s="6">
        <v>0</v>
      </c>
      <c r="I509" s="6">
        <v>0.52</v>
      </c>
      <c r="J509" s="6">
        <v>1</v>
      </c>
      <c r="K509" s="6">
        <v>0.45</v>
      </c>
      <c r="M509">
        <f>MATCH(F509,MSFD_Classified!$G$2:$G$506,0)</f>
        <v>236</v>
      </c>
      <c r="N509">
        <v>236</v>
      </c>
      <c r="O509" t="str">
        <f t="shared" si="7"/>
        <v>BBI-index</v>
      </c>
      <c r="P509" t="str">
        <f>INDEX(MSFD_Classified!$G$2:$G$506,Data!$N509,1)</f>
        <v>BBI-index</v>
      </c>
      <c r="Q509" t="str">
        <f>INDEX(MSFD_Classified!D$2:D$506,Data!$N509,1)</f>
        <v>D1 - Biological diversity</v>
      </c>
      <c r="R509" t="str">
        <f>INDEX(MSFD_Classified!E$2:E$506,Data!$N509,1)</f>
        <v>Benthic habitats</v>
      </c>
      <c r="S509" t="str">
        <f>INDEX(MSFD_Classified!F$2:F$506,Data!$N509,1)</f>
        <v>Biodiversity Indices</v>
      </c>
    </row>
    <row r="510" spans="1:19" x14ac:dyDescent="0.25">
      <c r="A510" s="10">
        <v>6</v>
      </c>
      <c r="B510" s="10" t="s">
        <v>257</v>
      </c>
      <c r="C510" s="10" t="s">
        <v>324</v>
      </c>
      <c r="D510" s="6">
        <v>46</v>
      </c>
      <c r="E510" s="6" t="s">
        <v>65</v>
      </c>
      <c r="F510" s="39" t="s">
        <v>341</v>
      </c>
      <c r="H510" s="6">
        <v>0</v>
      </c>
      <c r="I510" s="6">
        <v>0.52</v>
      </c>
      <c r="J510" s="6">
        <v>1</v>
      </c>
      <c r="K510" s="6">
        <v>0.48</v>
      </c>
      <c r="M510">
        <f>MATCH(F510,MSFD_Classified!$G$2:$G$506,0)</f>
        <v>236</v>
      </c>
      <c r="N510">
        <v>236</v>
      </c>
      <c r="O510" t="str">
        <f t="shared" si="7"/>
        <v>BBI-index</v>
      </c>
      <c r="P510" t="str">
        <f>INDEX(MSFD_Classified!$G$2:$G$506,Data!$N510,1)</f>
        <v>BBI-index</v>
      </c>
      <c r="Q510" t="str">
        <f>INDEX(MSFD_Classified!D$2:D$506,Data!$N510,1)</f>
        <v>D1 - Biological diversity</v>
      </c>
      <c r="R510" t="str">
        <f>INDEX(MSFD_Classified!E$2:E$506,Data!$N510,1)</f>
        <v>Benthic habitats</v>
      </c>
      <c r="S510" t="str">
        <f>INDEX(MSFD_Classified!F$2:F$506,Data!$N510,1)</f>
        <v>Biodiversity Indices</v>
      </c>
    </row>
    <row r="511" spans="1:19" x14ac:dyDescent="0.25">
      <c r="A511" s="10">
        <v>6</v>
      </c>
      <c r="B511" s="10" t="s">
        <v>257</v>
      </c>
      <c r="C511" s="10" t="s">
        <v>325</v>
      </c>
      <c r="D511" s="6">
        <v>47</v>
      </c>
      <c r="E511" s="6" t="s">
        <v>65</v>
      </c>
      <c r="F511" s="39" t="s">
        <v>341</v>
      </c>
      <c r="H511" s="6">
        <v>0</v>
      </c>
      <c r="I511" s="6">
        <v>0.52</v>
      </c>
      <c r="J511" s="6">
        <v>1</v>
      </c>
      <c r="K511" s="6">
        <v>0.54</v>
      </c>
      <c r="M511">
        <f>MATCH(F511,MSFD_Classified!$G$2:$G$506,0)</f>
        <v>236</v>
      </c>
      <c r="N511">
        <v>236</v>
      </c>
      <c r="O511" t="str">
        <f t="shared" si="7"/>
        <v>BBI-index</v>
      </c>
      <c r="P511" t="str">
        <f>INDEX(MSFD_Classified!$G$2:$G$506,Data!$N511,1)</f>
        <v>BBI-index</v>
      </c>
      <c r="Q511" t="str">
        <f>INDEX(MSFD_Classified!D$2:D$506,Data!$N511,1)</f>
        <v>D1 - Biological diversity</v>
      </c>
      <c r="R511" t="str">
        <f>INDEX(MSFD_Classified!E$2:E$506,Data!$N511,1)</f>
        <v>Benthic habitats</v>
      </c>
      <c r="S511" t="str">
        <f>INDEX(MSFD_Classified!F$2:F$506,Data!$N511,1)</f>
        <v>Biodiversity Indices</v>
      </c>
    </row>
    <row r="512" spans="1:19" x14ac:dyDescent="0.25">
      <c r="A512" s="10">
        <v>6</v>
      </c>
      <c r="B512" s="10" t="s">
        <v>257</v>
      </c>
      <c r="C512" s="10" t="s">
        <v>326</v>
      </c>
      <c r="D512" s="6">
        <v>48</v>
      </c>
      <c r="E512" s="6" t="s">
        <v>65</v>
      </c>
      <c r="F512" s="39" t="s">
        <v>341</v>
      </c>
      <c r="H512" s="6">
        <v>0</v>
      </c>
      <c r="I512" s="6">
        <v>0.52</v>
      </c>
      <c r="J512" s="6">
        <v>1</v>
      </c>
      <c r="K512" s="6">
        <v>0.71</v>
      </c>
      <c r="M512">
        <f>MATCH(F512,MSFD_Classified!$G$2:$G$506,0)</f>
        <v>236</v>
      </c>
      <c r="N512">
        <v>236</v>
      </c>
      <c r="O512" t="str">
        <f t="shared" si="7"/>
        <v>BBI-index</v>
      </c>
      <c r="P512" t="str">
        <f>INDEX(MSFD_Classified!$G$2:$G$506,Data!$N512,1)</f>
        <v>BBI-index</v>
      </c>
      <c r="Q512" t="str">
        <f>INDEX(MSFD_Classified!D$2:D$506,Data!$N512,1)</f>
        <v>D1 - Biological diversity</v>
      </c>
      <c r="R512" t="str">
        <f>INDEX(MSFD_Classified!E$2:E$506,Data!$N512,1)</f>
        <v>Benthic habitats</v>
      </c>
      <c r="S512" t="str">
        <f>INDEX(MSFD_Classified!F$2:F$506,Data!$N512,1)</f>
        <v>Biodiversity Indices</v>
      </c>
    </row>
    <row r="513" spans="1:19" x14ac:dyDescent="0.25">
      <c r="A513" s="10">
        <v>6</v>
      </c>
      <c r="B513" s="10" t="s">
        <v>257</v>
      </c>
      <c r="C513" s="10" t="s">
        <v>327</v>
      </c>
      <c r="D513" s="6">
        <v>49</v>
      </c>
      <c r="E513" s="6" t="s">
        <v>65</v>
      </c>
      <c r="F513" s="39" t="s">
        <v>341</v>
      </c>
      <c r="H513" s="6">
        <v>0</v>
      </c>
      <c r="I513" s="6">
        <v>0.52</v>
      </c>
      <c r="J513" s="6">
        <v>1</v>
      </c>
      <c r="K513" s="6">
        <v>0.75</v>
      </c>
      <c r="M513">
        <f>MATCH(F513,MSFD_Classified!$G$2:$G$506,0)</f>
        <v>236</v>
      </c>
      <c r="N513">
        <v>236</v>
      </c>
      <c r="O513" t="str">
        <f t="shared" si="7"/>
        <v>BBI-index</v>
      </c>
      <c r="P513" t="str">
        <f>INDEX(MSFD_Classified!$G$2:$G$506,Data!$N513,1)</f>
        <v>BBI-index</v>
      </c>
      <c r="Q513" t="str">
        <f>INDEX(MSFD_Classified!D$2:D$506,Data!$N513,1)</f>
        <v>D1 - Biological diversity</v>
      </c>
      <c r="R513" t="str">
        <f>INDEX(MSFD_Classified!E$2:E$506,Data!$N513,1)</f>
        <v>Benthic habitats</v>
      </c>
      <c r="S513" t="str">
        <f>INDEX(MSFD_Classified!F$2:F$506,Data!$N513,1)</f>
        <v>Biodiversity Indices</v>
      </c>
    </row>
    <row r="514" spans="1:19" x14ac:dyDescent="0.25">
      <c r="A514" s="10">
        <v>6</v>
      </c>
      <c r="B514" s="10" t="s">
        <v>257</v>
      </c>
      <c r="C514" s="10" t="s">
        <v>328</v>
      </c>
      <c r="D514" s="6">
        <v>50</v>
      </c>
      <c r="E514" s="6" t="s">
        <v>65</v>
      </c>
      <c r="F514" s="39" t="s">
        <v>341</v>
      </c>
      <c r="H514" s="6">
        <v>0</v>
      </c>
      <c r="I514" s="6">
        <v>0.52</v>
      </c>
      <c r="J514" s="6">
        <v>1</v>
      </c>
      <c r="K514" s="6">
        <v>0.66</v>
      </c>
      <c r="M514">
        <f>MATCH(F514,MSFD_Classified!$G$2:$G$506,0)</f>
        <v>236</v>
      </c>
      <c r="N514">
        <v>236</v>
      </c>
      <c r="O514" t="str">
        <f t="shared" si="7"/>
        <v>BBI-index</v>
      </c>
      <c r="P514" t="str">
        <f>INDEX(MSFD_Classified!$G$2:$G$506,Data!$N514,1)</f>
        <v>BBI-index</v>
      </c>
      <c r="Q514" t="str">
        <f>INDEX(MSFD_Classified!D$2:D$506,Data!$N514,1)</f>
        <v>D1 - Biological diversity</v>
      </c>
      <c r="R514" t="str">
        <f>INDEX(MSFD_Classified!E$2:E$506,Data!$N514,1)</f>
        <v>Benthic habitats</v>
      </c>
      <c r="S514" t="str">
        <f>INDEX(MSFD_Classified!F$2:F$506,Data!$N514,1)</f>
        <v>Biodiversity Indices</v>
      </c>
    </row>
    <row r="515" spans="1:19" x14ac:dyDescent="0.25">
      <c r="A515" s="10">
        <v>6</v>
      </c>
      <c r="B515" s="10" t="s">
        <v>257</v>
      </c>
      <c r="C515" s="10" t="s">
        <v>329</v>
      </c>
      <c r="D515" s="6">
        <v>51</v>
      </c>
      <c r="E515" s="6" t="s">
        <v>65</v>
      </c>
      <c r="F515" s="39" t="s">
        <v>341</v>
      </c>
      <c r="H515" s="6">
        <v>0</v>
      </c>
      <c r="I515" s="6">
        <v>0.52</v>
      </c>
      <c r="J515" s="6">
        <v>1</v>
      </c>
      <c r="K515" s="6">
        <v>0.75</v>
      </c>
      <c r="M515">
        <f>MATCH(F515,MSFD_Classified!$G$2:$G$506,0)</f>
        <v>236</v>
      </c>
      <c r="N515">
        <v>236</v>
      </c>
      <c r="O515" t="str">
        <f t="shared" ref="O515:O578" si="8">F515</f>
        <v>BBI-index</v>
      </c>
      <c r="P515" t="str">
        <f>INDEX(MSFD_Classified!$G$2:$G$506,Data!$N515,1)</f>
        <v>BBI-index</v>
      </c>
      <c r="Q515" t="str">
        <f>INDEX(MSFD_Classified!D$2:D$506,Data!$N515,1)</f>
        <v>D1 - Biological diversity</v>
      </c>
      <c r="R515" t="str">
        <f>INDEX(MSFD_Classified!E$2:E$506,Data!$N515,1)</f>
        <v>Benthic habitats</v>
      </c>
      <c r="S515" t="str">
        <f>INDEX(MSFD_Classified!F$2:F$506,Data!$N515,1)</f>
        <v>Biodiversity Indices</v>
      </c>
    </row>
    <row r="516" spans="1:19" x14ac:dyDescent="0.25">
      <c r="A516" s="10">
        <v>6</v>
      </c>
      <c r="B516" s="10" t="s">
        <v>257</v>
      </c>
      <c r="C516" s="35" t="s">
        <v>330</v>
      </c>
      <c r="D516" s="6">
        <v>52</v>
      </c>
      <c r="E516" s="6" t="s">
        <v>65</v>
      </c>
      <c r="F516" s="39" t="s">
        <v>341</v>
      </c>
      <c r="H516" s="6">
        <v>0</v>
      </c>
      <c r="I516" s="6">
        <v>0.52</v>
      </c>
      <c r="J516" s="6">
        <v>1</v>
      </c>
      <c r="K516" s="36">
        <v>0.12</v>
      </c>
      <c r="M516">
        <f>MATCH(F516,MSFD_Classified!$G$2:$G$506,0)</f>
        <v>236</v>
      </c>
      <c r="N516">
        <v>236</v>
      </c>
      <c r="O516" t="str">
        <f t="shared" si="8"/>
        <v>BBI-index</v>
      </c>
      <c r="P516" t="str">
        <f>INDEX(MSFD_Classified!$G$2:$G$506,Data!$N516,1)</f>
        <v>BBI-index</v>
      </c>
      <c r="Q516" t="str">
        <f>INDEX(MSFD_Classified!D$2:D$506,Data!$N516,1)</f>
        <v>D1 - Biological diversity</v>
      </c>
      <c r="R516" t="str">
        <f>INDEX(MSFD_Classified!E$2:E$506,Data!$N516,1)</f>
        <v>Benthic habitats</v>
      </c>
      <c r="S516" t="str">
        <f>INDEX(MSFD_Classified!F$2:F$506,Data!$N516,1)</f>
        <v>Biodiversity Indices</v>
      </c>
    </row>
    <row r="517" spans="1:19" x14ac:dyDescent="0.25">
      <c r="A517" s="10">
        <v>6</v>
      </c>
      <c r="B517" s="10" t="s">
        <v>257</v>
      </c>
      <c r="C517" s="10" t="s">
        <v>331</v>
      </c>
      <c r="D517" s="6">
        <v>53</v>
      </c>
      <c r="E517" s="6" t="s">
        <v>65</v>
      </c>
      <c r="F517" s="39" t="s">
        <v>341</v>
      </c>
      <c r="H517" s="6">
        <v>0</v>
      </c>
      <c r="I517" s="6">
        <v>0.54</v>
      </c>
      <c r="J517" s="6">
        <v>1</v>
      </c>
      <c r="K517" s="6">
        <v>0.27</v>
      </c>
      <c r="M517">
        <f>MATCH(F517,MSFD_Classified!$G$2:$G$506,0)</f>
        <v>236</v>
      </c>
      <c r="N517">
        <v>236</v>
      </c>
      <c r="O517" t="str">
        <f t="shared" si="8"/>
        <v>BBI-index</v>
      </c>
      <c r="P517" t="str">
        <f>INDEX(MSFD_Classified!$G$2:$G$506,Data!$N517,1)</f>
        <v>BBI-index</v>
      </c>
      <c r="Q517" t="str">
        <f>INDEX(MSFD_Classified!D$2:D$506,Data!$N517,1)</f>
        <v>D1 - Biological diversity</v>
      </c>
      <c r="R517" t="str">
        <f>INDEX(MSFD_Classified!E$2:E$506,Data!$N517,1)</f>
        <v>Benthic habitats</v>
      </c>
      <c r="S517" t="str">
        <f>INDEX(MSFD_Classified!F$2:F$506,Data!$N517,1)</f>
        <v>Biodiversity Indices</v>
      </c>
    </row>
    <row r="518" spans="1:19" x14ac:dyDescent="0.25">
      <c r="A518" s="10">
        <v>6</v>
      </c>
      <c r="B518" s="10" t="s">
        <v>257</v>
      </c>
      <c r="C518" s="10" t="s">
        <v>332</v>
      </c>
      <c r="D518" s="6">
        <v>54</v>
      </c>
      <c r="E518" s="6" t="s">
        <v>65</v>
      </c>
      <c r="F518" s="39" t="s">
        <v>341</v>
      </c>
      <c r="H518" s="6">
        <v>0</v>
      </c>
      <c r="I518" s="6">
        <v>0.54</v>
      </c>
      <c r="J518" s="6">
        <v>1</v>
      </c>
      <c r="K518" s="6">
        <v>0.28999999999999998</v>
      </c>
      <c r="M518">
        <f>MATCH(F518,MSFD_Classified!$G$2:$G$506,0)</f>
        <v>236</v>
      </c>
      <c r="N518">
        <v>236</v>
      </c>
      <c r="O518" t="str">
        <f t="shared" si="8"/>
        <v>BBI-index</v>
      </c>
      <c r="P518" t="str">
        <f>INDEX(MSFD_Classified!$G$2:$G$506,Data!$N518,1)</f>
        <v>BBI-index</v>
      </c>
      <c r="Q518" t="str">
        <f>INDEX(MSFD_Classified!D$2:D$506,Data!$N518,1)</f>
        <v>D1 - Biological diversity</v>
      </c>
      <c r="R518" t="str">
        <f>INDEX(MSFD_Classified!E$2:E$506,Data!$N518,1)</f>
        <v>Benthic habitats</v>
      </c>
      <c r="S518" t="str">
        <f>INDEX(MSFD_Classified!F$2:F$506,Data!$N518,1)</f>
        <v>Biodiversity Indices</v>
      </c>
    </row>
    <row r="519" spans="1:19" x14ac:dyDescent="0.25">
      <c r="A519" s="10">
        <v>6</v>
      </c>
      <c r="B519" s="10" t="s">
        <v>257</v>
      </c>
      <c r="C519" s="35" t="s">
        <v>333</v>
      </c>
      <c r="D519" s="6">
        <v>55</v>
      </c>
      <c r="E519" s="6" t="s">
        <v>65</v>
      </c>
      <c r="F519" s="39" t="s">
        <v>341</v>
      </c>
      <c r="H519" s="6">
        <v>0</v>
      </c>
      <c r="I519" s="6">
        <v>0.54</v>
      </c>
      <c r="J519" s="6">
        <v>1</v>
      </c>
      <c r="K519" s="36">
        <v>0.52</v>
      </c>
      <c r="M519">
        <f>MATCH(F519,MSFD_Classified!$G$2:$G$506,0)</f>
        <v>236</v>
      </c>
      <c r="N519">
        <v>236</v>
      </c>
      <c r="O519" t="str">
        <f t="shared" si="8"/>
        <v>BBI-index</v>
      </c>
      <c r="P519" t="str">
        <f>INDEX(MSFD_Classified!$G$2:$G$506,Data!$N519,1)</f>
        <v>BBI-index</v>
      </c>
      <c r="Q519" t="str">
        <f>INDEX(MSFD_Classified!D$2:D$506,Data!$N519,1)</f>
        <v>D1 - Biological diversity</v>
      </c>
      <c r="R519" t="str">
        <f>INDEX(MSFD_Classified!E$2:E$506,Data!$N519,1)</f>
        <v>Benthic habitats</v>
      </c>
      <c r="S519" t="str">
        <f>INDEX(MSFD_Classified!F$2:F$506,Data!$N519,1)</f>
        <v>Biodiversity Indices</v>
      </c>
    </row>
    <row r="520" spans="1:19" x14ac:dyDescent="0.25">
      <c r="A520" s="10">
        <v>6</v>
      </c>
      <c r="B520" s="10" t="s">
        <v>257</v>
      </c>
      <c r="C520" s="10" t="s">
        <v>334</v>
      </c>
      <c r="D520" s="6">
        <v>56</v>
      </c>
      <c r="E520" s="6" t="s">
        <v>65</v>
      </c>
      <c r="F520" s="39" t="s">
        <v>341</v>
      </c>
      <c r="H520" s="6">
        <v>0</v>
      </c>
      <c r="I520" s="6">
        <v>0.56000000000000005</v>
      </c>
      <c r="J520" s="6">
        <v>1</v>
      </c>
      <c r="K520" s="6">
        <v>0.36609999999999998</v>
      </c>
      <c r="M520">
        <f>MATCH(F520,MSFD_Classified!$G$2:$G$506,0)</f>
        <v>236</v>
      </c>
      <c r="N520">
        <v>236</v>
      </c>
      <c r="O520" t="str">
        <f t="shared" si="8"/>
        <v>BBI-index</v>
      </c>
      <c r="P520" t="str">
        <f>INDEX(MSFD_Classified!$G$2:$G$506,Data!$N520,1)</f>
        <v>BBI-index</v>
      </c>
      <c r="Q520" t="str">
        <f>INDEX(MSFD_Classified!D$2:D$506,Data!$N520,1)</f>
        <v>D1 - Biological diversity</v>
      </c>
      <c r="R520" t="str">
        <f>INDEX(MSFD_Classified!E$2:E$506,Data!$N520,1)</f>
        <v>Benthic habitats</v>
      </c>
      <c r="S520" t="str">
        <f>INDEX(MSFD_Classified!F$2:F$506,Data!$N520,1)</f>
        <v>Biodiversity Indices</v>
      </c>
    </row>
    <row r="521" spans="1:19" x14ac:dyDescent="0.25">
      <c r="A521" s="10">
        <v>6</v>
      </c>
      <c r="B521" s="10" t="s">
        <v>257</v>
      </c>
      <c r="C521" s="10" t="s">
        <v>335</v>
      </c>
      <c r="D521" s="6">
        <v>57</v>
      </c>
      <c r="E521" s="6" t="s">
        <v>65</v>
      </c>
      <c r="F521" s="39" t="s">
        <v>341</v>
      </c>
      <c r="H521" s="6">
        <v>0</v>
      </c>
      <c r="I521" s="6">
        <v>0.56000000000000005</v>
      </c>
      <c r="J521" s="6">
        <v>1</v>
      </c>
      <c r="K521" s="6">
        <v>0.1285</v>
      </c>
      <c r="M521">
        <f>MATCH(F521,MSFD_Classified!$G$2:$G$506,0)</f>
        <v>236</v>
      </c>
      <c r="N521">
        <v>236</v>
      </c>
      <c r="O521" t="str">
        <f t="shared" si="8"/>
        <v>BBI-index</v>
      </c>
      <c r="P521" t="str">
        <f>INDEX(MSFD_Classified!$G$2:$G$506,Data!$N521,1)</f>
        <v>BBI-index</v>
      </c>
      <c r="Q521" t="str">
        <f>INDEX(MSFD_Classified!D$2:D$506,Data!$N521,1)</f>
        <v>D1 - Biological diversity</v>
      </c>
      <c r="R521" t="str">
        <f>INDEX(MSFD_Classified!E$2:E$506,Data!$N521,1)</f>
        <v>Benthic habitats</v>
      </c>
      <c r="S521" t="str">
        <f>INDEX(MSFD_Classified!F$2:F$506,Data!$N521,1)</f>
        <v>Biodiversity Indices</v>
      </c>
    </row>
    <row r="522" spans="1:19" x14ac:dyDescent="0.25">
      <c r="A522" s="10">
        <v>6</v>
      </c>
      <c r="B522" s="10" t="s">
        <v>257</v>
      </c>
      <c r="C522" s="10" t="s">
        <v>336</v>
      </c>
      <c r="D522" s="6">
        <v>58</v>
      </c>
      <c r="E522" s="6" t="s">
        <v>65</v>
      </c>
      <c r="F522" s="39" t="s">
        <v>341</v>
      </c>
      <c r="H522" s="6">
        <v>0</v>
      </c>
      <c r="I522" s="6">
        <v>0.56000000000000005</v>
      </c>
      <c r="J522" s="6">
        <v>1</v>
      </c>
      <c r="K522" s="6">
        <v>0.23</v>
      </c>
      <c r="M522">
        <f>MATCH(F522,MSFD_Classified!$G$2:$G$506,0)</f>
        <v>236</v>
      </c>
      <c r="N522">
        <v>236</v>
      </c>
      <c r="O522" t="str">
        <f t="shared" si="8"/>
        <v>BBI-index</v>
      </c>
      <c r="P522" t="str">
        <f>INDEX(MSFD_Classified!$G$2:$G$506,Data!$N522,1)</f>
        <v>BBI-index</v>
      </c>
      <c r="Q522" t="str">
        <f>INDEX(MSFD_Classified!D$2:D$506,Data!$N522,1)</f>
        <v>D1 - Biological diversity</v>
      </c>
      <c r="R522" t="str">
        <f>INDEX(MSFD_Classified!E$2:E$506,Data!$N522,1)</f>
        <v>Benthic habitats</v>
      </c>
      <c r="S522" t="str">
        <f>INDEX(MSFD_Classified!F$2:F$506,Data!$N522,1)</f>
        <v>Biodiversity Indices</v>
      </c>
    </row>
    <row r="523" spans="1:19" x14ac:dyDescent="0.25">
      <c r="A523" s="10">
        <v>6</v>
      </c>
      <c r="B523" s="10" t="s">
        <v>257</v>
      </c>
      <c r="C523" s="10" t="s">
        <v>337</v>
      </c>
      <c r="D523" s="6">
        <v>59</v>
      </c>
      <c r="E523" s="6" t="s">
        <v>65</v>
      </c>
      <c r="F523" s="39" t="s">
        <v>341</v>
      </c>
      <c r="H523" s="6">
        <v>0</v>
      </c>
      <c r="I523" s="6">
        <v>0.56000000000000005</v>
      </c>
      <c r="J523" s="6">
        <v>1</v>
      </c>
      <c r="K523" s="6">
        <v>0.44</v>
      </c>
      <c r="M523">
        <f>MATCH(F523,MSFD_Classified!$G$2:$G$506,0)</f>
        <v>236</v>
      </c>
      <c r="N523">
        <v>236</v>
      </c>
      <c r="O523" t="str">
        <f t="shared" si="8"/>
        <v>BBI-index</v>
      </c>
      <c r="P523" t="str">
        <f>INDEX(MSFD_Classified!$G$2:$G$506,Data!$N523,1)</f>
        <v>BBI-index</v>
      </c>
      <c r="Q523" t="str">
        <f>INDEX(MSFD_Classified!D$2:D$506,Data!$N523,1)</f>
        <v>D1 - Biological diversity</v>
      </c>
      <c r="R523" t="str">
        <f>INDEX(MSFD_Classified!E$2:E$506,Data!$N523,1)</f>
        <v>Benthic habitats</v>
      </c>
      <c r="S523" t="str">
        <f>INDEX(MSFD_Classified!F$2:F$506,Data!$N523,1)</f>
        <v>Biodiversity Indices</v>
      </c>
    </row>
    <row r="524" spans="1:19" x14ac:dyDescent="0.25">
      <c r="A524" s="10">
        <v>6</v>
      </c>
      <c r="B524" s="10" t="s">
        <v>257</v>
      </c>
      <c r="C524" s="35" t="s">
        <v>338</v>
      </c>
      <c r="D524" s="6">
        <v>60</v>
      </c>
      <c r="E524" s="6" t="s">
        <v>65</v>
      </c>
      <c r="F524" s="39" t="s">
        <v>341</v>
      </c>
      <c r="H524" s="6">
        <v>0</v>
      </c>
      <c r="I524" s="6">
        <v>0.56000000000000005</v>
      </c>
      <c r="J524" s="6">
        <v>1</v>
      </c>
      <c r="K524" s="36">
        <v>0.68</v>
      </c>
      <c r="M524">
        <f>MATCH(F524,MSFD_Classified!$G$2:$G$506,0)</f>
        <v>236</v>
      </c>
      <c r="N524">
        <v>236</v>
      </c>
      <c r="O524" t="str">
        <f t="shared" si="8"/>
        <v>BBI-index</v>
      </c>
      <c r="P524" t="str">
        <f>INDEX(MSFD_Classified!$G$2:$G$506,Data!$N524,1)</f>
        <v>BBI-index</v>
      </c>
      <c r="Q524" t="str">
        <f>INDEX(MSFD_Classified!D$2:D$506,Data!$N524,1)</f>
        <v>D1 - Biological diversity</v>
      </c>
      <c r="R524" t="str">
        <f>INDEX(MSFD_Classified!E$2:E$506,Data!$N524,1)</f>
        <v>Benthic habitats</v>
      </c>
      <c r="S524" t="str">
        <f>INDEX(MSFD_Classified!F$2:F$506,Data!$N524,1)</f>
        <v>Biodiversity Indices</v>
      </c>
    </row>
    <row r="525" spans="1:19" x14ac:dyDescent="0.25">
      <c r="A525" s="10">
        <v>7</v>
      </c>
      <c r="B525" s="10" t="s">
        <v>343</v>
      </c>
      <c r="C525" s="10" t="s">
        <v>344</v>
      </c>
      <c r="D525" s="6">
        <v>6</v>
      </c>
      <c r="E525" s="6" t="s">
        <v>50</v>
      </c>
      <c r="F525" s="10" t="s">
        <v>345</v>
      </c>
      <c r="G525" s="6" t="s">
        <v>346</v>
      </c>
      <c r="H525" s="6">
        <v>0</v>
      </c>
      <c r="I525" s="23">
        <v>3</v>
      </c>
      <c r="J525" s="6">
        <v>5</v>
      </c>
      <c r="K525" s="6">
        <v>2</v>
      </c>
      <c r="M525">
        <f>MATCH(F525,MSFD_Classified!$G$2:$G$506,0)</f>
        <v>240</v>
      </c>
      <c r="N525">
        <v>240</v>
      </c>
      <c r="O525" t="str">
        <f t="shared" si="8"/>
        <v>Phytoplankton Marine Biological Value</v>
      </c>
      <c r="P525" t="str">
        <f>INDEX(MSFD_Classified!$G$2:$G$506,Data!$N525,1)</f>
        <v>Phytoplankton Marine Biological Value</v>
      </c>
      <c r="Q525" t="str">
        <f>INDEX(MSFD_Classified!D$2:D$506,Data!$N525,1)</f>
        <v>D1 - Biological diversity</v>
      </c>
      <c r="R525" t="str">
        <f>INDEX(MSFD_Classified!E$2:E$506,Data!$N525,1)</f>
        <v>Pelagic habitats</v>
      </c>
      <c r="S525" t="str">
        <f>INDEX(MSFD_Classified!F$2:F$506,Data!$N525,1)</f>
        <v>Phytoplankton</v>
      </c>
    </row>
    <row r="526" spans="1:19" x14ac:dyDescent="0.25">
      <c r="A526" s="10">
        <v>7</v>
      </c>
      <c r="B526" s="10" t="s">
        <v>343</v>
      </c>
      <c r="C526" s="10" t="s">
        <v>347</v>
      </c>
      <c r="D526" s="6">
        <v>7</v>
      </c>
      <c r="E526" s="6" t="s">
        <v>50</v>
      </c>
      <c r="F526" s="10" t="s">
        <v>345</v>
      </c>
      <c r="G526" s="6" t="s">
        <v>346</v>
      </c>
      <c r="H526" s="6">
        <v>0</v>
      </c>
      <c r="I526" s="23">
        <v>3</v>
      </c>
      <c r="J526" s="6">
        <v>5</v>
      </c>
      <c r="K526" s="6">
        <v>2</v>
      </c>
      <c r="M526">
        <f>MATCH(F526,MSFD_Classified!$G$2:$G$506,0)</f>
        <v>240</v>
      </c>
      <c r="N526">
        <v>240</v>
      </c>
      <c r="O526" t="str">
        <f t="shared" si="8"/>
        <v>Phytoplankton Marine Biological Value</v>
      </c>
      <c r="P526" t="str">
        <f>INDEX(MSFD_Classified!$G$2:$G$506,Data!$N526,1)</f>
        <v>Phytoplankton Marine Biological Value</v>
      </c>
      <c r="Q526" t="str">
        <f>INDEX(MSFD_Classified!D$2:D$506,Data!$N526,1)</f>
        <v>D1 - Biological diversity</v>
      </c>
      <c r="R526" t="str">
        <f>INDEX(MSFD_Classified!E$2:E$506,Data!$N526,1)</f>
        <v>Pelagic habitats</v>
      </c>
      <c r="S526" t="str">
        <f>INDEX(MSFD_Classified!F$2:F$506,Data!$N526,1)</f>
        <v>Phytoplankton</v>
      </c>
    </row>
    <row r="527" spans="1:19" x14ac:dyDescent="0.25">
      <c r="A527" s="10">
        <v>7</v>
      </c>
      <c r="B527" s="10" t="s">
        <v>343</v>
      </c>
      <c r="C527" s="10" t="s">
        <v>348</v>
      </c>
      <c r="D527" s="6">
        <v>8</v>
      </c>
      <c r="E527" s="6" t="s">
        <v>50</v>
      </c>
      <c r="F527" s="10" t="s">
        <v>345</v>
      </c>
      <c r="G527" s="6" t="s">
        <v>346</v>
      </c>
      <c r="H527" s="6">
        <v>0</v>
      </c>
      <c r="I527" s="23">
        <v>3</v>
      </c>
      <c r="J527" s="6">
        <v>5</v>
      </c>
      <c r="K527" s="6">
        <v>2</v>
      </c>
      <c r="M527">
        <f>MATCH(F527,MSFD_Classified!$G$2:$G$506,0)</f>
        <v>240</v>
      </c>
      <c r="N527">
        <v>240</v>
      </c>
      <c r="O527" t="str">
        <f t="shared" si="8"/>
        <v>Phytoplankton Marine Biological Value</v>
      </c>
      <c r="P527" t="str">
        <f>INDEX(MSFD_Classified!$G$2:$G$506,Data!$N527,1)</f>
        <v>Phytoplankton Marine Biological Value</v>
      </c>
      <c r="Q527" t="str">
        <f>INDEX(MSFD_Classified!D$2:D$506,Data!$N527,1)</f>
        <v>D1 - Biological diversity</v>
      </c>
      <c r="R527" t="str">
        <f>INDEX(MSFD_Classified!E$2:E$506,Data!$N527,1)</f>
        <v>Pelagic habitats</v>
      </c>
      <c r="S527" t="str">
        <f>INDEX(MSFD_Classified!F$2:F$506,Data!$N527,1)</f>
        <v>Phytoplankton</v>
      </c>
    </row>
    <row r="528" spans="1:19" x14ac:dyDescent="0.25">
      <c r="A528" s="10">
        <v>7</v>
      </c>
      <c r="B528" s="10" t="s">
        <v>343</v>
      </c>
      <c r="C528" s="10" t="s">
        <v>349</v>
      </c>
      <c r="D528" s="6">
        <v>9</v>
      </c>
      <c r="E528" s="6" t="s">
        <v>50</v>
      </c>
      <c r="F528" s="10" t="s">
        <v>345</v>
      </c>
      <c r="G528" s="6" t="s">
        <v>346</v>
      </c>
      <c r="H528" s="6">
        <v>0</v>
      </c>
      <c r="I528" s="23">
        <v>3</v>
      </c>
      <c r="J528" s="6">
        <v>5</v>
      </c>
      <c r="K528" s="6">
        <v>2</v>
      </c>
      <c r="M528">
        <f>MATCH(F528,MSFD_Classified!$G$2:$G$506,0)</f>
        <v>240</v>
      </c>
      <c r="N528">
        <v>240</v>
      </c>
      <c r="O528" t="str">
        <f t="shared" si="8"/>
        <v>Phytoplankton Marine Biological Value</v>
      </c>
      <c r="P528" t="str">
        <f>INDEX(MSFD_Classified!$G$2:$G$506,Data!$N528,1)</f>
        <v>Phytoplankton Marine Biological Value</v>
      </c>
      <c r="Q528" t="str">
        <f>INDEX(MSFD_Classified!D$2:D$506,Data!$N528,1)</f>
        <v>D1 - Biological diversity</v>
      </c>
      <c r="R528" t="str">
        <f>INDEX(MSFD_Classified!E$2:E$506,Data!$N528,1)</f>
        <v>Pelagic habitats</v>
      </c>
      <c r="S528" t="str">
        <f>INDEX(MSFD_Classified!F$2:F$506,Data!$N528,1)</f>
        <v>Phytoplankton</v>
      </c>
    </row>
    <row r="529" spans="1:19" x14ac:dyDescent="0.25">
      <c r="A529" s="10">
        <v>7</v>
      </c>
      <c r="B529" s="10" t="s">
        <v>343</v>
      </c>
      <c r="C529" s="10" t="s">
        <v>350</v>
      </c>
      <c r="D529" s="6">
        <v>11</v>
      </c>
      <c r="E529" s="6" t="s">
        <v>50</v>
      </c>
      <c r="F529" s="10" t="s">
        <v>345</v>
      </c>
      <c r="G529" s="6" t="s">
        <v>346</v>
      </c>
      <c r="H529" s="6">
        <v>0</v>
      </c>
      <c r="I529" s="23">
        <v>3</v>
      </c>
      <c r="J529" s="6">
        <v>5</v>
      </c>
      <c r="K529" s="6">
        <v>2</v>
      </c>
      <c r="M529">
        <f>MATCH(F529,MSFD_Classified!$G$2:$G$506,0)</f>
        <v>240</v>
      </c>
      <c r="N529">
        <v>240</v>
      </c>
      <c r="O529" t="str">
        <f t="shared" si="8"/>
        <v>Phytoplankton Marine Biological Value</v>
      </c>
      <c r="P529" t="str">
        <f>INDEX(MSFD_Classified!$G$2:$G$506,Data!$N529,1)</f>
        <v>Phytoplankton Marine Biological Value</v>
      </c>
      <c r="Q529" t="str">
        <f>INDEX(MSFD_Classified!D$2:D$506,Data!$N529,1)</f>
        <v>D1 - Biological diversity</v>
      </c>
      <c r="R529" t="str">
        <f>INDEX(MSFD_Classified!E$2:E$506,Data!$N529,1)</f>
        <v>Pelagic habitats</v>
      </c>
      <c r="S529" t="str">
        <f>INDEX(MSFD_Classified!F$2:F$506,Data!$N529,1)</f>
        <v>Phytoplankton</v>
      </c>
    </row>
    <row r="530" spans="1:19" x14ac:dyDescent="0.25">
      <c r="A530" s="10">
        <v>7</v>
      </c>
      <c r="B530" s="10" t="s">
        <v>343</v>
      </c>
      <c r="C530" s="10" t="s">
        <v>351</v>
      </c>
      <c r="D530" s="6">
        <v>12</v>
      </c>
      <c r="E530" s="6" t="s">
        <v>50</v>
      </c>
      <c r="F530" s="10" t="s">
        <v>345</v>
      </c>
      <c r="G530" s="6" t="s">
        <v>346</v>
      </c>
      <c r="H530" s="6">
        <v>0</v>
      </c>
      <c r="I530" s="23">
        <v>3</v>
      </c>
      <c r="J530" s="6">
        <v>5</v>
      </c>
      <c r="K530" s="6">
        <v>2</v>
      </c>
      <c r="M530">
        <f>MATCH(F530,MSFD_Classified!$G$2:$G$506,0)</f>
        <v>240</v>
      </c>
      <c r="N530">
        <v>240</v>
      </c>
      <c r="O530" t="str">
        <f t="shared" si="8"/>
        <v>Phytoplankton Marine Biological Value</v>
      </c>
      <c r="P530" t="str">
        <f>INDEX(MSFD_Classified!$G$2:$G$506,Data!$N530,1)</f>
        <v>Phytoplankton Marine Biological Value</v>
      </c>
      <c r="Q530" t="str">
        <f>INDEX(MSFD_Classified!D$2:D$506,Data!$N530,1)</f>
        <v>D1 - Biological diversity</v>
      </c>
      <c r="R530" t="str">
        <f>INDEX(MSFD_Classified!E$2:E$506,Data!$N530,1)</f>
        <v>Pelagic habitats</v>
      </c>
      <c r="S530" t="str">
        <f>INDEX(MSFD_Classified!F$2:F$506,Data!$N530,1)</f>
        <v>Phytoplankton</v>
      </c>
    </row>
    <row r="531" spans="1:19" x14ac:dyDescent="0.25">
      <c r="A531" s="10">
        <v>7</v>
      </c>
      <c r="B531" s="10" t="s">
        <v>343</v>
      </c>
      <c r="C531" s="10" t="s">
        <v>348</v>
      </c>
      <c r="D531" s="6">
        <v>8</v>
      </c>
      <c r="E531" s="6" t="s">
        <v>50</v>
      </c>
      <c r="F531" s="10" t="s">
        <v>345</v>
      </c>
      <c r="G531" s="6" t="s">
        <v>346</v>
      </c>
      <c r="H531" s="6">
        <v>0</v>
      </c>
      <c r="I531" s="23">
        <v>3</v>
      </c>
      <c r="J531" s="6">
        <v>5</v>
      </c>
      <c r="K531" s="6">
        <v>2</v>
      </c>
      <c r="M531">
        <f>MATCH(F531,MSFD_Classified!$G$2:$G$506,0)</f>
        <v>240</v>
      </c>
      <c r="N531">
        <v>240</v>
      </c>
      <c r="O531" t="str">
        <f t="shared" si="8"/>
        <v>Phytoplankton Marine Biological Value</v>
      </c>
      <c r="P531" t="str">
        <f>INDEX(MSFD_Classified!$G$2:$G$506,Data!$N531,1)</f>
        <v>Phytoplankton Marine Biological Value</v>
      </c>
      <c r="Q531" t="str">
        <f>INDEX(MSFD_Classified!D$2:D$506,Data!$N531,1)</f>
        <v>D1 - Biological diversity</v>
      </c>
      <c r="R531" t="str">
        <f>INDEX(MSFD_Classified!E$2:E$506,Data!$N531,1)</f>
        <v>Pelagic habitats</v>
      </c>
      <c r="S531" t="str">
        <f>INDEX(MSFD_Classified!F$2:F$506,Data!$N531,1)</f>
        <v>Phytoplankton</v>
      </c>
    </row>
    <row r="532" spans="1:19" x14ac:dyDescent="0.25">
      <c r="A532" s="10">
        <v>7</v>
      </c>
      <c r="B532" s="10" t="s">
        <v>343</v>
      </c>
      <c r="C532" s="10" t="s">
        <v>349</v>
      </c>
      <c r="D532" s="6">
        <v>9</v>
      </c>
      <c r="E532" s="6" t="s">
        <v>50</v>
      </c>
      <c r="F532" s="10" t="s">
        <v>345</v>
      </c>
      <c r="G532" s="6" t="s">
        <v>346</v>
      </c>
      <c r="H532" s="6">
        <v>0</v>
      </c>
      <c r="I532" s="23">
        <v>3</v>
      </c>
      <c r="J532" s="6">
        <v>5</v>
      </c>
      <c r="K532" s="6">
        <v>2</v>
      </c>
      <c r="M532">
        <f>MATCH(F532,MSFD_Classified!$G$2:$G$506,0)</f>
        <v>240</v>
      </c>
      <c r="N532">
        <v>240</v>
      </c>
      <c r="O532" t="str">
        <f t="shared" si="8"/>
        <v>Phytoplankton Marine Biological Value</v>
      </c>
      <c r="P532" t="str">
        <f>INDEX(MSFD_Classified!$G$2:$G$506,Data!$N532,1)</f>
        <v>Phytoplankton Marine Biological Value</v>
      </c>
      <c r="Q532" t="str">
        <f>INDEX(MSFD_Classified!D$2:D$506,Data!$N532,1)</f>
        <v>D1 - Biological diversity</v>
      </c>
      <c r="R532" t="str">
        <f>INDEX(MSFD_Classified!E$2:E$506,Data!$N532,1)</f>
        <v>Pelagic habitats</v>
      </c>
      <c r="S532" t="str">
        <f>INDEX(MSFD_Classified!F$2:F$506,Data!$N532,1)</f>
        <v>Phytoplankton</v>
      </c>
    </row>
    <row r="533" spans="1:19" x14ac:dyDescent="0.25">
      <c r="A533" s="10">
        <v>7</v>
      </c>
      <c r="B533" s="10" t="s">
        <v>343</v>
      </c>
      <c r="C533" s="57" t="s">
        <v>352</v>
      </c>
      <c r="D533" s="6">
        <v>16</v>
      </c>
      <c r="E533" s="6" t="s">
        <v>50</v>
      </c>
      <c r="F533" s="10" t="s">
        <v>345</v>
      </c>
      <c r="G533" s="6" t="s">
        <v>346</v>
      </c>
      <c r="H533" s="6">
        <v>0</v>
      </c>
      <c r="I533" s="23">
        <v>3</v>
      </c>
      <c r="J533" s="6">
        <v>5</v>
      </c>
      <c r="K533" s="6">
        <v>2</v>
      </c>
      <c r="M533">
        <f>MATCH(F533,MSFD_Classified!$G$2:$G$506,0)</f>
        <v>240</v>
      </c>
      <c r="N533">
        <v>240</v>
      </c>
      <c r="O533" t="str">
        <f t="shared" si="8"/>
        <v>Phytoplankton Marine Biological Value</v>
      </c>
      <c r="P533" t="str">
        <f>INDEX(MSFD_Classified!$G$2:$G$506,Data!$N533,1)</f>
        <v>Phytoplankton Marine Biological Value</v>
      </c>
      <c r="Q533" t="str">
        <f>INDEX(MSFD_Classified!D$2:D$506,Data!$N533,1)</f>
        <v>D1 - Biological diversity</v>
      </c>
      <c r="R533" t="str">
        <f>INDEX(MSFD_Classified!E$2:E$506,Data!$N533,1)</f>
        <v>Pelagic habitats</v>
      </c>
      <c r="S533" t="str">
        <f>INDEX(MSFD_Classified!F$2:F$506,Data!$N533,1)</f>
        <v>Phytoplankton</v>
      </c>
    </row>
    <row r="534" spans="1:19" x14ac:dyDescent="0.25">
      <c r="A534" s="10">
        <v>7</v>
      </c>
      <c r="B534" s="10" t="s">
        <v>343</v>
      </c>
      <c r="C534" s="57" t="s">
        <v>353</v>
      </c>
      <c r="D534" s="6">
        <v>17</v>
      </c>
      <c r="E534" s="6" t="s">
        <v>50</v>
      </c>
      <c r="F534" s="10" t="s">
        <v>345</v>
      </c>
      <c r="G534" s="6" t="s">
        <v>346</v>
      </c>
      <c r="H534" s="6">
        <v>0</v>
      </c>
      <c r="I534" s="23">
        <v>3</v>
      </c>
      <c r="J534" s="6">
        <v>5</v>
      </c>
      <c r="K534" s="6">
        <v>2</v>
      </c>
      <c r="M534">
        <f>MATCH(F534,MSFD_Classified!$G$2:$G$506,0)</f>
        <v>240</v>
      </c>
      <c r="N534">
        <v>240</v>
      </c>
      <c r="O534" t="str">
        <f t="shared" si="8"/>
        <v>Phytoplankton Marine Biological Value</v>
      </c>
      <c r="P534" t="str">
        <f>INDEX(MSFD_Classified!$G$2:$G$506,Data!$N534,1)</f>
        <v>Phytoplankton Marine Biological Value</v>
      </c>
      <c r="Q534" t="str">
        <f>INDEX(MSFD_Classified!D$2:D$506,Data!$N534,1)</f>
        <v>D1 - Biological diversity</v>
      </c>
      <c r="R534" t="str">
        <f>INDEX(MSFD_Classified!E$2:E$506,Data!$N534,1)</f>
        <v>Pelagic habitats</v>
      </c>
      <c r="S534" t="str">
        <f>INDEX(MSFD_Classified!F$2:F$506,Data!$N534,1)</f>
        <v>Phytoplankton</v>
      </c>
    </row>
    <row r="535" spans="1:19" x14ac:dyDescent="0.25">
      <c r="A535" s="10">
        <v>7</v>
      </c>
      <c r="B535" s="10" t="s">
        <v>343</v>
      </c>
      <c r="C535" s="57" t="s">
        <v>354</v>
      </c>
      <c r="D535" s="6">
        <v>18</v>
      </c>
      <c r="E535" s="6" t="s">
        <v>50</v>
      </c>
      <c r="F535" s="10" t="s">
        <v>345</v>
      </c>
      <c r="G535" s="6" t="s">
        <v>346</v>
      </c>
      <c r="H535" s="6">
        <v>0</v>
      </c>
      <c r="I535" s="23">
        <v>3</v>
      </c>
      <c r="J535" s="6">
        <v>5</v>
      </c>
      <c r="K535" s="6">
        <v>2</v>
      </c>
      <c r="M535">
        <f>MATCH(F535,MSFD_Classified!$G$2:$G$506,0)</f>
        <v>240</v>
      </c>
      <c r="N535">
        <v>240</v>
      </c>
      <c r="O535" t="str">
        <f t="shared" si="8"/>
        <v>Phytoplankton Marine Biological Value</v>
      </c>
      <c r="P535" t="str">
        <f>INDEX(MSFD_Classified!$G$2:$G$506,Data!$N535,1)</f>
        <v>Phytoplankton Marine Biological Value</v>
      </c>
      <c r="Q535" t="str">
        <f>INDEX(MSFD_Classified!D$2:D$506,Data!$N535,1)</f>
        <v>D1 - Biological diversity</v>
      </c>
      <c r="R535" t="str">
        <f>INDEX(MSFD_Classified!E$2:E$506,Data!$N535,1)</f>
        <v>Pelagic habitats</v>
      </c>
      <c r="S535" t="str">
        <f>INDEX(MSFD_Classified!F$2:F$506,Data!$N535,1)</f>
        <v>Phytoplankton</v>
      </c>
    </row>
    <row r="536" spans="1:19" x14ac:dyDescent="0.25">
      <c r="A536" s="10">
        <v>7</v>
      </c>
      <c r="B536" s="10" t="s">
        <v>343</v>
      </c>
      <c r="C536" s="73" t="s">
        <v>355</v>
      </c>
      <c r="D536" s="6">
        <v>19</v>
      </c>
      <c r="E536" s="6" t="s">
        <v>50</v>
      </c>
      <c r="F536" s="10" t="s">
        <v>345</v>
      </c>
      <c r="G536" s="6" t="s">
        <v>346</v>
      </c>
      <c r="H536" s="6">
        <v>0</v>
      </c>
      <c r="I536" s="23">
        <v>3</v>
      </c>
      <c r="J536" s="6">
        <v>5</v>
      </c>
      <c r="K536" s="6">
        <v>2</v>
      </c>
      <c r="M536">
        <f>MATCH(F536,MSFD_Classified!$G$2:$G$506,0)</f>
        <v>240</v>
      </c>
      <c r="N536">
        <v>240</v>
      </c>
      <c r="O536" t="str">
        <f t="shared" si="8"/>
        <v>Phytoplankton Marine Biological Value</v>
      </c>
      <c r="P536" t="str">
        <f>INDEX(MSFD_Classified!$G$2:$G$506,Data!$N536,1)</f>
        <v>Phytoplankton Marine Biological Value</v>
      </c>
      <c r="Q536" t="str">
        <f>INDEX(MSFD_Classified!D$2:D$506,Data!$N536,1)</f>
        <v>D1 - Biological diversity</v>
      </c>
      <c r="R536" t="str">
        <f>INDEX(MSFD_Classified!E$2:E$506,Data!$N536,1)</f>
        <v>Pelagic habitats</v>
      </c>
      <c r="S536" t="str">
        <f>INDEX(MSFD_Classified!F$2:F$506,Data!$N536,1)</f>
        <v>Phytoplankton</v>
      </c>
    </row>
    <row r="537" spans="1:19" x14ac:dyDescent="0.25">
      <c r="A537" s="10">
        <v>7</v>
      </c>
      <c r="B537" s="10" t="s">
        <v>343</v>
      </c>
      <c r="C537" s="57" t="s">
        <v>356</v>
      </c>
      <c r="D537" s="6">
        <v>22</v>
      </c>
      <c r="E537" s="6" t="s">
        <v>50</v>
      </c>
      <c r="F537" s="10" t="s">
        <v>345</v>
      </c>
      <c r="G537" s="6" t="s">
        <v>346</v>
      </c>
      <c r="H537" s="6">
        <v>0</v>
      </c>
      <c r="I537" s="23">
        <v>3</v>
      </c>
      <c r="J537" s="6">
        <v>5</v>
      </c>
      <c r="K537" s="6">
        <v>2</v>
      </c>
      <c r="M537">
        <f>MATCH(F537,MSFD_Classified!$G$2:$G$506,0)</f>
        <v>240</v>
      </c>
      <c r="N537">
        <v>240</v>
      </c>
      <c r="O537" t="str">
        <f t="shared" si="8"/>
        <v>Phytoplankton Marine Biological Value</v>
      </c>
      <c r="P537" t="str">
        <f>INDEX(MSFD_Classified!$G$2:$G$506,Data!$N537,1)</f>
        <v>Phytoplankton Marine Biological Value</v>
      </c>
      <c r="Q537" t="str">
        <f>INDEX(MSFD_Classified!D$2:D$506,Data!$N537,1)</f>
        <v>D1 - Biological diversity</v>
      </c>
      <c r="R537" t="str">
        <f>INDEX(MSFD_Classified!E$2:E$506,Data!$N537,1)</f>
        <v>Pelagic habitats</v>
      </c>
      <c r="S537" t="str">
        <f>INDEX(MSFD_Classified!F$2:F$506,Data!$N537,1)</f>
        <v>Phytoplankton</v>
      </c>
    </row>
    <row r="538" spans="1:19" x14ac:dyDescent="0.25">
      <c r="A538" s="10">
        <v>7</v>
      </c>
      <c r="B538" s="10" t="s">
        <v>343</v>
      </c>
      <c r="C538" s="57" t="s">
        <v>357</v>
      </c>
      <c r="D538" s="6">
        <v>23</v>
      </c>
      <c r="E538" s="6" t="s">
        <v>50</v>
      </c>
      <c r="F538" s="10" t="s">
        <v>345</v>
      </c>
      <c r="G538" s="6" t="s">
        <v>346</v>
      </c>
      <c r="H538" s="6">
        <v>0</v>
      </c>
      <c r="I538" s="23">
        <v>3</v>
      </c>
      <c r="J538" s="6">
        <v>5</v>
      </c>
      <c r="K538" s="6">
        <v>2</v>
      </c>
      <c r="M538">
        <f>MATCH(F538,MSFD_Classified!$G$2:$G$506,0)</f>
        <v>240</v>
      </c>
      <c r="N538">
        <v>240</v>
      </c>
      <c r="O538" t="str">
        <f t="shared" si="8"/>
        <v>Phytoplankton Marine Biological Value</v>
      </c>
      <c r="P538" t="str">
        <f>INDEX(MSFD_Classified!$G$2:$G$506,Data!$N538,1)</f>
        <v>Phytoplankton Marine Biological Value</v>
      </c>
      <c r="Q538" t="str">
        <f>INDEX(MSFD_Classified!D$2:D$506,Data!$N538,1)</f>
        <v>D1 - Biological diversity</v>
      </c>
      <c r="R538" t="str">
        <f>INDEX(MSFD_Classified!E$2:E$506,Data!$N538,1)</f>
        <v>Pelagic habitats</v>
      </c>
      <c r="S538" t="str">
        <f>INDEX(MSFD_Classified!F$2:F$506,Data!$N538,1)</f>
        <v>Phytoplankton</v>
      </c>
    </row>
    <row r="539" spans="1:19" x14ac:dyDescent="0.25">
      <c r="A539" s="10">
        <v>7</v>
      </c>
      <c r="B539" s="10" t="s">
        <v>343</v>
      </c>
      <c r="C539" s="57" t="s">
        <v>358</v>
      </c>
      <c r="D539" s="6">
        <v>24</v>
      </c>
      <c r="E539" s="6" t="s">
        <v>50</v>
      </c>
      <c r="F539" s="10" t="s">
        <v>345</v>
      </c>
      <c r="G539" s="6" t="s">
        <v>346</v>
      </c>
      <c r="H539" s="6">
        <v>0</v>
      </c>
      <c r="I539" s="23">
        <v>3</v>
      </c>
      <c r="J539" s="6">
        <v>5</v>
      </c>
      <c r="K539" s="6">
        <v>2</v>
      </c>
      <c r="M539">
        <f>MATCH(F539,MSFD_Classified!$G$2:$G$506,0)</f>
        <v>240</v>
      </c>
      <c r="N539">
        <v>240</v>
      </c>
      <c r="O539" t="str">
        <f t="shared" si="8"/>
        <v>Phytoplankton Marine Biological Value</v>
      </c>
      <c r="P539" t="str">
        <f>INDEX(MSFD_Classified!$G$2:$G$506,Data!$N539,1)</f>
        <v>Phytoplankton Marine Biological Value</v>
      </c>
      <c r="Q539" t="str">
        <f>INDEX(MSFD_Classified!D$2:D$506,Data!$N539,1)</f>
        <v>D1 - Biological diversity</v>
      </c>
      <c r="R539" t="str">
        <f>INDEX(MSFD_Classified!E$2:E$506,Data!$N539,1)</f>
        <v>Pelagic habitats</v>
      </c>
      <c r="S539" t="str">
        <f>INDEX(MSFD_Classified!F$2:F$506,Data!$N539,1)</f>
        <v>Phytoplankton</v>
      </c>
    </row>
    <row r="540" spans="1:19" x14ac:dyDescent="0.25">
      <c r="A540" s="10">
        <v>7</v>
      </c>
      <c r="B540" s="10" t="s">
        <v>343</v>
      </c>
      <c r="C540" s="10" t="s">
        <v>359</v>
      </c>
      <c r="D540" s="6">
        <v>25</v>
      </c>
      <c r="E540" s="6" t="s">
        <v>50</v>
      </c>
      <c r="F540" s="10" t="s">
        <v>345</v>
      </c>
      <c r="G540" s="6" t="s">
        <v>346</v>
      </c>
      <c r="H540" s="6">
        <v>0</v>
      </c>
      <c r="I540" s="23">
        <v>3</v>
      </c>
      <c r="J540" s="6">
        <v>5</v>
      </c>
      <c r="K540" s="6">
        <v>2</v>
      </c>
      <c r="M540">
        <f>MATCH(F540,MSFD_Classified!$G$2:$G$506,0)</f>
        <v>240</v>
      </c>
      <c r="N540">
        <v>240</v>
      </c>
      <c r="O540" t="str">
        <f t="shared" si="8"/>
        <v>Phytoplankton Marine Biological Value</v>
      </c>
      <c r="P540" t="str">
        <f>INDEX(MSFD_Classified!$G$2:$G$506,Data!$N540,1)</f>
        <v>Phytoplankton Marine Biological Value</v>
      </c>
      <c r="Q540" t="str">
        <f>INDEX(MSFD_Classified!D$2:D$506,Data!$N540,1)</f>
        <v>D1 - Biological diversity</v>
      </c>
      <c r="R540" t="str">
        <f>INDEX(MSFD_Classified!E$2:E$506,Data!$N540,1)</f>
        <v>Pelagic habitats</v>
      </c>
      <c r="S540" t="str">
        <f>INDEX(MSFD_Classified!F$2:F$506,Data!$N540,1)</f>
        <v>Phytoplankton</v>
      </c>
    </row>
    <row r="541" spans="1:19" x14ac:dyDescent="0.25">
      <c r="A541" s="10">
        <v>7</v>
      </c>
      <c r="B541" s="10" t="s">
        <v>343</v>
      </c>
      <c r="C541" s="10" t="s">
        <v>360</v>
      </c>
      <c r="D541" s="6">
        <v>27</v>
      </c>
      <c r="E541" s="6" t="s">
        <v>50</v>
      </c>
      <c r="F541" s="10" t="s">
        <v>345</v>
      </c>
      <c r="G541" s="6" t="s">
        <v>346</v>
      </c>
      <c r="H541" s="6">
        <v>0</v>
      </c>
      <c r="I541" s="23">
        <v>3</v>
      </c>
      <c r="J541" s="6">
        <v>5</v>
      </c>
      <c r="K541" s="6">
        <v>2</v>
      </c>
      <c r="M541">
        <f>MATCH(F541,MSFD_Classified!$G$2:$G$506,0)</f>
        <v>240</v>
      </c>
      <c r="N541">
        <v>240</v>
      </c>
      <c r="O541" t="str">
        <f t="shared" si="8"/>
        <v>Phytoplankton Marine Biological Value</v>
      </c>
      <c r="P541" t="str">
        <f>INDEX(MSFD_Classified!$G$2:$G$506,Data!$N541,1)</f>
        <v>Phytoplankton Marine Biological Value</v>
      </c>
      <c r="Q541" t="str">
        <f>INDEX(MSFD_Classified!D$2:D$506,Data!$N541,1)</f>
        <v>D1 - Biological diversity</v>
      </c>
      <c r="R541" t="str">
        <f>INDEX(MSFD_Classified!E$2:E$506,Data!$N541,1)</f>
        <v>Pelagic habitats</v>
      </c>
      <c r="S541" t="str">
        <f>INDEX(MSFD_Classified!F$2:F$506,Data!$N541,1)</f>
        <v>Phytoplankton</v>
      </c>
    </row>
    <row r="542" spans="1:19" x14ac:dyDescent="0.25">
      <c r="A542" s="10">
        <v>7</v>
      </c>
      <c r="B542" s="10" t="s">
        <v>343</v>
      </c>
      <c r="C542" s="10" t="s">
        <v>361</v>
      </c>
      <c r="D542" s="6">
        <v>28</v>
      </c>
      <c r="E542" s="6" t="s">
        <v>50</v>
      </c>
      <c r="F542" s="10" t="s">
        <v>345</v>
      </c>
      <c r="G542" s="6" t="s">
        <v>346</v>
      </c>
      <c r="H542" s="6">
        <v>0</v>
      </c>
      <c r="I542" s="23">
        <v>3</v>
      </c>
      <c r="J542" s="6">
        <v>5</v>
      </c>
      <c r="K542" s="6">
        <v>2</v>
      </c>
      <c r="M542">
        <f>MATCH(F542,MSFD_Classified!$G$2:$G$506,0)</f>
        <v>240</v>
      </c>
      <c r="N542">
        <v>240</v>
      </c>
      <c r="O542" t="str">
        <f t="shared" si="8"/>
        <v>Phytoplankton Marine Biological Value</v>
      </c>
      <c r="P542" t="str">
        <f>INDEX(MSFD_Classified!$G$2:$G$506,Data!$N542,1)</f>
        <v>Phytoplankton Marine Biological Value</v>
      </c>
      <c r="Q542" t="str">
        <f>INDEX(MSFD_Classified!D$2:D$506,Data!$N542,1)</f>
        <v>D1 - Biological diversity</v>
      </c>
      <c r="R542" t="str">
        <f>INDEX(MSFD_Classified!E$2:E$506,Data!$N542,1)</f>
        <v>Pelagic habitats</v>
      </c>
      <c r="S542" t="str">
        <f>INDEX(MSFD_Classified!F$2:F$506,Data!$N542,1)</f>
        <v>Phytoplankton</v>
      </c>
    </row>
    <row r="543" spans="1:19" x14ac:dyDescent="0.25">
      <c r="A543" s="10">
        <v>7</v>
      </c>
      <c r="B543" s="10" t="s">
        <v>343</v>
      </c>
      <c r="C543" s="10" t="s">
        <v>362</v>
      </c>
      <c r="D543" s="6">
        <v>29</v>
      </c>
      <c r="E543" s="6" t="s">
        <v>50</v>
      </c>
      <c r="F543" s="10" t="s">
        <v>345</v>
      </c>
      <c r="G543" s="6" t="s">
        <v>346</v>
      </c>
      <c r="H543" s="6">
        <v>0</v>
      </c>
      <c r="I543" s="23">
        <v>3</v>
      </c>
      <c r="J543" s="6">
        <v>5</v>
      </c>
      <c r="K543" s="6">
        <v>2</v>
      </c>
      <c r="M543">
        <f>MATCH(F543,MSFD_Classified!$G$2:$G$506,0)</f>
        <v>240</v>
      </c>
      <c r="N543">
        <v>240</v>
      </c>
      <c r="O543" t="str">
        <f t="shared" si="8"/>
        <v>Phytoplankton Marine Biological Value</v>
      </c>
      <c r="P543" t="str">
        <f>INDEX(MSFD_Classified!$G$2:$G$506,Data!$N543,1)</f>
        <v>Phytoplankton Marine Biological Value</v>
      </c>
      <c r="Q543" t="str">
        <f>INDEX(MSFD_Classified!D$2:D$506,Data!$N543,1)</f>
        <v>D1 - Biological diversity</v>
      </c>
      <c r="R543" t="str">
        <f>INDEX(MSFD_Classified!E$2:E$506,Data!$N543,1)</f>
        <v>Pelagic habitats</v>
      </c>
      <c r="S543" t="str">
        <f>INDEX(MSFD_Classified!F$2:F$506,Data!$N543,1)</f>
        <v>Phytoplankton</v>
      </c>
    </row>
    <row r="544" spans="1:19" x14ac:dyDescent="0.25">
      <c r="A544" s="10">
        <v>7</v>
      </c>
      <c r="B544" s="10" t="s">
        <v>343</v>
      </c>
      <c r="C544" s="10" t="s">
        <v>363</v>
      </c>
      <c r="D544" s="6">
        <v>30</v>
      </c>
      <c r="E544" s="6" t="s">
        <v>50</v>
      </c>
      <c r="F544" s="10" t="s">
        <v>345</v>
      </c>
      <c r="G544" s="6" t="s">
        <v>346</v>
      </c>
      <c r="H544" s="6">
        <v>0</v>
      </c>
      <c r="I544" s="23">
        <v>3</v>
      </c>
      <c r="J544" s="6">
        <v>5</v>
      </c>
      <c r="K544" s="6">
        <v>2</v>
      </c>
      <c r="M544">
        <f>MATCH(F544,MSFD_Classified!$G$2:$G$506,0)</f>
        <v>240</v>
      </c>
      <c r="N544">
        <v>240</v>
      </c>
      <c r="O544" t="str">
        <f t="shared" si="8"/>
        <v>Phytoplankton Marine Biological Value</v>
      </c>
      <c r="P544" t="str">
        <f>INDEX(MSFD_Classified!$G$2:$G$506,Data!$N544,1)</f>
        <v>Phytoplankton Marine Biological Value</v>
      </c>
      <c r="Q544" t="str">
        <f>INDEX(MSFD_Classified!D$2:D$506,Data!$N544,1)</f>
        <v>D1 - Biological diversity</v>
      </c>
      <c r="R544" t="str">
        <f>INDEX(MSFD_Classified!E$2:E$506,Data!$N544,1)</f>
        <v>Pelagic habitats</v>
      </c>
      <c r="S544" t="str">
        <f>INDEX(MSFD_Classified!F$2:F$506,Data!$N544,1)</f>
        <v>Phytoplankton</v>
      </c>
    </row>
    <row r="545" spans="1:19" x14ac:dyDescent="0.25">
      <c r="A545" s="10">
        <v>7</v>
      </c>
      <c r="B545" s="10" t="s">
        <v>343</v>
      </c>
      <c r="C545" s="10" t="s">
        <v>364</v>
      </c>
      <c r="D545" s="6">
        <v>32</v>
      </c>
      <c r="E545" s="6" t="s">
        <v>50</v>
      </c>
      <c r="F545" s="10" t="s">
        <v>345</v>
      </c>
      <c r="G545" s="6" t="s">
        <v>346</v>
      </c>
      <c r="H545" s="6">
        <v>0</v>
      </c>
      <c r="I545" s="23">
        <v>3</v>
      </c>
      <c r="J545" s="6">
        <v>5</v>
      </c>
      <c r="K545" s="6">
        <v>2</v>
      </c>
      <c r="M545">
        <f>MATCH(F545,MSFD_Classified!$G$2:$G$506,0)</f>
        <v>240</v>
      </c>
      <c r="N545">
        <v>240</v>
      </c>
      <c r="O545" t="str">
        <f t="shared" si="8"/>
        <v>Phytoplankton Marine Biological Value</v>
      </c>
      <c r="P545" t="str">
        <f>INDEX(MSFD_Classified!$G$2:$G$506,Data!$N545,1)</f>
        <v>Phytoplankton Marine Biological Value</v>
      </c>
      <c r="Q545" t="str">
        <f>INDEX(MSFD_Classified!D$2:D$506,Data!$N545,1)</f>
        <v>D1 - Biological diversity</v>
      </c>
      <c r="R545" t="str">
        <f>INDEX(MSFD_Classified!E$2:E$506,Data!$N545,1)</f>
        <v>Pelagic habitats</v>
      </c>
      <c r="S545" t="str">
        <f>INDEX(MSFD_Classified!F$2:F$506,Data!$N545,1)</f>
        <v>Phytoplankton</v>
      </c>
    </row>
    <row r="546" spans="1:19" x14ac:dyDescent="0.25">
      <c r="A546" s="10">
        <v>7</v>
      </c>
      <c r="B546" s="10" t="s">
        <v>343</v>
      </c>
      <c r="C546" s="10" t="s">
        <v>365</v>
      </c>
      <c r="D546" s="6">
        <v>33</v>
      </c>
      <c r="E546" s="6" t="s">
        <v>50</v>
      </c>
      <c r="F546" s="10" t="s">
        <v>345</v>
      </c>
      <c r="G546" s="6" t="s">
        <v>346</v>
      </c>
      <c r="H546" s="6">
        <v>0</v>
      </c>
      <c r="I546" s="23">
        <v>3</v>
      </c>
      <c r="J546" s="6">
        <v>5</v>
      </c>
      <c r="K546" s="6">
        <v>2</v>
      </c>
      <c r="M546">
        <f>MATCH(F546,MSFD_Classified!$G$2:$G$506,0)</f>
        <v>240</v>
      </c>
      <c r="N546">
        <v>240</v>
      </c>
      <c r="O546" t="str">
        <f t="shared" si="8"/>
        <v>Phytoplankton Marine Biological Value</v>
      </c>
      <c r="P546" t="str">
        <f>INDEX(MSFD_Classified!$G$2:$G$506,Data!$N546,1)</f>
        <v>Phytoplankton Marine Biological Value</v>
      </c>
      <c r="Q546" t="str">
        <f>INDEX(MSFD_Classified!D$2:D$506,Data!$N546,1)</f>
        <v>D1 - Biological diversity</v>
      </c>
      <c r="R546" t="str">
        <f>INDEX(MSFD_Classified!E$2:E$506,Data!$N546,1)</f>
        <v>Pelagic habitats</v>
      </c>
      <c r="S546" t="str">
        <f>INDEX(MSFD_Classified!F$2:F$506,Data!$N546,1)</f>
        <v>Phytoplankton</v>
      </c>
    </row>
    <row r="547" spans="1:19" x14ac:dyDescent="0.25">
      <c r="A547" s="10">
        <v>7</v>
      </c>
      <c r="B547" s="10" t="s">
        <v>343</v>
      </c>
      <c r="C547" s="10" t="s">
        <v>366</v>
      </c>
      <c r="D547" s="6">
        <v>34</v>
      </c>
      <c r="E547" s="6" t="s">
        <v>50</v>
      </c>
      <c r="F547" s="10" t="s">
        <v>345</v>
      </c>
      <c r="G547" s="6" t="s">
        <v>346</v>
      </c>
      <c r="H547" s="6">
        <v>0</v>
      </c>
      <c r="I547" s="23">
        <v>3</v>
      </c>
      <c r="J547" s="6">
        <v>5</v>
      </c>
      <c r="K547" s="6">
        <v>2</v>
      </c>
      <c r="M547">
        <f>MATCH(F547,MSFD_Classified!$G$2:$G$506,0)</f>
        <v>240</v>
      </c>
      <c r="N547">
        <v>240</v>
      </c>
      <c r="O547" t="str">
        <f t="shared" si="8"/>
        <v>Phytoplankton Marine Biological Value</v>
      </c>
      <c r="P547" t="str">
        <f>INDEX(MSFD_Classified!$G$2:$G$506,Data!$N547,1)</f>
        <v>Phytoplankton Marine Biological Value</v>
      </c>
      <c r="Q547" t="str">
        <f>INDEX(MSFD_Classified!D$2:D$506,Data!$N547,1)</f>
        <v>D1 - Biological diversity</v>
      </c>
      <c r="R547" t="str">
        <f>INDEX(MSFD_Classified!E$2:E$506,Data!$N547,1)</f>
        <v>Pelagic habitats</v>
      </c>
      <c r="S547" t="str">
        <f>INDEX(MSFD_Classified!F$2:F$506,Data!$N547,1)</f>
        <v>Phytoplankton</v>
      </c>
    </row>
    <row r="548" spans="1:19" x14ac:dyDescent="0.25">
      <c r="A548" s="10">
        <v>7</v>
      </c>
      <c r="B548" s="10" t="s">
        <v>343</v>
      </c>
      <c r="C548" s="10" t="s">
        <v>367</v>
      </c>
      <c r="D548" s="6">
        <v>35</v>
      </c>
      <c r="E548" s="6" t="s">
        <v>50</v>
      </c>
      <c r="F548" s="10" t="s">
        <v>345</v>
      </c>
      <c r="G548" s="6" t="s">
        <v>346</v>
      </c>
      <c r="H548" s="6">
        <v>0</v>
      </c>
      <c r="I548" s="23">
        <v>3</v>
      </c>
      <c r="J548" s="6">
        <v>5</v>
      </c>
      <c r="K548" s="6">
        <v>2</v>
      </c>
      <c r="M548">
        <f>MATCH(F548,MSFD_Classified!$G$2:$G$506,0)</f>
        <v>240</v>
      </c>
      <c r="N548">
        <v>240</v>
      </c>
      <c r="O548" t="str">
        <f t="shared" si="8"/>
        <v>Phytoplankton Marine Biological Value</v>
      </c>
      <c r="P548" t="str">
        <f>INDEX(MSFD_Classified!$G$2:$G$506,Data!$N548,1)</f>
        <v>Phytoplankton Marine Biological Value</v>
      </c>
      <c r="Q548" t="str">
        <f>INDEX(MSFD_Classified!D$2:D$506,Data!$N548,1)</f>
        <v>D1 - Biological diversity</v>
      </c>
      <c r="R548" t="str">
        <f>INDEX(MSFD_Classified!E$2:E$506,Data!$N548,1)</f>
        <v>Pelagic habitats</v>
      </c>
      <c r="S548" t="str">
        <f>INDEX(MSFD_Classified!F$2:F$506,Data!$N548,1)</f>
        <v>Phytoplankton</v>
      </c>
    </row>
    <row r="549" spans="1:19" x14ac:dyDescent="0.25">
      <c r="A549" s="10">
        <v>7</v>
      </c>
      <c r="B549" s="10" t="s">
        <v>343</v>
      </c>
      <c r="C549" s="10" t="s">
        <v>368</v>
      </c>
      <c r="D549" s="6">
        <v>37</v>
      </c>
      <c r="E549" s="6" t="s">
        <v>50</v>
      </c>
      <c r="F549" s="10" t="s">
        <v>345</v>
      </c>
      <c r="G549" s="6" t="s">
        <v>346</v>
      </c>
      <c r="H549" s="6">
        <v>0</v>
      </c>
      <c r="I549" s="23">
        <v>3</v>
      </c>
      <c r="J549" s="6">
        <v>5</v>
      </c>
      <c r="K549" s="6">
        <v>3</v>
      </c>
      <c r="M549">
        <f>MATCH(F549,MSFD_Classified!$G$2:$G$506,0)</f>
        <v>240</v>
      </c>
      <c r="N549">
        <v>240</v>
      </c>
      <c r="O549" t="str">
        <f t="shared" si="8"/>
        <v>Phytoplankton Marine Biological Value</v>
      </c>
      <c r="P549" t="str">
        <f>INDEX(MSFD_Classified!$G$2:$G$506,Data!$N549,1)</f>
        <v>Phytoplankton Marine Biological Value</v>
      </c>
      <c r="Q549" t="str">
        <f>INDEX(MSFD_Classified!D$2:D$506,Data!$N549,1)</f>
        <v>D1 - Biological diversity</v>
      </c>
      <c r="R549" t="str">
        <f>INDEX(MSFD_Classified!E$2:E$506,Data!$N549,1)</f>
        <v>Pelagic habitats</v>
      </c>
      <c r="S549" t="str">
        <f>INDEX(MSFD_Classified!F$2:F$506,Data!$N549,1)</f>
        <v>Phytoplankton</v>
      </c>
    </row>
    <row r="550" spans="1:19" x14ac:dyDescent="0.25">
      <c r="A550" s="10">
        <v>7</v>
      </c>
      <c r="B550" s="10" t="s">
        <v>343</v>
      </c>
      <c r="C550" s="10" t="s">
        <v>369</v>
      </c>
      <c r="D550" s="6">
        <v>38</v>
      </c>
      <c r="E550" s="6" t="s">
        <v>50</v>
      </c>
      <c r="F550" s="10" t="s">
        <v>345</v>
      </c>
      <c r="G550" s="6" t="s">
        <v>346</v>
      </c>
      <c r="H550" s="6">
        <v>0</v>
      </c>
      <c r="I550" s="23">
        <v>3</v>
      </c>
      <c r="J550" s="6">
        <v>5</v>
      </c>
      <c r="K550" s="6">
        <v>3</v>
      </c>
      <c r="M550">
        <f>MATCH(F550,MSFD_Classified!$G$2:$G$506,0)</f>
        <v>240</v>
      </c>
      <c r="N550">
        <v>240</v>
      </c>
      <c r="O550" t="str">
        <f t="shared" si="8"/>
        <v>Phytoplankton Marine Biological Value</v>
      </c>
      <c r="P550" t="str">
        <f>INDEX(MSFD_Classified!$G$2:$G$506,Data!$N550,1)</f>
        <v>Phytoplankton Marine Biological Value</v>
      </c>
      <c r="Q550" t="str">
        <f>INDEX(MSFD_Classified!D$2:D$506,Data!$N550,1)</f>
        <v>D1 - Biological diversity</v>
      </c>
      <c r="R550" t="str">
        <f>INDEX(MSFD_Classified!E$2:E$506,Data!$N550,1)</f>
        <v>Pelagic habitats</v>
      </c>
      <c r="S550" t="str">
        <f>INDEX(MSFD_Classified!F$2:F$506,Data!$N550,1)</f>
        <v>Phytoplankton</v>
      </c>
    </row>
    <row r="551" spans="1:19" x14ac:dyDescent="0.25">
      <c r="A551" s="10">
        <v>7</v>
      </c>
      <c r="B551" s="10" t="s">
        <v>343</v>
      </c>
      <c r="C551" s="10" t="s">
        <v>370</v>
      </c>
      <c r="D551" s="6">
        <v>39</v>
      </c>
      <c r="E551" s="6" t="s">
        <v>50</v>
      </c>
      <c r="F551" s="10" t="s">
        <v>345</v>
      </c>
      <c r="G551" s="6" t="s">
        <v>346</v>
      </c>
      <c r="H551" s="6">
        <v>0</v>
      </c>
      <c r="I551" s="23">
        <v>3</v>
      </c>
      <c r="J551" s="6">
        <v>5</v>
      </c>
      <c r="K551" s="6">
        <v>2</v>
      </c>
      <c r="M551">
        <f>MATCH(F551,MSFD_Classified!$G$2:$G$506,0)</f>
        <v>240</v>
      </c>
      <c r="N551">
        <v>240</v>
      </c>
      <c r="O551" t="str">
        <f t="shared" si="8"/>
        <v>Phytoplankton Marine Biological Value</v>
      </c>
      <c r="P551" t="str">
        <f>INDEX(MSFD_Classified!$G$2:$G$506,Data!$N551,1)</f>
        <v>Phytoplankton Marine Biological Value</v>
      </c>
      <c r="Q551" t="str">
        <f>INDEX(MSFD_Classified!D$2:D$506,Data!$N551,1)</f>
        <v>D1 - Biological diversity</v>
      </c>
      <c r="R551" t="str">
        <f>INDEX(MSFD_Classified!E$2:E$506,Data!$N551,1)</f>
        <v>Pelagic habitats</v>
      </c>
      <c r="S551" t="str">
        <f>INDEX(MSFD_Classified!F$2:F$506,Data!$N551,1)</f>
        <v>Phytoplankton</v>
      </c>
    </row>
    <row r="552" spans="1:19" x14ac:dyDescent="0.25">
      <c r="A552" s="10">
        <v>7</v>
      </c>
      <c r="B552" s="10" t="s">
        <v>343</v>
      </c>
      <c r="C552" s="10" t="s">
        <v>371</v>
      </c>
      <c r="D552" s="6">
        <v>40</v>
      </c>
      <c r="E552" s="6" t="s">
        <v>50</v>
      </c>
      <c r="F552" s="10" t="s">
        <v>345</v>
      </c>
      <c r="G552" s="6" t="s">
        <v>346</v>
      </c>
      <c r="H552" s="6">
        <v>0</v>
      </c>
      <c r="I552" s="23">
        <v>3</v>
      </c>
      <c r="J552" s="6">
        <v>5</v>
      </c>
      <c r="K552" s="6">
        <v>2</v>
      </c>
      <c r="M552">
        <f>MATCH(F552,MSFD_Classified!$G$2:$G$506,0)</f>
        <v>240</v>
      </c>
      <c r="N552">
        <v>240</v>
      </c>
      <c r="O552" t="str">
        <f t="shared" si="8"/>
        <v>Phytoplankton Marine Biological Value</v>
      </c>
      <c r="P552" t="str">
        <f>INDEX(MSFD_Classified!$G$2:$G$506,Data!$N552,1)</f>
        <v>Phytoplankton Marine Biological Value</v>
      </c>
      <c r="Q552" t="str">
        <f>INDEX(MSFD_Classified!D$2:D$506,Data!$N552,1)</f>
        <v>D1 - Biological diversity</v>
      </c>
      <c r="R552" t="str">
        <f>INDEX(MSFD_Classified!E$2:E$506,Data!$N552,1)</f>
        <v>Pelagic habitats</v>
      </c>
      <c r="S552" t="str">
        <f>INDEX(MSFD_Classified!F$2:F$506,Data!$N552,1)</f>
        <v>Phytoplankton</v>
      </c>
    </row>
    <row r="553" spans="1:19" x14ac:dyDescent="0.25">
      <c r="A553" s="10">
        <v>7</v>
      </c>
      <c r="B553" s="10" t="s">
        <v>343</v>
      </c>
      <c r="C553" s="10" t="s">
        <v>372</v>
      </c>
      <c r="D553" s="6">
        <v>42</v>
      </c>
      <c r="E553" s="6" t="s">
        <v>50</v>
      </c>
      <c r="F553" s="10" t="s">
        <v>345</v>
      </c>
      <c r="G553" s="6" t="s">
        <v>346</v>
      </c>
      <c r="H553" s="6">
        <v>0</v>
      </c>
      <c r="I553" s="23">
        <v>3</v>
      </c>
      <c r="J553" s="6">
        <v>5</v>
      </c>
      <c r="K553" s="6">
        <v>3</v>
      </c>
      <c r="M553">
        <f>MATCH(F553,MSFD_Classified!$G$2:$G$506,0)</f>
        <v>240</v>
      </c>
      <c r="N553">
        <v>240</v>
      </c>
      <c r="O553" t="str">
        <f t="shared" si="8"/>
        <v>Phytoplankton Marine Biological Value</v>
      </c>
      <c r="P553" t="str">
        <f>INDEX(MSFD_Classified!$G$2:$G$506,Data!$N553,1)</f>
        <v>Phytoplankton Marine Biological Value</v>
      </c>
      <c r="Q553" t="str">
        <f>INDEX(MSFD_Classified!D$2:D$506,Data!$N553,1)</f>
        <v>D1 - Biological diversity</v>
      </c>
      <c r="R553" t="str">
        <f>INDEX(MSFD_Classified!E$2:E$506,Data!$N553,1)</f>
        <v>Pelagic habitats</v>
      </c>
      <c r="S553" t="str">
        <f>INDEX(MSFD_Classified!F$2:F$506,Data!$N553,1)</f>
        <v>Phytoplankton</v>
      </c>
    </row>
    <row r="554" spans="1:19" x14ac:dyDescent="0.25">
      <c r="A554" s="10">
        <v>7</v>
      </c>
      <c r="B554" s="10" t="s">
        <v>343</v>
      </c>
      <c r="C554" s="10" t="s">
        <v>373</v>
      </c>
      <c r="D554" s="6">
        <v>43</v>
      </c>
      <c r="E554" s="6" t="s">
        <v>50</v>
      </c>
      <c r="F554" s="10" t="s">
        <v>345</v>
      </c>
      <c r="G554" s="6" t="s">
        <v>346</v>
      </c>
      <c r="H554" s="6">
        <v>0</v>
      </c>
      <c r="I554" s="23">
        <v>3</v>
      </c>
      <c r="J554" s="6">
        <v>5</v>
      </c>
      <c r="K554" s="6">
        <v>3</v>
      </c>
      <c r="M554">
        <f>MATCH(F554,MSFD_Classified!$G$2:$G$506,0)</f>
        <v>240</v>
      </c>
      <c r="N554">
        <v>240</v>
      </c>
      <c r="O554" t="str">
        <f t="shared" si="8"/>
        <v>Phytoplankton Marine Biological Value</v>
      </c>
      <c r="P554" t="str">
        <f>INDEX(MSFD_Classified!$G$2:$G$506,Data!$N554,1)</f>
        <v>Phytoplankton Marine Biological Value</v>
      </c>
      <c r="Q554" t="str">
        <f>INDEX(MSFD_Classified!D$2:D$506,Data!$N554,1)</f>
        <v>D1 - Biological diversity</v>
      </c>
      <c r="R554" t="str">
        <f>INDEX(MSFD_Classified!E$2:E$506,Data!$N554,1)</f>
        <v>Pelagic habitats</v>
      </c>
      <c r="S554" t="str">
        <f>INDEX(MSFD_Classified!F$2:F$506,Data!$N554,1)</f>
        <v>Phytoplankton</v>
      </c>
    </row>
    <row r="555" spans="1:19" x14ac:dyDescent="0.25">
      <c r="A555" s="10">
        <v>7</v>
      </c>
      <c r="B555" s="10" t="s">
        <v>343</v>
      </c>
      <c r="C555" s="10" t="s">
        <v>374</v>
      </c>
      <c r="D555" s="6">
        <v>44</v>
      </c>
      <c r="E555" s="6" t="s">
        <v>50</v>
      </c>
      <c r="F555" s="10" t="s">
        <v>345</v>
      </c>
      <c r="G555" s="6" t="s">
        <v>346</v>
      </c>
      <c r="H555" s="6">
        <v>0</v>
      </c>
      <c r="I555" s="23">
        <v>3</v>
      </c>
      <c r="J555" s="6">
        <v>5</v>
      </c>
      <c r="K555" s="6">
        <v>3</v>
      </c>
      <c r="M555">
        <f>MATCH(F555,MSFD_Classified!$G$2:$G$506,0)</f>
        <v>240</v>
      </c>
      <c r="N555">
        <v>240</v>
      </c>
      <c r="O555" t="str">
        <f t="shared" si="8"/>
        <v>Phytoplankton Marine Biological Value</v>
      </c>
      <c r="P555" t="str">
        <f>INDEX(MSFD_Classified!$G$2:$G$506,Data!$N555,1)</f>
        <v>Phytoplankton Marine Biological Value</v>
      </c>
      <c r="Q555" t="str">
        <f>INDEX(MSFD_Classified!D$2:D$506,Data!$N555,1)</f>
        <v>D1 - Biological diversity</v>
      </c>
      <c r="R555" t="str">
        <f>INDEX(MSFD_Classified!E$2:E$506,Data!$N555,1)</f>
        <v>Pelagic habitats</v>
      </c>
      <c r="S555" t="str">
        <f>INDEX(MSFD_Classified!F$2:F$506,Data!$N555,1)</f>
        <v>Phytoplankton</v>
      </c>
    </row>
    <row r="556" spans="1:19" x14ac:dyDescent="0.25">
      <c r="A556" s="10">
        <v>7</v>
      </c>
      <c r="B556" s="10" t="s">
        <v>343</v>
      </c>
      <c r="C556" s="10" t="s">
        <v>375</v>
      </c>
      <c r="D556" s="6">
        <v>45</v>
      </c>
      <c r="E556" s="6" t="s">
        <v>50</v>
      </c>
      <c r="F556" s="10" t="s">
        <v>345</v>
      </c>
      <c r="G556" s="6" t="s">
        <v>346</v>
      </c>
      <c r="H556" s="6">
        <v>0</v>
      </c>
      <c r="I556" s="23">
        <v>3</v>
      </c>
      <c r="J556" s="6">
        <v>5</v>
      </c>
      <c r="K556" s="6">
        <v>2</v>
      </c>
      <c r="M556">
        <f>MATCH(F556,MSFD_Classified!$G$2:$G$506,0)</f>
        <v>240</v>
      </c>
      <c r="N556">
        <v>240</v>
      </c>
      <c r="O556" t="str">
        <f t="shared" si="8"/>
        <v>Phytoplankton Marine Biological Value</v>
      </c>
      <c r="P556" t="str">
        <f>INDEX(MSFD_Classified!$G$2:$G$506,Data!$N556,1)</f>
        <v>Phytoplankton Marine Biological Value</v>
      </c>
      <c r="Q556" t="str">
        <f>INDEX(MSFD_Classified!D$2:D$506,Data!$N556,1)</f>
        <v>D1 - Biological diversity</v>
      </c>
      <c r="R556" t="str">
        <f>INDEX(MSFD_Classified!E$2:E$506,Data!$N556,1)</f>
        <v>Pelagic habitats</v>
      </c>
      <c r="S556" t="str">
        <f>INDEX(MSFD_Classified!F$2:F$506,Data!$N556,1)</f>
        <v>Phytoplankton</v>
      </c>
    </row>
    <row r="557" spans="1:19" x14ac:dyDescent="0.25">
      <c r="A557" s="10">
        <v>7</v>
      </c>
      <c r="B557" s="10" t="s">
        <v>343</v>
      </c>
      <c r="C557" s="10" t="s">
        <v>376</v>
      </c>
      <c r="D557" s="6">
        <v>48</v>
      </c>
      <c r="E557" s="6" t="s">
        <v>50</v>
      </c>
      <c r="F557" s="10" t="s">
        <v>345</v>
      </c>
      <c r="G557" s="6" t="s">
        <v>346</v>
      </c>
      <c r="H557" s="6">
        <v>0</v>
      </c>
      <c r="I557" s="23">
        <v>3</v>
      </c>
      <c r="J557" s="6">
        <v>5</v>
      </c>
      <c r="K557" s="6">
        <v>3</v>
      </c>
      <c r="M557">
        <f>MATCH(F557,MSFD_Classified!$G$2:$G$506,0)</f>
        <v>240</v>
      </c>
      <c r="N557">
        <v>240</v>
      </c>
      <c r="O557" t="str">
        <f t="shared" si="8"/>
        <v>Phytoplankton Marine Biological Value</v>
      </c>
      <c r="P557" t="str">
        <f>INDEX(MSFD_Classified!$G$2:$G$506,Data!$N557,1)</f>
        <v>Phytoplankton Marine Biological Value</v>
      </c>
      <c r="Q557" t="str">
        <f>INDEX(MSFD_Classified!D$2:D$506,Data!$N557,1)</f>
        <v>D1 - Biological diversity</v>
      </c>
      <c r="R557" t="str">
        <f>INDEX(MSFD_Classified!E$2:E$506,Data!$N557,1)</f>
        <v>Pelagic habitats</v>
      </c>
      <c r="S557" t="str">
        <f>INDEX(MSFD_Classified!F$2:F$506,Data!$N557,1)</f>
        <v>Phytoplankton</v>
      </c>
    </row>
    <row r="558" spans="1:19" x14ac:dyDescent="0.25">
      <c r="A558" s="10">
        <v>7</v>
      </c>
      <c r="B558" s="10" t="s">
        <v>343</v>
      </c>
      <c r="C558" s="10" t="s">
        <v>377</v>
      </c>
      <c r="D558" s="6">
        <v>49</v>
      </c>
      <c r="E558" s="6" t="s">
        <v>50</v>
      </c>
      <c r="F558" s="10" t="s">
        <v>345</v>
      </c>
      <c r="G558" s="6" t="s">
        <v>346</v>
      </c>
      <c r="H558" s="6">
        <v>0</v>
      </c>
      <c r="I558" s="23">
        <v>3</v>
      </c>
      <c r="J558" s="6">
        <v>5</v>
      </c>
      <c r="K558" s="6">
        <v>3</v>
      </c>
      <c r="M558">
        <f>MATCH(F558,MSFD_Classified!$G$2:$G$506,0)</f>
        <v>240</v>
      </c>
      <c r="N558">
        <v>240</v>
      </c>
      <c r="O558" t="str">
        <f t="shared" si="8"/>
        <v>Phytoplankton Marine Biological Value</v>
      </c>
      <c r="P558" t="str">
        <f>INDEX(MSFD_Classified!$G$2:$G$506,Data!$N558,1)</f>
        <v>Phytoplankton Marine Biological Value</v>
      </c>
      <c r="Q558" t="str">
        <f>INDEX(MSFD_Classified!D$2:D$506,Data!$N558,1)</f>
        <v>D1 - Biological diversity</v>
      </c>
      <c r="R558" t="str">
        <f>INDEX(MSFD_Classified!E$2:E$506,Data!$N558,1)</f>
        <v>Pelagic habitats</v>
      </c>
      <c r="S558" t="str">
        <f>INDEX(MSFD_Classified!F$2:F$506,Data!$N558,1)</f>
        <v>Phytoplankton</v>
      </c>
    </row>
    <row r="559" spans="1:19" x14ac:dyDescent="0.25">
      <c r="A559" s="10">
        <v>7</v>
      </c>
      <c r="B559" s="10" t="s">
        <v>343</v>
      </c>
      <c r="C559" s="10" t="s">
        <v>378</v>
      </c>
      <c r="D559" s="6">
        <v>50</v>
      </c>
      <c r="E559" s="6" t="s">
        <v>50</v>
      </c>
      <c r="F559" s="10" t="s">
        <v>345</v>
      </c>
      <c r="G559" s="6" t="s">
        <v>346</v>
      </c>
      <c r="H559" s="6">
        <v>0</v>
      </c>
      <c r="I559" s="23">
        <v>3</v>
      </c>
      <c r="J559" s="6">
        <v>5</v>
      </c>
      <c r="K559" s="6">
        <v>3</v>
      </c>
      <c r="M559">
        <f>MATCH(F559,MSFD_Classified!$G$2:$G$506,0)</f>
        <v>240</v>
      </c>
      <c r="N559">
        <v>240</v>
      </c>
      <c r="O559" t="str">
        <f t="shared" si="8"/>
        <v>Phytoplankton Marine Biological Value</v>
      </c>
      <c r="P559" t="str">
        <f>INDEX(MSFD_Classified!$G$2:$G$506,Data!$N559,1)</f>
        <v>Phytoplankton Marine Biological Value</v>
      </c>
      <c r="Q559" t="str">
        <f>INDEX(MSFD_Classified!D$2:D$506,Data!$N559,1)</f>
        <v>D1 - Biological diversity</v>
      </c>
      <c r="R559" t="str">
        <f>INDEX(MSFD_Classified!E$2:E$506,Data!$N559,1)</f>
        <v>Pelagic habitats</v>
      </c>
      <c r="S559" t="str">
        <f>INDEX(MSFD_Classified!F$2:F$506,Data!$N559,1)</f>
        <v>Phytoplankton</v>
      </c>
    </row>
    <row r="560" spans="1:19" x14ac:dyDescent="0.25">
      <c r="A560" s="10">
        <v>7</v>
      </c>
      <c r="B560" s="10" t="s">
        <v>343</v>
      </c>
      <c r="C560" s="10" t="s">
        <v>379</v>
      </c>
      <c r="D560" s="6">
        <v>51</v>
      </c>
      <c r="E560" s="6" t="s">
        <v>50</v>
      </c>
      <c r="F560" s="10" t="s">
        <v>345</v>
      </c>
      <c r="G560" s="6" t="s">
        <v>346</v>
      </c>
      <c r="H560" s="6">
        <v>0</v>
      </c>
      <c r="I560" s="23">
        <v>3</v>
      </c>
      <c r="J560" s="6">
        <v>5</v>
      </c>
      <c r="K560" s="6">
        <v>2</v>
      </c>
      <c r="M560">
        <f>MATCH(F560,MSFD_Classified!$G$2:$G$506,0)</f>
        <v>240</v>
      </c>
      <c r="N560">
        <v>240</v>
      </c>
      <c r="O560" t="str">
        <f t="shared" si="8"/>
        <v>Phytoplankton Marine Biological Value</v>
      </c>
      <c r="P560" t="str">
        <f>INDEX(MSFD_Classified!$G$2:$G$506,Data!$N560,1)</f>
        <v>Phytoplankton Marine Biological Value</v>
      </c>
      <c r="Q560" t="str">
        <f>INDEX(MSFD_Classified!D$2:D$506,Data!$N560,1)</f>
        <v>D1 - Biological diversity</v>
      </c>
      <c r="R560" t="str">
        <f>INDEX(MSFD_Classified!E$2:E$506,Data!$N560,1)</f>
        <v>Pelagic habitats</v>
      </c>
      <c r="S560" t="str">
        <f>INDEX(MSFD_Classified!F$2:F$506,Data!$N560,1)</f>
        <v>Phytoplankton</v>
      </c>
    </row>
    <row r="561" spans="1:19" x14ac:dyDescent="0.25">
      <c r="A561" s="10">
        <v>7</v>
      </c>
      <c r="B561" s="10" t="s">
        <v>343</v>
      </c>
      <c r="C561" s="10" t="s">
        <v>380</v>
      </c>
      <c r="D561" s="6">
        <v>53</v>
      </c>
      <c r="E561" s="6" t="s">
        <v>50</v>
      </c>
      <c r="F561" s="10" t="s">
        <v>345</v>
      </c>
      <c r="G561" s="6" t="s">
        <v>346</v>
      </c>
      <c r="H561" s="6">
        <v>0</v>
      </c>
      <c r="I561" s="23">
        <v>3</v>
      </c>
      <c r="J561" s="6">
        <v>5</v>
      </c>
      <c r="K561" s="6">
        <v>3</v>
      </c>
      <c r="M561">
        <f>MATCH(F561,MSFD_Classified!$G$2:$G$506,0)</f>
        <v>240</v>
      </c>
      <c r="N561">
        <v>240</v>
      </c>
      <c r="O561" t="str">
        <f t="shared" si="8"/>
        <v>Phytoplankton Marine Biological Value</v>
      </c>
      <c r="P561" t="str">
        <f>INDEX(MSFD_Classified!$G$2:$G$506,Data!$N561,1)</f>
        <v>Phytoplankton Marine Biological Value</v>
      </c>
      <c r="Q561" t="str">
        <f>INDEX(MSFD_Classified!D$2:D$506,Data!$N561,1)</f>
        <v>D1 - Biological diversity</v>
      </c>
      <c r="R561" t="str">
        <f>INDEX(MSFD_Classified!E$2:E$506,Data!$N561,1)</f>
        <v>Pelagic habitats</v>
      </c>
      <c r="S561" t="str">
        <f>INDEX(MSFD_Classified!F$2:F$506,Data!$N561,1)</f>
        <v>Phytoplankton</v>
      </c>
    </row>
    <row r="562" spans="1:19" x14ac:dyDescent="0.25">
      <c r="A562" s="10">
        <v>7</v>
      </c>
      <c r="B562" s="10" t="s">
        <v>343</v>
      </c>
      <c r="C562" s="10" t="s">
        <v>381</v>
      </c>
      <c r="D562" s="6">
        <v>54</v>
      </c>
      <c r="E562" s="6" t="s">
        <v>50</v>
      </c>
      <c r="F562" s="10" t="s">
        <v>345</v>
      </c>
      <c r="G562" s="6" t="s">
        <v>346</v>
      </c>
      <c r="H562" s="6">
        <v>0</v>
      </c>
      <c r="I562" s="23">
        <v>3</v>
      </c>
      <c r="J562" s="6">
        <v>5</v>
      </c>
      <c r="K562" s="6">
        <v>2</v>
      </c>
      <c r="M562">
        <f>MATCH(F562,MSFD_Classified!$G$2:$G$506,0)</f>
        <v>240</v>
      </c>
      <c r="N562">
        <v>240</v>
      </c>
      <c r="O562" t="str">
        <f t="shared" si="8"/>
        <v>Phytoplankton Marine Biological Value</v>
      </c>
      <c r="P562" t="str">
        <f>INDEX(MSFD_Classified!$G$2:$G$506,Data!$N562,1)</f>
        <v>Phytoplankton Marine Biological Value</v>
      </c>
      <c r="Q562" t="str">
        <f>INDEX(MSFD_Classified!D$2:D$506,Data!$N562,1)</f>
        <v>D1 - Biological diversity</v>
      </c>
      <c r="R562" t="str">
        <f>INDEX(MSFD_Classified!E$2:E$506,Data!$N562,1)</f>
        <v>Pelagic habitats</v>
      </c>
      <c r="S562" t="str">
        <f>INDEX(MSFD_Classified!F$2:F$506,Data!$N562,1)</f>
        <v>Phytoplankton</v>
      </c>
    </row>
    <row r="563" spans="1:19" x14ac:dyDescent="0.25">
      <c r="A563" s="10">
        <v>7</v>
      </c>
      <c r="B563" s="10" t="s">
        <v>343</v>
      </c>
      <c r="C563" s="10" t="s">
        <v>382</v>
      </c>
      <c r="D563" s="6">
        <v>55</v>
      </c>
      <c r="E563" s="6" t="s">
        <v>50</v>
      </c>
      <c r="F563" s="10" t="s">
        <v>345</v>
      </c>
      <c r="G563" s="6" t="s">
        <v>346</v>
      </c>
      <c r="H563" s="6">
        <v>0</v>
      </c>
      <c r="I563" s="23">
        <v>3</v>
      </c>
      <c r="J563" s="6">
        <v>5</v>
      </c>
      <c r="K563" s="6">
        <v>3</v>
      </c>
      <c r="M563">
        <f>MATCH(F563,MSFD_Classified!$G$2:$G$506,0)</f>
        <v>240</v>
      </c>
      <c r="N563">
        <v>240</v>
      </c>
      <c r="O563" t="str">
        <f t="shared" si="8"/>
        <v>Phytoplankton Marine Biological Value</v>
      </c>
      <c r="P563" t="str">
        <f>INDEX(MSFD_Classified!$G$2:$G$506,Data!$N563,1)</f>
        <v>Phytoplankton Marine Biological Value</v>
      </c>
      <c r="Q563" t="str">
        <f>INDEX(MSFD_Classified!D$2:D$506,Data!$N563,1)</f>
        <v>D1 - Biological diversity</v>
      </c>
      <c r="R563" t="str">
        <f>INDEX(MSFD_Classified!E$2:E$506,Data!$N563,1)</f>
        <v>Pelagic habitats</v>
      </c>
      <c r="S563" t="str">
        <f>INDEX(MSFD_Classified!F$2:F$506,Data!$N563,1)</f>
        <v>Phytoplankton</v>
      </c>
    </row>
    <row r="564" spans="1:19" x14ac:dyDescent="0.25">
      <c r="A564" s="10">
        <v>7</v>
      </c>
      <c r="B564" s="10" t="s">
        <v>343</v>
      </c>
      <c r="C564" s="10" t="s">
        <v>383</v>
      </c>
      <c r="D564" s="6">
        <v>56</v>
      </c>
      <c r="E564" s="6" t="s">
        <v>50</v>
      </c>
      <c r="F564" s="10" t="s">
        <v>345</v>
      </c>
      <c r="G564" s="6" t="s">
        <v>346</v>
      </c>
      <c r="H564" s="6">
        <v>0</v>
      </c>
      <c r="I564" s="23">
        <v>3</v>
      </c>
      <c r="J564" s="6">
        <v>5</v>
      </c>
      <c r="K564" s="6">
        <v>2</v>
      </c>
      <c r="M564">
        <f>MATCH(F564,MSFD_Classified!$G$2:$G$506,0)</f>
        <v>240</v>
      </c>
      <c r="N564">
        <v>240</v>
      </c>
      <c r="O564" t="str">
        <f t="shared" si="8"/>
        <v>Phytoplankton Marine Biological Value</v>
      </c>
      <c r="P564" t="str">
        <f>INDEX(MSFD_Classified!$G$2:$G$506,Data!$N564,1)</f>
        <v>Phytoplankton Marine Biological Value</v>
      </c>
      <c r="Q564" t="str">
        <f>INDEX(MSFD_Classified!D$2:D$506,Data!$N564,1)</f>
        <v>D1 - Biological diversity</v>
      </c>
      <c r="R564" t="str">
        <f>INDEX(MSFD_Classified!E$2:E$506,Data!$N564,1)</f>
        <v>Pelagic habitats</v>
      </c>
      <c r="S564" t="str">
        <f>INDEX(MSFD_Classified!F$2:F$506,Data!$N564,1)</f>
        <v>Phytoplankton</v>
      </c>
    </row>
    <row r="565" spans="1:19" x14ac:dyDescent="0.25">
      <c r="A565" s="10">
        <v>7</v>
      </c>
      <c r="B565" s="10" t="s">
        <v>343</v>
      </c>
      <c r="C565" s="10" t="s">
        <v>384</v>
      </c>
      <c r="D565" s="6">
        <v>58</v>
      </c>
      <c r="E565" s="6" t="s">
        <v>50</v>
      </c>
      <c r="F565" s="10" t="s">
        <v>345</v>
      </c>
      <c r="G565" s="6" t="s">
        <v>346</v>
      </c>
      <c r="H565" s="6">
        <v>0</v>
      </c>
      <c r="I565" s="23">
        <v>3</v>
      </c>
      <c r="J565" s="6">
        <v>5</v>
      </c>
      <c r="K565" s="6">
        <v>2</v>
      </c>
      <c r="M565">
        <f>MATCH(F565,MSFD_Classified!$G$2:$G$506,0)</f>
        <v>240</v>
      </c>
      <c r="N565">
        <v>240</v>
      </c>
      <c r="O565" t="str">
        <f t="shared" si="8"/>
        <v>Phytoplankton Marine Biological Value</v>
      </c>
      <c r="P565" t="str">
        <f>INDEX(MSFD_Classified!$G$2:$G$506,Data!$N565,1)</f>
        <v>Phytoplankton Marine Biological Value</v>
      </c>
      <c r="Q565" t="str">
        <f>INDEX(MSFD_Classified!D$2:D$506,Data!$N565,1)</f>
        <v>D1 - Biological diversity</v>
      </c>
      <c r="R565" t="str">
        <f>INDEX(MSFD_Classified!E$2:E$506,Data!$N565,1)</f>
        <v>Pelagic habitats</v>
      </c>
      <c r="S565" t="str">
        <f>INDEX(MSFD_Classified!F$2:F$506,Data!$N565,1)</f>
        <v>Phytoplankton</v>
      </c>
    </row>
    <row r="566" spans="1:19" x14ac:dyDescent="0.25">
      <c r="A566" s="10">
        <v>7</v>
      </c>
      <c r="B566" s="10" t="s">
        <v>343</v>
      </c>
      <c r="C566" s="10" t="s">
        <v>385</v>
      </c>
      <c r="D566" s="6">
        <v>59</v>
      </c>
      <c r="E566" s="6" t="s">
        <v>50</v>
      </c>
      <c r="F566" s="10" t="s">
        <v>345</v>
      </c>
      <c r="G566" s="6" t="s">
        <v>346</v>
      </c>
      <c r="H566" s="6">
        <v>0</v>
      </c>
      <c r="I566" s="23">
        <v>3</v>
      </c>
      <c r="J566" s="6">
        <v>5</v>
      </c>
      <c r="K566" s="6">
        <v>2</v>
      </c>
      <c r="M566">
        <f>MATCH(F566,MSFD_Classified!$G$2:$G$506,0)</f>
        <v>240</v>
      </c>
      <c r="N566">
        <v>240</v>
      </c>
      <c r="O566" t="str">
        <f t="shared" si="8"/>
        <v>Phytoplankton Marine Biological Value</v>
      </c>
      <c r="P566" t="str">
        <f>INDEX(MSFD_Classified!$G$2:$G$506,Data!$N566,1)</f>
        <v>Phytoplankton Marine Biological Value</v>
      </c>
      <c r="Q566" t="str">
        <f>INDEX(MSFD_Classified!D$2:D$506,Data!$N566,1)</f>
        <v>D1 - Biological diversity</v>
      </c>
      <c r="R566" t="str">
        <f>INDEX(MSFD_Classified!E$2:E$506,Data!$N566,1)</f>
        <v>Pelagic habitats</v>
      </c>
      <c r="S566" t="str">
        <f>INDEX(MSFD_Classified!F$2:F$506,Data!$N566,1)</f>
        <v>Phytoplankton</v>
      </c>
    </row>
    <row r="567" spans="1:19" x14ac:dyDescent="0.25">
      <c r="A567" s="10">
        <v>7</v>
      </c>
      <c r="B567" s="10" t="s">
        <v>343</v>
      </c>
      <c r="C567" s="10" t="s">
        <v>386</v>
      </c>
      <c r="D567" s="6">
        <v>60</v>
      </c>
      <c r="E567" s="6" t="s">
        <v>50</v>
      </c>
      <c r="F567" s="10" t="s">
        <v>345</v>
      </c>
      <c r="G567" s="6" t="s">
        <v>346</v>
      </c>
      <c r="H567" s="6">
        <v>0</v>
      </c>
      <c r="I567" s="23">
        <v>3</v>
      </c>
      <c r="J567" s="6">
        <v>5</v>
      </c>
      <c r="K567" s="6">
        <v>2</v>
      </c>
      <c r="M567">
        <f>MATCH(F567,MSFD_Classified!$G$2:$G$506,0)</f>
        <v>240</v>
      </c>
      <c r="N567">
        <v>240</v>
      </c>
      <c r="O567" t="str">
        <f t="shared" si="8"/>
        <v>Phytoplankton Marine Biological Value</v>
      </c>
      <c r="P567" t="str">
        <f>INDEX(MSFD_Classified!$G$2:$G$506,Data!$N567,1)</f>
        <v>Phytoplankton Marine Biological Value</v>
      </c>
      <c r="Q567" t="str">
        <f>INDEX(MSFD_Classified!D$2:D$506,Data!$N567,1)</f>
        <v>D1 - Biological diversity</v>
      </c>
      <c r="R567" t="str">
        <f>INDEX(MSFD_Classified!E$2:E$506,Data!$N567,1)</f>
        <v>Pelagic habitats</v>
      </c>
      <c r="S567" t="str">
        <f>INDEX(MSFD_Classified!F$2:F$506,Data!$N567,1)</f>
        <v>Phytoplankton</v>
      </c>
    </row>
    <row r="568" spans="1:19" x14ac:dyDescent="0.25">
      <c r="A568" s="10">
        <v>7</v>
      </c>
      <c r="B568" s="10" t="s">
        <v>343</v>
      </c>
      <c r="C568" s="57" t="s">
        <v>344</v>
      </c>
      <c r="D568" s="6">
        <v>6</v>
      </c>
      <c r="E568" s="6" t="s">
        <v>53</v>
      </c>
      <c r="F568" s="10" t="s">
        <v>387</v>
      </c>
      <c r="G568" s="6" t="s">
        <v>346</v>
      </c>
      <c r="H568" s="6">
        <v>0</v>
      </c>
      <c r="I568" s="23">
        <v>3</v>
      </c>
      <c r="J568" s="6">
        <v>5</v>
      </c>
      <c r="K568" s="6">
        <v>3</v>
      </c>
      <c r="M568">
        <f>MATCH(F568,MSFD_Classified!$G$2:$G$506,0)</f>
        <v>241</v>
      </c>
      <c r="N568">
        <v>241</v>
      </c>
      <c r="O568" t="str">
        <f t="shared" si="8"/>
        <v>Zooplankton Marine Biological Value</v>
      </c>
      <c r="P568" t="str">
        <f>INDEX(MSFD_Classified!$G$2:$G$506,Data!$N568,1)</f>
        <v>Zooplankton Marine Biological Value</v>
      </c>
      <c r="Q568" t="str">
        <f>INDEX(MSFD_Classified!D$2:D$506,Data!$N568,1)</f>
        <v>D1 - Biological diversity</v>
      </c>
      <c r="R568" t="str">
        <f>INDEX(MSFD_Classified!E$2:E$506,Data!$N568,1)</f>
        <v>Pelagic habitats</v>
      </c>
      <c r="S568" t="str">
        <f>INDEX(MSFD_Classified!F$2:F$506,Data!$N568,1)</f>
        <v>Zooplankton</v>
      </c>
    </row>
    <row r="569" spans="1:19" x14ac:dyDescent="0.25">
      <c r="A569" s="10">
        <v>7</v>
      </c>
      <c r="B569" s="10" t="s">
        <v>343</v>
      </c>
      <c r="C569" s="57" t="s">
        <v>347</v>
      </c>
      <c r="D569" s="6">
        <v>7</v>
      </c>
      <c r="E569" s="6" t="s">
        <v>53</v>
      </c>
      <c r="F569" s="10" t="s">
        <v>387</v>
      </c>
      <c r="G569" s="6" t="s">
        <v>346</v>
      </c>
      <c r="H569" s="6">
        <v>0</v>
      </c>
      <c r="I569" s="23">
        <v>3</v>
      </c>
      <c r="J569" s="6">
        <v>5</v>
      </c>
      <c r="K569" s="6">
        <v>3</v>
      </c>
      <c r="M569">
        <f>MATCH(F569,MSFD_Classified!$G$2:$G$506,0)</f>
        <v>241</v>
      </c>
      <c r="N569">
        <v>241</v>
      </c>
      <c r="O569" t="str">
        <f t="shared" si="8"/>
        <v>Zooplankton Marine Biological Value</v>
      </c>
      <c r="P569" t="str">
        <f>INDEX(MSFD_Classified!$G$2:$G$506,Data!$N569,1)</f>
        <v>Zooplankton Marine Biological Value</v>
      </c>
      <c r="Q569" t="str">
        <f>INDEX(MSFD_Classified!D$2:D$506,Data!$N569,1)</f>
        <v>D1 - Biological diversity</v>
      </c>
      <c r="R569" t="str">
        <f>INDEX(MSFD_Classified!E$2:E$506,Data!$N569,1)</f>
        <v>Pelagic habitats</v>
      </c>
      <c r="S569" t="str">
        <f>INDEX(MSFD_Classified!F$2:F$506,Data!$N569,1)</f>
        <v>Zooplankton</v>
      </c>
    </row>
    <row r="570" spans="1:19" x14ac:dyDescent="0.25">
      <c r="A570" s="10">
        <v>7</v>
      </c>
      <c r="B570" s="10" t="s">
        <v>343</v>
      </c>
      <c r="C570" s="57" t="s">
        <v>348</v>
      </c>
      <c r="D570" s="6">
        <v>8</v>
      </c>
      <c r="E570" s="6" t="s">
        <v>53</v>
      </c>
      <c r="F570" s="10" t="s">
        <v>387</v>
      </c>
      <c r="G570" s="6" t="s">
        <v>346</v>
      </c>
      <c r="H570" s="6">
        <v>0</v>
      </c>
      <c r="I570" s="23">
        <v>3</v>
      </c>
      <c r="J570" s="6">
        <v>5</v>
      </c>
      <c r="K570" s="6">
        <v>3</v>
      </c>
      <c r="M570">
        <f>MATCH(F570,MSFD_Classified!$G$2:$G$506,0)</f>
        <v>241</v>
      </c>
      <c r="N570">
        <v>241</v>
      </c>
      <c r="O570" t="str">
        <f t="shared" si="8"/>
        <v>Zooplankton Marine Biological Value</v>
      </c>
      <c r="P570" t="str">
        <f>INDEX(MSFD_Classified!$G$2:$G$506,Data!$N570,1)</f>
        <v>Zooplankton Marine Biological Value</v>
      </c>
      <c r="Q570" t="str">
        <f>INDEX(MSFD_Classified!D$2:D$506,Data!$N570,1)</f>
        <v>D1 - Biological diversity</v>
      </c>
      <c r="R570" t="str">
        <f>INDEX(MSFD_Classified!E$2:E$506,Data!$N570,1)</f>
        <v>Pelagic habitats</v>
      </c>
      <c r="S570" t="str">
        <f>INDEX(MSFD_Classified!F$2:F$506,Data!$N570,1)</f>
        <v>Zooplankton</v>
      </c>
    </row>
    <row r="571" spans="1:19" x14ac:dyDescent="0.25">
      <c r="A571" s="10">
        <v>7</v>
      </c>
      <c r="B571" s="10" t="s">
        <v>343</v>
      </c>
      <c r="C571" s="73" t="s">
        <v>349</v>
      </c>
      <c r="D571" s="6">
        <v>9</v>
      </c>
      <c r="E571" s="6" t="s">
        <v>53</v>
      </c>
      <c r="F571" s="10" t="s">
        <v>387</v>
      </c>
      <c r="G571" s="6" t="s">
        <v>346</v>
      </c>
      <c r="H571" s="6">
        <v>0</v>
      </c>
      <c r="I571" s="23">
        <v>3</v>
      </c>
      <c r="J571" s="6">
        <v>5</v>
      </c>
      <c r="K571" s="6">
        <v>3</v>
      </c>
      <c r="M571">
        <f>MATCH(F571,MSFD_Classified!$G$2:$G$506,0)</f>
        <v>241</v>
      </c>
      <c r="N571">
        <v>241</v>
      </c>
      <c r="O571" t="str">
        <f t="shared" si="8"/>
        <v>Zooplankton Marine Biological Value</v>
      </c>
      <c r="P571" t="str">
        <f>INDEX(MSFD_Classified!$G$2:$G$506,Data!$N571,1)</f>
        <v>Zooplankton Marine Biological Value</v>
      </c>
      <c r="Q571" t="str">
        <f>INDEX(MSFD_Classified!D$2:D$506,Data!$N571,1)</f>
        <v>D1 - Biological diversity</v>
      </c>
      <c r="R571" t="str">
        <f>INDEX(MSFD_Classified!E$2:E$506,Data!$N571,1)</f>
        <v>Pelagic habitats</v>
      </c>
      <c r="S571" t="str">
        <f>INDEX(MSFD_Classified!F$2:F$506,Data!$N571,1)</f>
        <v>Zooplankton</v>
      </c>
    </row>
    <row r="572" spans="1:19" x14ac:dyDescent="0.25">
      <c r="A572" s="10">
        <v>7</v>
      </c>
      <c r="B572" s="10" t="s">
        <v>343</v>
      </c>
      <c r="C572" s="57" t="s">
        <v>350</v>
      </c>
      <c r="D572" s="6">
        <v>11</v>
      </c>
      <c r="E572" s="6" t="s">
        <v>53</v>
      </c>
      <c r="F572" s="10" t="s">
        <v>387</v>
      </c>
      <c r="G572" s="6" t="s">
        <v>346</v>
      </c>
      <c r="H572" s="6">
        <v>0</v>
      </c>
      <c r="I572" s="23">
        <v>3</v>
      </c>
      <c r="J572" s="6">
        <v>5</v>
      </c>
      <c r="K572" s="6">
        <v>5</v>
      </c>
      <c r="M572">
        <f>MATCH(F572,MSFD_Classified!$G$2:$G$506,0)</f>
        <v>241</v>
      </c>
      <c r="N572">
        <v>241</v>
      </c>
      <c r="O572" t="str">
        <f t="shared" si="8"/>
        <v>Zooplankton Marine Biological Value</v>
      </c>
      <c r="P572" t="str">
        <f>INDEX(MSFD_Classified!$G$2:$G$506,Data!$N572,1)</f>
        <v>Zooplankton Marine Biological Value</v>
      </c>
      <c r="Q572" t="str">
        <f>INDEX(MSFD_Classified!D$2:D$506,Data!$N572,1)</f>
        <v>D1 - Biological diversity</v>
      </c>
      <c r="R572" t="str">
        <f>INDEX(MSFD_Classified!E$2:E$506,Data!$N572,1)</f>
        <v>Pelagic habitats</v>
      </c>
      <c r="S572" t="str">
        <f>INDEX(MSFD_Classified!F$2:F$506,Data!$N572,1)</f>
        <v>Zooplankton</v>
      </c>
    </row>
    <row r="573" spans="1:19" x14ac:dyDescent="0.25">
      <c r="A573" s="10">
        <v>7</v>
      </c>
      <c r="B573" s="10" t="s">
        <v>343</v>
      </c>
      <c r="C573" s="57" t="s">
        <v>351</v>
      </c>
      <c r="D573" s="6">
        <v>12</v>
      </c>
      <c r="E573" s="6" t="s">
        <v>53</v>
      </c>
      <c r="F573" s="10" t="s">
        <v>387</v>
      </c>
      <c r="G573" s="6" t="s">
        <v>346</v>
      </c>
      <c r="H573" s="6">
        <v>0</v>
      </c>
      <c r="I573" s="23">
        <v>3</v>
      </c>
      <c r="J573" s="6">
        <v>5</v>
      </c>
      <c r="K573" s="6">
        <v>5</v>
      </c>
      <c r="M573">
        <f>MATCH(F573,MSFD_Classified!$G$2:$G$506,0)</f>
        <v>241</v>
      </c>
      <c r="N573">
        <v>241</v>
      </c>
      <c r="O573" t="str">
        <f t="shared" si="8"/>
        <v>Zooplankton Marine Biological Value</v>
      </c>
      <c r="P573" t="str">
        <f>INDEX(MSFD_Classified!$G$2:$G$506,Data!$N573,1)</f>
        <v>Zooplankton Marine Biological Value</v>
      </c>
      <c r="Q573" t="str">
        <f>INDEX(MSFD_Classified!D$2:D$506,Data!$N573,1)</f>
        <v>D1 - Biological diversity</v>
      </c>
      <c r="R573" t="str">
        <f>INDEX(MSFD_Classified!E$2:E$506,Data!$N573,1)</f>
        <v>Pelagic habitats</v>
      </c>
      <c r="S573" t="str">
        <f>INDEX(MSFD_Classified!F$2:F$506,Data!$N573,1)</f>
        <v>Zooplankton</v>
      </c>
    </row>
    <row r="574" spans="1:19" x14ac:dyDescent="0.25">
      <c r="A574" s="10">
        <v>7</v>
      </c>
      <c r="B574" s="10" t="s">
        <v>343</v>
      </c>
      <c r="C574" s="57" t="s">
        <v>388</v>
      </c>
      <c r="D574" s="6">
        <v>13</v>
      </c>
      <c r="E574" s="6" t="s">
        <v>53</v>
      </c>
      <c r="F574" s="10" t="s">
        <v>387</v>
      </c>
      <c r="G574" s="6" t="s">
        <v>346</v>
      </c>
      <c r="H574" s="6">
        <v>0</v>
      </c>
      <c r="I574" s="23">
        <v>3</v>
      </c>
      <c r="J574" s="6">
        <v>5</v>
      </c>
      <c r="K574" s="6">
        <v>4</v>
      </c>
      <c r="M574">
        <f>MATCH(F574,MSFD_Classified!$G$2:$G$506,0)</f>
        <v>241</v>
      </c>
      <c r="N574">
        <v>241</v>
      </c>
      <c r="O574" t="str">
        <f t="shared" si="8"/>
        <v>Zooplankton Marine Biological Value</v>
      </c>
      <c r="P574" t="str">
        <f>INDEX(MSFD_Classified!$G$2:$G$506,Data!$N574,1)</f>
        <v>Zooplankton Marine Biological Value</v>
      </c>
      <c r="Q574" t="str">
        <f>INDEX(MSFD_Classified!D$2:D$506,Data!$N574,1)</f>
        <v>D1 - Biological diversity</v>
      </c>
      <c r="R574" t="str">
        <f>INDEX(MSFD_Classified!E$2:E$506,Data!$N574,1)</f>
        <v>Pelagic habitats</v>
      </c>
      <c r="S574" t="str">
        <f>INDEX(MSFD_Classified!F$2:F$506,Data!$N574,1)</f>
        <v>Zooplankton</v>
      </c>
    </row>
    <row r="575" spans="1:19" x14ac:dyDescent="0.25">
      <c r="A575" s="10">
        <v>7</v>
      </c>
      <c r="B575" s="10" t="s">
        <v>343</v>
      </c>
      <c r="C575" s="57" t="s">
        <v>389</v>
      </c>
      <c r="D575" s="6">
        <v>14</v>
      </c>
      <c r="E575" s="6" t="s">
        <v>53</v>
      </c>
      <c r="F575" s="10" t="s">
        <v>387</v>
      </c>
      <c r="G575" s="6" t="s">
        <v>346</v>
      </c>
      <c r="H575" s="6">
        <v>0</v>
      </c>
      <c r="I575" s="23">
        <v>3</v>
      </c>
      <c r="J575" s="6">
        <v>5</v>
      </c>
      <c r="K575" s="6">
        <v>5</v>
      </c>
      <c r="M575">
        <f>MATCH(F575,MSFD_Classified!$G$2:$G$506,0)</f>
        <v>241</v>
      </c>
      <c r="N575">
        <v>241</v>
      </c>
      <c r="O575" t="str">
        <f t="shared" si="8"/>
        <v>Zooplankton Marine Biological Value</v>
      </c>
      <c r="P575" t="str">
        <f>INDEX(MSFD_Classified!$G$2:$G$506,Data!$N575,1)</f>
        <v>Zooplankton Marine Biological Value</v>
      </c>
      <c r="Q575" t="str">
        <f>INDEX(MSFD_Classified!D$2:D$506,Data!$N575,1)</f>
        <v>D1 - Biological diversity</v>
      </c>
      <c r="R575" t="str">
        <f>INDEX(MSFD_Classified!E$2:E$506,Data!$N575,1)</f>
        <v>Pelagic habitats</v>
      </c>
      <c r="S575" t="str">
        <f>INDEX(MSFD_Classified!F$2:F$506,Data!$N575,1)</f>
        <v>Zooplankton</v>
      </c>
    </row>
    <row r="576" spans="1:19" x14ac:dyDescent="0.25">
      <c r="A576" s="10">
        <v>7</v>
      </c>
      <c r="B576" s="10" t="s">
        <v>343</v>
      </c>
      <c r="C576" s="57" t="s">
        <v>352</v>
      </c>
      <c r="D576" s="6">
        <v>16</v>
      </c>
      <c r="E576" s="6" t="s">
        <v>53</v>
      </c>
      <c r="F576" s="10" t="s">
        <v>387</v>
      </c>
      <c r="G576" s="6" t="s">
        <v>346</v>
      </c>
      <c r="H576" s="6">
        <v>0</v>
      </c>
      <c r="I576" s="23">
        <v>3</v>
      </c>
      <c r="J576" s="6">
        <v>5</v>
      </c>
      <c r="K576" s="6">
        <v>4</v>
      </c>
      <c r="M576">
        <f>MATCH(F576,MSFD_Classified!$G$2:$G$506,0)</f>
        <v>241</v>
      </c>
      <c r="N576">
        <v>241</v>
      </c>
      <c r="O576" t="str">
        <f t="shared" si="8"/>
        <v>Zooplankton Marine Biological Value</v>
      </c>
      <c r="P576" t="str">
        <f>INDEX(MSFD_Classified!$G$2:$G$506,Data!$N576,1)</f>
        <v>Zooplankton Marine Biological Value</v>
      </c>
      <c r="Q576" t="str">
        <f>INDEX(MSFD_Classified!D$2:D$506,Data!$N576,1)</f>
        <v>D1 - Biological diversity</v>
      </c>
      <c r="R576" t="str">
        <f>INDEX(MSFD_Classified!E$2:E$506,Data!$N576,1)</f>
        <v>Pelagic habitats</v>
      </c>
      <c r="S576" t="str">
        <f>INDEX(MSFD_Classified!F$2:F$506,Data!$N576,1)</f>
        <v>Zooplankton</v>
      </c>
    </row>
    <row r="577" spans="1:19" x14ac:dyDescent="0.25">
      <c r="A577" s="10">
        <v>7</v>
      </c>
      <c r="B577" s="10" t="s">
        <v>343</v>
      </c>
      <c r="C577" s="57" t="s">
        <v>353</v>
      </c>
      <c r="D577" s="6">
        <v>17</v>
      </c>
      <c r="E577" s="6" t="s">
        <v>53</v>
      </c>
      <c r="F577" s="10" t="s">
        <v>387</v>
      </c>
      <c r="G577" s="6" t="s">
        <v>346</v>
      </c>
      <c r="H577" s="6">
        <v>0</v>
      </c>
      <c r="I577" s="23">
        <v>3</v>
      </c>
      <c r="J577" s="6">
        <v>5</v>
      </c>
      <c r="K577" s="6">
        <v>4</v>
      </c>
      <c r="M577">
        <f>MATCH(F577,MSFD_Classified!$G$2:$G$506,0)</f>
        <v>241</v>
      </c>
      <c r="N577">
        <v>241</v>
      </c>
      <c r="O577" t="str">
        <f t="shared" si="8"/>
        <v>Zooplankton Marine Biological Value</v>
      </c>
      <c r="P577" t="str">
        <f>INDEX(MSFD_Classified!$G$2:$G$506,Data!$N577,1)</f>
        <v>Zooplankton Marine Biological Value</v>
      </c>
      <c r="Q577" t="str">
        <f>INDEX(MSFD_Classified!D$2:D$506,Data!$N577,1)</f>
        <v>D1 - Biological diversity</v>
      </c>
      <c r="R577" t="str">
        <f>INDEX(MSFD_Classified!E$2:E$506,Data!$N577,1)</f>
        <v>Pelagic habitats</v>
      </c>
      <c r="S577" t="str">
        <f>INDEX(MSFD_Classified!F$2:F$506,Data!$N577,1)</f>
        <v>Zooplankton</v>
      </c>
    </row>
    <row r="578" spans="1:19" x14ac:dyDescent="0.25">
      <c r="A578" s="10">
        <v>7</v>
      </c>
      <c r="B578" s="10" t="s">
        <v>343</v>
      </c>
      <c r="C578" s="57" t="s">
        <v>354</v>
      </c>
      <c r="D578" s="6">
        <v>18</v>
      </c>
      <c r="E578" s="6" t="s">
        <v>53</v>
      </c>
      <c r="F578" s="10" t="s">
        <v>387</v>
      </c>
      <c r="G578" s="6" t="s">
        <v>346</v>
      </c>
      <c r="H578" s="6">
        <v>0</v>
      </c>
      <c r="I578" s="23">
        <v>3</v>
      </c>
      <c r="J578" s="6">
        <v>5</v>
      </c>
      <c r="K578" s="6">
        <v>4</v>
      </c>
      <c r="M578">
        <f>MATCH(F578,MSFD_Classified!$G$2:$G$506,0)</f>
        <v>241</v>
      </c>
      <c r="N578">
        <v>241</v>
      </c>
      <c r="O578" t="str">
        <f t="shared" si="8"/>
        <v>Zooplankton Marine Biological Value</v>
      </c>
      <c r="P578" t="str">
        <f>INDEX(MSFD_Classified!$G$2:$G$506,Data!$N578,1)</f>
        <v>Zooplankton Marine Biological Value</v>
      </c>
      <c r="Q578" t="str">
        <f>INDEX(MSFD_Classified!D$2:D$506,Data!$N578,1)</f>
        <v>D1 - Biological diversity</v>
      </c>
      <c r="R578" t="str">
        <f>INDEX(MSFD_Classified!E$2:E$506,Data!$N578,1)</f>
        <v>Pelagic habitats</v>
      </c>
      <c r="S578" t="str">
        <f>INDEX(MSFD_Classified!F$2:F$506,Data!$N578,1)</f>
        <v>Zooplankton</v>
      </c>
    </row>
    <row r="579" spans="1:19" x14ac:dyDescent="0.25">
      <c r="A579" s="10">
        <v>7</v>
      </c>
      <c r="B579" s="10" t="s">
        <v>343</v>
      </c>
      <c r="C579" s="73" t="s">
        <v>355</v>
      </c>
      <c r="D579" s="6">
        <v>19</v>
      </c>
      <c r="E579" s="6" t="s">
        <v>53</v>
      </c>
      <c r="F579" s="10" t="s">
        <v>387</v>
      </c>
      <c r="G579" s="6" t="s">
        <v>346</v>
      </c>
      <c r="H579" s="6">
        <v>0</v>
      </c>
      <c r="I579" s="23">
        <v>3</v>
      </c>
      <c r="J579" s="6">
        <v>5</v>
      </c>
      <c r="K579" s="6">
        <v>4</v>
      </c>
      <c r="M579">
        <f>MATCH(F579,MSFD_Classified!$G$2:$G$506,0)</f>
        <v>241</v>
      </c>
      <c r="N579">
        <v>241</v>
      </c>
      <c r="O579" t="str">
        <f t="shared" ref="O579:O642" si="9">F579</f>
        <v>Zooplankton Marine Biological Value</v>
      </c>
      <c r="P579" t="str">
        <f>INDEX(MSFD_Classified!$G$2:$G$506,Data!$N579,1)</f>
        <v>Zooplankton Marine Biological Value</v>
      </c>
      <c r="Q579" t="str">
        <f>INDEX(MSFD_Classified!D$2:D$506,Data!$N579,1)</f>
        <v>D1 - Biological diversity</v>
      </c>
      <c r="R579" t="str">
        <f>INDEX(MSFD_Classified!E$2:E$506,Data!$N579,1)</f>
        <v>Pelagic habitats</v>
      </c>
      <c r="S579" t="str">
        <f>INDEX(MSFD_Classified!F$2:F$506,Data!$N579,1)</f>
        <v>Zooplankton</v>
      </c>
    </row>
    <row r="580" spans="1:19" x14ac:dyDescent="0.25">
      <c r="A580" s="10">
        <v>7</v>
      </c>
      <c r="B580" s="10" t="s">
        <v>343</v>
      </c>
      <c r="C580" s="57" t="s">
        <v>356</v>
      </c>
      <c r="D580" s="6">
        <v>22</v>
      </c>
      <c r="E580" s="6" t="s">
        <v>53</v>
      </c>
      <c r="F580" s="10" t="s">
        <v>387</v>
      </c>
      <c r="G580" s="6" t="s">
        <v>346</v>
      </c>
      <c r="H580" s="6">
        <v>0</v>
      </c>
      <c r="I580" s="23">
        <v>3</v>
      </c>
      <c r="J580" s="6">
        <v>5</v>
      </c>
      <c r="K580" s="6">
        <v>4</v>
      </c>
      <c r="M580">
        <f>MATCH(F580,MSFD_Classified!$G$2:$G$506,0)</f>
        <v>241</v>
      </c>
      <c r="N580">
        <v>241</v>
      </c>
      <c r="O580" t="str">
        <f t="shared" si="9"/>
        <v>Zooplankton Marine Biological Value</v>
      </c>
      <c r="P580" t="str">
        <f>INDEX(MSFD_Classified!$G$2:$G$506,Data!$N580,1)</f>
        <v>Zooplankton Marine Biological Value</v>
      </c>
      <c r="Q580" t="str">
        <f>INDEX(MSFD_Classified!D$2:D$506,Data!$N580,1)</f>
        <v>D1 - Biological diversity</v>
      </c>
      <c r="R580" t="str">
        <f>INDEX(MSFD_Classified!E$2:E$506,Data!$N580,1)</f>
        <v>Pelagic habitats</v>
      </c>
      <c r="S580" t="str">
        <f>INDEX(MSFD_Classified!F$2:F$506,Data!$N580,1)</f>
        <v>Zooplankton</v>
      </c>
    </row>
    <row r="581" spans="1:19" x14ac:dyDescent="0.25">
      <c r="A581" s="10">
        <v>7</v>
      </c>
      <c r="B581" s="10" t="s">
        <v>343</v>
      </c>
      <c r="C581" s="57" t="s">
        <v>357</v>
      </c>
      <c r="D581" s="6">
        <v>23</v>
      </c>
      <c r="E581" s="6" t="s">
        <v>53</v>
      </c>
      <c r="F581" s="10" t="s">
        <v>387</v>
      </c>
      <c r="G581" s="6" t="s">
        <v>346</v>
      </c>
      <c r="H581" s="6">
        <v>0</v>
      </c>
      <c r="I581" s="23">
        <v>3</v>
      </c>
      <c r="J581" s="6">
        <v>5</v>
      </c>
      <c r="K581" s="6">
        <v>4</v>
      </c>
      <c r="M581">
        <f>MATCH(F581,MSFD_Classified!$G$2:$G$506,0)</f>
        <v>241</v>
      </c>
      <c r="N581">
        <v>241</v>
      </c>
      <c r="O581" t="str">
        <f t="shared" si="9"/>
        <v>Zooplankton Marine Biological Value</v>
      </c>
      <c r="P581" t="str">
        <f>INDEX(MSFD_Classified!$G$2:$G$506,Data!$N581,1)</f>
        <v>Zooplankton Marine Biological Value</v>
      </c>
      <c r="Q581" t="str">
        <f>INDEX(MSFD_Classified!D$2:D$506,Data!$N581,1)</f>
        <v>D1 - Biological diversity</v>
      </c>
      <c r="R581" t="str">
        <f>INDEX(MSFD_Classified!E$2:E$506,Data!$N581,1)</f>
        <v>Pelagic habitats</v>
      </c>
      <c r="S581" t="str">
        <f>INDEX(MSFD_Classified!F$2:F$506,Data!$N581,1)</f>
        <v>Zooplankton</v>
      </c>
    </row>
    <row r="582" spans="1:19" x14ac:dyDescent="0.25">
      <c r="A582" s="10">
        <v>7</v>
      </c>
      <c r="B582" s="10" t="s">
        <v>343</v>
      </c>
      <c r="C582" s="57" t="s">
        <v>358</v>
      </c>
      <c r="D582" s="6">
        <v>24</v>
      </c>
      <c r="E582" s="6" t="s">
        <v>53</v>
      </c>
      <c r="F582" s="10" t="s">
        <v>387</v>
      </c>
      <c r="G582" s="6" t="s">
        <v>346</v>
      </c>
      <c r="H582" s="6">
        <v>0</v>
      </c>
      <c r="I582" s="23">
        <v>3</v>
      </c>
      <c r="J582" s="6">
        <v>5</v>
      </c>
      <c r="K582" s="6">
        <v>4</v>
      </c>
      <c r="M582">
        <f>MATCH(F582,MSFD_Classified!$G$2:$G$506,0)</f>
        <v>241</v>
      </c>
      <c r="N582">
        <v>241</v>
      </c>
      <c r="O582" t="str">
        <f t="shared" si="9"/>
        <v>Zooplankton Marine Biological Value</v>
      </c>
      <c r="P582" t="str">
        <f>INDEX(MSFD_Classified!$G$2:$G$506,Data!$N582,1)</f>
        <v>Zooplankton Marine Biological Value</v>
      </c>
      <c r="Q582" t="str">
        <f>INDEX(MSFD_Classified!D$2:D$506,Data!$N582,1)</f>
        <v>D1 - Biological diversity</v>
      </c>
      <c r="R582" t="str">
        <f>INDEX(MSFD_Classified!E$2:E$506,Data!$N582,1)</f>
        <v>Pelagic habitats</v>
      </c>
      <c r="S582" t="str">
        <f>INDEX(MSFD_Classified!F$2:F$506,Data!$N582,1)</f>
        <v>Zooplankton</v>
      </c>
    </row>
    <row r="583" spans="1:19" x14ac:dyDescent="0.25">
      <c r="A583" s="10">
        <v>7</v>
      </c>
      <c r="B583" s="10" t="s">
        <v>343</v>
      </c>
      <c r="C583" s="10" t="s">
        <v>359</v>
      </c>
      <c r="D583" s="6">
        <v>25</v>
      </c>
      <c r="E583" s="6" t="s">
        <v>53</v>
      </c>
      <c r="F583" s="10" t="s">
        <v>387</v>
      </c>
      <c r="G583" s="6" t="s">
        <v>346</v>
      </c>
      <c r="H583" s="6">
        <v>0</v>
      </c>
      <c r="I583" s="23">
        <v>3</v>
      </c>
      <c r="J583" s="6">
        <v>5</v>
      </c>
      <c r="K583" s="6">
        <v>3</v>
      </c>
      <c r="M583">
        <f>MATCH(F583,MSFD_Classified!$G$2:$G$506,0)</f>
        <v>241</v>
      </c>
      <c r="N583">
        <v>241</v>
      </c>
      <c r="O583" t="str">
        <f t="shared" si="9"/>
        <v>Zooplankton Marine Biological Value</v>
      </c>
      <c r="P583" t="str">
        <f>INDEX(MSFD_Classified!$G$2:$G$506,Data!$N583,1)</f>
        <v>Zooplankton Marine Biological Value</v>
      </c>
      <c r="Q583" t="str">
        <f>INDEX(MSFD_Classified!D$2:D$506,Data!$N583,1)</f>
        <v>D1 - Biological diversity</v>
      </c>
      <c r="R583" t="str">
        <f>INDEX(MSFD_Classified!E$2:E$506,Data!$N583,1)</f>
        <v>Pelagic habitats</v>
      </c>
      <c r="S583" t="str">
        <f>INDEX(MSFD_Classified!F$2:F$506,Data!$N583,1)</f>
        <v>Zooplankton</v>
      </c>
    </row>
    <row r="584" spans="1:19" x14ac:dyDescent="0.25">
      <c r="A584" s="10">
        <v>7</v>
      </c>
      <c r="B584" s="10" t="s">
        <v>343</v>
      </c>
      <c r="C584" s="10" t="s">
        <v>360</v>
      </c>
      <c r="D584" s="6">
        <v>27</v>
      </c>
      <c r="E584" s="6" t="s">
        <v>53</v>
      </c>
      <c r="F584" s="10" t="s">
        <v>387</v>
      </c>
      <c r="G584" s="6" t="s">
        <v>346</v>
      </c>
      <c r="H584" s="6">
        <v>0</v>
      </c>
      <c r="I584" s="23">
        <v>3</v>
      </c>
      <c r="J584" s="6">
        <v>5</v>
      </c>
      <c r="K584" s="6">
        <v>4</v>
      </c>
      <c r="M584">
        <f>MATCH(F584,MSFD_Classified!$G$2:$G$506,0)</f>
        <v>241</v>
      </c>
      <c r="N584">
        <v>241</v>
      </c>
      <c r="O584" t="str">
        <f t="shared" si="9"/>
        <v>Zooplankton Marine Biological Value</v>
      </c>
      <c r="P584" t="str">
        <f>INDEX(MSFD_Classified!$G$2:$G$506,Data!$N584,1)</f>
        <v>Zooplankton Marine Biological Value</v>
      </c>
      <c r="Q584" t="str">
        <f>INDEX(MSFD_Classified!D$2:D$506,Data!$N584,1)</f>
        <v>D1 - Biological diversity</v>
      </c>
      <c r="R584" t="str">
        <f>INDEX(MSFD_Classified!E$2:E$506,Data!$N584,1)</f>
        <v>Pelagic habitats</v>
      </c>
      <c r="S584" t="str">
        <f>INDEX(MSFD_Classified!F$2:F$506,Data!$N584,1)</f>
        <v>Zooplankton</v>
      </c>
    </row>
    <row r="585" spans="1:19" x14ac:dyDescent="0.25">
      <c r="A585" s="10">
        <v>7</v>
      </c>
      <c r="B585" s="10" t="s">
        <v>343</v>
      </c>
      <c r="C585" s="10" t="s">
        <v>361</v>
      </c>
      <c r="D585" s="6">
        <v>28</v>
      </c>
      <c r="E585" s="6" t="s">
        <v>53</v>
      </c>
      <c r="F585" s="10" t="s">
        <v>387</v>
      </c>
      <c r="G585" s="6" t="s">
        <v>346</v>
      </c>
      <c r="H585" s="6">
        <v>0</v>
      </c>
      <c r="I585" s="23">
        <v>3</v>
      </c>
      <c r="J585" s="6">
        <v>5</v>
      </c>
      <c r="K585" s="6">
        <v>3</v>
      </c>
      <c r="M585">
        <f>MATCH(F585,MSFD_Classified!$G$2:$G$506,0)</f>
        <v>241</v>
      </c>
      <c r="N585">
        <v>241</v>
      </c>
      <c r="O585" t="str">
        <f t="shared" si="9"/>
        <v>Zooplankton Marine Biological Value</v>
      </c>
      <c r="P585" t="str">
        <f>INDEX(MSFD_Classified!$G$2:$G$506,Data!$N585,1)</f>
        <v>Zooplankton Marine Biological Value</v>
      </c>
      <c r="Q585" t="str">
        <f>INDEX(MSFD_Classified!D$2:D$506,Data!$N585,1)</f>
        <v>D1 - Biological diversity</v>
      </c>
      <c r="R585" t="str">
        <f>INDEX(MSFD_Classified!E$2:E$506,Data!$N585,1)</f>
        <v>Pelagic habitats</v>
      </c>
      <c r="S585" t="str">
        <f>INDEX(MSFD_Classified!F$2:F$506,Data!$N585,1)</f>
        <v>Zooplankton</v>
      </c>
    </row>
    <row r="586" spans="1:19" x14ac:dyDescent="0.25">
      <c r="A586" s="10">
        <v>7</v>
      </c>
      <c r="B586" s="10" t="s">
        <v>343</v>
      </c>
      <c r="C586" s="10" t="s">
        <v>362</v>
      </c>
      <c r="D586" s="6">
        <v>29</v>
      </c>
      <c r="E586" s="6" t="s">
        <v>53</v>
      </c>
      <c r="F586" s="10" t="s">
        <v>387</v>
      </c>
      <c r="G586" s="6" t="s">
        <v>346</v>
      </c>
      <c r="H586" s="6">
        <v>0</v>
      </c>
      <c r="I586" s="23">
        <v>3</v>
      </c>
      <c r="J586" s="6">
        <v>5</v>
      </c>
      <c r="K586" s="6">
        <v>4</v>
      </c>
      <c r="M586">
        <f>MATCH(F586,MSFD_Classified!$G$2:$G$506,0)</f>
        <v>241</v>
      </c>
      <c r="N586">
        <v>241</v>
      </c>
      <c r="O586" t="str">
        <f t="shared" si="9"/>
        <v>Zooplankton Marine Biological Value</v>
      </c>
      <c r="P586" t="str">
        <f>INDEX(MSFD_Classified!$G$2:$G$506,Data!$N586,1)</f>
        <v>Zooplankton Marine Biological Value</v>
      </c>
      <c r="Q586" t="str">
        <f>INDEX(MSFD_Classified!D$2:D$506,Data!$N586,1)</f>
        <v>D1 - Biological diversity</v>
      </c>
      <c r="R586" t="str">
        <f>INDEX(MSFD_Classified!E$2:E$506,Data!$N586,1)</f>
        <v>Pelagic habitats</v>
      </c>
      <c r="S586" t="str">
        <f>INDEX(MSFD_Classified!F$2:F$506,Data!$N586,1)</f>
        <v>Zooplankton</v>
      </c>
    </row>
    <row r="587" spans="1:19" x14ac:dyDescent="0.25">
      <c r="A587" s="10">
        <v>7</v>
      </c>
      <c r="B587" s="10" t="s">
        <v>343</v>
      </c>
      <c r="C587" s="10" t="s">
        <v>364</v>
      </c>
      <c r="D587" s="6">
        <v>32</v>
      </c>
      <c r="E587" s="6" t="s">
        <v>53</v>
      </c>
      <c r="F587" s="10" t="s">
        <v>387</v>
      </c>
      <c r="G587" s="6" t="s">
        <v>346</v>
      </c>
      <c r="H587" s="6">
        <v>0</v>
      </c>
      <c r="I587" s="23">
        <v>3</v>
      </c>
      <c r="J587" s="6">
        <v>5</v>
      </c>
      <c r="K587" s="6">
        <v>3</v>
      </c>
      <c r="M587">
        <f>MATCH(F587,MSFD_Classified!$G$2:$G$506,0)</f>
        <v>241</v>
      </c>
      <c r="N587">
        <v>241</v>
      </c>
      <c r="O587" t="str">
        <f t="shared" si="9"/>
        <v>Zooplankton Marine Biological Value</v>
      </c>
      <c r="P587" t="str">
        <f>INDEX(MSFD_Classified!$G$2:$G$506,Data!$N587,1)</f>
        <v>Zooplankton Marine Biological Value</v>
      </c>
      <c r="Q587" t="str">
        <f>INDEX(MSFD_Classified!D$2:D$506,Data!$N587,1)</f>
        <v>D1 - Biological diversity</v>
      </c>
      <c r="R587" t="str">
        <f>INDEX(MSFD_Classified!E$2:E$506,Data!$N587,1)</f>
        <v>Pelagic habitats</v>
      </c>
      <c r="S587" t="str">
        <f>INDEX(MSFD_Classified!F$2:F$506,Data!$N587,1)</f>
        <v>Zooplankton</v>
      </c>
    </row>
    <row r="588" spans="1:19" x14ac:dyDescent="0.25">
      <c r="A588" s="10">
        <v>7</v>
      </c>
      <c r="B588" s="10" t="s">
        <v>343</v>
      </c>
      <c r="C588" s="10" t="s">
        <v>365</v>
      </c>
      <c r="D588" s="6">
        <v>33</v>
      </c>
      <c r="E588" s="6" t="s">
        <v>53</v>
      </c>
      <c r="F588" s="10" t="s">
        <v>387</v>
      </c>
      <c r="G588" s="6" t="s">
        <v>346</v>
      </c>
      <c r="H588" s="6">
        <v>0</v>
      </c>
      <c r="I588" s="23">
        <v>3</v>
      </c>
      <c r="J588" s="6">
        <v>5</v>
      </c>
      <c r="K588" s="6">
        <v>3</v>
      </c>
      <c r="M588">
        <f>MATCH(F588,MSFD_Classified!$G$2:$G$506,0)</f>
        <v>241</v>
      </c>
      <c r="N588">
        <v>241</v>
      </c>
      <c r="O588" t="str">
        <f t="shared" si="9"/>
        <v>Zooplankton Marine Biological Value</v>
      </c>
      <c r="P588" t="str">
        <f>INDEX(MSFD_Classified!$G$2:$G$506,Data!$N588,1)</f>
        <v>Zooplankton Marine Biological Value</v>
      </c>
      <c r="Q588" t="str">
        <f>INDEX(MSFD_Classified!D$2:D$506,Data!$N588,1)</f>
        <v>D1 - Biological diversity</v>
      </c>
      <c r="R588" t="str">
        <f>INDEX(MSFD_Classified!E$2:E$506,Data!$N588,1)</f>
        <v>Pelagic habitats</v>
      </c>
      <c r="S588" t="str">
        <f>INDEX(MSFD_Classified!F$2:F$506,Data!$N588,1)</f>
        <v>Zooplankton</v>
      </c>
    </row>
    <row r="589" spans="1:19" x14ac:dyDescent="0.25">
      <c r="A589" s="10">
        <v>7</v>
      </c>
      <c r="B589" s="10" t="s">
        <v>343</v>
      </c>
      <c r="C589" s="10" t="s">
        <v>366</v>
      </c>
      <c r="D589" s="6">
        <v>34</v>
      </c>
      <c r="E589" s="6" t="s">
        <v>53</v>
      </c>
      <c r="F589" s="10" t="s">
        <v>387</v>
      </c>
      <c r="G589" s="6" t="s">
        <v>346</v>
      </c>
      <c r="H589" s="6">
        <v>0</v>
      </c>
      <c r="I589" s="23">
        <v>3</v>
      </c>
      <c r="J589" s="6">
        <v>5</v>
      </c>
      <c r="K589" s="6">
        <v>3</v>
      </c>
      <c r="M589">
        <f>MATCH(F589,MSFD_Classified!$G$2:$G$506,0)</f>
        <v>241</v>
      </c>
      <c r="N589">
        <v>241</v>
      </c>
      <c r="O589" t="str">
        <f t="shared" si="9"/>
        <v>Zooplankton Marine Biological Value</v>
      </c>
      <c r="P589" t="str">
        <f>INDEX(MSFD_Classified!$G$2:$G$506,Data!$N589,1)</f>
        <v>Zooplankton Marine Biological Value</v>
      </c>
      <c r="Q589" t="str">
        <f>INDEX(MSFD_Classified!D$2:D$506,Data!$N589,1)</f>
        <v>D1 - Biological diversity</v>
      </c>
      <c r="R589" t="str">
        <f>INDEX(MSFD_Classified!E$2:E$506,Data!$N589,1)</f>
        <v>Pelagic habitats</v>
      </c>
      <c r="S589" t="str">
        <f>INDEX(MSFD_Classified!F$2:F$506,Data!$N589,1)</f>
        <v>Zooplankton</v>
      </c>
    </row>
    <row r="590" spans="1:19" x14ac:dyDescent="0.25">
      <c r="A590" s="10">
        <v>7</v>
      </c>
      <c r="B590" s="10" t="s">
        <v>343</v>
      </c>
      <c r="C590" s="10" t="s">
        <v>367</v>
      </c>
      <c r="D590" s="6">
        <v>35</v>
      </c>
      <c r="E590" s="6" t="s">
        <v>53</v>
      </c>
      <c r="F590" s="10" t="s">
        <v>387</v>
      </c>
      <c r="G590" s="6" t="s">
        <v>346</v>
      </c>
      <c r="H590" s="6">
        <v>0</v>
      </c>
      <c r="I590" s="23">
        <v>3</v>
      </c>
      <c r="J590" s="6">
        <v>5</v>
      </c>
      <c r="K590" s="6">
        <v>4</v>
      </c>
      <c r="M590">
        <f>MATCH(F590,MSFD_Classified!$G$2:$G$506,0)</f>
        <v>241</v>
      </c>
      <c r="N590">
        <v>241</v>
      </c>
      <c r="O590" t="str">
        <f t="shared" si="9"/>
        <v>Zooplankton Marine Biological Value</v>
      </c>
      <c r="P590" t="str">
        <f>INDEX(MSFD_Classified!$G$2:$G$506,Data!$N590,1)</f>
        <v>Zooplankton Marine Biological Value</v>
      </c>
      <c r="Q590" t="str">
        <f>INDEX(MSFD_Classified!D$2:D$506,Data!$N590,1)</f>
        <v>D1 - Biological diversity</v>
      </c>
      <c r="R590" t="str">
        <f>INDEX(MSFD_Classified!E$2:E$506,Data!$N590,1)</f>
        <v>Pelagic habitats</v>
      </c>
      <c r="S590" t="str">
        <f>INDEX(MSFD_Classified!F$2:F$506,Data!$N590,1)</f>
        <v>Zooplankton</v>
      </c>
    </row>
    <row r="591" spans="1:19" x14ac:dyDescent="0.25">
      <c r="A591" s="10">
        <v>7</v>
      </c>
      <c r="B591" s="10" t="s">
        <v>343</v>
      </c>
      <c r="C591" s="10" t="s">
        <v>368</v>
      </c>
      <c r="D591" s="6">
        <v>37</v>
      </c>
      <c r="E591" s="6" t="s">
        <v>53</v>
      </c>
      <c r="F591" s="10" t="s">
        <v>387</v>
      </c>
      <c r="G591" s="6" t="s">
        <v>346</v>
      </c>
      <c r="H591" s="6">
        <v>0</v>
      </c>
      <c r="I591" s="23">
        <v>3</v>
      </c>
      <c r="J591" s="6">
        <v>5</v>
      </c>
      <c r="K591" s="6">
        <v>3</v>
      </c>
      <c r="M591">
        <f>MATCH(F591,MSFD_Classified!$G$2:$G$506,0)</f>
        <v>241</v>
      </c>
      <c r="N591">
        <v>241</v>
      </c>
      <c r="O591" t="str">
        <f t="shared" si="9"/>
        <v>Zooplankton Marine Biological Value</v>
      </c>
      <c r="P591" t="str">
        <f>INDEX(MSFD_Classified!$G$2:$G$506,Data!$N591,1)</f>
        <v>Zooplankton Marine Biological Value</v>
      </c>
      <c r="Q591" t="str">
        <f>INDEX(MSFD_Classified!D$2:D$506,Data!$N591,1)</f>
        <v>D1 - Biological diversity</v>
      </c>
      <c r="R591" t="str">
        <f>INDEX(MSFD_Classified!E$2:E$506,Data!$N591,1)</f>
        <v>Pelagic habitats</v>
      </c>
      <c r="S591" t="str">
        <f>INDEX(MSFD_Classified!F$2:F$506,Data!$N591,1)</f>
        <v>Zooplankton</v>
      </c>
    </row>
    <row r="592" spans="1:19" x14ac:dyDescent="0.25">
      <c r="A592" s="10">
        <v>7</v>
      </c>
      <c r="B592" s="10" t="s">
        <v>343</v>
      </c>
      <c r="C592" s="10" t="s">
        <v>369</v>
      </c>
      <c r="D592" s="6">
        <v>38</v>
      </c>
      <c r="E592" s="6" t="s">
        <v>53</v>
      </c>
      <c r="F592" s="10" t="s">
        <v>387</v>
      </c>
      <c r="G592" s="6" t="s">
        <v>346</v>
      </c>
      <c r="H592" s="6">
        <v>0</v>
      </c>
      <c r="I592" s="23">
        <v>3</v>
      </c>
      <c r="J592" s="6">
        <v>5</v>
      </c>
      <c r="K592" s="6">
        <v>3</v>
      </c>
      <c r="M592">
        <f>MATCH(F592,MSFD_Classified!$G$2:$G$506,0)</f>
        <v>241</v>
      </c>
      <c r="N592">
        <v>241</v>
      </c>
      <c r="O592" t="str">
        <f t="shared" si="9"/>
        <v>Zooplankton Marine Biological Value</v>
      </c>
      <c r="P592" t="str">
        <f>INDEX(MSFD_Classified!$G$2:$G$506,Data!$N592,1)</f>
        <v>Zooplankton Marine Biological Value</v>
      </c>
      <c r="Q592" t="str">
        <f>INDEX(MSFD_Classified!D$2:D$506,Data!$N592,1)</f>
        <v>D1 - Biological diversity</v>
      </c>
      <c r="R592" t="str">
        <f>INDEX(MSFD_Classified!E$2:E$506,Data!$N592,1)</f>
        <v>Pelagic habitats</v>
      </c>
      <c r="S592" t="str">
        <f>INDEX(MSFD_Classified!F$2:F$506,Data!$N592,1)</f>
        <v>Zooplankton</v>
      </c>
    </row>
    <row r="593" spans="1:19" x14ac:dyDescent="0.25">
      <c r="A593" s="10">
        <v>7</v>
      </c>
      <c r="B593" s="10" t="s">
        <v>343</v>
      </c>
      <c r="C593" s="10" t="s">
        <v>370</v>
      </c>
      <c r="D593" s="6">
        <v>39</v>
      </c>
      <c r="E593" s="6" t="s">
        <v>53</v>
      </c>
      <c r="F593" s="10" t="s">
        <v>387</v>
      </c>
      <c r="G593" s="6" t="s">
        <v>346</v>
      </c>
      <c r="H593" s="6">
        <v>0</v>
      </c>
      <c r="I593" s="23">
        <v>3</v>
      </c>
      <c r="J593" s="6">
        <v>5</v>
      </c>
      <c r="K593" s="6">
        <v>2</v>
      </c>
      <c r="M593">
        <f>MATCH(F593,MSFD_Classified!$G$2:$G$506,0)</f>
        <v>241</v>
      </c>
      <c r="N593">
        <v>241</v>
      </c>
      <c r="O593" t="str">
        <f t="shared" si="9"/>
        <v>Zooplankton Marine Biological Value</v>
      </c>
      <c r="P593" t="str">
        <f>INDEX(MSFD_Classified!$G$2:$G$506,Data!$N593,1)</f>
        <v>Zooplankton Marine Biological Value</v>
      </c>
      <c r="Q593" t="str">
        <f>INDEX(MSFD_Classified!D$2:D$506,Data!$N593,1)</f>
        <v>D1 - Biological diversity</v>
      </c>
      <c r="R593" t="str">
        <f>INDEX(MSFD_Classified!E$2:E$506,Data!$N593,1)</f>
        <v>Pelagic habitats</v>
      </c>
      <c r="S593" t="str">
        <f>INDEX(MSFD_Classified!F$2:F$506,Data!$N593,1)</f>
        <v>Zooplankton</v>
      </c>
    </row>
    <row r="594" spans="1:19" x14ac:dyDescent="0.25">
      <c r="A594" s="10">
        <v>7</v>
      </c>
      <c r="B594" s="10" t="s">
        <v>343</v>
      </c>
      <c r="C594" s="10" t="s">
        <v>371</v>
      </c>
      <c r="D594" s="6">
        <v>40</v>
      </c>
      <c r="E594" s="6" t="s">
        <v>53</v>
      </c>
      <c r="F594" s="10" t="s">
        <v>387</v>
      </c>
      <c r="G594" s="6" t="s">
        <v>346</v>
      </c>
      <c r="H594" s="6">
        <v>0</v>
      </c>
      <c r="I594" s="23">
        <v>3</v>
      </c>
      <c r="J594" s="6">
        <v>5</v>
      </c>
      <c r="K594" s="6">
        <v>4</v>
      </c>
      <c r="M594">
        <f>MATCH(F594,MSFD_Classified!$G$2:$G$506,0)</f>
        <v>241</v>
      </c>
      <c r="N594">
        <v>241</v>
      </c>
      <c r="O594" t="str">
        <f t="shared" si="9"/>
        <v>Zooplankton Marine Biological Value</v>
      </c>
      <c r="P594" t="str">
        <f>INDEX(MSFD_Classified!$G$2:$G$506,Data!$N594,1)</f>
        <v>Zooplankton Marine Biological Value</v>
      </c>
      <c r="Q594" t="str">
        <f>INDEX(MSFD_Classified!D$2:D$506,Data!$N594,1)</f>
        <v>D1 - Biological diversity</v>
      </c>
      <c r="R594" t="str">
        <f>INDEX(MSFD_Classified!E$2:E$506,Data!$N594,1)</f>
        <v>Pelagic habitats</v>
      </c>
      <c r="S594" t="str">
        <f>INDEX(MSFD_Classified!F$2:F$506,Data!$N594,1)</f>
        <v>Zooplankton</v>
      </c>
    </row>
    <row r="595" spans="1:19" x14ac:dyDescent="0.25">
      <c r="A595" s="10">
        <v>7</v>
      </c>
      <c r="B595" s="10" t="s">
        <v>343</v>
      </c>
      <c r="C595" s="10" t="s">
        <v>372</v>
      </c>
      <c r="D595" s="6">
        <v>42</v>
      </c>
      <c r="E595" s="6" t="s">
        <v>53</v>
      </c>
      <c r="F595" s="10" t="s">
        <v>387</v>
      </c>
      <c r="G595" s="6" t="s">
        <v>346</v>
      </c>
      <c r="H595" s="6">
        <v>0</v>
      </c>
      <c r="I595" s="23">
        <v>3</v>
      </c>
      <c r="J595" s="6">
        <v>5</v>
      </c>
      <c r="K595" s="6">
        <v>4</v>
      </c>
      <c r="M595">
        <f>MATCH(F595,MSFD_Classified!$G$2:$G$506,0)</f>
        <v>241</v>
      </c>
      <c r="N595">
        <v>241</v>
      </c>
      <c r="O595" t="str">
        <f t="shared" si="9"/>
        <v>Zooplankton Marine Biological Value</v>
      </c>
      <c r="P595" t="str">
        <f>INDEX(MSFD_Classified!$G$2:$G$506,Data!$N595,1)</f>
        <v>Zooplankton Marine Biological Value</v>
      </c>
      <c r="Q595" t="str">
        <f>INDEX(MSFD_Classified!D$2:D$506,Data!$N595,1)</f>
        <v>D1 - Biological diversity</v>
      </c>
      <c r="R595" t="str">
        <f>INDEX(MSFD_Classified!E$2:E$506,Data!$N595,1)</f>
        <v>Pelagic habitats</v>
      </c>
      <c r="S595" t="str">
        <f>INDEX(MSFD_Classified!F$2:F$506,Data!$N595,1)</f>
        <v>Zooplankton</v>
      </c>
    </row>
    <row r="596" spans="1:19" x14ac:dyDescent="0.25">
      <c r="A596" s="10">
        <v>7</v>
      </c>
      <c r="B596" s="10" t="s">
        <v>343</v>
      </c>
      <c r="C596" s="10" t="s">
        <v>373</v>
      </c>
      <c r="D596" s="6">
        <v>43</v>
      </c>
      <c r="E596" s="6" t="s">
        <v>53</v>
      </c>
      <c r="F596" s="10" t="s">
        <v>387</v>
      </c>
      <c r="G596" s="6" t="s">
        <v>346</v>
      </c>
      <c r="H596" s="6">
        <v>0</v>
      </c>
      <c r="I596" s="23">
        <v>3</v>
      </c>
      <c r="J596" s="6">
        <v>5</v>
      </c>
      <c r="K596" s="6">
        <v>4</v>
      </c>
      <c r="M596">
        <f>MATCH(F596,MSFD_Classified!$G$2:$G$506,0)</f>
        <v>241</v>
      </c>
      <c r="N596">
        <v>241</v>
      </c>
      <c r="O596" t="str">
        <f t="shared" si="9"/>
        <v>Zooplankton Marine Biological Value</v>
      </c>
      <c r="P596" t="str">
        <f>INDEX(MSFD_Classified!$G$2:$G$506,Data!$N596,1)</f>
        <v>Zooplankton Marine Biological Value</v>
      </c>
      <c r="Q596" t="str">
        <f>INDEX(MSFD_Classified!D$2:D$506,Data!$N596,1)</f>
        <v>D1 - Biological diversity</v>
      </c>
      <c r="R596" t="str">
        <f>INDEX(MSFD_Classified!E$2:E$506,Data!$N596,1)</f>
        <v>Pelagic habitats</v>
      </c>
      <c r="S596" t="str">
        <f>INDEX(MSFD_Classified!F$2:F$506,Data!$N596,1)</f>
        <v>Zooplankton</v>
      </c>
    </row>
    <row r="597" spans="1:19" x14ac:dyDescent="0.25">
      <c r="A597" s="10">
        <v>7</v>
      </c>
      <c r="B597" s="10" t="s">
        <v>343</v>
      </c>
      <c r="C597" s="10" t="s">
        <v>376</v>
      </c>
      <c r="D597" s="6">
        <v>48</v>
      </c>
      <c r="E597" s="6" t="s">
        <v>53</v>
      </c>
      <c r="F597" s="10" t="s">
        <v>387</v>
      </c>
      <c r="G597" s="6" t="s">
        <v>346</v>
      </c>
      <c r="H597" s="6">
        <v>0</v>
      </c>
      <c r="I597" s="23">
        <v>3</v>
      </c>
      <c r="J597" s="6">
        <v>5</v>
      </c>
      <c r="K597" s="6">
        <v>4</v>
      </c>
      <c r="M597">
        <f>MATCH(F597,MSFD_Classified!$G$2:$G$506,0)</f>
        <v>241</v>
      </c>
      <c r="N597">
        <v>241</v>
      </c>
      <c r="O597" t="str">
        <f t="shared" si="9"/>
        <v>Zooplankton Marine Biological Value</v>
      </c>
      <c r="P597" t="str">
        <f>INDEX(MSFD_Classified!$G$2:$G$506,Data!$N597,1)</f>
        <v>Zooplankton Marine Biological Value</v>
      </c>
      <c r="Q597" t="str">
        <f>INDEX(MSFD_Classified!D$2:D$506,Data!$N597,1)</f>
        <v>D1 - Biological diversity</v>
      </c>
      <c r="R597" t="str">
        <f>INDEX(MSFD_Classified!E$2:E$506,Data!$N597,1)</f>
        <v>Pelagic habitats</v>
      </c>
      <c r="S597" t="str">
        <f>INDEX(MSFD_Classified!F$2:F$506,Data!$N597,1)</f>
        <v>Zooplankton</v>
      </c>
    </row>
    <row r="598" spans="1:19" x14ac:dyDescent="0.25">
      <c r="A598" s="10">
        <v>7</v>
      </c>
      <c r="B598" s="10" t="s">
        <v>343</v>
      </c>
      <c r="C598" s="10" t="s">
        <v>377</v>
      </c>
      <c r="D598" s="6">
        <v>49</v>
      </c>
      <c r="E598" s="6" t="s">
        <v>53</v>
      </c>
      <c r="F598" s="10" t="s">
        <v>387</v>
      </c>
      <c r="G598" s="6" t="s">
        <v>346</v>
      </c>
      <c r="H598" s="6">
        <v>0</v>
      </c>
      <c r="I598" s="23">
        <v>3</v>
      </c>
      <c r="J598" s="6">
        <v>5</v>
      </c>
      <c r="K598" s="6">
        <v>4</v>
      </c>
      <c r="M598">
        <f>MATCH(F598,MSFD_Classified!$G$2:$G$506,0)</f>
        <v>241</v>
      </c>
      <c r="N598">
        <v>241</v>
      </c>
      <c r="O598" t="str">
        <f t="shared" si="9"/>
        <v>Zooplankton Marine Biological Value</v>
      </c>
      <c r="P598" t="str">
        <f>INDEX(MSFD_Classified!$G$2:$G$506,Data!$N598,1)</f>
        <v>Zooplankton Marine Biological Value</v>
      </c>
      <c r="Q598" t="str">
        <f>INDEX(MSFD_Classified!D$2:D$506,Data!$N598,1)</f>
        <v>D1 - Biological diversity</v>
      </c>
      <c r="R598" t="str">
        <f>INDEX(MSFD_Classified!E$2:E$506,Data!$N598,1)</f>
        <v>Pelagic habitats</v>
      </c>
      <c r="S598" t="str">
        <f>INDEX(MSFD_Classified!F$2:F$506,Data!$N598,1)</f>
        <v>Zooplankton</v>
      </c>
    </row>
    <row r="599" spans="1:19" x14ac:dyDescent="0.25">
      <c r="A599" s="10">
        <v>7</v>
      </c>
      <c r="B599" s="10" t="s">
        <v>343</v>
      </c>
      <c r="C599" s="10" t="s">
        <v>378</v>
      </c>
      <c r="D599" s="6">
        <v>50</v>
      </c>
      <c r="E599" s="6" t="s">
        <v>53</v>
      </c>
      <c r="F599" s="10" t="s">
        <v>387</v>
      </c>
      <c r="G599" s="6" t="s">
        <v>346</v>
      </c>
      <c r="H599" s="6">
        <v>0</v>
      </c>
      <c r="I599" s="23">
        <v>3</v>
      </c>
      <c r="J599" s="6">
        <v>5</v>
      </c>
      <c r="K599" s="6">
        <v>2</v>
      </c>
      <c r="M599">
        <f>MATCH(F599,MSFD_Classified!$G$2:$G$506,0)</f>
        <v>241</v>
      </c>
      <c r="N599">
        <v>241</v>
      </c>
      <c r="O599" t="str">
        <f t="shared" si="9"/>
        <v>Zooplankton Marine Biological Value</v>
      </c>
      <c r="P599" t="str">
        <f>INDEX(MSFD_Classified!$G$2:$G$506,Data!$N599,1)</f>
        <v>Zooplankton Marine Biological Value</v>
      </c>
      <c r="Q599" t="str">
        <f>INDEX(MSFD_Classified!D$2:D$506,Data!$N599,1)</f>
        <v>D1 - Biological diversity</v>
      </c>
      <c r="R599" t="str">
        <f>INDEX(MSFD_Classified!E$2:E$506,Data!$N599,1)</f>
        <v>Pelagic habitats</v>
      </c>
      <c r="S599" t="str">
        <f>INDEX(MSFD_Classified!F$2:F$506,Data!$N599,1)</f>
        <v>Zooplankton</v>
      </c>
    </row>
    <row r="600" spans="1:19" x14ac:dyDescent="0.25">
      <c r="A600" s="10">
        <v>7</v>
      </c>
      <c r="B600" s="10" t="s">
        <v>343</v>
      </c>
      <c r="C600" s="10" t="s">
        <v>379</v>
      </c>
      <c r="D600" s="6">
        <v>51</v>
      </c>
      <c r="E600" s="6" t="s">
        <v>53</v>
      </c>
      <c r="F600" s="10" t="s">
        <v>387</v>
      </c>
      <c r="G600" s="6" t="s">
        <v>346</v>
      </c>
      <c r="H600" s="6">
        <v>0</v>
      </c>
      <c r="I600" s="23">
        <v>3</v>
      </c>
      <c r="J600" s="6">
        <v>5</v>
      </c>
      <c r="K600" s="6">
        <v>4</v>
      </c>
      <c r="M600">
        <f>MATCH(F600,MSFD_Classified!$G$2:$G$506,0)</f>
        <v>241</v>
      </c>
      <c r="N600">
        <v>241</v>
      </c>
      <c r="O600" t="str">
        <f t="shared" si="9"/>
        <v>Zooplankton Marine Biological Value</v>
      </c>
      <c r="P600" t="str">
        <f>INDEX(MSFD_Classified!$G$2:$G$506,Data!$N600,1)</f>
        <v>Zooplankton Marine Biological Value</v>
      </c>
      <c r="Q600" t="str">
        <f>INDEX(MSFD_Classified!D$2:D$506,Data!$N600,1)</f>
        <v>D1 - Biological diversity</v>
      </c>
      <c r="R600" t="str">
        <f>INDEX(MSFD_Classified!E$2:E$506,Data!$N600,1)</f>
        <v>Pelagic habitats</v>
      </c>
      <c r="S600" t="str">
        <f>INDEX(MSFD_Classified!F$2:F$506,Data!$N600,1)</f>
        <v>Zooplankton</v>
      </c>
    </row>
    <row r="601" spans="1:19" x14ac:dyDescent="0.25">
      <c r="A601" s="10">
        <v>7</v>
      </c>
      <c r="B601" s="10" t="s">
        <v>343</v>
      </c>
      <c r="C601" s="10" t="s">
        <v>380</v>
      </c>
      <c r="D601" s="6">
        <v>53</v>
      </c>
      <c r="E601" s="6" t="s">
        <v>53</v>
      </c>
      <c r="F601" s="10" t="s">
        <v>387</v>
      </c>
      <c r="G601" s="6" t="s">
        <v>346</v>
      </c>
      <c r="H601" s="6">
        <v>0</v>
      </c>
      <c r="I601" s="23">
        <v>3</v>
      </c>
      <c r="J601" s="6">
        <v>5</v>
      </c>
      <c r="K601" s="6">
        <v>3</v>
      </c>
      <c r="M601">
        <f>MATCH(F601,MSFD_Classified!$G$2:$G$506,0)</f>
        <v>241</v>
      </c>
      <c r="N601">
        <v>241</v>
      </c>
      <c r="O601" t="str">
        <f t="shared" si="9"/>
        <v>Zooplankton Marine Biological Value</v>
      </c>
      <c r="P601" t="str">
        <f>INDEX(MSFD_Classified!$G$2:$G$506,Data!$N601,1)</f>
        <v>Zooplankton Marine Biological Value</v>
      </c>
      <c r="Q601" t="str">
        <f>INDEX(MSFD_Classified!D$2:D$506,Data!$N601,1)</f>
        <v>D1 - Biological diversity</v>
      </c>
      <c r="R601" t="str">
        <f>INDEX(MSFD_Classified!E$2:E$506,Data!$N601,1)</f>
        <v>Pelagic habitats</v>
      </c>
      <c r="S601" t="str">
        <f>INDEX(MSFD_Classified!F$2:F$506,Data!$N601,1)</f>
        <v>Zooplankton</v>
      </c>
    </row>
    <row r="602" spans="1:19" x14ac:dyDescent="0.25">
      <c r="A602" s="10">
        <v>7</v>
      </c>
      <c r="B602" s="10" t="s">
        <v>343</v>
      </c>
      <c r="C602" s="10" t="s">
        <v>381</v>
      </c>
      <c r="D602" s="6">
        <v>54</v>
      </c>
      <c r="E602" s="6" t="s">
        <v>53</v>
      </c>
      <c r="F602" s="10" t="s">
        <v>387</v>
      </c>
      <c r="G602" s="6" t="s">
        <v>346</v>
      </c>
      <c r="H602" s="6">
        <v>0</v>
      </c>
      <c r="I602" s="23">
        <v>3</v>
      </c>
      <c r="J602" s="6">
        <v>5</v>
      </c>
      <c r="K602" s="6">
        <v>4</v>
      </c>
      <c r="M602">
        <f>MATCH(F602,MSFD_Classified!$G$2:$G$506,0)</f>
        <v>241</v>
      </c>
      <c r="N602">
        <v>241</v>
      </c>
      <c r="O602" t="str">
        <f t="shared" si="9"/>
        <v>Zooplankton Marine Biological Value</v>
      </c>
      <c r="P602" t="str">
        <f>INDEX(MSFD_Classified!$G$2:$G$506,Data!$N602,1)</f>
        <v>Zooplankton Marine Biological Value</v>
      </c>
      <c r="Q602" t="str">
        <f>INDEX(MSFD_Classified!D$2:D$506,Data!$N602,1)</f>
        <v>D1 - Biological diversity</v>
      </c>
      <c r="R602" t="str">
        <f>INDEX(MSFD_Classified!E$2:E$506,Data!$N602,1)</f>
        <v>Pelagic habitats</v>
      </c>
      <c r="S602" t="str">
        <f>INDEX(MSFD_Classified!F$2:F$506,Data!$N602,1)</f>
        <v>Zooplankton</v>
      </c>
    </row>
    <row r="603" spans="1:19" x14ac:dyDescent="0.25">
      <c r="A603" s="10">
        <v>7</v>
      </c>
      <c r="B603" s="10" t="s">
        <v>343</v>
      </c>
      <c r="C603" s="10" t="s">
        <v>382</v>
      </c>
      <c r="D603" s="6">
        <v>55</v>
      </c>
      <c r="E603" s="6" t="s">
        <v>53</v>
      </c>
      <c r="F603" s="10" t="s">
        <v>387</v>
      </c>
      <c r="G603" s="6" t="s">
        <v>346</v>
      </c>
      <c r="H603" s="6">
        <v>0</v>
      </c>
      <c r="I603" s="23">
        <v>3</v>
      </c>
      <c r="J603" s="6">
        <v>5</v>
      </c>
      <c r="K603" s="6">
        <v>2</v>
      </c>
      <c r="M603">
        <f>MATCH(F603,MSFD_Classified!$G$2:$G$506,0)</f>
        <v>241</v>
      </c>
      <c r="N603">
        <v>241</v>
      </c>
      <c r="O603" t="str">
        <f t="shared" si="9"/>
        <v>Zooplankton Marine Biological Value</v>
      </c>
      <c r="P603" t="str">
        <f>INDEX(MSFD_Classified!$G$2:$G$506,Data!$N603,1)</f>
        <v>Zooplankton Marine Biological Value</v>
      </c>
      <c r="Q603" t="str">
        <f>INDEX(MSFD_Classified!D$2:D$506,Data!$N603,1)</f>
        <v>D1 - Biological diversity</v>
      </c>
      <c r="R603" t="str">
        <f>INDEX(MSFD_Classified!E$2:E$506,Data!$N603,1)</f>
        <v>Pelagic habitats</v>
      </c>
      <c r="S603" t="str">
        <f>INDEX(MSFD_Classified!F$2:F$506,Data!$N603,1)</f>
        <v>Zooplankton</v>
      </c>
    </row>
    <row r="604" spans="1:19" x14ac:dyDescent="0.25">
      <c r="A604" s="10">
        <v>7</v>
      </c>
      <c r="B604" s="10" t="s">
        <v>343</v>
      </c>
      <c r="C604" s="10" t="s">
        <v>383</v>
      </c>
      <c r="D604" s="6">
        <v>56</v>
      </c>
      <c r="E604" s="6" t="s">
        <v>53</v>
      </c>
      <c r="F604" s="10" t="s">
        <v>387</v>
      </c>
      <c r="G604" s="6" t="s">
        <v>346</v>
      </c>
      <c r="H604" s="6">
        <v>0</v>
      </c>
      <c r="I604" s="23">
        <v>3</v>
      </c>
      <c r="J604" s="6">
        <v>5</v>
      </c>
      <c r="K604" s="6">
        <v>4</v>
      </c>
      <c r="M604">
        <f>MATCH(F604,MSFD_Classified!$G$2:$G$506,0)</f>
        <v>241</v>
      </c>
      <c r="N604">
        <v>241</v>
      </c>
      <c r="O604" t="str">
        <f t="shared" si="9"/>
        <v>Zooplankton Marine Biological Value</v>
      </c>
      <c r="P604" t="str">
        <f>INDEX(MSFD_Classified!$G$2:$G$506,Data!$N604,1)</f>
        <v>Zooplankton Marine Biological Value</v>
      </c>
      <c r="Q604" t="str">
        <f>INDEX(MSFD_Classified!D$2:D$506,Data!$N604,1)</f>
        <v>D1 - Biological diversity</v>
      </c>
      <c r="R604" t="str">
        <f>INDEX(MSFD_Classified!E$2:E$506,Data!$N604,1)</f>
        <v>Pelagic habitats</v>
      </c>
      <c r="S604" t="str">
        <f>INDEX(MSFD_Classified!F$2:F$506,Data!$N604,1)</f>
        <v>Zooplankton</v>
      </c>
    </row>
    <row r="605" spans="1:19" x14ac:dyDescent="0.25">
      <c r="A605" s="10">
        <v>7</v>
      </c>
      <c r="B605" s="10" t="s">
        <v>343</v>
      </c>
      <c r="C605" s="10" t="s">
        <v>384</v>
      </c>
      <c r="D605" s="6">
        <v>58</v>
      </c>
      <c r="E605" s="6" t="s">
        <v>53</v>
      </c>
      <c r="F605" s="10" t="s">
        <v>387</v>
      </c>
      <c r="G605" s="6" t="s">
        <v>346</v>
      </c>
      <c r="H605" s="6">
        <v>0</v>
      </c>
      <c r="I605" s="23">
        <v>3</v>
      </c>
      <c r="J605" s="6">
        <v>5</v>
      </c>
      <c r="K605" s="6">
        <v>5</v>
      </c>
      <c r="M605">
        <f>MATCH(F605,MSFD_Classified!$G$2:$G$506,0)</f>
        <v>241</v>
      </c>
      <c r="N605">
        <v>241</v>
      </c>
      <c r="O605" t="str">
        <f t="shared" si="9"/>
        <v>Zooplankton Marine Biological Value</v>
      </c>
      <c r="P605" t="str">
        <f>INDEX(MSFD_Classified!$G$2:$G$506,Data!$N605,1)</f>
        <v>Zooplankton Marine Biological Value</v>
      </c>
      <c r="Q605" t="str">
        <f>INDEX(MSFD_Classified!D$2:D$506,Data!$N605,1)</f>
        <v>D1 - Biological diversity</v>
      </c>
      <c r="R605" t="str">
        <f>INDEX(MSFD_Classified!E$2:E$506,Data!$N605,1)</f>
        <v>Pelagic habitats</v>
      </c>
      <c r="S605" t="str">
        <f>INDEX(MSFD_Classified!F$2:F$506,Data!$N605,1)</f>
        <v>Zooplankton</v>
      </c>
    </row>
    <row r="606" spans="1:19" x14ac:dyDescent="0.25">
      <c r="A606" s="10">
        <v>7</v>
      </c>
      <c r="B606" s="10" t="s">
        <v>343</v>
      </c>
      <c r="C606" s="10" t="s">
        <v>385</v>
      </c>
      <c r="D606" s="6">
        <v>59</v>
      </c>
      <c r="E606" s="6" t="s">
        <v>53</v>
      </c>
      <c r="F606" s="10" t="s">
        <v>387</v>
      </c>
      <c r="G606" s="6" t="s">
        <v>346</v>
      </c>
      <c r="H606" s="6">
        <v>0</v>
      </c>
      <c r="I606" s="23">
        <v>3</v>
      </c>
      <c r="J606" s="6">
        <v>5</v>
      </c>
      <c r="K606" s="6">
        <v>4</v>
      </c>
      <c r="M606">
        <f>MATCH(F606,MSFD_Classified!$G$2:$G$506,0)</f>
        <v>241</v>
      </c>
      <c r="N606">
        <v>241</v>
      </c>
      <c r="O606" t="str">
        <f t="shared" si="9"/>
        <v>Zooplankton Marine Biological Value</v>
      </c>
      <c r="P606" t="str">
        <f>INDEX(MSFD_Classified!$G$2:$G$506,Data!$N606,1)</f>
        <v>Zooplankton Marine Biological Value</v>
      </c>
      <c r="Q606" t="str">
        <f>INDEX(MSFD_Classified!D$2:D$506,Data!$N606,1)</f>
        <v>D1 - Biological diversity</v>
      </c>
      <c r="R606" t="str">
        <f>INDEX(MSFD_Classified!E$2:E$506,Data!$N606,1)</f>
        <v>Pelagic habitats</v>
      </c>
      <c r="S606" t="str">
        <f>INDEX(MSFD_Classified!F$2:F$506,Data!$N606,1)</f>
        <v>Zooplankton</v>
      </c>
    </row>
    <row r="607" spans="1:19" x14ac:dyDescent="0.25">
      <c r="A607" s="10">
        <v>7</v>
      </c>
      <c r="B607" s="10" t="s">
        <v>343</v>
      </c>
      <c r="C607" s="10" t="s">
        <v>386</v>
      </c>
      <c r="D607" s="6">
        <v>60</v>
      </c>
      <c r="E607" s="6" t="s">
        <v>53</v>
      </c>
      <c r="F607" s="10" t="s">
        <v>387</v>
      </c>
      <c r="G607" s="6" t="s">
        <v>346</v>
      </c>
      <c r="H607" s="6">
        <v>0</v>
      </c>
      <c r="I607" s="23">
        <v>3</v>
      </c>
      <c r="J607" s="6">
        <v>5</v>
      </c>
      <c r="K607" s="6">
        <v>4</v>
      </c>
      <c r="M607">
        <f>MATCH(F607,MSFD_Classified!$G$2:$G$506,0)</f>
        <v>241</v>
      </c>
      <c r="N607">
        <v>241</v>
      </c>
      <c r="O607" t="str">
        <f t="shared" si="9"/>
        <v>Zooplankton Marine Biological Value</v>
      </c>
      <c r="P607" t="str">
        <f>INDEX(MSFD_Classified!$G$2:$G$506,Data!$N607,1)</f>
        <v>Zooplankton Marine Biological Value</v>
      </c>
      <c r="Q607" t="str">
        <f>INDEX(MSFD_Classified!D$2:D$506,Data!$N607,1)</f>
        <v>D1 - Biological diversity</v>
      </c>
      <c r="R607" t="str">
        <f>INDEX(MSFD_Classified!E$2:E$506,Data!$N607,1)</f>
        <v>Pelagic habitats</v>
      </c>
      <c r="S607" t="str">
        <f>INDEX(MSFD_Classified!F$2:F$506,Data!$N607,1)</f>
        <v>Zooplankton</v>
      </c>
    </row>
    <row r="608" spans="1:19" x14ac:dyDescent="0.25">
      <c r="A608" s="10">
        <v>7</v>
      </c>
      <c r="B608" s="10" t="s">
        <v>343</v>
      </c>
      <c r="C608" s="10" t="s">
        <v>390</v>
      </c>
      <c r="D608" s="6">
        <v>61</v>
      </c>
      <c r="E608" s="6" t="s">
        <v>53</v>
      </c>
      <c r="F608" s="10" t="s">
        <v>387</v>
      </c>
      <c r="G608" s="6" t="s">
        <v>346</v>
      </c>
      <c r="H608" s="6">
        <v>0</v>
      </c>
      <c r="I608" s="23">
        <v>3</v>
      </c>
      <c r="J608" s="6">
        <v>5</v>
      </c>
      <c r="K608" s="6">
        <v>5</v>
      </c>
      <c r="M608">
        <f>MATCH(F608,MSFD_Classified!$G$2:$G$506,0)</f>
        <v>241</v>
      </c>
      <c r="N608">
        <v>241</v>
      </c>
      <c r="O608" t="str">
        <f t="shared" si="9"/>
        <v>Zooplankton Marine Biological Value</v>
      </c>
      <c r="P608" t="str">
        <f>INDEX(MSFD_Classified!$G$2:$G$506,Data!$N608,1)</f>
        <v>Zooplankton Marine Biological Value</v>
      </c>
      <c r="Q608" t="str">
        <f>INDEX(MSFD_Classified!D$2:D$506,Data!$N608,1)</f>
        <v>D1 - Biological diversity</v>
      </c>
      <c r="R608" t="str">
        <f>INDEX(MSFD_Classified!E$2:E$506,Data!$N608,1)</f>
        <v>Pelagic habitats</v>
      </c>
      <c r="S608" t="str">
        <f>INDEX(MSFD_Classified!F$2:F$506,Data!$N608,1)</f>
        <v>Zooplankton</v>
      </c>
    </row>
    <row r="609" spans="1:19" x14ac:dyDescent="0.25">
      <c r="A609" s="10">
        <v>7</v>
      </c>
      <c r="B609" s="10" t="s">
        <v>343</v>
      </c>
      <c r="C609" s="10" t="s">
        <v>390</v>
      </c>
      <c r="D609" s="6">
        <v>61</v>
      </c>
      <c r="E609" s="6" t="s">
        <v>53</v>
      </c>
      <c r="F609" s="10" t="s">
        <v>387</v>
      </c>
      <c r="G609" s="6" t="s">
        <v>346</v>
      </c>
      <c r="H609" s="6">
        <v>0</v>
      </c>
      <c r="I609" s="23">
        <v>3</v>
      </c>
      <c r="J609" s="6">
        <v>5</v>
      </c>
      <c r="K609" s="6">
        <v>5</v>
      </c>
      <c r="M609">
        <f>MATCH(F609,MSFD_Classified!$G$2:$G$506,0)</f>
        <v>241</v>
      </c>
      <c r="N609">
        <v>241</v>
      </c>
      <c r="O609" t="str">
        <f t="shared" si="9"/>
        <v>Zooplankton Marine Biological Value</v>
      </c>
      <c r="P609" t="str">
        <f>INDEX(MSFD_Classified!$G$2:$G$506,Data!$N609,1)</f>
        <v>Zooplankton Marine Biological Value</v>
      </c>
      <c r="Q609" t="str">
        <f>INDEX(MSFD_Classified!D$2:D$506,Data!$N609,1)</f>
        <v>D1 - Biological diversity</v>
      </c>
      <c r="R609" t="str">
        <f>INDEX(MSFD_Classified!E$2:E$506,Data!$N609,1)</f>
        <v>Pelagic habitats</v>
      </c>
      <c r="S609" t="str">
        <f>INDEX(MSFD_Classified!F$2:F$506,Data!$N609,1)</f>
        <v>Zooplankton</v>
      </c>
    </row>
    <row r="610" spans="1:19" x14ac:dyDescent="0.25">
      <c r="A610" s="10">
        <v>7</v>
      </c>
      <c r="B610" s="10" t="s">
        <v>343</v>
      </c>
      <c r="C610" s="10" t="s">
        <v>344</v>
      </c>
      <c r="D610" s="6">
        <v>6</v>
      </c>
      <c r="E610" s="6" t="s">
        <v>65</v>
      </c>
      <c r="F610" s="10" t="s">
        <v>391</v>
      </c>
      <c r="G610" s="6" t="s">
        <v>346</v>
      </c>
      <c r="H610" s="6">
        <v>0</v>
      </c>
      <c r="I610" s="23">
        <v>3</v>
      </c>
      <c r="J610" s="6">
        <v>5</v>
      </c>
      <c r="K610" s="6">
        <v>4</v>
      </c>
      <c r="M610">
        <f>MATCH(F610,MSFD_Classified!$G$2:$G$506,0)</f>
        <v>242</v>
      </c>
      <c r="N610">
        <v>242</v>
      </c>
      <c r="O610" t="str">
        <f t="shared" si="9"/>
        <v>Benthic Communities Marine Biological Value</v>
      </c>
      <c r="P610" t="str">
        <f>INDEX(MSFD_Classified!$G$2:$G$506,Data!$N610,1)</f>
        <v>Benthic Communities Marine Biological Value</v>
      </c>
      <c r="Q610" t="str">
        <f>INDEX(MSFD_Classified!D$2:D$506,Data!$N610,1)</f>
        <v>D1 - Biological diversity</v>
      </c>
      <c r="R610" t="str">
        <f>INDEX(MSFD_Classified!E$2:E$506,Data!$N610,1)</f>
        <v>Benthic habitats</v>
      </c>
      <c r="S610" t="str">
        <f>INDEX(MSFD_Classified!F$2:F$506,Data!$N610,1)</f>
        <v>Biodiversity Indices</v>
      </c>
    </row>
    <row r="611" spans="1:19" x14ac:dyDescent="0.25">
      <c r="A611" s="10">
        <v>7</v>
      </c>
      <c r="B611" s="10" t="s">
        <v>343</v>
      </c>
      <c r="C611" s="10" t="s">
        <v>350</v>
      </c>
      <c r="D611" s="6">
        <v>11</v>
      </c>
      <c r="E611" s="6" t="s">
        <v>65</v>
      </c>
      <c r="F611" s="10" t="s">
        <v>391</v>
      </c>
      <c r="G611" s="6" t="s">
        <v>346</v>
      </c>
      <c r="H611" s="6">
        <v>0</v>
      </c>
      <c r="I611" s="23">
        <v>3</v>
      </c>
      <c r="J611" s="6">
        <v>5</v>
      </c>
      <c r="K611" s="6">
        <v>4</v>
      </c>
      <c r="M611">
        <f>MATCH(F611,MSFD_Classified!$G$2:$G$506,0)</f>
        <v>242</v>
      </c>
      <c r="N611">
        <v>242</v>
      </c>
      <c r="O611" t="str">
        <f t="shared" si="9"/>
        <v>Benthic Communities Marine Biological Value</v>
      </c>
      <c r="P611" t="str">
        <f>INDEX(MSFD_Classified!$G$2:$G$506,Data!$N611,1)</f>
        <v>Benthic Communities Marine Biological Value</v>
      </c>
      <c r="Q611" t="str">
        <f>INDEX(MSFD_Classified!D$2:D$506,Data!$N611,1)</f>
        <v>D1 - Biological diversity</v>
      </c>
      <c r="R611" t="str">
        <f>INDEX(MSFD_Classified!E$2:E$506,Data!$N611,1)</f>
        <v>Benthic habitats</v>
      </c>
      <c r="S611" t="str">
        <f>INDEX(MSFD_Classified!F$2:F$506,Data!$N611,1)</f>
        <v>Biodiversity Indices</v>
      </c>
    </row>
    <row r="612" spans="1:19" x14ac:dyDescent="0.25">
      <c r="A612" s="10">
        <v>7</v>
      </c>
      <c r="B612" s="10" t="s">
        <v>343</v>
      </c>
      <c r="C612" s="10" t="s">
        <v>351</v>
      </c>
      <c r="D612" s="6">
        <v>12</v>
      </c>
      <c r="E612" s="6" t="s">
        <v>65</v>
      </c>
      <c r="F612" s="10" t="s">
        <v>391</v>
      </c>
      <c r="G612" s="6" t="s">
        <v>346</v>
      </c>
      <c r="H612" s="6">
        <v>0</v>
      </c>
      <c r="I612" s="23">
        <v>3</v>
      </c>
      <c r="J612" s="6">
        <v>5</v>
      </c>
      <c r="K612" s="6">
        <v>4</v>
      </c>
      <c r="M612">
        <f>MATCH(F612,MSFD_Classified!$G$2:$G$506,0)</f>
        <v>242</v>
      </c>
      <c r="N612">
        <v>242</v>
      </c>
      <c r="O612" t="str">
        <f t="shared" si="9"/>
        <v>Benthic Communities Marine Biological Value</v>
      </c>
      <c r="P612" t="str">
        <f>INDEX(MSFD_Classified!$G$2:$G$506,Data!$N612,1)</f>
        <v>Benthic Communities Marine Biological Value</v>
      </c>
      <c r="Q612" t="str">
        <f>INDEX(MSFD_Classified!D$2:D$506,Data!$N612,1)</f>
        <v>D1 - Biological diversity</v>
      </c>
      <c r="R612" t="str">
        <f>INDEX(MSFD_Classified!E$2:E$506,Data!$N612,1)</f>
        <v>Benthic habitats</v>
      </c>
      <c r="S612" t="str">
        <f>INDEX(MSFD_Classified!F$2:F$506,Data!$N612,1)</f>
        <v>Biodiversity Indices</v>
      </c>
    </row>
    <row r="613" spans="1:19" x14ac:dyDescent="0.25">
      <c r="A613" s="10">
        <v>7</v>
      </c>
      <c r="B613" s="10" t="s">
        <v>343</v>
      </c>
      <c r="C613" s="10" t="s">
        <v>388</v>
      </c>
      <c r="D613" s="6">
        <v>13</v>
      </c>
      <c r="E613" s="6" t="s">
        <v>65</v>
      </c>
      <c r="F613" s="10" t="s">
        <v>391</v>
      </c>
      <c r="G613" s="6" t="s">
        <v>346</v>
      </c>
      <c r="H613" s="6">
        <v>0</v>
      </c>
      <c r="I613" s="23">
        <v>3</v>
      </c>
      <c r="J613" s="6">
        <v>5</v>
      </c>
      <c r="K613" s="6">
        <v>3</v>
      </c>
      <c r="M613">
        <f>MATCH(F613,MSFD_Classified!$G$2:$G$506,0)</f>
        <v>242</v>
      </c>
      <c r="N613">
        <v>242</v>
      </c>
      <c r="O613" t="str">
        <f t="shared" si="9"/>
        <v>Benthic Communities Marine Biological Value</v>
      </c>
      <c r="P613" t="str">
        <f>INDEX(MSFD_Classified!$G$2:$G$506,Data!$N613,1)</f>
        <v>Benthic Communities Marine Biological Value</v>
      </c>
      <c r="Q613" t="str">
        <f>INDEX(MSFD_Classified!D$2:D$506,Data!$N613,1)</f>
        <v>D1 - Biological diversity</v>
      </c>
      <c r="R613" t="str">
        <f>INDEX(MSFD_Classified!E$2:E$506,Data!$N613,1)</f>
        <v>Benthic habitats</v>
      </c>
      <c r="S613" t="str">
        <f>INDEX(MSFD_Classified!F$2:F$506,Data!$N613,1)</f>
        <v>Biodiversity Indices</v>
      </c>
    </row>
    <row r="614" spans="1:19" x14ac:dyDescent="0.25">
      <c r="A614" s="10">
        <v>7</v>
      </c>
      <c r="B614" s="10" t="s">
        <v>343</v>
      </c>
      <c r="C614" s="10" t="s">
        <v>352</v>
      </c>
      <c r="D614" s="6">
        <v>16</v>
      </c>
      <c r="E614" s="6" t="s">
        <v>65</v>
      </c>
      <c r="F614" s="10" t="s">
        <v>391</v>
      </c>
      <c r="G614" s="6" t="s">
        <v>346</v>
      </c>
      <c r="H614" s="6">
        <v>0</v>
      </c>
      <c r="I614" s="23">
        <v>3</v>
      </c>
      <c r="J614" s="6">
        <v>5</v>
      </c>
      <c r="K614" s="6">
        <v>4</v>
      </c>
      <c r="M614">
        <f>MATCH(F614,MSFD_Classified!$G$2:$G$506,0)</f>
        <v>242</v>
      </c>
      <c r="N614">
        <v>242</v>
      </c>
      <c r="O614" t="str">
        <f t="shared" si="9"/>
        <v>Benthic Communities Marine Biological Value</v>
      </c>
      <c r="P614" t="str">
        <f>INDEX(MSFD_Classified!$G$2:$G$506,Data!$N614,1)</f>
        <v>Benthic Communities Marine Biological Value</v>
      </c>
      <c r="Q614" t="str">
        <f>INDEX(MSFD_Classified!D$2:D$506,Data!$N614,1)</f>
        <v>D1 - Biological diversity</v>
      </c>
      <c r="R614" t="str">
        <f>INDEX(MSFD_Classified!E$2:E$506,Data!$N614,1)</f>
        <v>Benthic habitats</v>
      </c>
      <c r="S614" t="str">
        <f>INDEX(MSFD_Classified!F$2:F$506,Data!$N614,1)</f>
        <v>Biodiversity Indices</v>
      </c>
    </row>
    <row r="615" spans="1:19" x14ac:dyDescent="0.25">
      <c r="A615" s="10">
        <v>7</v>
      </c>
      <c r="B615" s="10" t="s">
        <v>343</v>
      </c>
      <c r="C615" s="10" t="s">
        <v>353</v>
      </c>
      <c r="D615" s="6">
        <v>17</v>
      </c>
      <c r="E615" s="6" t="s">
        <v>65</v>
      </c>
      <c r="F615" s="10" t="s">
        <v>391</v>
      </c>
      <c r="G615" s="6" t="s">
        <v>346</v>
      </c>
      <c r="H615" s="6">
        <v>0</v>
      </c>
      <c r="I615" s="23">
        <v>3</v>
      </c>
      <c r="J615" s="6">
        <v>5</v>
      </c>
      <c r="K615" s="6">
        <v>4</v>
      </c>
      <c r="M615">
        <f>MATCH(F615,MSFD_Classified!$G$2:$G$506,0)</f>
        <v>242</v>
      </c>
      <c r="N615">
        <v>242</v>
      </c>
      <c r="O615" t="str">
        <f t="shared" si="9"/>
        <v>Benthic Communities Marine Biological Value</v>
      </c>
      <c r="P615" t="str">
        <f>INDEX(MSFD_Classified!$G$2:$G$506,Data!$N615,1)</f>
        <v>Benthic Communities Marine Biological Value</v>
      </c>
      <c r="Q615" t="str">
        <f>INDEX(MSFD_Classified!D$2:D$506,Data!$N615,1)</f>
        <v>D1 - Biological diversity</v>
      </c>
      <c r="R615" t="str">
        <f>INDEX(MSFD_Classified!E$2:E$506,Data!$N615,1)</f>
        <v>Benthic habitats</v>
      </c>
      <c r="S615" t="str">
        <f>INDEX(MSFD_Classified!F$2:F$506,Data!$N615,1)</f>
        <v>Biodiversity Indices</v>
      </c>
    </row>
    <row r="616" spans="1:19" x14ac:dyDescent="0.25">
      <c r="A616" s="10">
        <v>7</v>
      </c>
      <c r="B616" s="10" t="s">
        <v>343</v>
      </c>
      <c r="C616" s="10" t="s">
        <v>355</v>
      </c>
      <c r="D616" s="6">
        <v>19</v>
      </c>
      <c r="E616" s="6" t="s">
        <v>65</v>
      </c>
      <c r="F616" s="10" t="s">
        <v>391</v>
      </c>
      <c r="G616" s="6" t="s">
        <v>346</v>
      </c>
      <c r="H616" s="6">
        <v>0</v>
      </c>
      <c r="I616" s="23">
        <v>3</v>
      </c>
      <c r="J616" s="6">
        <v>5</v>
      </c>
      <c r="K616" s="6">
        <v>4</v>
      </c>
      <c r="M616">
        <f>MATCH(F616,MSFD_Classified!$G$2:$G$506,0)</f>
        <v>242</v>
      </c>
      <c r="N616">
        <v>242</v>
      </c>
      <c r="O616" t="str">
        <f t="shared" si="9"/>
        <v>Benthic Communities Marine Biological Value</v>
      </c>
      <c r="P616" t="str">
        <f>INDEX(MSFD_Classified!$G$2:$G$506,Data!$N616,1)</f>
        <v>Benthic Communities Marine Biological Value</v>
      </c>
      <c r="Q616" t="str">
        <f>INDEX(MSFD_Classified!D$2:D$506,Data!$N616,1)</f>
        <v>D1 - Biological diversity</v>
      </c>
      <c r="R616" t="str">
        <f>INDEX(MSFD_Classified!E$2:E$506,Data!$N616,1)</f>
        <v>Benthic habitats</v>
      </c>
      <c r="S616" t="str">
        <f>INDEX(MSFD_Classified!F$2:F$506,Data!$N616,1)</f>
        <v>Biodiversity Indices</v>
      </c>
    </row>
    <row r="617" spans="1:19" x14ac:dyDescent="0.25">
      <c r="A617" s="10">
        <v>7</v>
      </c>
      <c r="B617" s="10" t="s">
        <v>343</v>
      </c>
      <c r="C617" s="10" t="s">
        <v>356</v>
      </c>
      <c r="D617" s="6">
        <v>22</v>
      </c>
      <c r="E617" s="6" t="s">
        <v>65</v>
      </c>
      <c r="F617" s="10" t="s">
        <v>391</v>
      </c>
      <c r="G617" s="6" t="s">
        <v>346</v>
      </c>
      <c r="H617" s="6">
        <v>0</v>
      </c>
      <c r="I617" s="23">
        <v>3</v>
      </c>
      <c r="J617" s="6">
        <v>5</v>
      </c>
      <c r="K617" s="6">
        <v>4</v>
      </c>
      <c r="M617">
        <f>MATCH(F617,MSFD_Classified!$G$2:$G$506,0)</f>
        <v>242</v>
      </c>
      <c r="N617">
        <v>242</v>
      </c>
      <c r="O617" t="str">
        <f t="shared" si="9"/>
        <v>Benthic Communities Marine Biological Value</v>
      </c>
      <c r="P617" t="str">
        <f>INDEX(MSFD_Classified!$G$2:$G$506,Data!$N617,1)</f>
        <v>Benthic Communities Marine Biological Value</v>
      </c>
      <c r="Q617" t="str">
        <f>INDEX(MSFD_Classified!D$2:D$506,Data!$N617,1)</f>
        <v>D1 - Biological diversity</v>
      </c>
      <c r="R617" t="str">
        <f>INDEX(MSFD_Classified!E$2:E$506,Data!$N617,1)</f>
        <v>Benthic habitats</v>
      </c>
      <c r="S617" t="str">
        <f>INDEX(MSFD_Classified!F$2:F$506,Data!$N617,1)</f>
        <v>Biodiversity Indices</v>
      </c>
    </row>
    <row r="618" spans="1:19" x14ac:dyDescent="0.25">
      <c r="A618" s="10">
        <v>7</v>
      </c>
      <c r="B618" s="10" t="s">
        <v>343</v>
      </c>
      <c r="C618" s="10" t="s">
        <v>357</v>
      </c>
      <c r="D618" s="6">
        <v>23</v>
      </c>
      <c r="E618" s="6" t="s">
        <v>65</v>
      </c>
      <c r="F618" s="10" t="s">
        <v>391</v>
      </c>
      <c r="G618" s="6" t="s">
        <v>346</v>
      </c>
      <c r="H618" s="6">
        <v>0</v>
      </c>
      <c r="I618" s="23">
        <v>3</v>
      </c>
      <c r="J618" s="6">
        <v>5</v>
      </c>
      <c r="K618" s="6">
        <v>4</v>
      </c>
      <c r="M618">
        <f>MATCH(F618,MSFD_Classified!$G$2:$G$506,0)</f>
        <v>242</v>
      </c>
      <c r="N618">
        <v>242</v>
      </c>
      <c r="O618" t="str">
        <f t="shared" si="9"/>
        <v>Benthic Communities Marine Biological Value</v>
      </c>
      <c r="P618" t="str">
        <f>INDEX(MSFD_Classified!$G$2:$G$506,Data!$N618,1)</f>
        <v>Benthic Communities Marine Biological Value</v>
      </c>
      <c r="Q618" t="str">
        <f>INDEX(MSFD_Classified!D$2:D$506,Data!$N618,1)</f>
        <v>D1 - Biological diversity</v>
      </c>
      <c r="R618" t="str">
        <f>INDEX(MSFD_Classified!E$2:E$506,Data!$N618,1)</f>
        <v>Benthic habitats</v>
      </c>
      <c r="S618" t="str">
        <f>INDEX(MSFD_Classified!F$2:F$506,Data!$N618,1)</f>
        <v>Biodiversity Indices</v>
      </c>
    </row>
    <row r="619" spans="1:19" x14ac:dyDescent="0.25">
      <c r="A619" s="10">
        <v>7</v>
      </c>
      <c r="B619" s="10" t="s">
        <v>343</v>
      </c>
      <c r="C619" s="10" t="s">
        <v>360</v>
      </c>
      <c r="D619" s="6">
        <v>27</v>
      </c>
      <c r="E619" s="6" t="s">
        <v>65</v>
      </c>
      <c r="F619" s="10" t="s">
        <v>391</v>
      </c>
      <c r="G619" s="6" t="s">
        <v>346</v>
      </c>
      <c r="H619" s="6">
        <v>0</v>
      </c>
      <c r="I619" s="23">
        <v>3</v>
      </c>
      <c r="J619" s="6">
        <v>5</v>
      </c>
      <c r="K619" s="6">
        <v>4</v>
      </c>
      <c r="M619">
        <f>MATCH(F619,MSFD_Classified!$G$2:$G$506,0)</f>
        <v>242</v>
      </c>
      <c r="N619">
        <v>242</v>
      </c>
      <c r="O619" t="str">
        <f t="shared" si="9"/>
        <v>Benthic Communities Marine Biological Value</v>
      </c>
      <c r="P619" t="str">
        <f>INDEX(MSFD_Classified!$G$2:$G$506,Data!$N619,1)</f>
        <v>Benthic Communities Marine Biological Value</v>
      </c>
      <c r="Q619" t="str">
        <f>INDEX(MSFD_Classified!D$2:D$506,Data!$N619,1)</f>
        <v>D1 - Biological diversity</v>
      </c>
      <c r="R619" t="str">
        <f>INDEX(MSFD_Classified!E$2:E$506,Data!$N619,1)</f>
        <v>Benthic habitats</v>
      </c>
      <c r="S619" t="str">
        <f>INDEX(MSFD_Classified!F$2:F$506,Data!$N619,1)</f>
        <v>Biodiversity Indices</v>
      </c>
    </row>
    <row r="620" spans="1:19" x14ac:dyDescent="0.25">
      <c r="A620" s="10">
        <v>7</v>
      </c>
      <c r="B620" s="10" t="s">
        <v>343</v>
      </c>
      <c r="C620" s="10" t="s">
        <v>361</v>
      </c>
      <c r="D620" s="6">
        <v>28</v>
      </c>
      <c r="E620" s="6" t="s">
        <v>65</v>
      </c>
      <c r="F620" s="10" t="s">
        <v>391</v>
      </c>
      <c r="G620" s="6" t="s">
        <v>346</v>
      </c>
      <c r="H620" s="6">
        <v>0</v>
      </c>
      <c r="I620" s="23">
        <v>3</v>
      </c>
      <c r="J620" s="6">
        <v>5</v>
      </c>
      <c r="K620" s="6">
        <v>4</v>
      </c>
      <c r="M620">
        <f>MATCH(F620,MSFD_Classified!$G$2:$G$506,0)</f>
        <v>242</v>
      </c>
      <c r="N620">
        <v>242</v>
      </c>
      <c r="O620" t="str">
        <f t="shared" si="9"/>
        <v>Benthic Communities Marine Biological Value</v>
      </c>
      <c r="P620" t="str">
        <f>INDEX(MSFD_Classified!$G$2:$G$506,Data!$N620,1)</f>
        <v>Benthic Communities Marine Biological Value</v>
      </c>
      <c r="Q620" t="str">
        <f>INDEX(MSFD_Classified!D$2:D$506,Data!$N620,1)</f>
        <v>D1 - Biological diversity</v>
      </c>
      <c r="R620" t="str">
        <f>INDEX(MSFD_Classified!E$2:E$506,Data!$N620,1)</f>
        <v>Benthic habitats</v>
      </c>
      <c r="S620" t="str">
        <f>INDEX(MSFD_Classified!F$2:F$506,Data!$N620,1)</f>
        <v>Biodiversity Indices</v>
      </c>
    </row>
    <row r="621" spans="1:19" x14ac:dyDescent="0.25">
      <c r="A621" s="10">
        <v>7</v>
      </c>
      <c r="B621" s="10" t="s">
        <v>343</v>
      </c>
      <c r="C621" s="10" t="s">
        <v>362</v>
      </c>
      <c r="D621" s="6">
        <v>29</v>
      </c>
      <c r="E621" s="6" t="s">
        <v>65</v>
      </c>
      <c r="F621" s="10" t="s">
        <v>391</v>
      </c>
      <c r="G621" s="6" t="s">
        <v>346</v>
      </c>
      <c r="H621" s="6">
        <v>0</v>
      </c>
      <c r="I621" s="23">
        <v>3</v>
      </c>
      <c r="J621" s="6">
        <v>5</v>
      </c>
      <c r="K621" s="6">
        <v>3</v>
      </c>
      <c r="M621">
        <f>MATCH(F621,MSFD_Classified!$G$2:$G$506,0)</f>
        <v>242</v>
      </c>
      <c r="N621">
        <v>242</v>
      </c>
      <c r="O621" t="str">
        <f t="shared" si="9"/>
        <v>Benthic Communities Marine Biological Value</v>
      </c>
      <c r="P621" t="str">
        <f>INDEX(MSFD_Classified!$G$2:$G$506,Data!$N621,1)</f>
        <v>Benthic Communities Marine Biological Value</v>
      </c>
      <c r="Q621" t="str">
        <f>INDEX(MSFD_Classified!D$2:D$506,Data!$N621,1)</f>
        <v>D1 - Biological diversity</v>
      </c>
      <c r="R621" t="str">
        <f>INDEX(MSFD_Classified!E$2:E$506,Data!$N621,1)</f>
        <v>Benthic habitats</v>
      </c>
      <c r="S621" t="str">
        <f>INDEX(MSFD_Classified!F$2:F$506,Data!$N621,1)</f>
        <v>Biodiversity Indices</v>
      </c>
    </row>
    <row r="622" spans="1:19" x14ac:dyDescent="0.25">
      <c r="A622" s="10">
        <v>7</v>
      </c>
      <c r="B622" s="10" t="s">
        <v>343</v>
      </c>
      <c r="C622" s="10" t="s">
        <v>364</v>
      </c>
      <c r="D622" s="6">
        <v>32</v>
      </c>
      <c r="E622" s="6" t="s">
        <v>65</v>
      </c>
      <c r="F622" s="10" t="s">
        <v>391</v>
      </c>
      <c r="G622" s="6" t="s">
        <v>346</v>
      </c>
      <c r="H622" s="6">
        <v>0</v>
      </c>
      <c r="I622" s="23">
        <v>3</v>
      </c>
      <c r="J622" s="6">
        <v>5</v>
      </c>
      <c r="K622" s="6">
        <v>4</v>
      </c>
      <c r="M622">
        <f>MATCH(F622,MSFD_Classified!$G$2:$G$506,0)</f>
        <v>242</v>
      </c>
      <c r="N622">
        <v>242</v>
      </c>
      <c r="O622" t="str">
        <f t="shared" si="9"/>
        <v>Benthic Communities Marine Biological Value</v>
      </c>
      <c r="P622" t="str">
        <f>INDEX(MSFD_Classified!$G$2:$G$506,Data!$N622,1)</f>
        <v>Benthic Communities Marine Biological Value</v>
      </c>
      <c r="Q622" t="str">
        <f>INDEX(MSFD_Classified!D$2:D$506,Data!$N622,1)</f>
        <v>D1 - Biological diversity</v>
      </c>
      <c r="R622" t="str">
        <f>INDEX(MSFD_Classified!E$2:E$506,Data!$N622,1)</f>
        <v>Benthic habitats</v>
      </c>
      <c r="S622" t="str">
        <f>INDEX(MSFD_Classified!F$2:F$506,Data!$N622,1)</f>
        <v>Biodiversity Indices</v>
      </c>
    </row>
    <row r="623" spans="1:19" x14ac:dyDescent="0.25">
      <c r="A623" s="10">
        <v>7</v>
      </c>
      <c r="B623" s="10" t="s">
        <v>343</v>
      </c>
      <c r="C623" s="10" t="s">
        <v>365</v>
      </c>
      <c r="D623" s="6">
        <v>33</v>
      </c>
      <c r="E623" s="6" t="s">
        <v>65</v>
      </c>
      <c r="F623" s="10" t="s">
        <v>391</v>
      </c>
      <c r="G623" s="6" t="s">
        <v>346</v>
      </c>
      <c r="H623" s="6">
        <v>0</v>
      </c>
      <c r="I623" s="23">
        <v>3</v>
      </c>
      <c r="J623" s="6">
        <v>5</v>
      </c>
      <c r="K623" s="6">
        <v>4</v>
      </c>
      <c r="M623">
        <f>MATCH(F623,MSFD_Classified!$G$2:$G$506,0)</f>
        <v>242</v>
      </c>
      <c r="N623">
        <v>242</v>
      </c>
      <c r="O623" t="str">
        <f t="shared" si="9"/>
        <v>Benthic Communities Marine Biological Value</v>
      </c>
      <c r="P623" t="str">
        <f>INDEX(MSFD_Classified!$G$2:$G$506,Data!$N623,1)</f>
        <v>Benthic Communities Marine Biological Value</v>
      </c>
      <c r="Q623" t="str">
        <f>INDEX(MSFD_Classified!D$2:D$506,Data!$N623,1)</f>
        <v>D1 - Biological diversity</v>
      </c>
      <c r="R623" t="str">
        <f>INDEX(MSFD_Classified!E$2:E$506,Data!$N623,1)</f>
        <v>Benthic habitats</v>
      </c>
      <c r="S623" t="str">
        <f>INDEX(MSFD_Classified!F$2:F$506,Data!$N623,1)</f>
        <v>Biodiversity Indices</v>
      </c>
    </row>
    <row r="624" spans="1:19" x14ac:dyDescent="0.25">
      <c r="A624" s="10">
        <v>7</v>
      </c>
      <c r="B624" s="10" t="s">
        <v>343</v>
      </c>
      <c r="C624" s="10" t="s">
        <v>366</v>
      </c>
      <c r="D624" s="6">
        <v>34</v>
      </c>
      <c r="E624" s="6" t="s">
        <v>65</v>
      </c>
      <c r="F624" s="10" t="s">
        <v>391</v>
      </c>
      <c r="G624" s="6" t="s">
        <v>346</v>
      </c>
      <c r="H624" s="6">
        <v>0</v>
      </c>
      <c r="I624" s="23">
        <v>3</v>
      </c>
      <c r="J624" s="6">
        <v>5</v>
      </c>
      <c r="K624" s="6">
        <v>3</v>
      </c>
      <c r="M624">
        <f>MATCH(F624,MSFD_Classified!$G$2:$G$506,0)</f>
        <v>242</v>
      </c>
      <c r="N624">
        <v>242</v>
      </c>
      <c r="O624" t="str">
        <f t="shared" si="9"/>
        <v>Benthic Communities Marine Biological Value</v>
      </c>
      <c r="P624" t="str">
        <f>INDEX(MSFD_Classified!$G$2:$G$506,Data!$N624,1)</f>
        <v>Benthic Communities Marine Biological Value</v>
      </c>
      <c r="Q624" t="str">
        <f>INDEX(MSFD_Classified!D$2:D$506,Data!$N624,1)</f>
        <v>D1 - Biological diversity</v>
      </c>
      <c r="R624" t="str">
        <f>INDEX(MSFD_Classified!E$2:E$506,Data!$N624,1)</f>
        <v>Benthic habitats</v>
      </c>
      <c r="S624" t="str">
        <f>INDEX(MSFD_Classified!F$2:F$506,Data!$N624,1)</f>
        <v>Biodiversity Indices</v>
      </c>
    </row>
    <row r="625" spans="1:19" x14ac:dyDescent="0.25">
      <c r="A625" s="10">
        <v>7</v>
      </c>
      <c r="B625" s="10" t="s">
        <v>343</v>
      </c>
      <c r="C625" s="10" t="s">
        <v>367</v>
      </c>
      <c r="D625" s="6">
        <v>35</v>
      </c>
      <c r="E625" s="6" t="s">
        <v>65</v>
      </c>
      <c r="F625" s="10" t="s">
        <v>391</v>
      </c>
      <c r="G625" s="6" t="s">
        <v>346</v>
      </c>
      <c r="H625" s="6">
        <v>0</v>
      </c>
      <c r="I625" s="23">
        <v>3</v>
      </c>
      <c r="J625" s="6">
        <v>5</v>
      </c>
      <c r="K625" s="6">
        <v>4</v>
      </c>
      <c r="M625">
        <f>MATCH(F625,MSFD_Classified!$G$2:$G$506,0)</f>
        <v>242</v>
      </c>
      <c r="N625">
        <v>242</v>
      </c>
      <c r="O625" t="str">
        <f t="shared" si="9"/>
        <v>Benthic Communities Marine Biological Value</v>
      </c>
      <c r="P625" t="str">
        <f>INDEX(MSFD_Classified!$G$2:$G$506,Data!$N625,1)</f>
        <v>Benthic Communities Marine Biological Value</v>
      </c>
      <c r="Q625" t="str">
        <f>INDEX(MSFD_Classified!D$2:D$506,Data!$N625,1)</f>
        <v>D1 - Biological diversity</v>
      </c>
      <c r="R625" t="str">
        <f>INDEX(MSFD_Classified!E$2:E$506,Data!$N625,1)</f>
        <v>Benthic habitats</v>
      </c>
      <c r="S625" t="str">
        <f>INDEX(MSFD_Classified!F$2:F$506,Data!$N625,1)</f>
        <v>Biodiversity Indices</v>
      </c>
    </row>
    <row r="626" spans="1:19" x14ac:dyDescent="0.25">
      <c r="A626" s="10">
        <v>7</v>
      </c>
      <c r="B626" s="10" t="s">
        <v>343</v>
      </c>
      <c r="C626" s="10" t="s">
        <v>368</v>
      </c>
      <c r="D626" s="6">
        <v>37</v>
      </c>
      <c r="E626" s="6" t="s">
        <v>65</v>
      </c>
      <c r="F626" s="10" t="s">
        <v>391</v>
      </c>
      <c r="G626" s="6" t="s">
        <v>346</v>
      </c>
      <c r="H626" s="6">
        <v>0</v>
      </c>
      <c r="I626" s="23">
        <v>3</v>
      </c>
      <c r="J626" s="6">
        <v>5</v>
      </c>
      <c r="K626" s="6">
        <v>4</v>
      </c>
      <c r="M626">
        <f>MATCH(F626,MSFD_Classified!$G$2:$G$506,0)</f>
        <v>242</v>
      </c>
      <c r="N626">
        <v>242</v>
      </c>
      <c r="O626" t="str">
        <f t="shared" si="9"/>
        <v>Benthic Communities Marine Biological Value</v>
      </c>
      <c r="P626" t="str">
        <f>INDEX(MSFD_Classified!$G$2:$G$506,Data!$N626,1)</f>
        <v>Benthic Communities Marine Biological Value</v>
      </c>
      <c r="Q626" t="str">
        <f>INDEX(MSFD_Classified!D$2:D$506,Data!$N626,1)</f>
        <v>D1 - Biological diversity</v>
      </c>
      <c r="R626" t="str">
        <f>INDEX(MSFD_Classified!E$2:E$506,Data!$N626,1)</f>
        <v>Benthic habitats</v>
      </c>
      <c r="S626" t="str">
        <f>INDEX(MSFD_Classified!F$2:F$506,Data!$N626,1)</f>
        <v>Biodiversity Indices</v>
      </c>
    </row>
    <row r="627" spans="1:19" x14ac:dyDescent="0.25">
      <c r="A627" s="10">
        <v>7</v>
      </c>
      <c r="B627" s="10" t="s">
        <v>343</v>
      </c>
      <c r="C627" s="10" t="s">
        <v>370</v>
      </c>
      <c r="D627" s="6">
        <v>39</v>
      </c>
      <c r="E627" s="6" t="s">
        <v>65</v>
      </c>
      <c r="F627" s="10" t="s">
        <v>391</v>
      </c>
      <c r="G627" s="6" t="s">
        <v>346</v>
      </c>
      <c r="H627" s="6">
        <v>0</v>
      </c>
      <c r="I627" s="23">
        <v>3</v>
      </c>
      <c r="J627" s="6">
        <v>5</v>
      </c>
      <c r="K627" s="6">
        <v>3</v>
      </c>
      <c r="M627">
        <f>MATCH(F627,MSFD_Classified!$G$2:$G$506,0)</f>
        <v>242</v>
      </c>
      <c r="N627">
        <v>242</v>
      </c>
      <c r="O627" t="str">
        <f t="shared" si="9"/>
        <v>Benthic Communities Marine Biological Value</v>
      </c>
      <c r="P627" t="str">
        <f>INDEX(MSFD_Classified!$G$2:$G$506,Data!$N627,1)</f>
        <v>Benthic Communities Marine Biological Value</v>
      </c>
      <c r="Q627" t="str">
        <f>INDEX(MSFD_Classified!D$2:D$506,Data!$N627,1)</f>
        <v>D1 - Biological diversity</v>
      </c>
      <c r="R627" t="str">
        <f>INDEX(MSFD_Classified!E$2:E$506,Data!$N627,1)</f>
        <v>Benthic habitats</v>
      </c>
      <c r="S627" t="str">
        <f>INDEX(MSFD_Classified!F$2:F$506,Data!$N627,1)</f>
        <v>Biodiversity Indices</v>
      </c>
    </row>
    <row r="628" spans="1:19" x14ac:dyDescent="0.25">
      <c r="A628" s="10">
        <v>7</v>
      </c>
      <c r="B628" s="10" t="s">
        <v>343</v>
      </c>
      <c r="C628" s="10" t="s">
        <v>371</v>
      </c>
      <c r="D628" s="6">
        <v>40</v>
      </c>
      <c r="E628" s="6" t="s">
        <v>65</v>
      </c>
      <c r="F628" s="10" t="s">
        <v>391</v>
      </c>
      <c r="G628" s="6" t="s">
        <v>346</v>
      </c>
      <c r="H628" s="6">
        <v>0</v>
      </c>
      <c r="I628" s="23">
        <v>3</v>
      </c>
      <c r="J628" s="6">
        <v>5</v>
      </c>
      <c r="K628" s="6">
        <v>4</v>
      </c>
      <c r="M628">
        <f>MATCH(F628,MSFD_Classified!$G$2:$G$506,0)</f>
        <v>242</v>
      </c>
      <c r="N628">
        <v>242</v>
      </c>
      <c r="O628" t="str">
        <f t="shared" si="9"/>
        <v>Benthic Communities Marine Biological Value</v>
      </c>
      <c r="P628" t="str">
        <f>INDEX(MSFD_Classified!$G$2:$G$506,Data!$N628,1)</f>
        <v>Benthic Communities Marine Biological Value</v>
      </c>
      <c r="Q628" t="str">
        <f>INDEX(MSFD_Classified!D$2:D$506,Data!$N628,1)</f>
        <v>D1 - Biological diversity</v>
      </c>
      <c r="R628" t="str">
        <f>INDEX(MSFD_Classified!E$2:E$506,Data!$N628,1)</f>
        <v>Benthic habitats</v>
      </c>
      <c r="S628" t="str">
        <f>INDEX(MSFD_Classified!F$2:F$506,Data!$N628,1)</f>
        <v>Biodiversity Indices</v>
      </c>
    </row>
    <row r="629" spans="1:19" x14ac:dyDescent="0.25">
      <c r="A629" s="10">
        <v>7</v>
      </c>
      <c r="B629" s="10" t="s">
        <v>343</v>
      </c>
      <c r="C629" s="10" t="s">
        <v>373</v>
      </c>
      <c r="D629" s="6">
        <v>43</v>
      </c>
      <c r="E629" s="6" t="s">
        <v>65</v>
      </c>
      <c r="F629" s="10" t="s">
        <v>391</v>
      </c>
      <c r="G629" s="6" t="s">
        <v>346</v>
      </c>
      <c r="H629" s="6">
        <v>0</v>
      </c>
      <c r="I629" s="23">
        <v>3</v>
      </c>
      <c r="J629" s="6">
        <v>5</v>
      </c>
      <c r="K629" s="6">
        <v>4</v>
      </c>
      <c r="M629">
        <f>MATCH(F629,MSFD_Classified!$G$2:$G$506,0)</f>
        <v>242</v>
      </c>
      <c r="N629">
        <v>242</v>
      </c>
      <c r="O629" t="str">
        <f t="shared" si="9"/>
        <v>Benthic Communities Marine Biological Value</v>
      </c>
      <c r="P629" t="str">
        <f>INDEX(MSFD_Classified!$G$2:$G$506,Data!$N629,1)</f>
        <v>Benthic Communities Marine Biological Value</v>
      </c>
      <c r="Q629" t="str">
        <f>INDEX(MSFD_Classified!D$2:D$506,Data!$N629,1)</f>
        <v>D1 - Biological diversity</v>
      </c>
      <c r="R629" t="str">
        <f>INDEX(MSFD_Classified!E$2:E$506,Data!$N629,1)</f>
        <v>Benthic habitats</v>
      </c>
      <c r="S629" t="str">
        <f>INDEX(MSFD_Classified!F$2:F$506,Data!$N629,1)</f>
        <v>Biodiversity Indices</v>
      </c>
    </row>
    <row r="630" spans="1:19" x14ac:dyDescent="0.25">
      <c r="A630" s="10">
        <v>7</v>
      </c>
      <c r="B630" s="10" t="s">
        <v>343</v>
      </c>
      <c r="C630" s="10" t="s">
        <v>374</v>
      </c>
      <c r="D630" s="6">
        <v>44</v>
      </c>
      <c r="E630" s="6" t="s">
        <v>65</v>
      </c>
      <c r="F630" s="10" t="s">
        <v>391</v>
      </c>
      <c r="G630" s="6" t="s">
        <v>346</v>
      </c>
      <c r="H630" s="6">
        <v>0</v>
      </c>
      <c r="I630" s="23">
        <v>3</v>
      </c>
      <c r="J630" s="6">
        <v>5</v>
      </c>
      <c r="K630" s="6">
        <v>3</v>
      </c>
      <c r="M630">
        <f>MATCH(F630,MSFD_Classified!$G$2:$G$506,0)</f>
        <v>242</v>
      </c>
      <c r="N630">
        <v>242</v>
      </c>
      <c r="O630" t="str">
        <f t="shared" si="9"/>
        <v>Benthic Communities Marine Biological Value</v>
      </c>
      <c r="P630" t="str">
        <f>INDEX(MSFD_Classified!$G$2:$G$506,Data!$N630,1)</f>
        <v>Benthic Communities Marine Biological Value</v>
      </c>
      <c r="Q630" t="str">
        <f>INDEX(MSFD_Classified!D$2:D$506,Data!$N630,1)</f>
        <v>D1 - Biological diversity</v>
      </c>
      <c r="R630" t="str">
        <f>INDEX(MSFD_Classified!E$2:E$506,Data!$N630,1)</f>
        <v>Benthic habitats</v>
      </c>
      <c r="S630" t="str">
        <f>INDEX(MSFD_Classified!F$2:F$506,Data!$N630,1)</f>
        <v>Biodiversity Indices</v>
      </c>
    </row>
    <row r="631" spans="1:19" x14ac:dyDescent="0.25">
      <c r="A631" s="10">
        <v>7</v>
      </c>
      <c r="B631" s="10" t="s">
        <v>343</v>
      </c>
      <c r="C631" s="10" t="s">
        <v>376</v>
      </c>
      <c r="D631" s="6">
        <v>48</v>
      </c>
      <c r="E631" s="6" t="s">
        <v>65</v>
      </c>
      <c r="F631" s="10" t="s">
        <v>391</v>
      </c>
      <c r="G631" s="6" t="s">
        <v>346</v>
      </c>
      <c r="H631" s="6">
        <v>0</v>
      </c>
      <c r="I631" s="23">
        <v>3</v>
      </c>
      <c r="J631" s="6">
        <v>5</v>
      </c>
      <c r="K631" s="6">
        <v>5</v>
      </c>
      <c r="M631">
        <f>MATCH(F631,MSFD_Classified!$G$2:$G$506,0)</f>
        <v>242</v>
      </c>
      <c r="N631">
        <v>242</v>
      </c>
      <c r="O631" t="str">
        <f t="shared" si="9"/>
        <v>Benthic Communities Marine Biological Value</v>
      </c>
      <c r="P631" t="str">
        <f>INDEX(MSFD_Classified!$G$2:$G$506,Data!$N631,1)</f>
        <v>Benthic Communities Marine Biological Value</v>
      </c>
      <c r="Q631" t="str">
        <f>INDEX(MSFD_Classified!D$2:D$506,Data!$N631,1)</f>
        <v>D1 - Biological diversity</v>
      </c>
      <c r="R631" t="str">
        <f>INDEX(MSFD_Classified!E$2:E$506,Data!$N631,1)</f>
        <v>Benthic habitats</v>
      </c>
      <c r="S631" t="str">
        <f>INDEX(MSFD_Classified!F$2:F$506,Data!$N631,1)</f>
        <v>Biodiversity Indices</v>
      </c>
    </row>
    <row r="632" spans="1:19" x14ac:dyDescent="0.25">
      <c r="A632" s="10">
        <v>7</v>
      </c>
      <c r="B632" s="10" t="s">
        <v>343</v>
      </c>
      <c r="C632" s="10" t="s">
        <v>378</v>
      </c>
      <c r="D632" s="6">
        <v>50</v>
      </c>
      <c r="E632" s="6" t="s">
        <v>65</v>
      </c>
      <c r="F632" s="10" t="s">
        <v>391</v>
      </c>
      <c r="G632" s="6" t="s">
        <v>346</v>
      </c>
      <c r="H632" s="6">
        <v>0</v>
      </c>
      <c r="I632" s="23">
        <v>3</v>
      </c>
      <c r="J632" s="6">
        <v>5</v>
      </c>
      <c r="K632" s="6">
        <v>4</v>
      </c>
      <c r="M632">
        <f>MATCH(F632,MSFD_Classified!$G$2:$G$506,0)</f>
        <v>242</v>
      </c>
      <c r="N632">
        <v>242</v>
      </c>
      <c r="O632" t="str">
        <f t="shared" si="9"/>
        <v>Benthic Communities Marine Biological Value</v>
      </c>
      <c r="P632" t="str">
        <f>INDEX(MSFD_Classified!$G$2:$G$506,Data!$N632,1)</f>
        <v>Benthic Communities Marine Biological Value</v>
      </c>
      <c r="Q632" t="str">
        <f>INDEX(MSFD_Classified!D$2:D$506,Data!$N632,1)</f>
        <v>D1 - Biological diversity</v>
      </c>
      <c r="R632" t="str">
        <f>INDEX(MSFD_Classified!E$2:E$506,Data!$N632,1)</f>
        <v>Benthic habitats</v>
      </c>
      <c r="S632" t="str">
        <f>INDEX(MSFD_Classified!F$2:F$506,Data!$N632,1)</f>
        <v>Biodiversity Indices</v>
      </c>
    </row>
    <row r="633" spans="1:19" x14ac:dyDescent="0.25">
      <c r="A633" s="10">
        <v>7</v>
      </c>
      <c r="B633" s="10" t="s">
        <v>343</v>
      </c>
      <c r="C633" s="10" t="s">
        <v>380</v>
      </c>
      <c r="D633" s="6">
        <v>53</v>
      </c>
      <c r="E633" s="6" t="s">
        <v>65</v>
      </c>
      <c r="F633" s="10" t="s">
        <v>391</v>
      </c>
      <c r="G633" s="6" t="s">
        <v>346</v>
      </c>
      <c r="H633" s="6">
        <v>0</v>
      </c>
      <c r="I633" s="23">
        <v>3</v>
      </c>
      <c r="J633" s="6">
        <v>5</v>
      </c>
      <c r="K633" s="6">
        <v>4</v>
      </c>
      <c r="M633">
        <f>MATCH(F633,MSFD_Classified!$G$2:$G$506,0)</f>
        <v>242</v>
      </c>
      <c r="N633">
        <v>242</v>
      </c>
      <c r="O633" t="str">
        <f t="shared" si="9"/>
        <v>Benthic Communities Marine Biological Value</v>
      </c>
      <c r="P633" t="str">
        <f>INDEX(MSFD_Classified!$G$2:$G$506,Data!$N633,1)</f>
        <v>Benthic Communities Marine Biological Value</v>
      </c>
      <c r="Q633" t="str">
        <f>INDEX(MSFD_Classified!D$2:D$506,Data!$N633,1)</f>
        <v>D1 - Biological diversity</v>
      </c>
      <c r="R633" t="str">
        <f>INDEX(MSFD_Classified!E$2:E$506,Data!$N633,1)</f>
        <v>Benthic habitats</v>
      </c>
      <c r="S633" t="str">
        <f>INDEX(MSFD_Classified!F$2:F$506,Data!$N633,1)</f>
        <v>Biodiversity Indices</v>
      </c>
    </row>
    <row r="634" spans="1:19" x14ac:dyDescent="0.25">
      <c r="A634" s="10">
        <v>7</v>
      </c>
      <c r="B634" s="10" t="s">
        <v>343</v>
      </c>
      <c r="C634" s="10" t="s">
        <v>382</v>
      </c>
      <c r="D634" s="6">
        <v>55</v>
      </c>
      <c r="E634" s="6" t="s">
        <v>65</v>
      </c>
      <c r="F634" s="10" t="s">
        <v>391</v>
      </c>
      <c r="G634" s="6" t="s">
        <v>346</v>
      </c>
      <c r="H634" s="6">
        <v>0</v>
      </c>
      <c r="I634" s="23">
        <v>3</v>
      </c>
      <c r="J634" s="6">
        <v>5</v>
      </c>
      <c r="K634" s="6">
        <v>4</v>
      </c>
      <c r="M634">
        <f>MATCH(F634,MSFD_Classified!$G$2:$G$506,0)</f>
        <v>242</v>
      </c>
      <c r="N634">
        <v>242</v>
      </c>
      <c r="O634" t="str">
        <f t="shared" si="9"/>
        <v>Benthic Communities Marine Biological Value</v>
      </c>
      <c r="P634" t="str">
        <f>INDEX(MSFD_Classified!$G$2:$G$506,Data!$N634,1)</f>
        <v>Benthic Communities Marine Biological Value</v>
      </c>
      <c r="Q634" t="str">
        <f>INDEX(MSFD_Classified!D$2:D$506,Data!$N634,1)</f>
        <v>D1 - Biological diversity</v>
      </c>
      <c r="R634" t="str">
        <f>INDEX(MSFD_Classified!E$2:E$506,Data!$N634,1)</f>
        <v>Benthic habitats</v>
      </c>
      <c r="S634" t="str">
        <f>INDEX(MSFD_Classified!F$2:F$506,Data!$N634,1)</f>
        <v>Biodiversity Indices</v>
      </c>
    </row>
    <row r="635" spans="1:19" x14ac:dyDescent="0.25">
      <c r="A635" s="10">
        <v>7</v>
      </c>
      <c r="B635" s="10" t="s">
        <v>343</v>
      </c>
      <c r="C635" s="10" t="s">
        <v>384</v>
      </c>
      <c r="D635" s="6">
        <v>58</v>
      </c>
      <c r="E635" s="6" t="s">
        <v>65</v>
      </c>
      <c r="F635" s="10" t="s">
        <v>391</v>
      </c>
      <c r="G635" s="6" t="s">
        <v>346</v>
      </c>
      <c r="H635" s="6">
        <v>0</v>
      </c>
      <c r="I635" s="23">
        <v>3</v>
      </c>
      <c r="J635" s="6">
        <v>5</v>
      </c>
      <c r="K635" s="6">
        <v>4</v>
      </c>
      <c r="M635">
        <f>MATCH(F635,MSFD_Classified!$G$2:$G$506,0)</f>
        <v>242</v>
      </c>
      <c r="N635">
        <v>242</v>
      </c>
      <c r="O635" t="str">
        <f t="shared" si="9"/>
        <v>Benthic Communities Marine Biological Value</v>
      </c>
      <c r="P635" t="str">
        <f>INDEX(MSFD_Classified!$G$2:$G$506,Data!$N635,1)</f>
        <v>Benthic Communities Marine Biological Value</v>
      </c>
      <c r="Q635" t="str">
        <f>INDEX(MSFD_Classified!D$2:D$506,Data!$N635,1)</f>
        <v>D1 - Biological diversity</v>
      </c>
      <c r="R635" t="str">
        <f>INDEX(MSFD_Classified!E$2:E$506,Data!$N635,1)</f>
        <v>Benthic habitats</v>
      </c>
      <c r="S635" t="str">
        <f>INDEX(MSFD_Classified!F$2:F$506,Data!$N635,1)</f>
        <v>Biodiversity Indices</v>
      </c>
    </row>
    <row r="636" spans="1:19" x14ac:dyDescent="0.25">
      <c r="A636" s="10">
        <v>7</v>
      </c>
      <c r="B636" s="10" t="s">
        <v>343</v>
      </c>
      <c r="C636" s="10" t="s">
        <v>386</v>
      </c>
      <c r="D636" s="6">
        <v>60</v>
      </c>
      <c r="E636" s="6" t="s">
        <v>65</v>
      </c>
      <c r="F636" s="10" t="s">
        <v>391</v>
      </c>
      <c r="G636" s="6" t="s">
        <v>346</v>
      </c>
      <c r="H636" s="6">
        <v>0</v>
      </c>
      <c r="I636" s="23">
        <v>3</v>
      </c>
      <c r="J636" s="6">
        <v>5</v>
      </c>
      <c r="K636" s="6">
        <v>2</v>
      </c>
      <c r="M636">
        <f>MATCH(F636,MSFD_Classified!$G$2:$G$506,0)</f>
        <v>242</v>
      </c>
      <c r="N636">
        <v>242</v>
      </c>
      <c r="O636" t="str">
        <f t="shared" si="9"/>
        <v>Benthic Communities Marine Biological Value</v>
      </c>
      <c r="P636" t="str">
        <f>INDEX(MSFD_Classified!$G$2:$G$506,Data!$N636,1)</f>
        <v>Benthic Communities Marine Biological Value</v>
      </c>
      <c r="Q636" t="str">
        <f>INDEX(MSFD_Classified!D$2:D$506,Data!$N636,1)</f>
        <v>D1 - Biological diversity</v>
      </c>
      <c r="R636" t="str">
        <f>INDEX(MSFD_Classified!E$2:E$506,Data!$N636,1)</f>
        <v>Benthic habitats</v>
      </c>
      <c r="S636" t="str">
        <f>INDEX(MSFD_Classified!F$2:F$506,Data!$N636,1)</f>
        <v>Biodiversity Indices</v>
      </c>
    </row>
    <row r="637" spans="1:19" x14ac:dyDescent="0.25">
      <c r="A637" s="10">
        <v>7</v>
      </c>
      <c r="B637" s="10" t="s">
        <v>343</v>
      </c>
      <c r="C637" s="10" t="s">
        <v>344</v>
      </c>
      <c r="D637" s="6">
        <v>6</v>
      </c>
      <c r="E637" s="62" t="s">
        <v>392</v>
      </c>
      <c r="F637" s="10" t="s">
        <v>393</v>
      </c>
      <c r="G637" s="6" t="s">
        <v>346</v>
      </c>
      <c r="H637" s="6">
        <v>0</v>
      </c>
      <c r="I637" s="23">
        <v>3</v>
      </c>
      <c r="J637" s="6">
        <v>5</v>
      </c>
      <c r="K637" s="6">
        <v>2</v>
      </c>
      <c r="M637">
        <f>MATCH(F637,MSFD_Classified!$G$2:$G$506,0)</f>
        <v>243</v>
      </c>
      <c r="N637">
        <v>243</v>
      </c>
      <c r="O637" t="str">
        <f t="shared" si="9"/>
        <v>Pelagic Coastal Fish Crustacea Cephalopods Marine Biological Value</v>
      </c>
      <c r="P637" t="str">
        <f>INDEX(MSFD_Classified!$G$2:$G$506,Data!$N637,1)</f>
        <v>Pelagic Coastal Fish Crustacea Cephalopods Marine Biological Value</v>
      </c>
      <c r="Q637" t="str">
        <f>INDEX(MSFD_Classified!D$2:D$506,Data!$N637,1)</f>
        <v>D1 - Biological diversity</v>
      </c>
      <c r="R637" t="str">
        <f>INDEX(MSFD_Classified!E$2:E$506,Data!$N637,1)</f>
        <v>Pelagic habitats</v>
      </c>
      <c r="S637" t="str">
        <f>INDEX(MSFD_Classified!F$2:F$506,Data!$N637,1)</f>
        <v>Biodiversity Indices</v>
      </c>
    </row>
    <row r="638" spans="1:19" x14ac:dyDescent="0.25">
      <c r="A638" s="10">
        <v>7</v>
      </c>
      <c r="B638" s="10" t="s">
        <v>343</v>
      </c>
      <c r="C638" s="10" t="s">
        <v>347</v>
      </c>
      <c r="D638" s="6">
        <v>7</v>
      </c>
      <c r="E638" s="62" t="s">
        <v>392</v>
      </c>
      <c r="F638" s="10" t="s">
        <v>393</v>
      </c>
      <c r="G638" s="6" t="s">
        <v>346</v>
      </c>
      <c r="H638" s="6">
        <v>0</v>
      </c>
      <c r="I638" s="23">
        <v>3</v>
      </c>
      <c r="J638" s="6">
        <v>5</v>
      </c>
      <c r="K638" s="6">
        <v>2</v>
      </c>
      <c r="M638">
        <f>MATCH(F638,MSFD_Classified!$G$2:$G$506,0)</f>
        <v>243</v>
      </c>
      <c r="N638">
        <v>243</v>
      </c>
      <c r="O638" t="str">
        <f t="shared" si="9"/>
        <v>Pelagic Coastal Fish Crustacea Cephalopods Marine Biological Value</v>
      </c>
      <c r="P638" t="str">
        <f>INDEX(MSFD_Classified!$G$2:$G$506,Data!$N638,1)</f>
        <v>Pelagic Coastal Fish Crustacea Cephalopods Marine Biological Value</v>
      </c>
      <c r="Q638" t="str">
        <f>INDEX(MSFD_Classified!D$2:D$506,Data!$N638,1)</f>
        <v>D1 - Biological diversity</v>
      </c>
      <c r="R638" t="str">
        <f>INDEX(MSFD_Classified!E$2:E$506,Data!$N638,1)</f>
        <v>Pelagic habitats</v>
      </c>
      <c r="S638" t="str">
        <f>INDEX(MSFD_Classified!F$2:F$506,Data!$N638,1)</f>
        <v>Biodiversity Indices</v>
      </c>
    </row>
    <row r="639" spans="1:19" x14ac:dyDescent="0.25">
      <c r="A639" s="10">
        <v>7</v>
      </c>
      <c r="B639" s="10" t="s">
        <v>343</v>
      </c>
      <c r="C639" s="10" t="s">
        <v>350</v>
      </c>
      <c r="D639" s="6">
        <v>11</v>
      </c>
      <c r="E639" s="62" t="s">
        <v>392</v>
      </c>
      <c r="F639" s="10" t="s">
        <v>393</v>
      </c>
      <c r="G639" s="6" t="s">
        <v>346</v>
      </c>
      <c r="H639" s="6">
        <v>0</v>
      </c>
      <c r="I639" s="23">
        <v>3</v>
      </c>
      <c r="J639" s="6">
        <v>5</v>
      </c>
      <c r="K639" s="6">
        <v>2</v>
      </c>
      <c r="M639">
        <f>MATCH(F639,MSFD_Classified!$G$2:$G$506,0)</f>
        <v>243</v>
      </c>
      <c r="N639">
        <v>243</v>
      </c>
      <c r="O639" t="str">
        <f t="shared" si="9"/>
        <v>Pelagic Coastal Fish Crustacea Cephalopods Marine Biological Value</v>
      </c>
      <c r="P639" t="str">
        <f>INDEX(MSFD_Classified!$G$2:$G$506,Data!$N639,1)</f>
        <v>Pelagic Coastal Fish Crustacea Cephalopods Marine Biological Value</v>
      </c>
      <c r="Q639" t="str">
        <f>INDEX(MSFD_Classified!D$2:D$506,Data!$N639,1)</f>
        <v>D1 - Biological diversity</v>
      </c>
      <c r="R639" t="str">
        <f>INDEX(MSFD_Classified!E$2:E$506,Data!$N639,1)</f>
        <v>Pelagic habitats</v>
      </c>
      <c r="S639" t="str">
        <f>INDEX(MSFD_Classified!F$2:F$506,Data!$N639,1)</f>
        <v>Biodiversity Indices</v>
      </c>
    </row>
    <row r="640" spans="1:19" x14ac:dyDescent="0.25">
      <c r="A640" s="10">
        <v>7</v>
      </c>
      <c r="B640" s="10" t="s">
        <v>343</v>
      </c>
      <c r="C640" s="10" t="s">
        <v>351</v>
      </c>
      <c r="D640" s="6">
        <v>12</v>
      </c>
      <c r="E640" s="62" t="s">
        <v>392</v>
      </c>
      <c r="F640" s="10" t="s">
        <v>393</v>
      </c>
      <c r="G640" s="6" t="s">
        <v>346</v>
      </c>
      <c r="H640" s="6">
        <v>0</v>
      </c>
      <c r="I640" s="23">
        <v>3</v>
      </c>
      <c r="J640" s="6">
        <v>5</v>
      </c>
      <c r="K640" s="6">
        <v>2</v>
      </c>
      <c r="M640">
        <f>MATCH(F640,MSFD_Classified!$G$2:$G$506,0)</f>
        <v>243</v>
      </c>
      <c r="N640">
        <v>243</v>
      </c>
      <c r="O640" t="str">
        <f t="shared" si="9"/>
        <v>Pelagic Coastal Fish Crustacea Cephalopods Marine Biological Value</v>
      </c>
      <c r="P640" t="str">
        <f>INDEX(MSFD_Classified!$G$2:$G$506,Data!$N640,1)</f>
        <v>Pelagic Coastal Fish Crustacea Cephalopods Marine Biological Value</v>
      </c>
      <c r="Q640" t="str">
        <f>INDEX(MSFD_Classified!D$2:D$506,Data!$N640,1)</f>
        <v>D1 - Biological diversity</v>
      </c>
      <c r="R640" t="str">
        <f>INDEX(MSFD_Classified!E$2:E$506,Data!$N640,1)</f>
        <v>Pelagic habitats</v>
      </c>
      <c r="S640" t="str">
        <f>INDEX(MSFD_Classified!F$2:F$506,Data!$N640,1)</f>
        <v>Biodiversity Indices</v>
      </c>
    </row>
    <row r="641" spans="1:19" x14ac:dyDescent="0.25">
      <c r="A641" s="10">
        <v>7</v>
      </c>
      <c r="B641" s="10" t="s">
        <v>343</v>
      </c>
      <c r="C641" s="10" t="s">
        <v>352</v>
      </c>
      <c r="D641" s="6">
        <v>16</v>
      </c>
      <c r="E641" s="62" t="s">
        <v>392</v>
      </c>
      <c r="F641" s="10" t="s">
        <v>393</v>
      </c>
      <c r="G641" s="6" t="s">
        <v>346</v>
      </c>
      <c r="H641" s="6">
        <v>0</v>
      </c>
      <c r="I641" s="23">
        <v>3</v>
      </c>
      <c r="J641" s="6">
        <v>5</v>
      </c>
      <c r="K641" s="6">
        <v>2</v>
      </c>
      <c r="M641">
        <f>MATCH(F641,MSFD_Classified!$G$2:$G$506,0)</f>
        <v>243</v>
      </c>
      <c r="N641">
        <v>243</v>
      </c>
      <c r="O641" t="str">
        <f t="shared" si="9"/>
        <v>Pelagic Coastal Fish Crustacea Cephalopods Marine Biological Value</v>
      </c>
      <c r="P641" t="str">
        <f>INDEX(MSFD_Classified!$G$2:$G$506,Data!$N641,1)</f>
        <v>Pelagic Coastal Fish Crustacea Cephalopods Marine Biological Value</v>
      </c>
      <c r="Q641" t="str">
        <f>INDEX(MSFD_Classified!D$2:D$506,Data!$N641,1)</f>
        <v>D1 - Biological diversity</v>
      </c>
      <c r="R641" t="str">
        <f>INDEX(MSFD_Classified!E$2:E$506,Data!$N641,1)</f>
        <v>Pelagic habitats</v>
      </c>
      <c r="S641" t="str">
        <f>INDEX(MSFD_Classified!F$2:F$506,Data!$N641,1)</f>
        <v>Biodiversity Indices</v>
      </c>
    </row>
    <row r="642" spans="1:19" x14ac:dyDescent="0.25">
      <c r="A642" s="10">
        <v>7</v>
      </c>
      <c r="B642" s="10" t="s">
        <v>343</v>
      </c>
      <c r="C642" s="10" t="s">
        <v>353</v>
      </c>
      <c r="D642" s="6">
        <v>17</v>
      </c>
      <c r="E642" s="62" t="s">
        <v>392</v>
      </c>
      <c r="F642" s="10" t="s">
        <v>393</v>
      </c>
      <c r="G642" s="6" t="s">
        <v>346</v>
      </c>
      <c r="H642" s="6">
        <v>0</v>
      </c>
      <c r="I642" s="23">
        <v>3</v>
      </c>
      <c r="J642" s="6">
        <v>5</v>
      </c>
      <c r="K642" s="6">
        <v>4</v>
      </c>
      <c r="M642">
        <f>MATCH(F642,MSFD_Classified!$G$2:$G$506,0)</f>
        <v>243</v>
      </c>
      <c r="N642">
        <v>243</v>
      </c>
      <c r="O642" t="str">
        <f t="shared" si="9"/>
        <v>Pelagic Coastal Fish Crustacea Cephalopods Marine Biological Value</v>
      </c>
      <c r="P642" t="str">
        <f>INDEX(MSFD_Classified!$G$2:$G$506,Data!$N642,1)</f>
        <v>Pelagic Coastal Fish Crustacea Cephalopods Marine Biological Value</v>
      </c>
      <c r="Q642" t="str">
        <f>INDEX(MSFD_Classified!D$2:D$506,Data!$N642,1)</f>
        <v>D1 - Biological diversity</v>
      </c>
      <c r="R642" t="str">
        <f>INDEX(MSFD_Classified!E$2:E$506,Data!$N642,1)</f>
        <v>Pelagic habitats</v>
      </c>
      <c r="S642" t="str">
        <f>INDEX(MSFD_Classified!F$2:F$506,Data!$N642,1)</f>
        <v>Biodiversity Indices</v>
      </c>
    </row>
    <row r="643" spans="1:19" x14ac:dyDescent="0.25">
      <c r="A643" s="10">
        <v>7</v>
      </c>
      <c r="B643" s="10" t="s">
        <v>343</v>
      </c>
      <c r="C643" s="10" t="s">
        <v>356</v>
      </c>
      <c r="D643" s="6">
        <v>22</v>
      </c>
      <c r="E643" s="62" t="s">
        <v>392</v>
      </c>
      <c r="F643" s="10" t="s">
        <v>393</v>
      </c>
      <c r="G643" s="6" t="s">
        <v>346</v>
      </c>
      <c r="H643" s="6">
        <v>0</v>
      </c>
      <c r="I643" s="23">
        <v>3</v>
      </c>
      <c r="J643" s="6">
        <v>5</v>
      </c>
      <c r="K643" s="6">
        <v>2</v>
      </c>
      <c r="M643">
        <f>MATCH(F643,MSFD_Classified!$G$2:$G$506,0)</f>
        <v>243</v>
      </c>
      <c r="N643">
        <v>243</v>
      </c>
      <c r="O643" t="str">
        <f t="shared" ref="O643:O706" si="10">F643</f>
        <v>Pelagic Coastal Fish Crustacea Cephalopods Marine Biological Value</v>
      </c>
      <c r="P643" t="str">
        <f>INDEX(MSFD_Classified!$G$2:$G$506,Data!$N643,1)</f>
        <v>Pelagic Coastal Fish Crustacea Cephalopods Marine Biological Value</v>
      </c>
      <c r="Q643" t="str">
        <f>INDEX(MSFD_Classified!D$2:D$506,Data!$N643,1)</f>
        <v>D1 - Biological diversity</v>
      </c>
      <c r="R643" t="str">
        <f>INDEX(MSFD_Classified!E$2:E$506,Data!$N643,1)</f>
        <v>Pelagic habitats</v>
      </c>
      <c r="S643" t="str">
        <f>INDEX(MSFD_Classified!F$2:F$506,Data!$N643,1)</f>
        <v>Biodiversity Indices</v>
      </c>
    </row>
    <row r="644" spans="1:19" x14ac:dyDescent="0.25">
      <c r="A644" s="10">
        <v>7</v>
      </c>
      <c r="B644" s="10" t="s">
        <v>343</v>
      </c>
      <c r="C644" s="10" t="s">
        <v>357</v>
      </c>
      <c r="D644" s="6">
        <v>23</v>
      </c>
      <c r="E644" s="62" t="s">
        <v>392</v>
      </c>
      <c r="F644" s="10" t="s">
        <v>393</v>
      </c>
      <c r="G644" s="6" t="s">
        <v>346</v>
      </c>
      <c r="H644" s="6">
        <v>0</v>
      </c>
      <c r="I644" s="23">
        <v>3</v>
      </c>
      <c r="J644" s="6">
        <v>5</v>
      </c>
      <c r="K644" s="6">
        <v>4</v>
      </c>
      <c r="M644">
        <f>MATCH(F644,MSFD_Classified!$G$2:$G$506,0)</f>
        <v>243</v>
      </c>
      <c r="N644">
        <v>243</v>
      </c>
      <c r="O644" t="str">
        <f t="shared" si="10"/>
        <v>Pelagic Coastal Fish Crustacea Cephalopods Marine Biological Value</v>
      </c>
      <c r="P644" t="str">
        <f>INDEX(MSFD_Classified!$G$2:$G$506,Data!$N644,1)</f>
        <v>Pelagic Coastal Fish Crustacea Cephalopods Marine Biological Value</v>
      </c>
      <c r="Q644" t="str">
        <f>INDEX(MSFD_Classified!D$2:D$506,Data!$N644,1)</f>
        <v>D1 - Biological diversity</v>
      </c>
      <c r="R644" t="str">
        <f>INDEX(MSFD_Classified!E$2:E$506,Data!$N644,1)</f>
        <v>Pelagic habitats</v>
      </c>
      <c r="S644" t="str">
        <f>INDEX(MSFD_Classified!F$2:F$506,Data!$N644,1)</f>
        <v>Biodiversity Indices</v>
      </c>
    </row>
    <row r="645" spans="1:19" x14ac:dyDescent="0.25">
      <c r="A645" s="10">
        <v>7</v>
      </c>
      <c r="B645" s="10" t="s">
        <v>343</v>
      </c>
      <c r="C645" s="10" t="s">
        <v>360</v>
      </c>
      <c r="D645" s="6">
        <v>27</v>
      </c>
      <c r="E645" s="62" t="s">
        <v>392</v>
      </c>
      <c r="F645" s="10" t="s">
        <v>393</v>
      </c>
      <c r="G645" s="6" t="s">
        <v>346</v>
      </c>
      <c r="H645" s="6">
        <v>0</v>
      </c>
      <c r="I645" s="23">
        <v>3</v>
      </c>
      <c r="J645" s="6">
        <v>5</v>
      </c>
      <c r="K645" s="6">
        <v>2</v>
      </c>
      <c r="M645">
        <f>MATCH(F645,MSFD_Classified!$G$2:$G$506,0)</f>
        <v>243</v>
      </c>
      <c r="N645">
        <v>243</v>
      </c>
      <c r="O645" t="str">
        <f t="shared" si="10"/>
        <v>Pelagic Coastal Fish Crustacea Cephalopods Marine Biological Value</v>
      </c>
      <c r="P645" t="str">
        <f>INDEX(MSFD_Classified!$G$2:$G$506,Data!$N645,1)</f>
        <v>Pelagic Coastal Fish Crustacea Cephalopods Marine Biological Value</v>
      </c>
      <c r="Q645" t="str">
        <f>INDEX(MSFD_Classified!D$2:D$506,Data!$N645,1)</f>
        <v>D1 - Biological diversity</v>
      </c>
      <c r="R645" t="str">
        <f>INDEX(MSFD_Classified!E$2:E$506,Data!$N645,1)</f>
        <v>Pelagic habitats</v>
      </c>
      <c r="S645" t="str">
        <f>INDEX(MSFD_Classified!F$2:F$506,Data!$N645,1)</f>
        <v>Biodiversity Indices</v>
      </c>
    </row>
    <row r="646" spans="1:19" x14ac:dyDescent="0.25">
      <c r="A646" s="10">
        <v>7</v>
      </c>
      <c r="B646" s="10" t="s">
        <v>343</v>
      </c>
      <c r="C646" s="10" t="s">
        <v>361</v>
      </c>
      <c r="D646" s="6">
        <v>28</v>
      </c>
      <c r="E646" s="62" t="s">
        <v>392</v>
      </c>
      <c r="F646" s="10" t="s">
        <v>393</v>
      </c>
      <c r="G646" s="6" t="s">
        <v>346</v>
      </c>
      <c r="H646" s="6">
        <v>0</v>
      </c>
      <c r="I646" s="23">
        <v>3</v>
      </c>
      <c r="J646" s="6">
        <v>5</v>
      </c>
      <c r="K646" s="6">
        <v>4</v>
      </c>
      <c r="M646">
        <f>MATCH(F646,MSFD_Classified!$G$2:$G$506,0)</f>
        <v>243</v>
      </c>
      <c r="N646">
        <v>243</v>
      </c>
      <c r="O646" t="str">
        <f t="shared" si="10"/>
        <v>Pelagic Coastal Fish Crustacea Cephalopods Marine Biological Value</v>
      </c>
      <c r="P646" t="str">
        <f>INDEX(MSFD_Classified!$G$2:$G$506,Data!$N646,1)</f>
        <v>Pelagic Coastal Fish Crustacea Cephalopods Marine Biological Value</v>
      </c>
      <c r="Q646" t="str">
        <f>INDEX(MSFD_Classified!D$2:D$506,Data!$N646,1)</f>
        <v>D1 - Biological diversity</v>
      </c>
      <c r="R646" t="str">
        <f>INDEX(MSFD_Classified!E$2:E$506,Data!$N646,1)</f>
        <v>Pelagic habitats</v>
      </c>
      <c r="S646" t="str">
        <f>INDEX(MSFD_Classified!F$2:F$506,Data!$N646,1)</f>
        <v>Biodiversity Indices</v>
      </c>
    </row>
    <row r="647" spans="1:19" x14ac:dyDescent="0.25">
      <c r="A647" s="10">
        <v>7</v>
      </c>
      <c r="B647" s="10" t="s">
        <v>343</v>
      </c>
      <c r="C647" s="10" t="s">
        <v>364</v>
      </c>
      <c r="D647" s="6">
        <v>32</v>
      </c>
      <c r="E647" s="62" t="s">
        <v>392</v>
      </c>
      <c r="F647" s="10" t="s">
        <v>393</v>
      </c>
      <c r="G647" s="6" t="s">
        <v>346</v>
      </c>
      <c r="H647" s="6">
        <v>0</v>
      </c>
      <c r="I647" s="23">
        <v>3</v>
      </c>
      <c r="J647" s="6">
        <v>5</v>
      </c>
      <c r="K647" s="6">
        <v>3</v>
      </c>
      <c r="M647">
        <f>MATCH(F647,MSFD_Classified!$G$2:$G$506,0)</f>
        <v>243</v>
      </c>
      <c r="N647">
        <v>243</v>
      </c>
      <c r="O647" t="str">
        <f t="shared" si="10"/>
        <v>Pelagic Coastal Fish Crustacea Cephalopods Marine Biological Value</v>
      </c>
      <c r="P647" t="str">
        <f>INDEX(MSFD_Classified!$G$2:$G$506,Data!$N647,1)</f>
        <v>Pelagic Coastal Fish Crustacea Cephalopods Marine Biological Value</v>
      </c>
      <c r="Q647" t="str">
        <f>INDEX(MSFD_Classified!D$2:D$506,Data!$N647,1)</f>
        <v>D1 - Biological diversity</v>
      </c>
      <c r="R647" t="str">
        <f>INDEX(MSFD_Classified!E$2:E$506,Data!$N647,1)</f>
        <v>Pelagic habitats</v>
      </c>
      <c r="S647" t="str">
        <f>INDEX(MSFD_Classified!F$2:F$506,Data!$N647,1)</f>
        <v>Biodiversity Indices</v>
      </c>
    </row>
    <row r="648" spans="1:19" x14ac:dyDescent="0.25">
      <c r="A648" s="10">
        <v>7</v>
      </c>
      <c r="B648" s="10" t="s">
        <v>343</v>
      </c>
      <c r="C648" s="10" t="s">
        <v>368</v>
      </c>
      <c r="D648" s="6">
        <v>37</v>
      </c>
      <c r="E648" s="62" t="s">
        <v>392</v>
      </c>
      <c r="F648" s="10" t="s">
        <v>393</v>
      </c>
      <c r="G648" s="6" t="s">
        <v>346</v>
      </c>
      <c r="H648" s="6">
        <v>0</v>
      </c>
      <c r="I648" s="23">
        <v>3</v>
      </c>
      <c r="J648" s="6">
        <v>5</v>
      </c>
      <c r="K648" s="6">
        <v>4</v>
      </c>
      <c r="M648">
        <f>MATCH(F648,MSFD_Classified!$G$2:$G$506,0)</f>
        <v>243</v>
      </c>
      <c r="N648">
        <v>243</v>
      </c>
      <c r="O648" t="str">
        <f t="shared" si="10"/>
        <v>Pelagic Coastal Fish Crustacea Cephalopods Marine Biological Value</v>
      </c>
      <c r="P648" t="str">
        <f>INDEX(MSFD_Classified!$G$2:$G$506,Data!$N648,1)</f>
        <v>Pelagic Coastal Fish Crustacea Cephalopods Marine Biological Value</v>
      </c>
      <c r="Q648" t="str">
        <f>INDEX(MSFD_Classified!D$2:D$506,Data!$N648,1)</f>
        <v>D1 - Biological diversity</v>
      </c>
      <c r="R648" t="str">
        <f>INDEX(MSFD_Classified!E$2:E$506,Data!$N648,1)</f>
        <v>Pelagic habitats</v>
      </c>
      <c r="S648" t="str">
        <f>INDEX(MSFD_Classified!F$2:F$506,Data!$N648,1)</f>
        <v>Biodiversity Indices</v>
      </c>
    </row>
    <row r="649" spans="1:19" x14ac:dyDescent="0.25">
      <c r="A649" s="10">
        <v>7</v>
      </c>
      <c r="B649" s="10" t="s">
        <v>343</v>
      </c>
      <c r="C649" s="10" t="s">
        <v>372</v>
      </c>
      <c r="D649" s="6">
        <v>42</v>
      </c>
      <c r="E649" s="62" t="s">
        <v>392</v>
      </c>
      <c r="F649" s="10" t="s">
        <v>393</v>
      </c>
      <c r="G649" s="6" t="s">
        <v>346</v>
      </c>
      <c r="H649" s="6">
        <v>0</v>
      </c>
      <c r="I649" s="23">
        <v>3</v>
      </c>
      <c r="J649" s="6">
        <v>5</v>
      </c>
      <c r="K649" s="6">
        <v>4</v>
      </c>
      <c r="M649">
        <f>MATCH(F649,MSFD_Classified!$G$2:$G$506,0)</f>
        <v>243</v>
      </c>
      <c r="N649">
        <v>243</v>
      </c>
      <c r="O649" t="str">
        <f t="shared" si="10"/>
        <v>Pelagic Coastal Fish Crustacea Cephalopods Marine Biological Value</v>
      </c>
      <c r="P649" t="str">
        <f>INDEX(MSFD_Classified!$G$2:$G$506,Data!$N649,1)</f>
        <v>Pelagic Coastal Fish Crustacea Cephalopods Marine Biological Value</v>
      </c>
      <c r="Q649" t="str">
        <f>INDEX(MSFD_Classified!D$2:D$506,Data!$N649,1)</f>
        <v>D1 - Biological diversity</v>
      </c>
      <c r="R649" t="str">
        <f>INDEX(MSFD_Classified!E$2:E$506,Data!$N649,1)</f>
        <v>Pelagic habitats</v>
      </c>
      <c r="S649" t="str">
        <f>INDEX(MSFD_Classified!F$2:F$506,Data!$N649,1)</f>
        <v>Biodiversity Indices</v>
      </c>
    </row>
    <row r="650" spans="1:19" x14ac:dyDescent="0.25">
      <c r="A650" s="10">
        <v>7</v>
      </c>
      <c r="B650" s="10" t="s">
        <v>343</v>
      </c>
      <c r="C650" s="10" t="s">
        <v>373</v>
      </c>
      <c r="D650" s="6">
        <v>43</v>
      </c>
      <c r="E650" s="62" t="s">
        <v>392</v>
      </c>
      <c r="F650" s="10" t="s">
        <v>393</v>
      </c>
      <c r="G650" s="6" t="s">
        <v>346</v>
      </c>
      <c r="H650" s="6">
        <v>0</v>
      </c>
      <c r="I650" s="23">
        <v>3</v>
      </c>
      <c r="J650" s="6">
        <v>5</v>
      </c>
      <c r="K650" s="6">
        <v>3</v>
      </c>
      <c r="M650">
        <f>MATCH(F650,MSFD_Classified!$G$2:$G$506,0)</f>
        <v>243</v>
      </c>
      <c r="N650">
        <v>243</v>
      </c>
      <c r="O650" t="str">
        <f t="shared" si="10"/>
        <v>Pelagic Coastal Fish Crustacea Cephalopods Marine Biological Value</v>
      </c>
      <c r="P650" t="str">
        <f>INDEX(MSFD_Classified!$G$2:$G$506,Data!$N650,1)</f>
        <v>Pelagic Coastal Fish Crustacea Cephalopods Marine Biological Value</v>
      </c>
      <c r="Q650" t="str">
        <f>INDEX(MSFD_Classified!D$2:D$506,Data!$N650,1)</f>
        <v>D1 - Biological diversity</v>
      </c>
      <c r="R650" t="str">
        <f>INDEX(MSFD_Classified!E$2:E$506,Data!$N650,1)</f>
        <v>Pelagic habitats</v>
      </c>
      <c r="S650" t="str">
        <f>INDEX(MSFD_Classified!F$2:F$506,Data!$N650,1)</f>
        <v>Biodiversity Indices</v>
      </c>
    </row>
    <row r="651" spans="1:19" x14ac:dyDescent="0.25">
      <c r="A651" s="10">
        <v>7</v>
      </c>
      <c r="B651" s="10" t="s">
        <v>343</v>
      </c>
      <c r="C651" s="10" t="s">
        <v>376</v>
      </c>
      <c r="D651" s="6">
        <v>48</v>
      </c>
      <c r="E651" s="62" t="s">
        <v>392</v>
      </c>
      <c r="F651" s="10" t="s">
        <v>393</v>
      </c>
      <c r="G651" s="6" t="s">
        <v>346</v>
      </c>
      <c r="H651" s="6">
        <v>0</v>
      </c>
      <c r="I651" s="23">
        <v>3</v>
      </c>
      <c r="J651" s="6">
        <v>5</v>
      </c>
      <c r="K651" s="6">
        <v>3</v>
      </c>
      <c r="M651">
        <f>MATCH(F651,MSFD_Classified!$G$2:$G$506,0)</f>
        <v>243</v>
      </c>
      <c r="N651">
        <v>243</v>
      </c>
      <c r="O651" t="str">
        <f t="shared" si="10"/>
        <v>Pelagic Coastal Fish Crustacea Cephalopods Marine Biological Value</v>
      </c>
      <c r="P651" t="str">
        <f>INDEX(MSFD_Classified!$G$2:$G$506,Data!$N651,1)</f>
        <v>Pelagic Coastal Fish Crustacea Cephalopods Marine Biological Value</v>
      </c>
      <c r="Q651" t="str">
        <f>INDEX(MSFD_Classified!D$2:D$506,Data!$N651,1)</f>
        <v>D1 - Biological diversity</v>
      </c>
      <c r="R651" t="str">
        <f>INDEX(MSFD_Classified!E$2:E$506,Data!$N651,1)</f>
        <v>Pelagic habitats</v>
      </c>
      <c r="S651" t="str">
        <f>INDEX(MSFD_Classified!F$2:F$506,Data!$N651,1)</f>
        <v>Biodiversity Indices</v>
      </c>
    </row>
    <row r="652" spans="1:19" x14ac:dyDescent="0.25">
      <c r="A652" s="10">
        <v>7</v>
      </c>
      <c r="B652" s="10" t="s">
        <v>343</v>
      </c>
      <c r="C652" s="10" t="s">
        <v>377</v>
      </c>
      <c r="D652" s="6">
        <v>49</v>
      </c>
      <c r="E652" s="62" t="s">
        <v>392</v>
      </c>
      <c r="F652" s="10" t="s">
        <v>393</v>
      </c>
      <c r="G652" s="6" t="s">
        <v>346</v>
      </c>
      <c r="H652" s="6">
        <v>0</v>
      </c>
      <c r="I652" s="23">
        <v>3</v>
      </c>
      <c r="J652" s="6">
        <v>5</v>
      </c>
      <c r="K652" s="6">
        <v>3</v>
      </c>
      <c r="M652">
        <f>MATCH(F652,MSFD_Classified!$G$2:$G$506,0)</f>
        <v>243</v>
      </c>
      <c r="N652">
        <v>243</v>
      </c>
      <c r="O652" t="str">
        <f t="shared" si="10"/>
        <v>Pelagic Coastal Fish Crustacea Cephalopods Marine Biological Value</v>
      </c>
      <c r="P652" t="str">
        <f>INDEX(MSFD_Classified!$G$2:$G$506,Data!$N652,1)</f>
        <v>Pelagic Coastal Fish Crustacea Cephalopods Marine Biological Value</v>
      </c>
      <c r="Q652" t="str">
        <f>INDEX(MSFD_Classified!D$2:D$506,Data!$N652,1)</f>
        <v>D1 - Biological diversity</v>
      </c>
      <c r="R652" t="str">
        <f>INDEX(MSFD_Classified!E$2:E$506,Data!$N652,1)</f>
        <v>Pelagic habitats</v>
      </c>
      <c r="S652" t="str">
        <f>INDEX(MSFD_Classified!F$2:F$506,Data!$N652,1)</f>
        <v>Biodiversity Indices</v>
      </c>
    </row>
    <row r="653" spans="1:19" x14ac:dyDescent="0.25">
      <c r="A653" s="10">
        <v>7</v>
      </c>
      <c r="B653" s="10" t="s">
        <v>343</v>
      </c>
      <c r="C653" s="10" t="s">
        <v>380</v>
      </c>
      <c r="D653" s="6">
        <v>53</v>
      </c>
      <c r="E653" s="62" t="s">
        <v>392</v>
      </c>
      <c r="F653" s="10" t="s">
        <v>393</v>
      </c>
      <c r="G653" s="6" t="s">
        <v>346</v>
      </c>
      <c r="H653" s="6">
        <v>0</v>
      </c>
      <c r="I653" s="23">
        <v>3</v>
      </c>
      <c r="J653" s="6">
        <v>5</v>
      </c>
      <c r="K653" s="6">
        <v>3</v>
      </c>
      <c r="M653">
        <f>MATCH(F653,MSFD_Classified!$G$2:$G$506,0)</f>
        <v>243</v>
      </c>
      <c r="N653">
        <v>243</v>
      </c>
      <c r="O653" t="str">
        <f t="shared" si="10"/>
        <v>Pelagic Coastal Fish Crustacea Cephalopods Marine Biological Value</v>
      </c>
      <c r="P653" t="str">
        <f>INDEX(MSFD_Classified!$G$2:$G$506,Data!$N653,1)</f>
        <v>Pelagic Coastal Fish Crustacea Cephalopods Marine Biological Value</v>
      </c>
      <c r="Q653" t="str">
        <f>INDEX(MSFD_Classified!D$2:D$506,Data!$N653,1)</f>
        <v>D1 - Biological diversity</v>
      </c>
      <c r="R653" t="str">
        <f>INDEX(MSFD_Classified!E$2:E$506,Data!$N653,1)</f>
        <v>Pelagic habitats</v>
      </c>
      <c r="S653" t="str">
        <f>INDEX(MSFD_Classified!F$2:F$506,Data!$N653,1)</f>
        <v>Biodiversity Indices</v>
      </c>
    </row>
    <row r="654" spans="1:19" x14ac:dyDescent="0.25">
      <c r="A654" s="10">
        <v>7</v>
      </c>
      <c r="B654" s="10" t="s">
        <v>343</v>
      </c>
      <c r="C654" s="10" t="s">
        <v>381</v>
      </c>
      <c r="D654" s="6">
        <v>54</v>
      </c>
      <c r="E654" s="62" t="s">
        <v>392</v>
      </c>
      <c r="F654" s="10" t="s">
        <v>393</v>
      </c>
      <c r="G654" s="6" t="s">
        <v>346</v>
      </c>
      <c r="H654" s="6">
        <v>0</v>
      </c>
      <c r="I654" s="23">
        <v>3</v>
      </c>
      <c r="J654" s="6">
        <v>5</v>
      </c>
      <c r="K654" s="6">
        <v>3</v>
      </c>
      <c r="M654">
        <f>MATCH(F654,MSFD_Classified!$G$2:$G$506,0)</f>
        <v>243</v>
      </c>
      <c r="N654">
        <v>243</v>
      </c>
      <c r="O654" t="str">
        <f t="shared" si="10"/>
        <v>Pelagic Coastal Fish Crustacea Cephalopods Marine Biological Value</v>
      </c>
      <c r="P654" t="str">
        <f>INDEX(MSFD_Classified!$G$2:$G$506,Data!$N654,1)</f>
        <v>Pelagic Coastal Fish Crustacea Cephalopods Marine Biological Value</v>
      </c>
      <c r="Q654" t="str">
        <f>INDEX(MSFD_Classified!D$2:D$506,Data!$N654,1)</f>
        <v>D1 - Biological diversity</v>
      </c>
      <c r="R654" t="str">
        <f>INDEX(MSFD_Classified!E$2:E$506,Data!$N654,1)</f>
        <v>Pelagic habitats</v>
      </c>
      <c r="S654" t="str">
        <f>INDEX(MSFD_Classified!F$2:F$506,Data!$N654,1)</f>
        <v>Biodiversity Indices</v>
      </c>
    </row>
    <row r="655" spans="1:19" x14ac:dyDescent="0.25">
      <c r="A655" s="10">
        <v>7</v>
      </c>
      <c r="B655" s="10" t="s">
        <v>343</v>
      </c>
      <c r="C655" s="10" t="s">
        <v>384</v>
      </c>
      <c r="D655" s="6">
        <v>58</v>
      </c>
      <c r="E655" s="62" t="s">
        <v>392</v>
      </c>
      <c r="F655" s="10" t="s">
        <v>393</v>
      </c>
      <c r="G655" s="6" t="s">
        <v>346</v>
      </c>
      <c r="H655" s="6">
        <v>0</v>
      </c>
      <c r="I655" s="23">
        <v>3</v>
      </c>
      <c r="J655" s="6">
        <v>5</v>
      </c>
      <c r="K655" s="6">
        <v>3</v>
      </c>
      <c r="M655">
        <f>MATCH(F655,MSFD_Classified!$G$2:$G$506,0)</f>
        <v>243</v>
      </c>
      <c r="N655">
        <v>243</v>
      </c>
      <c r="O655" t="str">
        <f t="shared" si="10"/>
        <v>Pelagic Coastal Fish Crustacea Cephalopods Marine Biological Value</v>
      </c>
      <c r="P655" t="str">
        <f>INDEX(MSFD_Classified!$G$2:$G$506,Data!$N655,1)</f>
        <v>Pelagic Coastal Fish Crustacea Cephalopods Marine Biological Value</v>
      </c>
      <c r="Q655" t="str">
        <f>INDEX(MSFD_Classified!D$2:D$506,Data!$N655,1)</f>
        <v>D1 - Biological diversity</v>
      </c>
      <c r="R655" t="str">
        <f>INDEX(MSFD_Classified!E$2:E$506,Data!$N655,1)</f>
        <v>Pelagic habitats</v>
      </c>
      <c r="S655" t="str">
        <f>INDEX(MSFD_Classified!F$2:F$506,Data!$N655,1)</f>
        <v>Biodiversity Indices</v>
      </c>
    </row>
    <row r="656" spans="1:19" x14ac:dyDescent="0.25">
      <c r="A656" s="10">
        <v>7</v>
      </c>
      <c r="B656" s="10" t="s">
        <v>343</v>
      </c>
      <c r="C656" s="10" t="s">
        <v>385</v>
      </c>
      <c r="D656" s="6">
        <v>59</v>
      </c>
      <c r="E656" s="62" t="s">
        <v>392</v>
      </c>
      <c r="F656" s="10" t="s">
        <v>393</v>
      </c>
      <c r="G656" s="6" t="s">
        <v>346</v>
      </c>
      <c r="H656" s="6">
        <v>0</v>
      </c>
      <c r="I656" s="23">
        <v>3</v>
      </c>
      <c r="J656" s="6">
        <v>5</v>
      </c>
      <c r="K656" s="6">
        <v>3</v>
      </c>
      <c r="M656">
        <f>MATCH(F656,MSFD_Classified!$G$2:$G$506,0)</f>
        <v>243</v>
      </c>
      <c r="N656">
        <v>243</v>
      </c>
      <c r="O656" t="str">
        <f t="shared" si="10"/>
        <v>Pelagic Coastal Fish Crustacea Cephalopods Marine Biological Value</v>
      </c>
      <c r="P656" t="str">
        <f>INDEX(MSFD_Classified!$G$2:$G$506,Data!$N656,1)</f>
        <v>Pelagic Coastal Fish Crustacea Cephalopods Marine Biological Value</v>
      </c>
      <c r="Q656" t="str">
        <f>INDEX(MSFD_Classified!D$2:D$506,Data!$N656,1)</f>
        <v>D1 - Biological diversity</v>
      </c>
      <c r="R656" t="str">
        <f>INDEX(MSFD_Classified!E$2:E$506,Data!$N656,1)</f>
        <v>Pelagic habitats</v>
      </c>
      <c r="S656" t="str">
        <f>INDEX(MSFD_Classified!F$2:F$506,Data!$N656,1)</f>
        <v>Biodiversity Indices</v>
      </c>
    </row>
    <row r="657" spans="1:19" x14ac:dyDescent="0.25">
      <c r="A657" s="10">
        <v>7</v>
      </c>
      <c r="B657" s="10" t="s">
        <v>343</v>
      </c>
      <c r="C657" s="10" t="s">
        <v>344</v>
      </c>
      <c r="D657" s="6">
        <v>6</v>
      </c>
      <c r="E657" s="62" t="s">
        <v>211</v>
      </c>
      <c r="F657" s="10" t="s">
        <v>394</v>
      </c>
      <c r="G657" s="6" t="s">
        <v>346</v>
      </c>
      <c r="H657" s="6">
        <v>0</v>
      </c>
      <c r="I657" s="23">
        <v>3</v>
      </c>
      <c r="J657" s="6">
        <v>5</v>
      </c>
      <c r="K657" s="6">
        <v>2</v>
      </c>
      <c r="M657">
        <f>MATCH(F657,MSFD_Classified!$G$2:$G$506,0)</f>
        <v>244</v>
      </c>
      <c r="N657">
        <v>244</v>
      </c>
      <c r="O657" t="str">
        <f t="shared" si="10"/>
        <v>Demersal Coastal Fish Crustacea Cephalopods Marine Biological Value</v>
      </c>
      <c r="P657" t="str">
        <f>INDEX(MSFD_Classified!$G$2:$G$506,Data!$N657,1)</f>
        <v>Demersal Coastal Fish Crustacea Cephalopods Marine Biological Value</v>
      </c>
      <c r="Q657" t="str">
        <f>INDEX(MSFD_Classified!D$2:D$506,Data!$N657,1)</f>
        <v>D1 - Biological diversity</v>
      </c>
      <c r="R657" t="str">
        <f>INDEX(MSFD_Classified!E$2:E$506,Data!$N657,1)</f>
        <v>Benthic habitats</v>
      </c>
      <c r="S657" t="str">
        <f>INDEX(MSFD_Classified!F$2:F$506,Data!$N657,1)</f>
        <v>Biodiversity Indices</v>
      </c>
    </row>
    <row r="658" spans="1:19" x14ac:dyDescent="0.25">
      <c r="A658" s="10">
        <v>7</v>
      </c>
      <c r="B658" s="10" t="s">
        <v>343</v>
      </c>
      <c r="C658" s="10" t="s">
        <v>347</v>
      </c>
      <c r="D658" s="6">
        <v>7</v>
      </c>
      <c r="E658" s="62" t="s">
        <v>211</v>
      </c>
      <c r="F658" s="10" t="s">
        <v>394</v>
      </c>
      <c r="G658" s="6" t="s">
        <v>346</v>
      </c>
      <c r="H658" s="6">
        <v>0</v>
      </c>
      <c r="I658" s="23">
        <v>3</v>
      </c>
      <c r="J658" s="6">
        <v>5</v>
      </c>
      <c r="K658" s="6">
        <v>2</v>
      </c>
      <c r="M658">
        <f>MATCH(F658,MSFD_Classified!$G$2:$G$506,0)</f>
        <v>244</v>
      </c>
      <c r="N658">
        <v>244</v>
      </c>
      <c r="O658" t="str">
        <f t="shared" si="10"/>
        <v>Demersal Coastal Fish Crustacea Cephalopods Marine Biological Value</v>
      </c>
      <c r="P658" t="str">
        <f>INDEX(MSFD_Classified!$G$2:$G$506,Data!$N658,1)</f>
        <v>Demersal Coastal Fish Crustacea Cephalopods Marine Biological Value</v>
      </c>
      <c r="Q658" t="str">
        <f>INDEX(MSFD_Classified!D$2:D$506,Data!$N658,1)</f>
        <v>D1 - Biological diversity</v>
      </c>
      <c r="R658" t="str">
        <f>INDEX(MSFD_Classified!E$2:E$506,Data!$N658,1)</f>
        <v>Benthic habitats</v>
      </c>
      <c r="S658" t="str">
        <f>INDEX(MSFD_Classified!F$2:F$506,Data!$N658,1)</f>
        <v>Biodiversity Indices</v>
      </c>
    </row>
    <row r="659" spans="1:19" x14ac:dyDescent="0.25">
      <c r="A659" s="10">
        <v>7</v>
      </c>
      <c r="B659" s="10" t="s">
        <v>343</v>
      </c>
      <c r="C659" s="10" t="s">
        <v>348</v>
      </c>
      <c r="D659" s="6">
        <v>8</v>
      </c>
      <c r="E659" s="62" t="s">
        <v>211</v>
      </c>
      <c r="F659" s="10" t="s">
        <v>394</v>
      </c>
      <c r="G659" s="6" t="s">
        <v>346</v>
      </c>
      <c r="H659" s="6">
        <v>0</v>
      </c>
      <c r="I659" s="23">
        <v>3</v>
      </c>
      <c r="J659" s="6">
        <v>5</v>
      </c>
      <c r="K659" s="6">
        <v>3</v>
      </c>
      <c r="M659">
        <f>MATCH(F659,MSFD_Classified!$G$2:$G$506,0)</f>
        <v>244</v>
      </c>
      <c r="N659">
        <v>244</v>
      </c>
      <c r="O659" t="str">
        <f t="shared" si="10"/>
        <v>Demersal Coastal Fish Crustacea Cephalopods Marine Biological Value</v>
      </c>
      <c r="P659" t="str">
        <f>INDEX(MSFD_Classified!$G$2:$G$506,Data!$N659,1)</f>
        <v>Demersal Coastal Fish Crustacea Cephalopods Marine Biological Value</v>
      </c>
      <c r="Q659" t="str">
        <f>INDEX(MSFD_Classified!D$2:D$506,Data!$N659,1)</f>
        <v>D1 - Biological diversity</v>
      </c>
      <c r="R659" t="str">
        <f>INDEX(MSFD_Classified!E$2:E$506,Data!$N659,1)</f>
        <v>Benthic habitats</v>
      </c>
      <c r="S659" t="str">
        <f>INDEX(MSFD_Classified!F$2:F$506,Data!$N659,1)</f>
        <v>Biodiversity Indices</v>
      </c>
    </row>
    <row r="660" spans="1:19" x14ac:dyDescent="0.25">
      <c r="A660" s="10">
        <v>7</v>
      </c>
      <c r="B660" s="10" t="s">
        <v>343</v>
      </c>
      <c r="C660" s="10" t="s">
        <v>350</v>
      </c>
      <c r="D660" s="6">
        <v>11</v>
      </c>
      <c r="E660" s="62" t="s">
        <v>211</v>
      </c>
      <c r="F660" s="10" t="s">
        <v>394</v>
      </c>
      <c r="G660" s="6" t="s">
        <v>346</v>
      </c>
      <c r="H660" s="6">
        <v>0</v>
      </c>
      <c r="I660" s="23">
        <v>3</v>
      </c>
      <c r="J660" s="6">
        <v>5</v>
      </c>
      <c r="K660" s="6">
        <v>3</v>
      </c>
      <c r="M660">
        <f>MATCH(F660,MSFD_Classified!$G$2:$G$506,0)</f>
        <v>244</v>
      </c>
      <c r="N660">
        <v>244</v>
      </c>
      <c r="O660" t="str">
        <f t="shared" si="10"/>
        <v>Demersal Coastal Fish Crustacea Cephalopods Marine Biological Value</v>
      </c>
      <c r="P660" t="str">
        <f>INDEX(MSFD_Classified!$G$2:$G$506,Data!$N660,1)</f>
        <v>Demersal Coastal Fish Crustacea Cephalopods Marine Biological Value</v>
      </c>
      <c r="Q660" t="str">
        <f>INDEX(MSFD_Classified!D$2:D$506,Data!$N660,1)</f>
        <v>D1 - Biological diversity</v>
      </c>
      <c r="R660" t="str">
        <f>INDEX(MSFD_Classified!E$2:E$506,Data!$N660,1)</f>
        <v>Benthic habitats</v>
      </c>
      <c r="S660" t="str">
        <f>INDEX(MSFD_Classified!F$2:F$506,Data!$N660,1)</f>
        <v>Biodiversity Indices</v>
      </c>
    </row>
    <row r="661" spans="1:19" x14ac:dyDescent="0.25">
      <c r="A661" s="10">
        <v>7</v>
      </c>
      <c r="B661" s="10" t="s">
        <v>343</v>
      </c>
      <c r="C661" s="10" t="s">
        <v>351</v>
      </c>
      <c r="D661" s="6">
        <v>12</v>
      </c>
      <c r="E661" s="62" t="s">
        <v>211</v>
      </c>
      <c r="F661" s="10" t="s">
        <v>394</v>
      </c>
      <c r="G661" s="6" t="s">
        <v>346</v>
      </c>
      <c r="H661" s="6">
        <v>0</v>
      </c>
      <c r="I661" s="23">
        <v>3</v>
      </c>
      <c r="J661" s="6">
        <v>5</v>
      </c>
      <c r="K661" s="6">
        <v>2</v>
      </c>
      <c r="M661">
        <f>MATCH(F661,MSFD_Classified!$G$2:$G$506,0)</f>
        <v>244</v>
      </c>
      <c r="N661">
        <v>244</v>
      </c>
      <c r="O661" t="str">
        <f t="shared" si="10"/>
        <v>Demersal Coastal Fish Crustacea Cephalopods Marine Biological Value</v>
      </c>
      <c r="P661" t="str">
        <f>INDEX(MSFD_Classified!$G$2:$G$506,Data!$N661,1)</f>
        <v>Demersal Coastal Fish Crustacea Cephalopods Marine Biological Value</v>
      </c>
      <c r="Q661" t="str">
        <f>INDEX(MSFD_Classified!D$2:D$506,Data!$N661,1)</f>
        <v>D1 - Biological diversity</v>
      </c>
      <c r="R661" t="str">
        <f>INDEX(MSFD_Classified!E$2:E$506,Data!$N661,1)</f>
        <v>Benthic habitats</v>
      </c>
      <c r="S661" t="str">
        <f>INDEX(MSFD_Classified!F$2:F$506,Data!$N661,1)</f>
        <v>Biodiversity Indices</v>
      </c>
    </row>
    <row r="662" spans="1:19" x14ac:dyDescent="0.25">
      <c r="A662" s="10">
        <v>7</v>
      </c>
      <c r="B662" s="10" t="s">
        <v>343</v>
      </c>
      <c r="C662" s="10" t="s">
        <v>388</v>
      </c>
      <c r="D662" s="6">
        <v>13</v>
      </c>
      <c r="E662" s="62" t="s">
        <v>211</v>
      </c>
      <c r="F662" s="10" t="s">
        <v>394</v>
      </c>
      <c r="G662" s="6" t="s">
        <v>346</v>
      </c>
      <c r="H662" s="6">
        <v>0</v>
      </c>
      <c r="I662" s="23">
        <v>3</v>
      </c>
      <c r="J662" s="6">
        <v>5</v>
      </c>
      <c r="K662" s="6">
        <v>2</v>
      </c>
      <c r="M662">
        <f>MATCH(F662,MSFD_Classified!$G$2:$G$506,0)</f>
        <v>244</v>
      </c>
      <c r="N662">
        <v>244</v>
      </c>
      <c r="O662" t="str">
        <f t="shared" si="10"/>
        <v>Demersal Coastal Fish Crustacea Cephalopods Marine Biological Value</v>
      </c>
      <c r="P662" t="str">
        <f>INDEX(MSFD_Classified!$G$2:$G$506,Data!$N662,1)</f>
        <v>Demersal Coastal Fish Crustacea Cephalopods Marine Biological Value</v>
      </c>
      <c r="Q662" t="str">
        <f>INDEX(MSFD_Classified!D$2:D$506,Data!$N662,1)</f>
        <v>D1 - Biological diversity</v>
      </c>
      <c r="R662" t="str">
        <f>INDEX(MSFD_Classified!E$2:E$506,Data!$N662,1)</f>
        <v>Benthic habitats</v>
      </c>
      <c r="S662" t="str">
        <f>INDEX(MSFD_Classified!F$2:F$506,Data!$N662,1)</f>
        <v>Biodiversity Indices</v>
      </c>
    </row>
    <row r="663" spans="1:19" x14ac:dyDescent="0.25">
      <c r="A663" s="10">
        <v>7</v>
      </c>
      <c r="B663" s="10" t="s">
        <v>343</v>
      </c>
      <c r="C663" s="10" t="s">
        <v>352</v>
      </c>
      <c r="D663" s="6">
        <v>16</v>
      </c>
      <c r="E663" s="62" t="s">
        <v>211</v>
      </c>
      <c r="F663" s="10" t="s">
        <v>394</v>
      </c>
      <c r="G663" s="6" t="s">
        <v>346</v>
      </c>
      <c r="H663" s="6">
        <v>0</v>
      </c>
      <c r="I663" s="23">
        <v>3</v>
      </c>
      <c r="J663" s="6">
        <v>5</v>
      </c>
      <c r="K663" s="6">
        <v>2</v>
      </c>
      <c r="M663">
        <f>MATCH(F663,MSFD_Classified!$G$2:$G$506,0)</f>
        <v>244</v>
      </c>
      <c r="N663">
        <v>244</v>
      </c>
      <c r="O663" t="str">
        <f t="shared" si="10"/>
        <v>Demersal Coastal Fish Crustacea Cephalopods Marine Biological Value</v>
      </c>
      <c r="P663" t="str">
        <f>INDEX(MSFD_Classified!$G$2:$G$506,Data!$N663,1)</f>
        <v>Demersal Coastal Fish Crustacea Cephalopods Marine Biological Value</v>
      </c>
      <c r="Q663" t="str">
        <f>INDEX(MSFD_Classified!D$2:D$506,Data!$N663,1)</f>
        <v>D1 - Biological diversity</v>
      </c>
      <c r="R663" t="str">
        <f>INDEX(MSFD_Classified!E$2:E$506,Data!$N663,1)</f>
        <v>Benthic habitats</v>
      </c>
      <c r="S663" t="str">
        <f>INDEX(MSFD_Classified!F$2:F$506,Data!$N663,1)</f>
        <v>Biodiversity Indices</v>
      </c>
    </row>
    <row r="664" spans="1:19" x14ac:dyDescent="0.25">
      <c r="A664" s="10">
        <v>7</v>
      </c>
      <c r="B664" s="10" t="s">
        <v>343</v>
      </c>
      <c r="C664" s="10" t="s">
        <v>353</v>
      </c>
      <c r="D664" s="6">
        <v>17</v>
      </c>
      <c r="E664" s="62" t="s">
        <v>211</v>
      </c>
      <c r="F664" s="10" t="s">
        <v>394</v>
      </c>
      <c r="G664" s="6" t="s">
        <v>346</v>
      </c>
      <c r="H664" s="6">
        <v>0</v>
      </c>
      <c r="I664" s="23">
        <v>3</v>
      </c>
      <c r="J664" s="6">
        <v>5</v>
      </c>
      <c r="K664" s="6">
        <v>2</v>
      </c>
      <c r="M664">
        <f>MATCH(F664,MSFD_Classified!$G$2:$G$506,0)</f>
        <v>244</v>
      </c>
      <c r="N664">
        <v>244</v>
      </c>
      <c r="O664" t="str">
        <f t="shared" si="10"/>
        <v>Demersal Coastal Fish Crustacea Cephalopods Marine Biological Value</v>
      </c>
      <c r="P664" t="str">
        <f>INDEX(MSFD_Classified!$G$2:$G$506,Data!$N664,1)</f>
        <v>Demersal Coastal Fish Crustacea Cephalopods Marine Biological Value</v>
      </c>
      <c r="Q664" t="str">
        <f>INDEX(MSFD_Classified!D$2:D$506,Data!$N664,1)</f>
        <v>D1 - Biological diversity</v>
      </c>
      <c r="R664" t="str">
        <f>INDEX(MSFD_Classified!E$2:E$506,Data!$N664,1)</f>
        <v>Benthic habitats</v>
      </c>
      <c r="S664" t="str">
        <f>INDEX(MSFD_Classified!F$2:F$506,Data!$N664,1)</f>
        <v>Biodiversity Indices</v>
      </c>
    </row>
    <row r="665" spans="1:19" x14ac:dyDescent="0.25">
      <c r="A665" s="10">
        <v>7</v>
      </c>
      <c r="B665" s="10" t="s">
        <v>343</v>
      </c>
      <c r="C665" s="10" t="s">
        <v>354</v>
      </c>
      <c r="D665" s="6">
        <v>18</v>
      </c>
      <c r="E665" s="62" t="s">
        <v>211</v>
      </c>
      <c r="F665" s="10" t="s">
        <v>394</v>
      </c>
      <c r="G665" s="6" t="s">
        <v>346</v>
      </c>
      <c r="H665" s="6">
        <v>0</v>
      </c>
      <c r="I665" s="23">
        <v>3</v>
      </c>
      <c r="J665" s="6">
        <v>5</v>
      </c>
      <c r="K665" s="6">
        <v>3</v>
      </c>
      <c r="M665">
        <f>MATCH(F665,MSFD_Classified!$G$2:$G$506,0)</f>
        <v>244</v>
      </c>
      <c r="N665">
        <v>244</v>
      </c>
      <c r="O665" t="str">
        <f t="shared" si="10"/>
        <v>Demersal Coastal Fish Crustacea Cephalopods Marine Biological Value</v>
      </c>
      <c r="P665" t="str">
        <f>INDEX(MSFD_Classified!$G$2:$G$506,Data!$N665,1)</f>
        <v>Demersal Coastal Fish Crustacea Cephalopods Marine Biological Value</v>
      </c>
      <c r="Q665" t="str">
        <f>INDEX(MSFD_Classified!D$2:D$506,Data!$N665,1)</f>
        <v>D1 - Biological diversity</v>
      </c>
      <c r="R665" t="str">
        <f>INDEX(MSFD_Classified!E$2:E$506,Data!$N665,1)</f>
        <v>Benthic habitats</v>
      </c>
      <c r="S665" t="str">
        <f>INDEX(MSFD_Classified!F$2:F$506,Data!$N665,1)</f>
        <v>Biodiversity Indices</v>
      </c>
    </row>
    <row r="666" spans="1:19" x14ac:dyDescent="0.25">
      <c r="A666" s="10">
        <v>7</v>
      </c>
      <c r="B666" s="10" t="s">
        <v>343</v>
      </c>
      <c r="C666" s="10" t="s">
        <v>356</v>
      </c>
      <c r="D666" s="6">
        <v>22</v>
      </c>
      <c r="E666" s="62" t="s">
        <v>211</v>
      </c>
      <c r="F666" s="10" t="s">
        <v>394</v>
      </c>
      <c r="G666" s="6" t="s">
        <v>346</v>
      </c>
      <c r="H666" s="6">
        <v>0</v>
      </c>
      <c r="I666" s="23">
        <v>3</v>
      </c>
      <c r="J666" s="6">
        <v>5</v>
      </c>
      <c r="K666" s="6">
        <v>2</v>
      </c>
      <c r="M666">
        <f>MATCH(F666,MSFD_Classified!$G$2:$G$506,0)</f>
        <v>244</v>
      </c>
      <c r="N666">
        <v>244</v>
      </c>
      <c r="O666" t="str">
        <f t="shared" si="10"/>
        <v>Demersal Coastal Fish Crustacea Cephalopods Marine Biological Value</v>
      </c>
      <c r="P666" t="str">
        <f>INDEX(MSFD_Classified!$G$2:$G$506,Data!$N666,1)</f>
        <v>Demersal Coastal Fish Crustacea Cephalopods Marine Biological Value</v>
      </c>
      <c r="Q666" t="str">
        <f>INDEX(MSFD_Classified!D$2:D$506,Data!$N666,1)</f>
        <v>D1 - Biological diversity</v>
      </c>
      <c r="R666" t="str">
        <f>INDEX(MSFD_Classified!E$2:E$506,Data!$N666,1)</f>
        <v>Benthic habitats</v>
      </c>
      <c r="S666" t="str">
        <f>INDEX(MSFD_Classified!F$2:F$506,Data!$N666,1)</f>
        <v>Biodiversity Indices</v>
      </c>
    </row>
    <row r="667" spans="1:19" x14ac:dyDescent="0.25">
      <c r="A667" s="10">
        <v>7</v>
      </c>
      <c r="B667" s="10" t="s">
        <v>343</v>
      </c>
      <c r="C667" s="10" t="s">
        <v>357</v>
      </c>
      <c r="D667" s="6">
        <v>23</v>
      </c>
      <c r="E667" s="62" t="s">
        <v>211</v>
      </c>
      <c r="F667" s="10" t="s">
        <v>394</v>
      </c>
      <c r="G667" s="6" t="s">
        <v>346</v>
      </c>
      <c r="H667" s="6">
        <v>0</v>
      </c>
      <c r="I667" s="23">
        <v>3</v>
      </c>
      <c r="J667" s="6">
        <v>5</v>
      </c>
      <c r="K667" s="6">
        <v>3</v>
      </c>
      <c r="M667">
        <f>MATCH(F667,MSFD_Classified!$G$2:$G$506,0)</f>
        <v>244</v>
      </c>
      <c r="N667">
        <v>244</v>
      </c>
      <c r="O667" t="str">
        <f t="shared" si="10"/>
        <v>Demersal Coastal Fish Crustacea Cephalopods Marine Biological Value</v>
      </c>
      <c r="P667" t="str">
        <f>INDEX(MSFD_Classified!$G$2:$G$506,Data!$N667,1)</f>
        <v>Demersal Coastal Fish Crustacea Cephalopods Marine Biological Value</v>
      </c>
      <c r="Q667" t="str">
        <f>INDEX(MSFD_Classified!D$2:D$506,Data!$N667,1)</f>
        <v>D1 - Biological diversity</v>
      </c>
      <c r="R667" t="str">
        <f>INDEX(MSFD_Classified!E$2:E$506,Data!$N667,1)</f>
        <v>Benthic habitats</v>
      </c>
      <c r="S667" t="str">
        <f>INDEX(MSFD_Classified!F$2:F$506,Data!$N667,1)</f>
        <v>Biodiversity Indices</v>
      </c>
    </row>
    <row r="668" spans="1:19" x14ac:dyDescent="0.25">
      <c r="A668" s="10">
        <v>7</v>
      </c>
      <c r="B668" s="10" t="s">
        <v>343</v>
      </c>
      <c r="C668" s="10" t="s">
        <v>358</v>
      </c>
      <c r="D668" s="6">
        <v>24</v>
      </c>
      <c r="E668" s="62" t="s">
        <v>211</v>
      </c>
      <c r="F668" s="10" t="s">
        <v>394</v>
      </c>
      <c r="G668" s="6" t="s">
        <v>346</v>
      </c>
      <c r="H668" s="6">
        <v>0</v>
      </c>
      <c r="I668" s="23">
        <v>3</v>
      </c>
      <c r="J668" s="6">
        <v>5</v>
      </c>
      <c r="K668" s="6">
        <v>2</v>
      </c>
      <c r="M668">
        <f>MATCH(F668,MSFD_Classified!$G$2:$G$506,0)</f>
        <v>244</v>
      </c>
      <c r="N668">
        <v>244</v>
      </c>
      <c r="O668" t="str">
        <f t="shared" si="10"/>
        <v>Demersal Coastal Fish Crustacea Cephalopods Marine Biological Value</v>
      </c>
      <c r="P668" t="str">
        <f>INDEX(MSFD_Classified!$G$2:$G$506,Data!$N668,1)</f>
        <v>Demersal Coastal Fish Crustacea Cephalopods Marine Biological Value</v>
      </c>
      <c r="Q668" t="str">
        <f>INDEX(MSFD_Classified!D$2:D$506,Data!$N668,1)</f>
        <v>D1 - Biological diversity</v>
      </c>
      <c r="R668" t="str">
        <f>INDEX(MSFD_Classified!E$2:E$506,Data!$N668,1)</f>
        <v>Benthic habitats</v>
      </c>
      <c r="S668" t="str">
        <f>INDEX(MSFD_Classified!F$2:F$506,Data!$N668,1)</f>
        <v>Biodiversity Indices</v>
      </c>
    </row>
    <row r="669" spans="1:19" x14ac:dyDescent="0.25">
      <c r="A669" s="10">
        <v>7</v>
      </c>
      <c r="B669" s="10" t="s">
        <v>343</v>
      </c>
      <c r="C669" s="10" t="s">
        <v>361</v>
      </c>
      <c r="D669" s="6">
        <v>28</v>
      </c>
      <c r="E669" s="62" t="s">
        <v>211</v>
      </c>
      <c r="F669" s="10" t="s">
        <v>394</v>
      </c>
      <c r="G669" s="6" t="s">
        <v>346</v>
      </c>
      <c r="H669" s="6">
        <v>0</v>
      </c>
      <c r="I669" s="23">
        <v>3</v>
      </c>
      <c r="J669" s="6">
        <v>5</v>
      </c>
      <c r="K669" s="6">
        <v>3</v>
      </c>
      <c r="M669">
        <f>MATCH(F669,MSFD_Classified!$G$2:$G$506,0)</f>
        <v>244</v>
      </c>
      <c r="N669">
        <v>244</v>
      </c>
      <c r="O669" t="str">
        <f t="shared" si="10"/>
        <v>Demersal Coastal Fish Crustacea Cephalopods Marine Biological Value</v>
      </c>
      <c r="P669" t="str">
        <f>INDEX(MSFD_Classified!$G$2:$G$506,Data!$N669,1)</f>
        <v>Demersal Coastal Fish Crustacea Cephalopods Marine Biological Value</v>
      </c>
      <c r="Q669" t="str">
        <f>INDEX(MSFD_Classified!D$2:D$506,Data!$N669,1)</f>
        <v>D1 - Biological diversity</v>
      </c>
      <c r="R669" t="str">
        <f>INDEX(MSFD_Classified!E$2:E$506,Data!$N669,1)</f>
        <v>Benthic habitats</v>
      </c>
      <c r="S669" t="str">
        <f>INDEX(MSFD_Classified!F$2:F$506,Data!$N669,1)</f>
        <v>Biodiversity Indices</v>
      </c>
    </row>
    <row r="670" spans="1:19" x14ac:dyDescent="0.25">
      <c r="A670" s="10">
        <v>7</v>
      </c>
      <c r="B670" s="10" t="s">
        <v>343</v>
      </c>
      <c r="C670" s="10" t="s">
        <v>364</v>
      </c>
      <c r="D670" s="6">
        <v>32</v>
      </c>
      <c r="E670" s="62" t="s">
        <v>211</v>
      </c>
      <c r="F670" s="10" t="s">
        <v>394</v>
      </c>
      <c r="G670" s="6" t="s">
        <v>346</v>
      </c>
      <c r="H670" s="6">
        <v>0</v>
      </c>
      <c r="I670" s="23">
        <v>3</v>
      </c>
      <c r="J670" s="6">
        <v>5</v>
      </c>
      <c r="K670" s="6">
        <v>4</v>
      </c>
      <c r="M670">
        <f>MATCH(F670,MSFD_Classified!$G$2:$G$506,0)</f>
        <v>244</v>
      </c>
      <c r="N670">
        <v>244</v>
      </c>
      <c r="O670" t="str">
        <f t="shared" si="10"/>
        <v>Demersal Coastal Fish Crustacea Cephalopods Marine Biological Value</v>
      </c>
      <c r="P670" t="str">
        <f>INDEX(MSFD_Classified!$G$2:$G$506,Data!$N670,1)</f>
        <v>Demersal Coastal Fish Crustacea Cephalopods Marine Biological Value</v>
      </c>
      <c r="Q670" t="str">
        <f>INDEX(MSFD_Classified!D$2:D$506,Data!$N670,1)</f>
        <v>D1 - Biological diversity</v>
      </c>
      <c r="R670" t="str">
        <f>INDEX(MSFD_Classified!E$2:E$506,Data!$N670,1)</f>
        <v>Benthic habitats</v>
      </c>
      <c r="S670" t="str">
        <f>INDEX(MSFD_Classified!F$2:F$506,Data!$N670,1)</f>
        <v>Biodiversity Indices</v>
      </c>
    </row>
    <row r="671" spans="1:19" x14ac:dyDescent="0.25">
      <c r="A671" s="10">
        <v>7</v>
      </c>
      <c r="B671" s="10" t="s">
        <v>343</v>
      </c>
      <c r="C671" s="10" t="s">
        <v>365</v>
      </c>
      <c r="D671" s="6">
        <v>33</v>
      </c>
      <c r="E671" s="62" t="s">
        <v>211</v>
      </c>
      <c r="F671" s="10" t="s">
        <v>394</v>
      </c>
      <c r="G671" s="6" t="s">
        <v>346</v>
      </c>
      <c r="H671" s="6">
        <v>0</v>
      </c>
      <c r="I671" s="23">
        <v>3</v>
      </c>
      <c r="J671" s="6">
        <v>5</v>
      </c>
      <c r="K671" s="6">
        <v>3</v>
      </c>
      <c r="M671">
        <f>MATCH(F671,MSFD_Classified!$G$2:$G$506,0)</f>
        <v>244</v>
      </c>
      <c r="N671">
        <v>244</v>
      </c>
      <c r="O671" t="str">
        <f t="shared" si="10"/>
        <v>Demersal Coastal Fish Crustacea Cephalopods Marine Biological Value</v>
      </c>
      <c r="P671" t="str">
        <f>INDEX(MSFD_Classified!$G$2:$G$506,Data!$N671,1)</f>
        <v>Demersal Coastal Fish Crustacea Cephalopods Marine Biological Value</v>
      </c>
      <c r="Q671" t="str">
        <f>INDEX(MSFD_Classified!D$2:D$506,Data!$N671,1)</f>
        <v>D1 - Biological diversity</v>
      </c>
      <c r="R671" t="str">
        <f>INDEX(MSFD_Classified!E$2:E$506,Data!$N671,1)</f>
        <v>Benthic habitats</v>
      </c>
      <c r="S671" t="str">
        <f>INDEX(MSFD_Classified!F$2:F$506,Data!$N671,1)</f>
        <v>Biodiversity Indices</v>
      </c>
    </row>
    <row r="672" spans="1:19" x14ac:dyDescent="0.25">
      <c r="A672" s="10">
        <v>7</v>
      </c>
      <c r="B672" s="10" t="s">
        <v>343</v>
      </c>
      <c r="C672" s="10" t="s">
        <v>366</v>
      </c>
      <c r="D672" s="6">
        <v>34</v>
      </c>
      <c r="E672" s="62" t="s">
        <v>211</v>
      </c>
      <c r="F672" s="10" t="s">
        <v>394</v>
      </c>
      <c r="G672" s="6" t="s">
        <v>346</v>
      </c>
      <c r="H672" s="6">
        <v>0</v>
      </c>
      <c r="I672" s="23">
        <v>3</v>
      </c>
      <c r="J672" s="6">
        <v>5</v>
      </c>
      <c r="K672" s="6">
        <v>2</v>
      </c>
      <c r="M672">
        <f>MATCH(F672,MSFD_Classified!$G$2:$G$506,0)</f>
        <v>244</v>
      </c>
      <c r="N672">
        <v>244</v>
      </c>
      <c r="O672" t="str">
        <f t="shared" si="10"/>
        <v>Demersal Coastal Fish Crustacea Cephalopods Marine Biological Value</v>
      </c>
      <c r="P672" t="str">
        <f>INDEX(MSFD_Classified!$G$2:$G$506,Data!$N672,1)</f>
        <v>Demersal Coastal Fish Crustacea Cephalopods Marine Biological Value</v>
      </c>
      <c r="Q672" t="str">
        <f>INDEX(MSFD_Classified!D$2:D$506,Data!$N672,1)</f>
        <v>D1 - Biological diversity</v>
      </c>
      <c r="R672" t="str">
        <f>INDEX(MSFD_Classified!E$2:E$506,Data!$N672,1)</f>
        <v>Benthic habitats</v>
      </c>
      <c r="S672" t="str">
        <f>INDEX(MSFD_Classified!F$2:F$506,Data!$N672,1)</f>
        <v>Biodiversity Indices</v>
      </c>
    </row>
    <row r="673" spans="1:19" x14ac:dyDescent="0.25">
      <c r="A673" s="10">
        <v>7</v>
      </c>
      <c r="B673" s="10" t="s">
        <v>343</v>
      </c>
      <c r="C673" s="10" t="s">
        <v>368</v>
      </c>
      <c r="D673" s="6">
        <v>37</v>
      </c>
      <c r="E673" s="62" t="s">
        <v>211</v>
      </c>
      <c r="F673" s="10" t="s">
        <v>394</v>
      </c>
      <c r="G673" s="6" t="s">
        <v>346</v>
      </c>
      <c r="H673" s="6">
        <v>0</v>
      </c>
      <c r="I673" s="23">
        <v>3</v>
      </c>
      <c r="J673" s="6">
        <v>5</v>
      </c>
      <c r="K673" s="6">
        <v>4</v>
      </c>
      <c r="M673">
        <f>MATCH(F673,MSFD_Classified!$G$2:$G$506,0)</f>
        <v>244</v>
      </c>
      <c r="N673">
        <v>244</v>
      </c>
      <c r="O673" t="str">
        <f t="shared" si="10"/>
        <v>Demersal Coastal Fish Crustacea Cephalopods Marine Biological Value</v>
      </c>
      <c r="P673" t="str">
        <f>INDEX(MSFD_Classified!$G$2:$G$506,Data!$N673,1)</f>
        <v>Demersal Coastal Fish Crustacea Cephalopods Marine Biological Value</v>
      </c>
      <c r="Q673" t="str">
        <f>INDEX(MSFD_Classified!D$2:D$506,Data!$N673,1)</f>
        <v>D1 - Biological diversity</v>
      </c>
      <c r="R673" t="str">
        <f>INDEX(MSFD_Classified!E$2:E$506,Data!$N673,1)</f>
        <v>Benthic habitats</v>
      </c>
      <c r="S673" t="str">
        <f>INDEX(MSFD_Classified!F$2:F$506,Data!$N673,1)</f>
        <v>Biodiversity Indices</v>
      </c>
    </row>
    <row r="674" spans="1:19" x14ac:dyDescent="0.25">
      <c r="A674" s="10">
        <v>7</v>
      </c>
      <c r="B674" s="10" t="s">
        <v>343</v>
      </c>
      <c r="C674" s="10" t="s">
        <v>369</v>
      </c>
      <c r="D674" s="6">
        <v>38</v>
      </c>
      <c r="E674" s="62" t="s">
        <v>211</v>
      </c>
      <c r="F674" s="10" t="s">
        <v>394</v>
      </c>
      <c r="G674" s="6" t="s">
        <v>346</v>
      </c>
      <c r="H674" s="6">
        <v>0</v>
      </c>
      <c r="I674" s="23">
        <v>3</v>
      </c>
      <c r="J674" s="6">
        <v>5</v>
      </c>
      <c r="K674" s="6">
        <v>3</v>
      </c>
      <c r="M674">
        <f>MATCH(F674,MSFD_Classified!$G$2:$G$506,0)</f>
        <v>244</v>
      </c>
      <c r="N674">
        <v>244</v>
      </c>
      <c r="O674" t="str">
        <f t="shared" si="10"/>
        <v>Demersal Coastal Fish Crustacea Cephalopods Marine Biological Value</v>
      </c>
      <c r="P674" t="str">
        <f>INDEX(MSFD_Classified!$G$2:$G$506,Data!$N674,1)</f>
        <v>Demersal Coastal Fish Crustacea Cephalopods Marine Biological Value</v>
      </c>
      <c r="Q674" t="str">
        <f>INDEX(MSFD_Classified!D$2:D$506,Data!$N674,1)</f>
        <v>D1 - Biological diversity</v>
      </c>
      <c r="R674" t="str">
        <f>INDEX(MSFD_Classified!E$2:E$506,Data!$N674,1)</f>
        <v>Benthic habitats</v>
      </c>
      <c r="S674" t="str">
        <f>INDEX(MSFD_Classified!F$2:F$506,Data!$N674,1)</f>
        <v>Biodiversity Indices</v>
      </c>
    </row>
    <row r="675" spans="1:19" x14ac:dyDescent="0.25">
      <c r="A675" s="10">
        <v>7</v>
      </c>
      <c r="B675" s="10" t="s">
        <v>343</v>
      </c>
      <c r="C675" s="10" t="s">
        <v>370</v>
      </c>
      <c r="D675" s="6">
        <v>39</v>
      </c>
      <c r="E675" s="62" t="s">
        <v>211</v>
      </c>
      <c r="F675" s="10" t="s">
        <v>394</v>
      </c>
      <c r="G675" s="6" t="s">
        <v>346</v>
      </c>
      <c r="H675" s="6">
        <v>0</v>
      </c>
      <c r="I675" s="23">
        <v>3</v>
      </c>
      <c r="J675" s="6">
        <v>5</v>
      </c>
      <c r="K675" s="6">
        <v>3</v>
      </c>
      <c r="M675">
        <f>MATCH(F675,MSFD_Classified!$G$2:$G$506,0)</f>
        <v>244</v>
      </c>
      <c r="N675">
        <v>244</v>
      </c>
      <c r="O675" t="str">
        <f t="shared" si="10"/>
        <v>Demersal Coastal Fish Crustacea Cephalopods Marine Biological Value</v>
      </c>
      <c r="P675" t="str">
        <f>INDEX(MSFD_Classified!$G$2:$G$506,Data!$N675,1)</f>
        <v>Demersal Coastal Fish Crustacea Cephalopods Marine Biological Value</v>
      </c>
      <c r="Q675" t="str">
        <f>INDEX(MSFD_Classified!D$2:D$506,Data!$N675,1)</f>
        <v>D1 - Biological diversity</v>
      </c>
      <c r="R675" t="str">
        <f>INDEX(MSFD_Classified!E$2:E$506,Data!$N675,1)</f>
        <v>Benthic habitats</v>
      </c>
      <c r="S675" t="str">
        <f>INDEX(MSFD_Classified!F$2:F$506,Data!$N675,1)</f>
        <v>Biodiversity Indices</v>
      </c>
    </row>
    <row r="676" spans="1:19" x14ac:dyDescent="0.25">
      <c r="A676" s="10">
        <v>7</v>
      </c>
      <c r="B676" s="10" t="s">
        <v>343</v>
      </c>
      <c r="C676" s="10" t="s">
        <v>373</v>
      </c>
      <c r="D676" s="6">
        <v>43</v>
      </c>
      <c r="E676" s="62" t="s">
        <v>211</v>
      </c>
      <c r="F676" s="10" t="s">
        <v>394</v>
      </c>
      <c r="G676" s="6" t="s">
        <v>346</v>
      </c>
      <c r="H676" s="6">
        <v>0</v>
      </c>
      <c r="I676" s="23">
        <v>3</v>
      </c>
      <c r="J676" s="6">
        <v>5</v>
      </c>
      <c r="K676" s="6">
        <v>4</v>
      </c>
      <c r="M676">
        <f>MATCH(F676,MSFD_Classified!$G$2:$G$506,0)</f>
        <v>244</v>
      </c>
      <c r="N676">
        <v>244</v>
      </c>
      <c r="O676" t="str">
        <f t="shared" si="10"/>
        <v>Demersal Coastal Fish Crustacea Cephalopods Marine Biological Value</v>
      </c>
      <c r="P676" t="str">
        <f>INDEX(MSFD_Classified!$G$2:$G$506,Data!$N676,1)</f>
        <v>Demersal Coastal Fish Crustacea Cephalopods Marine Biological Value</v>
      </c>
      <c r="Q676" t="str">
        <f>INDEX(MSFD_Classified!D$2:D$506,Data!$N676,1)</f>
        <v>D1 - Biological diversity</v>
      </c>
      <c r="R676" t="str">
        <f>INDEX(MSFD_Classified!E$2:E$506,Data!$N676,1)</f>
        <v>Benthic habitats</v>
      </c>
      <c r="S676" t="str">
        <f>INDEX(MSFD_Classified!F$2:F$506,Data!$N676,1)</f>
        <v>Biodiversity Indices</v>
      </c>
    </row>
    <row r="677" spans="1:19" x14ac:dyDescent="0.25">
      <c r="A677" s="10">
        <v>7</v>
      </c>
      <c r="B677" s="10" t="s">
        <v>343</v>
      </c>
      <c r="C677" s="10" t="s">
        <v>374</v>
      </c>
      <c r="D677" s="6">
        <v>44</v>
      </c>
      <c r="E677" s="62" t="s">
        <v>211</v>
      </c>
      <c r="F677" s="10" t="s">
        <v>394</v>
      </c>
      <c r="G677" s="6" t="s">
        <v>346</v>
      </c>
      <c r="H677" s="6">
        <v>0</v>
      </c>
      <c r="I677" s="23">
        <v>3</v>
      </c>
      <c r="J677" s="6">
        <v>5</v>
      </c>
      <c r="K677" s="6">
        <v>4</v>
      </c>
      <c r="M677">
        <f>MATCH(F677,MSFD_Classified!$G$2:$G$506,0)</f>
        <v>244</v>
      </c>
      <c r="N677">
        <v>244</v>
      </c>
      <c r="O677" t="str">
        <f t="shared" si="10"/>
        <v>Demersal Coastal Fish Crustacea Cephalopods Marine Biological Value</v>
      </c>
      <c r="P677" t="str">
        <f>INDEX(MSFD_Classified!$G$2:$G$506,Data!$N677,1)</f>
        <v>Demersal Coastal Fish Crustacea Cephalopods Marine Biological Value</v>
      </c>
      <c r="Q677" t="str">
        <f>INDEX(MSFD_Classified!D$2:D$506,Data!$N677,1)</f>
        <v>D1 - Biological diversity</v>
      </c>
      <c r="R677" t="str">
        <f>INDEX(MSFD_Classified!E$2:E$506,Data!$N677,1)</f>
        <v>Benthic habitats</v>
      </c>
      <c r="S677" t="str">
        <f>INDEX(MSFD_Classified!F$2:F$506,Data!$N677,1)</f>
        <v>Biodiversity Indices</v>
      </c>
    </row>
    <row r="678" spans="1:19" x14ac:dyDescent="0.25">
      <c r="A678" s="10">
        <v>7</v>
      </c>
      <c r="B678" s="10" t="s">
        <v>343</v>
      </c>
      <c r="C678" s="10" t="s">
        <v>376</v>
      </c>
      <c r="D678" s="6">
        <v>48</v>
      </c>
      <c r="E678" s="62" t="s">
        <v>211</v>
      </c>
      <c r="F678" s="10" t="s">
        <v>394</v>
      </c>
      <c r="G678" s="6" t="s">
        <v>346</v>
      </c>
      <c r="H678" s="6">
        <v>0</v>
      </c>
      <c r="I678" s="23">
        <v>3</v>
      </c>
      <c r="J678" s="6">
        <v>5</v>
      </c>
      <c r="K678" s="6">
        <v>4</v>
      </c>
      <c r="M678">
        <f>MATCH(F678,MSFD_Classified!$G$2:$G$506,0)</f>
        <v>244</v>
      </c>
      <c r="N678">
        <v>244</v>
      </c>
      <c r="O678" t="str">
        <f t="shared" si="10"/>
        <v>Demersal Coastal Fish Crustacea Cephalopods Marine Biological Value</v>
      </c>
      <c r="P678" t="str">
        <f>INDEX(MSFD_Classified!$G$2:$G$506,Data!$N678,1)</f>
        <v>Demersal Coastal Fish Crustacea Cephalopods Marine Biological Value</v>
      </c>
      <c r="Q678" t="str">
        <f>INDEX(MSFD_Classified!D$2:D$506,Data!$N678,1)</f>
        <v>D1 - Biological diversity</v>
      </c>
      <c r="R678" t="str">
        <f>INDEX(MSFD_Classified!E$2:E$506,Data!$N678,1)</f>
        <v>Benthic habitats</v>
      </c>
      <c r="S678" t="str">
        <f>INDEX(MSFD_Classified!F$2:F$506,Data!$N678,1)</f>
        <v>Biodiversity Indices</v>
      </c>
    </row>
    <row r="679" spans="1:19" x14ac:dyDescent="0.25">
      <c r="A679" s="10">
        <v>7</v>
      </c>
      <c r="B679" s="10" t="s">
        <v>343</v>
      </c>
      <c r="C679" s="10" t="s">
        <v>381</v>
      </c>
      <c r="D679" s="6">
        <v>54</v>
      </c>
      <c r="E679" s="62" t="s">
        <v>211</v>
      </c>
      <c r="F679" s="10" t="s">
        <v>394</v>
      </c>
      <c r="G679" s="6" t="s">
        <v>346</v>
      </c>
      <c r="H679" s="6">
        <v>0</v>
      </c>
      <c r="I679" s="23">
        <v>3</v>
      </c>
      <c r="J679" s="6">
        <v>5</v>
      </c>
      <c r="K679" s="6">
        <v>3</v>
      </c>
      <c r="M679">
        <f>MATCH(F679,MSFD_Classified!$G$2:$G$506,0)</f>
        <v>244</v>
      </c>
      <c r="N679">
        <v>244</v>
      </c>
      <c r="O679" t="str">
        <f t="shared" si="10"/>
        <v>Demersal Coastal Fish Crustacea Cephalopods Marine Biological Value</v>
      </c>
      <c r="P679" t="str">
        <f>INDEX(MSFD_Classified!$G$2:$G$506,Data!$N679,1)</f>
        <v>Demersal Coastal Fish Crustacea Cephalopods Marine Biological Value</v>
      </c>
      <c r="Q679" t="str">
        <f>INDEX(MSFD_Classified!D$2:D$506,Data!$N679,1)</f>
        <v>D1 - Biological diversity</v>
      </c>
      <c r="R679" t="str">
        <f>INDEX(MSFD_Classified!E$2:E$506,Data!$N679,1)</f>
        <v>Benthic habitats</v>
      </c>
      <c r="S679" t="str">
        <f>INDEX(MSFD_Classified!F$2:F$506,Data!$N679,1)</f>
        <v>Biodiversity Indices</v>
      </c>
    </row>
    <row r="680" spans="1:19" x14ac:dyDescent="0.25">
      <c r="A680" s="10">
        <v>7</v>
      </c>
      <c r="B680" s="10" t="s">
        <v>343</v>
      </c>
      <c r="C680" s="10" t="s">
        <v>382</v>
      </c>
      <c r="D680" s="6">
        <v>55</v>
      </c>
      <c r="E680" s="62" t="s">
        <v>211</v>
      </c>
      <c r="F680" s="10" t="s">
        <v>394</v>
      </c>
      <c r="G680" s="6" t="s">
        <v>346</v>
      </c>
      <c r="H680" s="6">
        <v>0</v>
      </c>
      <c r="I680" s="23">
        <v>3</v>
      </c>
      <c r="J680" s="6">
        <v>5</v>
      </c>
      <c r="K680" s="6">
        <v>3</v>
      </c>
      <c r="M680">
        <f>MATCH(F680,MSFD_Classified!$G$2:$G$506,0)</f>
        <v>244</v>
      </c>
      <c r="N680">
        <v>244</v>
      </c>
      <c r="O680" t="str">
        <f t="shared" si="10"/>
        <v>Demersal Coastal Fish Crustacea Cephalopods Marine Biological Value</v>
      </c>
      <c r="P680" t="str">
        <f>INDEX(MSFD_Classified!$G$2:$G$506,Data!$N680,1)</f>
        <v>Demersal Coastal Fish Crustacea Cephalopods Marine Biological Value</v>
      </c>
      <c r="Q680" t="str">
        <f>INDEX(MSFD_Classified!D$2:D$506,Data!$N680,1)</f>
        <v>D1 - Biological diversity</v>
      </c>
      <c r="R680" t="str">
        <f>INDEX(MSFD_Classified!E$2:E$506,Data!$N680,1)</f>
        <v>Benthic habitats</v>
      </c>
      <c r="S680" t="str">
        <f>INDEX(MSFD_Classified!F$2:F$506,Data!$N680,1)</f>
        <v>Biodiversity Indices</v>
      </c>
    </row>
    <row r="681" spans="1:19" x14ac:dyDescent="0.25">
      <c r="A681" s="10">
        <v>7</v>
      </c>
      <c r="B681" s="10" t="s">
        <v>343</v>
      </c>
      <c r="C681" s="10" t="s">
        <v>388</v>
      </c>
      <c r="D681" s="6">
        <v>13</v>
      </c>
      <c r="E681" s="62" t="s">
        <v>392</v>
      </c>
      <c r="F681" s="10" t="s">
        <v>395</v>
      </c>
      <c r="G681" s="6" t="s">
        <v>346</v>
      </c>
      <c r="H681" s="6">
        <v>0</v>
      </c>
      <c r="I681" s="23">
        <v>3</v>
      </c>
      <c r="J681" s="6">
        <v>5</v>
      </c>
      <c r="K681" s="6">
        <v>2</v>
      </c>
      <c r="M681">
        <f>MATCH(F681,MSFD_Classified!$G$2:$G$506,0)</f>
        <v>245</v>
      </c>
      <c r="N681">
        <v>245</v>
      </c>
      <c r="O681" t="str">
        <f t="shared" si="10"/>
        <v>Deep Coastal Fish Crustacea Cephalopods Marine Biological Value</v>
      </c>
      <c r="P681" t="str">
        <f>INDEX(MSFD_Classified!$G$2:$G$506,Data!$N681,1)</f>
        <v>Deep Coastal Fish Crustacea Cephalopods Marine Biological Value</v>
      </c>
      <c r="Q681" t="str">
        <f>INDEX(MSFD_Classified!D$2:D$506,Data!$N681,1)</f>
        <v>D1 - Biological diversity</v>
      </c>
      <c r="R681" t="str">
        <f>INDEX(MSFD_Classified!E$2:E$506,Data!$N681,1)</f>
        <v>Benthic habitats</v>
      </c>
      <c r="S681" t="str">
        <f>INDEX(MSFD_Classified!F$2:F$506,Data!$N681,1)</f>
        <v>Biodiversity Indices</v>
      </c>
    </row>
    <row r="682" spans="1:19" x14ac:dyDescent="0.25">
      <c r="A682" s="10">
        <v>7</v>
      </c>
      <c r="B682" s="10" t="s">
        <v>343</v>
      </c>
      <c r="C682" s="10" t="s">
        <v>354</v>
      </c>
      <c r="D682" s="6">
        <v>18</v>
      </c>
      <c r="E682" s="62" t="s">
        <v>392</v>
      </c>
      <c r="F682" s="10" t="s">
        <v>395</v>
      </c>
      <c r="G682" s="6" t="s">
        <v>346</v>
      </c>
      <c r="H682" s="6">
        <v>0</v>
      </c>
      <c r="I682" s="23">
        <v>3</v>
      </c>
      <c r="J682" s="6">
        <v>5</v>
      </c>
      <c r="K682" s="6">
        <v>4</v>
      </c>
      <c r="M682">
        <f>MATCH(F682,MSFD_Classified!$G$2:$G$506,0)</f>
        <v>245</v>
      </c>
      <c r="N682">
        <v>245</v>
      </c>
      <c r="O682" t="str">
        <f t="shared" si="10"/>
        <v>Deep Coastal Fish Crustacea Cephalopods Marine Biological Value</v>
      </c>
      <c r="P682" t="str">
        <f>INDEX(MSFD_Classified!$G$2:$G$506,Data!$N682,1)</f>
        <v>Deep Coastal Fish Crustacea Cephalopods Marine Biological Value</v>
      </c>
      <c r="Q682" t="str">
        <f>INDEX(MSFD_Classified!D$2:D$506,Data!$N682,1)</f>
        <v>D1 - Biological diversity</v>
      </c>
      <c r="R682" t="str">
        <f>INDEX(MSFD_Classified!E$2:E$506,Data!$N682,1)</f>
        <v>Benthic habitats</v>
      </c>
      <c r="S682" t="str">
        <f>INDEX(MSFD_Classified!F$2:F$506,Data!$N682,1)</f>
        <v>Biodiversity Indices</v>
      </c>
    </row>
    <row r="683" spans="1:19" x14ac:dyDescent="0.25">
      <c r="A683" s="10">
        <v>7</v>
      </c>
      <c r="B683" s="10" t="s">
        <v>343</v>
      </c>
      <c r="C683" s="10" t="s">
        <v>362</v>
      </c>
      <c r="D683" s="6">
        <v>29</v>
      </c>
      <c r="E683" s="62" t="s">
        <v>392</v>
      </c>
      <c r="F683" s="10" t="s">
        <v>395</v>
      </c>
      <c r="G683" s="6" t="s">
        <v>346</v>
      </c>
      <c r="H683" s="6">
        <v>0</v>
      </c>
      <c r="I683" s="23">
        <v>3</v>
      </c>
      <c r="J683" s="6">
        <v>5</v>
      </c>
      <c r="K683" s="6">
        <v>4</v>
      </c>
      <c r="M683">
        <f>MATCH(F683,MSFD_Classified!$G$2:$G$506,0)</f>
        <v>245</v>
      </c>
      <c r="N683">
        <v>245</v>
      </c>
      <c r="O683" t="str">
        <f t="shared" si="10"/>
        <v>Deep Coastal Fish Crustacea Cephalopods Marine Biological Value</v>
      </c>
      <c r="P683" t="str">
        <f>INDEX(MSFD_Classified!$G$2:$G$506,Data!$N683,1)</f>
        <v>Deep Coastal Fish Crustacea Cephalopods Marine Biological Value</v>
      </c>
      <c r="Q683" t="str">
        <f>INDEX(MSFD_Classified!D$2:D$506,Data!$N683,1)</f>
        <v>D1 - Biological diversity</v>
      </c>
      <c r="R683" t="str">
        <f>INDEX(MSFD_Classified!E$2:E$506,Data!$N683,1)</f>
        <v>Benthic habitats</v>
      </c>
      <c r="S683" t="str">
        <f>INDEX(MSFD_Classified!F$2:F$506,Data!$N683,1)</f>
        <v>Biodiversity Indices</v>
      </c>
    </row>
    <row r="684" spans="1:19" x14ac:dyDescent="0.25">
      <c r="A684" s="10">
        <v>7</v>
      </c>
      <c r="B684" s="10" t="s">
        <v>343</v>
      </c>
      <c r="C684" s="10" t="s">
        <v>366</v>
      </c>
      <c r="D684" s="6">
        <v>34</v>
      </c>
      <c r="E684" s="62" t="s">
        <v>392</v>
      </c>
      <c r="F684" s="10" t="s">
        <v>395</v>
      </c>
      <c r="G684" s="6" t="s">
        <v>346</v>
      </c>
      <c r="H684" s="6">
        <v>0</v>
      </c>
      <c r="I684" s="23">
        <v>3</v>
      </c>
      <c r="J684" s="6">
        <v>5</v>
      </c>
      <c r="K684" s="6">
        <v>4</v>
      </c>
      <c r="M684">
        <f>MATCH(F684,MSFD_Classified!$G$2:$G$506,0)</f>
        <v>245</v>
      </c>
      <c r="N684">
        <v>245</v>
      </c>
      <c r="O684" t="str">
        <f t="shared" si="10"/>
        <v>Deep Coastal Fish Crustacea Cephalopods Marine Biological Value</v>
      </c>
      <c r="P684" t="str">
        <f>INDEX(MSFD_Classified!$G$2:$G$506,Data!$N684,1)</f>
        <v>Deep Coastal Fish Crustacea Cephalopods Marine Biological Value</v>
      </c>
      <c r="Q684" t="str">
        <f>INDEX(MSFD_Classified!D$2:D$506,Data!$N684,1)</f>
        <v>D1 - Biological diversity</v>
      </c>
      <c r="R684" t="str">
        <f>INDEX(MSFD_Classified!E$2:E$506,Data!$N684,1)</f>
        <v>Benthic habitats</v>
      </c>
      <c r="S684" t="str">
        <f>INDEX(MSFD_Classified!F$2:F$506,Data!$N684,1)</f>
        <v>Biodiversity Indices</v>
      </c>
    </row>
    <row r="685" spans="1:19" x14ac:dyDescent="0.25">
      <c r="A685" s="10">
        <v>7</v>
      </c>
      <c r="B685" s="10" t="s">
        <v>343</v>
      </c>
      <c r="C685" s="10" t="s">
        <v>367</v>
      </c>
      <c r="D685" s="6">
        <v>35</v>
      </c>
      <c r="E685" s="62" t="s">
        <v>392</v>
      </c>
      <c r="F685" s="10" t="s">
        <v>395</v>
      </c>
      <c r="G685" s="6" t="s">
        <v>346</v>
      </c>
      <c r="H685" s="6">
        <v>0</v>
      </c>
      <c r="I685" s="23">
        <v>3</v>
      </c>
      <c r="J685" s="6">
        <v>5</v>
      </c>
      <c r="K685" s="6">
        <v>3</v>
      </c>
      <c r="M685">
        <f>MATCH(F685,MSFD_Classified!$G$2:$G$506,0)</f>
        <v>245</v>
      </c>
      <c r="N685">
        <v>245</v>
      </c>
      <c r="O685" t="str">
        <f t="shared" si="10"/>
        <v>Deep Coastal Fish Crustacea Cephalopods Marine Biological Value</v>
      </c>
      <c r="P685" t="str">
        <f>INDEX(MSFD_Classified!$G$2:$G$506,Data!$N685,1)</f>
        <v>Deep Coastal Fish Crustacea Cephalopods Marine Biological Value</v>
      </c>
      <c r="Q685" t="str">
        <f>INDEX(MSFD_Classified!D$2:D$506,Data!$N685,1)</f>
        <v>D1 - Biological diversity</v>
      </c>
      <c r="R685" t="str">
        <f>INDEX(MSFD_Classified!E$2:E$506,Data!$N685,1)</f>
        <v>Benthic habitats</v>
      </c>
      <c r="S685" t="str">
        <f>INDEX(MSFD_Classified!F$2:F$506,Data!$N685,1)</f>
        <v>Biodiversity Indices</v>
      </c>
    </row>
    <row r="686" spans="1:19" x14ac:dyDescent="0.25">
      <c r="A686" s="10">
        <v>7</v>
      </c>
      <c r="B686" s="10" t="s">
        <v>343</v>
      </c>
      <c r="C686" s="10" t="s">
        <v>370</v>
      </c>
      <c r="D686" s="6">
        <v>39</v>
      </c>
      <c r="E686" s="62" t="s">
        <v>392</v>
      </c>
      <c r="F686" s="10" t="s">
        <v>395</v>
      </c>
      <c r="G686" s="6" t="s">
        <v>346</v>
      </c>
      <c r="H686" s="6">
        <v>0</v>
      </c>
      <c r="I686" s="23">
        <v>3</v>
      </c>
      <c r="J686" s="6">
        <v>5</v>
      </c>
      <c r="K686" s="6">
        <v>3</v>
      </c>
      <c r="M686">
        <f>MATCH(F686,MSFD_Classified!$G$2:$G$506,0)</f>
        <v>245</v>
      </c>
      <c r="N686">
        <v>245</v>
      </c>
      <c r="O686" t="str">
        <f t="shared" si="10"/>
        <v>Deep Coastal Fish Crustacea Cephalopods Marine Biological Value</v>
      </c>
      <c r="P686" t="str">
        <f>INDEX(MSFD_Classified!$G$2:$G$506,Data!$N686,1)</f>
        <v>Deep Coastal Fish Crustacea Cephalopods Marine Biological Value</v>
      </c>
      <c r="Q686" t="str">
        <f>INDEX(MSFD_Classified!D$2:D$506,Data!$N686,1)</f>
        <v>D1 - Biological diversity</v>
      </c>
      <c r="R686" t="str">
        <f>INDEX(MSFD_Classified!E$2:E$506,Data!$N686,1)</f>
        <v>Benthic habitats</v>
      </c>
      <c r="S686" t="str">
        <f>INDEX(MSFD_Classified!F$2:F$506,Data!$N686,1)</f>
        <v>Biodiversity Indices</v>
      </c>
    </row>
    <row r="687" spans="1:19" x14ac:dyDescent="0.25">
      <c r="A687" s="10">
        <v>7</v>
      </c>
      <c r="B687" s="10" t="s">
        <v>343</v>
      </c>
      <c r="C687" s="10" t="s">
        <v>371</v>
      </c>
      <c r="D687" s="6">
        <v>40</v>
      </c>
      <c r="E687" s="62" t="s">
        <v>392</v>
      </c>
      <c r="F687" s="10" t="s">
        <v>395</v>
      </c>
      <c r="G687" s="6" t="s">
        <v>346</v>
      </c>
      <c r="H687" s="6">
        <v>0</v>
      </c>
      <c r="I687" s="23">
        <v>3</v>
      </c>
      <c r="J687" s="6">
        <v>5</v>
      </c>
      <c r="K687" s="6">
        <v>3</v>
      </c>
      <c r="M687">
        <f>MATCH(F687,MSFD_Classified!$G$2:$G$506,0)</f>
        <v>245</v>
      </c>
      <c r="N687">
        <v>245</v>
      </c>
      <c r="O687" t="str">
        <f t="shared" si="10"/>
        <v>Deep Coastal Fish Crustacea Cephalopods Marine Biological Value</v>
      </c>
      <c r="P687" t="str">
        <f>INDEX(MSFD_Classified!$G$2:$G$506,Data!$N687,1)</f>
        <v>Deep Coastal Fish Crustacea Cephalopods Marine Biological Value</v>
      </c>
      <c r="Q687" t="str">
        <f>INDEX(MSFD_Classified!D$2:D$506,Data!$N687,1)</f>
        <v>D1 - Biological diversity</v>
      </c>
      <c r="R687" t="str">
        <f>INDEX(MSFD_Classified!E$2:E$506,Data!$N687,1)</f>
        <v>Benthic habitats</v>
      </c>
      <c r="S687" t="str">
        <f>INDEX(MSFD_Classified!F$2:F$506,Data!$N687,1)</f>
        <v>Biodiversity Indices</v>
      </c>
    </row>
    <row r="688" spans="1:19" x14ac:dyDescent="0.25">
      <c r="A688" s="10">
        <v>7</v>
      </c>
      <c r="B688" s="10" t="s">
        <v>343</v>
      </c>
      <c r="C688" s="10" t="s">
        <v>374</v>
      </c>
      <c r="D688" s="6">
        <v>44</v>
      </c>
      <c r="E688" s="62" t="s">
        <v>392</v>
      </c>
      <c r="F688" s="10" t="s">
        <v>395</v>
      </c>
      <c r="G688" s="6" t="s">
        <v>346</v>
      </c>
      <c r="H688" s="6">
        <v>0</v>
      </c>
      <c r="I688" s="23">
        <v>3</v>
      </c>
      <c r="J688" s="6">
        <v>5</v>
      </c>
      <c r="K688" s="6">
        <v>2</v>
      </c>
      <c r="M688">
        <f>MATCH(F688,MSFD_Classified!$G$2:$G$506,0)</f>
        <v>245</v>
      </c>
      <c r="N688">
        <v>245</v>
      </c>
      <c r="O688" t="str">
        <f t="shared" si="10"/>
        <v>Deep Coastal Fish Crustacea Cephalopods Marine Biological Value</v>
      </c>
      <c r="P688" t="str">
        <f>INDEX(MSFD_Classified!$G$2:$G$506,Data!$N688,1)</f>
        <v>Deep Coastal Fish Crustacea Cephalopods Marine Biological Value</v>
      </c>
      <c r="Q688" t="str">
        <f>INDEX(MSFD_Classified!D$2:D$506,Data!$N688,1)</f>
        <v>D1 - Biological diversity</v>
      </c>
      <c r="R688" t="str">
        <f>INDEX(MSFD_Classified!E$2:E$506,Data!$N688,1)</f>
        <v>Benthic habitats</v>
      </c>
      <c r="S688" t="str">
        <f>INDEX(MSFD_Classified!F$2:F$506,Data!$N688,1)</f>
        <v>Biodiversity Indices</v>
      </c>
    </row>
    <row r="689" spans="1:19" x14ac:dyDescent="0.25">
      <c r="A689" s="10">
        <v>7</v>
      </c>
      <c r="B689" s="10" t="s">
        <v>343</v>
      </c>
      <c r="C689" s="10" t="s">
        <v>375</v>
      </c>
      <c r="D689" s="6">
        <v>45</v>
      </c>
      <c r="E689" s="62" t="s">
        <v>392</v>
      </c>
      <c r="F689" s="10" t="s">
        <v>395</v>
      </c>
      <c r="G689" s="6" t="s">
        <v>346</v>
      </c>
      <c r="H689" s="6">
        <v>0</v>
      </c>
      <c r="I689" s="23">
        <v>3</v>
      </c>
      <c r="J689" s="6">
        <v>5</v>
      </c>
      <c r="K689" s="6">
        <v>3</v>
      </c>
      <c r="M689">
        <f>MATCH(F689,MSFD_Classified!$G$2:$G$506,0)</f>
        <v>245</v>
      </c>
      <c r="N689">
        <v>245</v>
      </c>
      <c r="O689" t="str">
        <f t="shared" si="10"/>
        <v>Deep Coastal Fish Crustacea Cephalopods Marine Biological Value</v>
      </c>
      <c r="P689" t="str">
        <f>INDEX(MSFD_Classified!$G$2:$G$506,Data!$N689,1)</f>
        <v>Deep Coastal Fish Crustacea Cephalopods Marine Biological Value</v>
      </c>
      <c r="Q689" t="str">
        <f>INDEX(MSFD_Classified!D$2:D$506,Data!$N689,1)</f>
        <v>D1 - Biological diversity</v>
      </c>
      <c r="R689" t="str">
        <f>INDEX(MSFD_Classified!E$2:E$506,Data!$N689,1)</f>
        <v>Benthic habitats</v>
      </c>
      <c r="S689" t="str">
        <f>INDEX(MSFD_Classified!F$2:F$506,Data!$N689,1)</f>
        <v>Biodiversity Indices</v>
      </c>
    </row>
    <row r="690" spans="1:19" x14ac:dyDescent="0.25">
      <c r="A690" s="10">
        <v>7</v>
      </c>
      <c r="B690" s="10" t="s">
        <v>343</v>
      </c>
      <c r="C690" s="10" t="s">
        <v>378</v>
      </c>
      <c r="D690" s="6">
        <v>50</v>
      </c>
      <c r="E690" s="62" t="s">
        <v>392</v>
      </c>
      <c r="F690" s="10" t="s">
        <v>395</v>
      </c>
      <c r="G690" s="6" t="s">
        <v>346</v>
      </c>
      <c r="H690" s="6">
        <v>0</v>
      </c>
      <c r="I690" s="23">
        <v>3</v>
      </c>
      <c r="J690" s="6">
        <v>5</v>
      </c>
      <c r="K690" s="6">
        <v>3</v>
      </c>
      <c r="M690">
        <f>MATCH(F690,MSFD_Classified!$G$2:$G$506,0)</f>
        <v>245</v>
      </c>
      <c r="N690">
        <v>245</v>
      </c>
      <c r="O690" t="str">
        <f t="shared" si="10"/>
        <v>Deep Coastal Fish Crustacea Cephalopods Marine Biological Value</v>
      </c>
      <c r="P690" t="str">
        <f>INDEX(MSFD_Classified!$G$2:$G$506,Data!$N690,1)</f>
        <v>Deep Coastal Fish Crustacea Cephalopods Marine Biological Value</v>
      </c>
      <c r="Q690" t="str">
        <f>INDEX(MSFD_Classified!D$2:D$506,Data!$N690,1)</f>
        <v>D1 - Biological diversity</v>
      </c>
      <c r="R690" t="str">
        <f>INDEX(MSFD_Classified!E$2:E$506,Data!$N690,1)</f>
        <v>Benthic habitats</v>
      </c>
      <c r="S690" t="str">
        <f>INDEX(MSFD_Classified!F$2:F$506,Data!$N690,1)</f>
        <v>Biodiversity Indices</v>
      </c>
    </row>
    <row r="691" spans="1:19" x14ac:dyDescent="0.25">
      <c r="A691" s="10">
        <v>7</v>
      </c>
      <c r="B691" s="10" t="s">
        <v>343</v>
      </c>
      <c r="C691" s="10" t="s">
        <v>379</v>
      </c>
      <c r="D691" s="6">
        <v>51</v>
      </c>
      <c r="E691" s="62" t="s">
        <v>392</v>
      </c>
      <c r="F691" s="10" t="s">
        <v>395</v>
      </c>
      <c r="G691" s="6" t="s">
        <v>346</v>
      </c>
      <c r="H691" s="6">
        <v>0</v>
      </c>
      <c r="I691" s="23">
        <v>3</v>
      </c>
      <c r="J691" s="6">
        <v>5</v>
      </c>
      <c r="K691" s="6">
        <v>2</v>
      </c>
      <c r="M691">
        <f>MATCH(F691,MSFD_Classified!$G$2:$G$506,0)</f>
        <v>245</v>
      </c>
      <c r="N691">
        <v>245</v>
      </c>
      <c r="O691" t="str">
        <f t="shared" si="10"/>
        <v>Deep Coastal Fish Crustacea Cephalopods Marine Biological Value</v>
      </c>
      <c r="P691" t="str">
        <f>INDEX(MSFD_Classified!$G$2:$G$506,Data!$N691,1)</f>
        <v>Deep Coastal Fish Crustacea Cephalopods Marine Biological Value</v>
      </c>
      <c r="Q691" t="str">
        <f>INDEX(MSFD_Classified!D$2:D$506,Data!$N691,1)</f>
        <v>D1 - Biological diversity</v>
      </c>
      <c r="R691" t="str">
        <f>INDEX(MSFD_Classified!E$2:E$506,Data!$N691,1)</f>
        <v>Benthic habitats</v>
      </c>
      <c r="S691" t="str">
        <f>INDEX(MSFD_Classified!F$2:F$506,Data!$N691,1)</f>
        <v>Biodiversity Indices</v>
      </c>
    </row>
    <row r="692" spans="1:19" x14ac:dyDescent="0.25">
      <c r="A692" s="10">
        <v>7</v>
      </c>
      <c r="B692" s="10" t="s">
        <v>343</v>
      </c>
      <c r="C692" s="10" t="s">
        <v>383</v>
      </c>
      <c r="D692" s="6">
        <v>56</v>
      </c>
      <c r="E692" s="62" t="s">
        <v>392</v>
      </c>
      <c r="F692" s="10" t="s">
        <v>395</v>
      </c>
      <c r="G692" s="6" t="s">
        <v>346</v>
      </c>
      <c r="H692" s="6">
        <v>0</v>
      </c>
      <c r="I692" s="23">
        <v>3</v>
      </c>
      <c r="J692" s="6">
        <v>5</v>
      </c>
      <c r="K692" s="6">
        <v>2</v>
      </c>
      <c r="M692">
        <f>MATCH(F692,MSFD_Classified!$G$2:$G$506,0)</f>
        <v>245</v>
      </c>
      <c r="N692">
        <v>245</v>
      </c>
      <c r="O692" t="str">
        <f t="shared" si="10"/>
        <v>Deep Coastal Fish Crustacea Cephalopods Marine Biological Value</v>
      </c>
      <c r="P692" t="str">
        <f>INDEX(MSFD_Classified!$G$2:$G$506,Data!$N692,1)</f>
        <v>Deep Coastal Fish Crustacea Cephalopods Marine Biological Value</v>
      </c>
      <c r="Q692" t="str">
        <f>INDEX(MSFD_Classified!D$2:D$506,Data!$N692,1)</f>
        <v>D1 - Biological diversity</v>
      </c>
      <c r="R692" t="str">
        <f>INDEX(MSFD_Classified!E$2:E$506,Data!$N692,1)</f>
        <v>Benthic habitats</v>
      </c>
      <c r="S692" t="str">
        <f>INDEX(MSFD_Classified!F$2:F$506,Data!$N692,1)</f>
        <v>Biodiversity Indices</v>
      </c>
    </row>
    <row r="693" spans="1:19" x14ac:dyDescent="0.25">
      <c r="A693" s="10">
        <v>7</v>
      </c>
      <c r="B693" s="10" t="s">
        <v>343</v>
      </c>
      <c r="C693" s="10" t="s">
        <v>386</v>
      </c>
      <c r="D693" s="6">
        <v>60</v>
      </c>
      <c r="E693" s="62" t="s">
        <v>392</v>
      </c>
      <c r="F693" s="10" t="s">
        <v>395</v>
      </c>
      <c r="G693" s="6" t="s">
        <v>346</v>
      </c>
      <c r="H693" s="6">
        <v>0</v>
      </c>
      <c r="I693" s="23">
        <v>3</v>
      </c>
      <c r="J693" s="6">
        <v>5</v>
      </c>
      <c r="K693" s="6">
        <v>4</v>
      </c>
      <c r="M693">
        <f>MATCH(F693,MSFD_Classified!$G$2:$G$506,0)</f>
        <v>245</v>
      </c>
      <c r="N693">
        <v>245</v>
      </c>
      <c r="O693" t="str">
        <f t="shared" si="10"/>
        <v>Deep Coastal Fish Crustacea Cephalopods Marine Biological Value</v>
      </c>
      <c r="P693" t="str">
        <f>INDEX(MSFD_Classified!$G$2:$G$506,Data!$N693,1)</f>
        <v>Deep Coastal Fish Crustacea Cephalopods Marine Biological Value</v>
      </c>
      <c r="Q693" t="str">
        <f>INDEX(MSFD_Classified!D$2:D$506,Data!$N693,1)</f>
        <v>D1 - Biological diversity</v>
      </c>
      <c r="R693" t="str">
        <f>INDEX(MSFD_Classified!E$2:E$506,Data!$N693,1)</f>
        <v>Benthic habitats</v>
      </c>
      <c r="S693" t="str">
        <f>INDEX(MSFD_Classified!F$2:F$506,Data!$N693,1)</f>
        <v>Biodiversity Indices</v>
      </c>
    </row>
    <row r="694" spans="1:19" x14ac:dyDescent="0.25">
      <c r="A694" s="10">
        <v>7</v>
      </c>
      <c r="B694" s="10" t="s">
        <v>343</v>
      </c>
      <c r="C694" s="10" t="s">
        <v>390</v>
      </c>
      <c r="D694" s="6">
        <v>61</v>
      </c>
      <c r="E694" s="62" t="s">
        <v>392</v>
      </c>
      <c r="F694" s="10" t="s">
        <v>395</v>
      </c>
      <c r="G694" s="6" t="s">
        <v>346</v>
      </c>
      <c r="H694" s="6">
        <v>0</v>
      </c>
      <c r="I694" s="23">
        <v>3</v>
      </c>
      <c r="J694" s="6">
        <v>5</v>
      </c>
      <c r="K694" s="6">
        <v>2</v>
      </c>
      <c r="M694">
        <f>MATCH(F694,MSFD_Classified!$G$2:$G$506,0)</f>
        <v>245</v>
      </c>
      <c r="N694">
        <v>245</v>
      </c>
      <c r="O694" t="str">
        <f t="shared" si="10"/>
        <v>Deep Coastal Fish Crustacea Cephalopods Marine Biological Value</v>
      </c>
      <c r="P694" t="str">
        <f>INDEX(MSFD_Classified!$G$2:$G$506,Data!$N694,1)</f>
        <v>Deep Coastal Fish Crustacea Cephalopods Marine Biological Value</v>
      </c>
      <c r="Q694" t="str">
        <f>INDEX(MSFD_Classified!D$2:D$506,Data!$N694,1)</f>
        <v>D1 - Biological diversity</v>
      </c>
      <c r="R694" t="str">
        <f>INDEX(MSFD_Classified!E$2:E$506,Data!$N694,1)</f>
        <v>Benthic habitats</v>
      </c>
      <c r="S694" t="str">
        <f>INDEX(MSFD_Classified!F$2:F$506,Data!$N694,1)</f>
        <v>Biodiversity Indices</v>
      </c>
    </row>
    <row r="695" spans="1:19" x14ac:dyDescent="0.25">
      <c r="A695" s="10">
        <v>7</v>
      </c>
      <c r="B695" s="10" t="s">
        <v>343</v>
      </c>
      <c r="C695" s="10" t="s">
        <v>344</v>
      </c>
      <c r="D695" s="6">
        <v>6</v>
      </c>
      <c r="E695" s="6" t="s">
        <v>31</v>
      </c>
      <c r="F695" s="10" t="s">
        <v>396</v>
      </c>
      <c r="G695" s="6" t="s">
        <v>346</v>
      </c>
      <c r="H695" s="6">
        <v>0</v>
      </c>
      <c r="I695" s="23">
        <v>3</v>
      </c>
      <c r="J695" s="6">
        <v>5</v>
      </c>
      <c r="K695" s="6">
        <v>5</v>
      </c>
      <c r="M695">
        <f>MATCH(F695,MSFD_Classified!$G$2:$G$506,0)</f>
        <v>246</v>
      </c>
      <c r="N695">
        <v>246</v>
      </c>
      <c r="O695" t="str">
        <f t="shared" si="10"/>
        <v>Marine Birds Marine Biological Value</v>
      </c>
      <c r="P695" t="str">
        <f>INDEX(MSFD_Classified!$G$2:$G$506,Data!$N695,1)</f>
        <v>Marine Birds Marine Biological Value</v>
      </c>
      <c r="Q695" t="str">
        <f>INDEX(MSFD_Classified!D$2:D$506,Data!$N695,1)</f>
        <v>D1 - Biological diversity</v>
      </c>
      <c r="R695" t="str">
        <f>INDEX(MSFD_Classified!E$2:E$506,Data!$N695,1)</f>
        <v>Birds</v>
      </c>
      <c r="S695" t="str">
        <f>INDEX(MSFD_Classified!F$2:F$506,Data!$N695,1)</f>
        <v>Biodiversity Indices</v>
      </c>
    </row>
    <row r="696" spans="1:19" x14ac:dyDescent="0.25">
      <c r="A696" s="10">
        <v>7</v>
      </c>
      <c r="B696" s="10" t="s">
        <v>343</v>
      </c>
      <c r="C696" s="10" t="s">
        <v>347</v>
      </c>
      <c r="D696" s="6">
        <v>7</v>
      </c>
      <c r="E696" s="6" t="s">
        <v>31</v>
      </c>
      <c r="F696" s="10" t="s">
        <v>396</v>
      </c>
      <c r="G696" s="6" t="s">
        <v>346</v>
      </c>
      <c r="H696" s="6">
        <v>0</v>
      </c>
      <c r="I696" s="23">
        <v>3</v>
      </c>
      <c r="J696" s="6">
        <v>5</v>
      </c>
      <c r="K696" s="6">
        <v>5</v>
      </c>
      <c r="M696">
        <f>MATCH(F696,MSFD_Classified!$G$2:$G$506,0)</f>
        <v>246</v>
      </c>
      <c r="N696">
        <v>246</v>
      </c>
      <c r="O696" t="str">
        <f t="shared" si="10"/>
        <v>Marine Birds Marine Biological Value</v>
      </c>
      <c r="P696" t="str">
        <f>INDEX(MSFD_Classified!$G$2:$G$506,Data!$N696,1)</f>
        <v>Marine Birds Marine Biological Value</v>
      </c>
      <c r="Q696" t="str">
        <f>INDEX(MSFD_Classified!D$2:D$506,Data!$N696,1)</f>
        <v>D1 - Biological diversity</v>
      </c>
      <c r="R696" t="str">
        <f>INDEX(MSFD_Classified!E$2:E$506,Data!$N696,1)</f>
        <v>Birds</v>
      </c>
      <c r="S696" t="str">
        <f>INDEX(MSFD_Classified!F$2:F$506,Data!$N696,1)</f>
        <v>Biodiversity Indices</v>
      </c>
    </row>
    <row r="697" spans="1:19" x14ac:dyDescent="0.25">
      <c r="A697" s="10">
        <v>7</v>
      </c>
      <c r="B697" s="10" t="s">
        <v>343</v>
      </c>
      <c r="C697" s="10" t="s">
        <v>348</v>
      </c>
      <c r="D697" s="6">
        <v>8</v>
      </c>
      <c r="E697" s="6" t="s">
        <v>31</v>
      </c>
      <c r="F697" s="10" t="s">
        <v>396</v>
      </c>
      <c r="G697" s="6" t="s">
        <v>346</v>
      </c>
      <c r="H697" s="6">
        <v>0</v>
      </c>
      <c r="I697" s="23">
        <v>3</v>
      </c>
      <c r="J697" s="6">
        <v>5</v>
      </c>
      <c r="K697" s="6">
        <v>5</v>
      </c>
      <c r="M697">
        <f>MATCH(F697,MSFD_Classified!$G$2:$G$506,0)</f>
        <v>246</v>
      </c>
      <c r="N697">
        <v>246</v>
      </c>
      <c r="O697" t="str">
        <f t="shared" si="10"/>
        <v>Marine Birds Marine Biological Value</v>
      </c>
      <c r="P697" t="str">
        <f>INDEX(MSFD_Classified!$G$2:$G$506,Data!$N697,1)</f>
        <v>Marine Birds Marine Biological Value</v>
      </c>
      <c r="Q697" t="str">
        <f>INDEX(MSFD_Classified!D$2:D$506,Data!$N697,1)</f>
        <v>D1 - Biological diversity</v>
      </c>
      <c r="R697" t="str">
        <f>INDEX(MSFD_Classified!E$2:E$506,Data!$N697,1)</f>
        <v>Birds</v>
      </c>
      <c r="S697" t="str">
        <f>INDEX(MSFD_Classified!F$2:F$506,Data!$N697,1)</f>
        <v>Biodiversity Indices</v>
      </c>
    </row>
    <row r="698" spans="1:19" x14ac:dyDescent="0.25">
      <c r="A698" s="10">
        <v>7</v>
      </c>
      <c r="B698" s="10" t="s">
        <v>343</v>
      </c>
      <c r="C698" s="10" t="s">
        <v>349</v>
      </c>
      <c r="D698" s="6">
        <v>9</v>
      </c>
      <c r="E698" s="6" t="s">
        <v>31</v>
      </c>
      <c r="F698" s="10" t="s">
        <v>396</v>
      </c>
      <c r="G698" s="6" t="s">
        <v>346</v>
      </c>
      <c r="H698" s="6">
        <v>0</v>
      </c>
      <c r="I698" s="23">
        <v>3</v>
      </c>
      <c r="J698" s="6">
        <v>5</v>
      </c>
      <c r="K698" s="6">
        <v>2</v>
      </c>
      <c r="M698">
        <f>MATCH(F698,MSFD_Classified!$G$2:$G$506,0)</f>
        <v>246</v>
      </c>
      <c r="N698">
        <v>246</v>
      </c>
      <c r="O698" t="str">
        <f t="shared" si="10"/>
        <v>Marine Birds Marine Biological Value</v>
      </c>
      <c r="P698" t="str">
        <f>INDEX(MSFD_Classified!$G$2:$G$506,Data!$N698,1)</f>
        <v>Marine Birds Marine Biological Value</v>
      </c>
      <c r="Q698" t="str">
        <f>INDEX(MSFD_Classified!D$2:D$506,Data!$N698,1)</f>
        <v>D1 - Biological diversity</v>
      </c>
      <c r="R698" t="str">
        <f>INDEX(MSFD_Classified!E$2:E$506,Data!$N698,1)</f>
        <v>Birds</v>
      </c>
      <c r="S698" t="str">
        <f>INDEX(MSFD_Classified!F$2:F$506,Data!$N698,1)</f>
        <v>Biodiversity Indices</v>
      </c>
    </row>
    <row r="699" spans="1:19" x14ac:dyDescent="0.25">
      <c r="A699" s="10">
        <v>7</v>
      </c>
      <c r="B699" s="10" t="s">
        <v>343</v>
      </c>
      <c r="C699" s="10" t="s">
        <v>350</v>
      </c>
      <c r="D699" s="6">
        <v>11</v>
      </c>
      <c r="E699" s="6" t="s">
        <v>31</v>
      </c>
      <c r="F699" s="10" t="s">
        <v>396</v>
      </c>
      <c r="G699" s="6" t="s">
        <v>346</v>
      </c>
      <c r="H699" s="6">
        <v>0</v>
      </c>
      <c r="I699" s="23">
        <v>3</v>
      </c>
      <c r="J699" s="6">
        <v>5</v>
      </c>
      <c r="K699" s="6">
        <v>5</v>
      </c>
      <c r="M699">
        <f>MATCH(F699,MSFD_Classified!$G$2:$G$506,0)</f>
        <v>246</v>
      </c>
      <c r="N699">
        <v>246</v>
      </c>
      <c r="O699" t="str">
        <f t="shared" si="10"/>
        <v>Marine Birds Marine Biological Value</v>
      </c>
      <c r="P699" t="str">
        <f>INDEX(MSFD_Classified!$G$2:$G$506,Data!$N699,1)</f>
        <v>Marine Birds Marine Biological Value</v>
      </c>
      <c r="Q699" t="str">
        <f>INDEX(MSFD_Classified!D$2:D$506,Data!$N699,1)</f>
        <v>D1 - Biological diversity</v>
      </c>
      <c r="R699" t="str">
        <f>INDEX(MSFD_Classified!E$2:E$506,Data!$N699,1)</f>
        <v>Birds</v>
      </c>
      <c r="S699" t="str">
        <f>INDEX(MSFD_Classified!F$2:F$506,Data!$N699,1)</f>
        <v>Biodiversity Indices</v>
      </c>
    </row>
    <row r="700" spans="1:19" x14ac:dyDescent="0.25">
      <c r="A700" s="10">
        <v>7</v>
      </c>
      <c r="B700" s="10" t="s">
        <v>343</v>
      </c>
      <c r="C700" s="10" t="s">
        <v>351</v>
      </c>
      <c r="D700" s="6">
        <v>12</v>
      </c>
      <c r="E700" s="6" t="s">
        <v>31</v>
      </c>
      <c r="F700" s="10" t="s">
        <v>396</v>
      </c>
      <c r="G700" s="6" t="s">
        <v>346</v>
      </c>
      <c r="H700" s="6">
        <v>0</v>
      </c>
      <c r="I700" s="23">
        <v>3</v>
      </c>
      <c r="J700" s="6">
        <v>5</v>
      </c>
      <c r="K700" s="6">
        <v>5</v>
      </c>
      <c r="M700">
        <f>MATCH(F700,MSFD_Classified!$G$2:$G$506,0)</f>
        <v>246</v>
      </c>
      <c r="N700">
        <v>246</v>
      </c>
      <c r="O700" t="str">
        <f t="shared" si="10"/>
        <v>Marine Birds Marine Biological Value</v>
      </c>
      <c r="P700" t="str">
        <f>INDEX(MSFD_Classified!$G$2:$G$506,Data!$N700,1)</f>
        <v>Marine Birds Marine Biological Value</v>
      </c>
      <c r="Q700" t="str">
        <f>INDEX(MSFD_Classified!D$2:D$506,Data!$N700,1)</f>
        <v>D1 - Biological diversity</v>
      </c>
      <c r="R700" t="str">
        <f>INDEX(MSFD_Classified!E$2:E$506,Data!$N700,1)</f>
        <v>Birds</v>
      </c>
      <c r="S700" t="str">
        <f>INDEX(MSFD_Classified!F$2:F$506,Data!$N700,1)</f>
        <v>Biodiversity Indices</v>
      </c>
    </row>
    <row r="701" spans="1:19" x14ac:dyDescent="0.25">
      <c r="A701" s="10">
        <v>7</v>
      </c>
      <c r="B701" s="10" t="s">
        <v>343</v>
      </c>
      <c r="C701" s="10" t="s">
        <v>388</v>
      </c>
      <c r="D701" s="6">
        <v>13</v>
      </c>
      <c r="E701" s="6" t="s">
        <v>31</v>
      </c>
      <c r="F701" s="10" t="s">
        <v>396</v>
      </c>
      <c r="G701" s="6" t="s">
        <v>346</v>
      </c>
      <c r="H701" s="6">
        <v>0</v>
      </c>
      <c r="I701" s="23">
        <v>3</v>
      </c>
      <c r="J701" s="6">
        <v>5</v>
      </c>
      <c r="K701" s="6">
        <v>5</v>
      </c>
      <c r="M701">
        <f>MATCH(F701,MSFD_Classified!$G$2:$G$506,0)</f>
        <v>246</v>
      </c>
      <c r="N701">
        <v>246</v>
      </c>
      <c r="O701" t="str">
        <f t="shared" si="10"/>
        <v>Marine Birds Marine Biological Value</v>
      </c>
      <c r="P701" t="str">
        <f>INDEX(MSFD_Classified!$G$2:$G$506,Data!$N701,1)</f>
        <v>Marine Birds Marine Biological Value</v>
      </c>
      <c r="Q701" t="str">
        <f>INDEX(MSFD_Classified!D$2:D$506,Data!$N701,1)</f>
        <v>D1 - Biological diversity</v>
      </c>
      <c r="R701" t="str">
        <f>INDEX(MSFD_Classified!E$2:E$506,Data!$N701,1)</f>
        <v>Birds</v>
      </c>
      <c r="S701" t="str">
        <f>INDEX(MSFD_Classified!F$2:F$506,Data!$N701,1)</f>
        <v>Biodiversity Indices</v>
      </c>
    </row>
    <row r="702" spans="1:19" x14ac:dyDescent="0.25">
      <c r="A702" s="10">
        <v>7</v>
      </c>
      <c r="B702" s="10" t="s">
        <v>343</v>
      </c>
      <c r="C702" s="10" t="s">
        <v>389</v>
      </c>
      <c r="D702" s="6">
        <v>14</v>
      </c>
      <c r="E702" s="6" t="s">
        <v>31</v>
      </c>
      <c r="F702" s="10" t="s">
        <v>396</v>
      </c>
      <c r="G702" s="6" t="s">
        <v>346</v>
      </c>
      <c r="H702" s="6">
        <v>0</v>
      </c>
      <c r="I702" s="23">
        <v>3</v>
      </c>
      <c r="J702" s="6">
        <v>5</v>
      </c>
      <c r="K702" s="6">
        <v>2</v>
      </c>
      <c r="M702">
        <f>MATCH(F702,MSFD_Classified!$G$2:$G$506,0)</f>
        <v>246</v>
      </c>
      <c r="N702">
        <v>246</v>
      </c>
      <c r="O702" t="str">
        <f t="shared" si="10"/>
        <v>Marine Birds Marine Biological Value</v>
      </c>
      <c r="P702" t="str">
        <f>INDEX(MSFD_Classified!$G$2:$G$506,Data!$N702,1)</f>
        <v>Marine Birds Marine Biological Value</v>
      </c>
      <c r="Q702" t="str">
        <f>INDEX(MSFD_Classified!D$2:D$506,Data!$N702,1)</f>
        <v>D1 - Biological diversity</v>
      </c>
      <c r="R702" t="str">
        <f>INDEX(MSFD_Classified!E$2:E$506,Data!$N702,1)</f>
        <v>Birds</v>
      </c>
      <c r="S702" t="str">
        <f>INDEX(MSFD_Classified!F$2:F$506,Data!$N702,1)</f>
        <v>Biodiversity Indices</v>
      </c>
    </row>
    <row r="703" spans="1:19" x14ac:dyDescent="0.25">
      <c r="A703" s="10">
        <v>7</v>
      </c>
      <c r="B703" s="10" t="s">
        <v>343</v>
      </c>
      <c r="C703" s="10" t="s">
        <v>352</v>
      </c>
      <c r="D703" s="6">
        <v>16</v>
      </c>
      <c r="E703" s="6" t="s">
        <v>31</v>
      </c>
      <c r="F703" s="10" t="s">
        <v>396</v>
      </c>
      <c r="G703" s="6" t="s">
        <v>346</v>
      </c>
      <c r="H703" s="6">
        <v>0</v>
      </c>
      <c r="I703" s="23">
        <v>3</v>
      </c>
      <c r="J703" s="6">
        <v>5</v>
      </c>
      <c r="K703" s="6">
        <v>5</v>
      </c>
      <c r="M703">
        <f>MATCH(F703,MSFD_Classified!$G$2:$G$506,0)</f>
        <v>246</v>
      </c>
      <c r="N703">
        <v>246</v>
      </c>
      <c r="O703" t="str">
        <f t="shared" si="10"/>
        <v>Marine Birds Marine Biological Value</v>
      </c>
      <c r="P703" t="str">
        <f>INDEX(MSFD_Classified!$G$2:$G$506,Data!$N703,1)</f>
        <v>Marine Birds Marine Biological Value</v>
      </c>
      <c r="Q703" t="str">
        <f>INDEX(MSFD_Classified!D$2:D$506,Data!$N703,1)</f>
        <v>D1 - Biological diversity</v>
      </c>
      <c r="R703" t="str">
        <f>INDEX(MSFD_Classified!E$2:E$506,Data!$N703,1)</f>
        <v>Birds</v>
      </c>
      <c r="S703" t="str">
        <f>INDEX(MSFD_Classified!F$2:F$506,Data!$N703,1)</f>
        <v>Biodiversity Indices</v>
      </c>
    </row>
    <row r="704" spans="1:19" x14ac:dyDescent="0.25">
      <c r="A704" s="10">
        <v>7</v>
      </c>
      <c r="B704" s="10" t="s">
        <v>343</v>
      </c>
      <c r="C704" s="10" t="s">
        <v>353</v>
      </c>
      <c r="D704" s="6">
        <v>17</v>
      </c>
      <c r="E704" s="6" t="s">
        <v>31</v>
      </c>
      <c r="F704" s="10" t="s">
        <v>396</v>
      </c>
      <c r="G704" s="6" t="s">
        <v>346</v>
      </c>
      <c r="H704" s="6">
        <v>0</v>
      </c>
      <c r="I704" s="23">
        <v>3</v>
      </c>
      <c r="J704" s="6">
        <v>5</v>
      </c>
      <c r="K704" s="6">
        <v>5</v>
      </c>
      <c r="M704">
        <f>MATCH(F704,MSFD_Classified!$G$2:$G$506,0)</f>
        <v>246</v>
      </c>
      <c r="N704">
        <v>246</v>
      </c>
      <c r="O704" t="str">
        <f t="shared" si="10"/>
        <v>Marine Birds Marine Biological Value</v>
      </c>
      <c r="P704" t="str">
        <f>INDEX(MSFD_Classified!$G$2:$G$506,Data!$N704,1)</f>
        <v>Marine Birds Marine Biological Value</v>
      </c>
      <c r="Q704" t="str">
        <f>INDEX(MSFD_Classified!D$2:D$506,Data!$N704,1)</f>
        <v>D1 - Biological diversity</v>
      </c>
      <c r="R704" t="str">
        <f>INDEX(MSFD_Classified!E$2:E$506,Data!$N704,1)</f>
        <v>Birds</v>
      </c>
      <c r="S704" t="str">
        <f>INDEX(MSFD_Classified!F$2:F$506,Data!$N704,1)</f>
        <v>Biodiversity Indices</v>
      </c>
    </row>
    <row r="705" spans="1:19" x14ac:dyDescent="0.25">
      <c r="A705" s="10">
        <v>7</v>
      </c>
      <c r="B705" s="10" t="s">
        <v>343</v>
      </c>
      <c r="C705" s="10" t="s">
        <v>354</v>
      </c>
      <c r="D705" s="6">
        <v>18</v>
      </c>
      <c r="E705" s="6" t="s">
        <v>31</v>
      </c>
      <c r="F705" s="10" t="s">
        <v>396</v>
      </c>
      <c r="G705" s="6" t="s">
        <v>346</v>
      </c>
      <c r="H705" s="6">
        <v>0</v>
      </c>
      <c r="I705" s="23">
        <v>3</v>
      </c>
      <c r="J705" s="6">
        <v>5</v>
      </c>
      <c r="K705" s="6">
        <v>5</v>
      </c>
      <c r="M705">
        <f>MATCH(F705,MSFD_Classified!$G$2:$G$506,0)</f>
        <v>246</v>
      </c>
      <c r="N705">
        <v>246</v>
      </c>
      <c r="O705" t="str">
        <f t="shared" si="10"/>
        <v>Marine Birds Marine Biological Value</v>
      </c>
      <c r="P705" t="str">
        <f>INDEX(MSFD_Classified!$G$2:$G$506,Data!$N705,1)</f>
        <v>Marine Birds Marine Biological Value</v>
      </c>
      <c r="Q705" t="str">
        <f>INDEX(MSFD_Classified!D$2:D$506,Data!$N705,1)</f>
        <v>D1 - Biological diversity</v>
      </c>
      <c r="R705" t="str">
        <f>INDEX(MSFD_Classified!E$2:E$506,Data!$N705,1)</f>
        <v>Birds</v>
      </c>
      <c r="S705" t="str">
        <f>INDEX(MSFD_Classified!F$2:F$506,Data!$N705,1)</f>
        <v>Biodiversity Indices</v>
      </c>
    </row>
    <row r="706" spans="1:19" x14ac:dyDescent="0.25">
      <c r="A706" s="10">
        <v>7</v>
      </c>
      <c r="B706" s="10" t="s">
        <v>343</v>
      </c>
      <c r="C706" s="10" t="s">
        <v>355</v>
      </c>
      <c r="D706" s="6">
        <v>19</v>
      </c>
      <c r="E706" s="6" t="s">
        <v>31</v>
      </c>
      <c r="F706" s="10" t="s">
        <v>396</v>
      </c>
      <c r="G706" s="6" t="s">
        <v>346</v>
      </c>
      <c r="H706" s="6">
        <v>0</v>
      </c>
      <c r="I706" s="23">
        <v>3</v>
      </c>
      <c r="J706" s="6">
        <v>5</v>
      </c>
      <c r="K706" s="6">
        <v>2</v>
      </c>
      <c r="M706">
        <f>MATCH(F706,MSFD_Classified!$G$2:$G$506,0)</f>
        <v>246</v>
      </c>
      <c r="N706">
        <v>246</v>
      </c>
      <c r="O706" t="str">
        <f t="shared" si="10"/>
        <v>Marine Birds Marine Biological Value</v>
      </c>
      <c r="P706" t="str">
        <f>INDEX(MSFD_Classified!$G$2:$G$506,Data!$N706,1)</f>
        <v>Marine Birds Marine Biological Value</v>
      </c>
      <c r="Q706" t="str">
        <f>INDEX(MSFD_Classified!D$2:D$506,Data!$N706,1)</f>
        <v>D1 - Biological diversity</v>
      </c>
      <c r="R706" t="str">
        <f>INDEX(MSFD_Classified!E$2:E$506,Data!$N706,1)</f>
        <v>Birds</v>
      </c>
      <c r="S706" t="str">
        <f>INDEX(MSFD_Classified!F$2:F$506,Data!$N706,1)</f>
        <v>Biodiversity Indices</v>
      </c>
    </row>
    <row r="707" spans="1:19" x14ac:dyDescent="0.25">
      <c r="A707" s="10">
        <v>7</v>
      </c>
      <c r="B707" s="10" t="s">
        <v>343</v>
      </c>
      <c r="C707" s="10" t="s">
        <v>356</v>
      </c>
      <c r="D707" s="6">
        <v>22</v>
      </c>
      <c r="E707" s="6" t="s">
        <v>31</v>
      </c>
      <c r="F707" s="10" t="s">
        <v>396</v>
      </c>
      <c r="G707" s="6" t="s">
        <v>346</v>
      </c>
      <c r="H707" s="6">
        <v>0</v>
      </c>
      <c r="I707" s="23">
        <v>3</v>
      </c>
      <c r="J707" s="6">
        <v>5</v>
      </c>
      <c r="K707" s="6">
        <v>5</v>
      </c>
      <c r="M707">
        <f>MATCH(F707,MSFD_Classified!$G$2:$G$506,0)</f>
        <v>246</v>
      </c>
      <c r="N707">
        <v>246</v>
      </c>
      <c r="O707" t="str">
        <f t="shared" ref="O707:O770" si="11">F707</f>
        <v>Marine Birds Marine Biological Value</v>
      </c>
      <c r="P707" t="str">
        <f>INDEX(MSFD_Classified!$G$2:$G$506,Data!$N707,1)</f>
        <v>Marine Birds Marine Biological Value</v>
      </c>
      <c r="Q707" t="str">
        <f>INDEX(MSFD_Classified!D$2:D$506,Data!$N707,1)</f>
        <v>D1 - Biological diversity</v>
      </c>
      <c r="R707" t="str">
        <f>INDEX(MSFD_Classified!E$2:E$506,Data!$N707,1)</f>
        <v>Birds</v>
      </c>
      <c r="S707" t="str">
        <f>INDEX(MSFD_Classified!F$2:F$506,Data!$N707,1)</f>
        <v>Biodiversity Indices</v>
      </c>
    </row>
    <row r="708" spans="1:19" x14ac:dyDescent="0.25">
      <c r="A708" s="10">
        <v>7</v>
      </c>
      <c r="B708" s="10" t="s">
        <v>343</v>
      </c>
      <c r="C708" s="10" t="s">
        <v>357</v>
      </c>
      <c r="D708" s="6">
        <v>23</v>
      </c>
      <c r="E708" s="6" t="s">
        <v>31</v>
      </c>
      <c r="F708" s="10" t="s">
        <v>396</v>
      </c>
      <c r="G708" s="6" t="s">
        <v>346</v>
      </c>
      <c r="H708" s="6">
        <v>0</v>
      </c>
      <c r="I708" s="23">
        <v>3</v>
      </c>
      <c r="J708" s="6">
        <v>5</v>
      </c>
      <c r="K708" s="6">
        <v>5</v>
      </c>
      <c r="M708">
        <f>MATCH(F708,MSFD_Classified!$G$2:$G$506,0)</f>
        <v>246</v>
      </c>
      <c r="N708">
        <v>246</v>
      </c>
      <c r="O708" t="str">
        <f t="shared" si="11"/>
        <v>Marine Birds Marine Biological Value</v>
      </c>
      <c r="P708" t="str">
        <f>INDEX(MSFD_Classified!$G$2:$G$506,Data!$N708,1)</f>
        <v>Marine Birds Marine Biological Value</v>
      </c>
      <c r="Q708" t="str">
        <f>INDEX(MSFD_Classified!D$2:D$506,Data!$N708,1)</f>
        <v>D1 - Biological diversity</v>
      </c>
      <c r="R708" t="str">
        <f>INDEX(MSFD_Classified!E$2:E$506,Data!$N708,1)</f>
        <v>Birds</v>
      </c>
      <c r="S708" t="str">
        <f>INDEX(MSFD_Classified!F$2:F$506,Data!$N708,1)</f>
        <v>Biodiversity Indices</v>
      </c>
    </row>
    <row r="709" spans="1:19" x14ac:dyDescent="0.25">
      <c r="A709" s="10">
        <v>7</v>
      </c>
      <c r="B709" s="10" t="s">
        <v>343</v>
      </c>
      <c r="C709" s="10" t="s">
        <v>358</v>
      </c>
      <c r="D709" s="6">
        <v>24</v>
      </c>
      <c r="E709" s="6" t="s">
        <v>31</v>
      </c>
      <c r="F709" s="10" t="s">
        <v>396</v>
      </c>
      <c r="G709" s="6" t="s">
        <v>346</v>
      </c>
      <c r="H709" s="6">
        <v>0</v>
      </c>
      <c r="I709" s="23">
        <v>3</v>
      </c>
      <c r="J709" s="6">
        <v>5</v>
      </c>
      <c r="K709" s="6">
        <v>5</v>
      </c>
      <c r="M709">
        <f>MATCH(F709,MSFD_Classified!$G$2:$G$506,0)</f>
        <v>246</v>
      </c>
      <c r="N709">
        <v>246</v>
      </c>
      <c r="O709" t="str">
        <f t="shared" si="11"/>
        <v>Marine Birds Marine Biological Value</v>
      </c>
      <c r="P709" t="str">
        <f>INDEX(MSFD_Classified!$G$2:$G$506,Data!$N709,1)</f>
        <v>Marine Birds Marine Biological Value</v>
      </c>
      <c r="Q709" t="str">
        <f>INDEX(MSFD_Classified!D$2:D$506,Data!$N709,1)</f>
        <v>D1 - Biological diversity</v>
      </c>
      <c r="R709" t="str">
        <f>INDEX(MSFD_Classified!E$2:E$506,Data!$N709,1)</f>
        <v>Birds</v>
      </c>
      <c r="S709" t="str">
        <f>INDEX(MSFD_Classified!F$2:F$506,Data!$N709,1)</f>
        <v>Biodiversity Indices</v>
      </c>
    </row>
    <row r="710" spans="1:19" x14ac:dyDescent="0.25">
      <c r="A710" s="10">
        <v>7</v>
      </c>
      <c r="B710" s="10" t="s">
        <v>343</v>
      </c>
      <c r="C710" s="10" t="s">
        <v>359</v>
      </c>
      <c r="D710" s="6">
        <v>25</v>
      </c>
      <c r="E710" s="6" t="s">
        <v>31</v>
      </c>
      <c r="F710" s="10" t="s">
        <v>396</v>
      </c>
      <c r="G710" s="6" t="s">
        <v>346</v>
      </c>
      <c r="H710" s="6">
        <v>0</v>
      </c>
      <c r="I710" s="23">
        <v>3</v>
      </c>
      <c r="J710" s="6">
        <v>5</v>
      </c>
      <c r="K710" s="6">
        <v>2</v>
      </c>
      <c r="M710">
        <f>MATCH(F710,MSFD_Classified!$G$2:$G$506,0)</f>
        <v>246</v>
      </c>
      <c r="N710">
        <v>246</v>
      </c>
      <c r="O710" t="str">
        <f t="shared" si="11"/>
        <v>Marine Birds Marine Biological Value</v>
      </c>
      <c r="P710" t="str">
        <f>INDEX(MSFD_Classified!$G$2:$G$506,Data!$N710,1)</f>
        <v>Marine Birds Marine Biological Value</v>
      </c>
      <c r="Q710" t="str">
        <f>INDEX(MSFD_Classified!D$2:D$506,Data!$N710,1)</f>
        <v>D1 - Biological diversity</v>
      </c>
      <c r="R710" t="str">
        <f>INDEX(MSFD_Classified!E$2:E$506,Data!$N710,1)</f>
        <v>Birds</v>
      </c>
      <c r="S710" t="str">
        <f>INDEX(MSFD_Classified!F$2:F$506,Data!$N710,1)</f>
        <v>Biodiversity Indices</v>
      </c>
    </row>
    <row r="711" spans="1:19" x14ac:dyDescent="0.25">
      <c r="A711" s="10">
        <v>7</v>
      </c>
      <c r="B711" s="10" t="s">
        <v>343</v>
      </c>
      <c r="C711" s="10" t="s">
        <v>360</v>
      </c>
      <c r="D711" s="6">
        <v>27</v>
      </c>
      <c r="E711" s="6" t="s">
        <v>31</v>
      </c>
      <c r="F711" s="10" t="s">
        <v>396</v>
      </c>
      <c r="G711" s="6" t="s">
        <v>346</v>
      </c>
      <c r="H711" s="6">
        <v>0</v>
      </c>
      <c r="I711" s="23">
        <v>3</v>
      </c>
      <c r="J711" s="6">
        <v>5</v>
      </c>
      <c r="K711" s="6">
        <v>5</v>
      </c>
      <c r="M711">
        <f>MATCH(F711,MSFD_Classified!$G$2:$G$506,0)</f>
        <v>246</v>
      </c>
      <c r="N711">
        <v>246</v>
      </c>
      <c r="O711" t="str">
        <f t="shared" si="11"/>
        <v>Marine Birds Marine Biological Value</v>
      </c>
      <c r="P711" t="str">
        <f>INDEX(MSFD_Classified!$G$2:$G$506,Data!$N711,1)</f>
        <v>Marine Birds Marine Biological Value</v>
      </c>
      <c r="Q711" t="str">
        <f>INDEX(MSFD_Classified!D$2:D$506,Data!$N711,1)</f>
        <v>D1 - Biological diversity</v>
      </c>
      <c r="R711" t="str">
        <f>INDEX(MSFD_Classified!E$2:E$506,Data!$N711,1)</f>
        <v>Birds</v>
      </c>
      <c r="S711" t="str">
        <f>INDEX(MSFD_Classified!F$2:F$506,Data!$N711,1)</f>
        <v>Biodiversity Indices</v>
      </c>
    </row>
    <row r="712" spans="1:19" x14ac:dyDescent="0.25">
      <c r="A712" s="10">
        <v>7</v>
      </c>
      <c r="B712" s="10" t="s">
        <v>343</v>
      </c>
      <c r="C712" s="10" t="s">
        <v>361</v>
      </c>
      <c r="D712" s="6">
        <v>28</v>
      </c>
      <c r="E712" s="6" t="s">
        <v>31</v>
      </c>
      <c r="F712" s="10" t="s">
        <v>396</v>
      </c>
      <c r="G712" s="6" t="s">
        <v>346</v>
      </c>
      <c r="H712" s="6">
        <v>0</v>
      </c>
      <c r="I712" s="23">
        <v>3</v>
      </c>
      <c r="J712" s="6">
        <v>5</v>
      </c>
      <c r="K712" s="6">
        <v>5</v>
      </c>
      <c r="M712">
        <f>MATCH(F712,MSFD_Classified!$G$2:$G$506,0)</f>
        <v>246</v>
      </c>
      <c r="N712">
        <v>246</v>
      </c>
      <c r="O712" t="str">
        <f t="shared" si="11"/>
        <v>Marine Birds Marine Biological Value</v>
      </c>
      <c r="P712" t="str">
        <f>INDEX(MSFD_Classified!$G$2:$G$506,Data!$N712,1)</f>
        <v>Marine Birds Marine Biological Value</v>
      </c>
      <c r="Q712" t="str">
        <f>INDEX(MSFD_Classified!D$2:D$506,Data!$N712,1)</f>
        <v>D1 - Biological diversity</v>
      </c>
      <c r="R712" t="str">
        <f>INDEX(MSFD_Classified!E$2:E$506,Data!$N712,1)</f>
        <v>Birds</v>
      </c>
      <c r="S712" t="str">
        <f>INDEX(MSFD_Classified!F$2:F$506,Data!$N712,1)</f>
        <v>Biodiversity Indices</v>
      </c>
    </row>
    <row r="713" spans="1:19" x14ac:dyDescent="0.25">
      <c r="A713" s="10">
        <v>7</v>
      </c>
      <c r="B713" s="10" t="s">
        <v>343</v>
      </c>
      <c r="C713" s="10" t="s">
        <v>362</v>
      </c>
      <c r="D713" s="6">
        <v>29</v>
      </c>
      <c r="E713" s="6" t="s">
        <v>31</v>
      </c>
      <c r="F713" s="10" t="s">
        <v>396</v>
      </c>
      <c r="G713" s="6" t="s">
        <v>346</v>
      </c>
      <c r="H713" s="6">
        <v>0</v>
      </c>
      <c r="I713" s="23">
        <v>3</v>
      </c>
      <c r="J713" s="6">
        <v>5</v>
      </c>
      <c r="K713" s="6">
        <v>5</v>
      </c>
      <c r="M713">
        <f>MATCH(F713,MSFD_Classified!$G$2:$G$506,0)</f>
        <v>246</v>
      </c>
      <c r="N713">
        <v>246</v>
      </c>
      <c r="O713" t="str">
        <f t="shared" si="11"/>
        <v>Marine Birds Marine Biological Value</v>
      </c>
      <c r="P713" t="str">
        <f>INDEX(MSFD_Classified!$G$2:$G$506,Data!$N713,1)</f>
        <v>Marine Birds Marine Biological Value</v>
      </c>
      <c r="Q713" t="str">
        <f>INDEX(MSFD_Classified!D$2:D$506,Data!$N713,1)</f>
        <v>D1 - Biological diversity</v>
      </c>
      <c r="R713" t="str">
        <f>INDEX(MSFD_Classified!E$2:E$506,Data!$N713,1)</f>
        <v>Birds</v>
      </c>
      <c r="S713" t="str">
        <f>INDEX(MSFD_Classified!F$2:F$506,Data!$N713,1)</f>
        <v>Biodiversity Indices</v>
      </c>
    </row>
    <row r="714" spans="1:19" x14ac:dyDescent="0.25">
      <c r="A714" s="10">
        <v>7</v>
      </c>
      <c r="B714" s="10" t="s">
        <v>343</v>
      </c>
      <c r="C714" s="10" t="s">
        <v>363</v>
      </c>
      <c r="D714" s="6">
        <v>30</v>
      </c>
      <c r="E714" s="6" t="s">
        <v>31</v>
      </c>
      <c r="F714" s="10" t="s">
        <v>396</v>
      </c>
      <c r="G714" s="6" t="s">
        <v>346</v>
      </c>
      <c r="H714" s="6">
        <v>0</v>
      </c>
      <c r="I714" s="23">
        <v>3</v>
      </c>
      <c r="J714" s="6">
        <v>5</v>
      </c>
      <c r="K714" s="6">
        <v>2</v>
      </c>
      <c r="M714">
        <f>MATCH(F714,MSFD_Classified!$G$2:$G$506,0)</f>
        <v>246</v>
      </c>
      <c r="N714">
        <v>246</v>
      </c>
      <c r="O714" t="str">
        <f t="shared" si="11"/>
        <v>Marine Birds Marine Biological Value</v>
      </c>
      <c r="P714" t="str">
        <f>INDEX(MSFD_Classified!$G$2:$G$506,Data!$N714,1)</f>
        <v>Marine Birds Marine Biological Value</v>
      </c>
      <c r="Q714" t="str">
        <f>INDEX(MSFD_Classified!D$2:D$506,Data!$N714,1)</f>
        <v>D1 - Biological diversity</v>
      </c>
      <c r="R714" t="str">
        <f>INDEX(MSFD_Classified!E$2:E$506,Data!$N714,1)</f>
        <v>Birds</v>
      </c>
      <c r="S714" t="str">
        <f>INDEX(MSFD_Classified!F$2:F$506,Data!$N714,1)</f>
        <v>Biodiversity Indices</v>
      </c>
    </row>
    <row r="715" spans="1:19" x14ac:dyDescent="0.25">
      <c r="A715" s="10">
        <v>7</v>
      </c>
      <c r="B715" s="10" t="s">
        <v>343</v>
      </c>
      <c r="C715" s="10" t="s">
        <v>364</v>
      </c>
      <c r="D715" s="6">
        <v>32</v>
      </c>
      <c r="E715" s="6" t="s">
        <v>31</v>
      </c>
      <c r="F715" s="10" t="s">
        <v>396</v>
      </c>
      <c r="G715" s="6" t="s">
        <v>346</v>
      </c>
      <c r="H715" s="6">
        <v>0</v>
      </c>
      <c r="I715" s="23">
        <v>3</v>
      </c>
      <c r="J715" s="6">
        <v>5</v>
      </c>
      <c r="K715" s="6">
        <v>4</v>
      </c>
      <c r="M715">
        <f>MATCH(F715,MSFD_Classified!$G$2:$G$506,0)</f>
        <v>246</v>
      </c>
      <c r="N715">
        <v>246</v>
      </c>
      <c r="O715" t="str">
        <f t="shared" si="11"/>
        <v>Marine Birds Marine Biological Value</v>
      </c>
      <c r="P715" t="str">
        <f>INDEX(MSFD_Classified!$G$2:$G$506,Data!$N715,1)</f>
        <v>Marine Birds Marine Biological Value</v>
      </c>
      <c r="Q715" t="str">
        <f>INDEX(MSFD_Classified!D$2:D$506,Data!$N715,1)</f>
        <v>D1 - Biological diversity</v>
      </c>
      <c r="R715" t="str">
        <f>INDEX(MSFD_Classified!E$2:E$506,Data!$N715,1)</f>
        <v>Birds</v>
      </c>
      <c r="S715" t="str">
        <f>INDEX(MSFD_Classified!F$2:F$506,Data!$N715,1)</f>
        <v>Biodiversity Indices</v>
      </c>
    </row>
    <row r="716" spans="1:19" x14ac:dyDescent="0.25">
      <c r="A716" s="10">
        <v>7</v>
      </c>
      <c r="B716" s="10" t="s">
        <v>343</v>
      </c>
      <c r="C716" s="10" t="s">
        <v>365</v>
      </c>
      <c r="D716" s="6">
        <v>33</v>
      </c>
      <c r="E716" s="6" t="s">
        <v>31</v>
      </c>
      <c r="F716" s="10" t="s">
        <v>396</v>
      </c>
      <c r="G716" s="6" t="s">
        <v>346</v>
      </c>
      <c r="H716" s="6">
        <v>0</v>
      </c>
      <c r="I716" s="23">
        <v>3</v>
      </c>
      <c r="J716" s="6">
        <v>5</v>
      </c>
      <c r="K716" s="6">
        <v>4</v>
      </c>
      <c r="M716">
        <f>MATCH(F716,MSFD_Classified!$G$2:$G$506,0)</f>
        <v>246</v>
      </c>
      <c r="N716">
        <v>246</v>
      </c>
      <c r="O716" t="str">
        <f t="shared" si="11"/>
        <v>Marine Birds Marine Biological Value</v>
      </c>
      <c r="P716" t="str">
        <f>INDEX(MSFD_Classified!$G$2:$G$506,Data!$N716,1)</f>
        <v>Marine Birds Marine Biological Value</v>
      </c>
      <c r="Q716" t="str">
        <f>INDEX(MSFD_Classified!D$2:D$506,Data!$N716,1)</f>
        <v>D1 - Biological diversity</v>
      </c>
      <c r="R716" t="str">
        <f>INDEX(MSFD_Classified!E$2:E$506,Data!$N716,1)</f>
        <v>Birds</v>
      </c>
      <c r="S716" t="str">
        <f>INDEX(MSFD_Classified!F$2:F$506,Data!$N716,1)</f>
        <v>Biodiversity Indices</v>
      </c>
    </row>
    <row r="717" spans="1:19" x14ac:dyDescent="0.25">
      <c r="A717" s="10">
        <v>7</v>
      </c>
      <c r="B717" s="10" t="s">
        <v>343</v>
      </c>
      <c r="C717" s="10" t="s">
        <v>366</v>
      </c>
      <c r="D717" s="6">
        <v>34</v>
      </c>
      <c r="E717" s="6" t="s">
        <v>31</v>
      </c>
      <c r="F717" s="10" t="s">
        <v>396</v>
      </c>
      <c r="G717" s="6" t="s">
        <v>346</v>
      </c>
      <c r="H717" s="6">
        <v>0</v>
      </c>
      <c r="I717" s="23">
        <v>3</v>
      </c>
      <c r="J717" s="6">
        <v>5</v>
      </c>
      <c r="K717" s="6">
        <v>3</v>
      </c>
      <c r="M717">
        <f>MATCH(F717,MSFD_Classified!$G$2:$G$506,0)</f>
        <v>246</v>
      </c>
      <c r="N717">
        <v>246</v>
      </c>
      <c r="O717" t="str">
        <f t="shared" si="11"/>
        <v>Marine Birds Marine Biological Value</v>
      </c>
      <c r="P717" t="str">
        <f>INDEX(MSFD_Classified!$G$2:$G$506,Data!$N717,1)</f>
        <v>Marine Birds Marine Biological Value</v>
      </c>
      <c r="Q717" t="str">
        <f>INDEX(MSFD_Classified!D$2:D$506,Data!$N717,1)</f>
        <v>D1 - Biological diversity</v>
      </c>
      <c r="R717" t="str">
        <f>INDEX(MSFD_Classified!E$2:E$506,Data!$N717,1)</f>
        <v>Birds</v>
      </c>
      <c r="S717" t="str">
        <f>INDEX(MSFD_Classified!F$2:F$506,Data!$N717,1)</f>
        <v>Biodiversity Indices</v>
      </c>
    </row>
    <row r="718" spans="1:19" x14ac:dyDescent="0.25">
      <c r="A718" s="10">
        <v>7</v>
      </c>
      <c r="B718" s="10" t="s">
        <v>343</v>
      </c>
      <c r="C718" s="10" t="s">
        <v>367</v>
      </c>
      <c r="D718" s="6">
        <v>35</v>
      </c>
      <c r="E718" s="6" t="s">
        <v>31</v>
      </c>
      <c r="F718" s="10" t="s">
        <v>396</v>
      </c>
      <c r="G718" s="6" t="s">
        <v>346</v>
      </c>
      <c r="H718" s="6">
        <v>0</v>
      </c>
      <c r="I718" s="23">
        <v>3</v>
      </c>
      <c r="J718" s="6">
        <v>5</v>
      </c>
      <c r="K718" s="6">
        <v>2</v>
      </c>
      <c r="M718">
        <f>MATCH(F718,MSFD_Classified!$G$2:$G$506,0)</f>
        <v>246</v>
      </c>
      <c r="N718">
        <v>246</v>
      </c>
      <c r="O718" t="str">
        <f t="shared" si="11"/>
        <v>Marine Birds Marine Biological Value</v>
      </c>
      <c r="P718" t="str">
        <f>INDEX(MSFD_Classified!$G$2:$G$506,Data!$N718,1)</f>
        <v>Marine Birds Marine Biological Value</v>
      </c>
      <c r="Q718" t="str">
        <f>INDEX(MSFD_Classified!D$2:D$506,Data!$N718,1)</f>
        <v>D1 - Biological diversity</v>
      </c>
      <c r="R718" t="str">
        <f>INDEX(MSFD_Classified!E$2:E$506,Data!$N718,1)</f>
        <v>Birds</v>
      </c>
      <c r="S718" t="str">
        <f>INDEX(MSFD_Classified!F$2:F$506,Data!$N718,1)</f>
        <v>Biodiversity Indices</v>
      </c>
    </row>
    <row r="719" spans="1:19" x14ac:dyDescent="0.25">
      <c r="A719" s="10">
        <v>7</v>
      </c>
      <c r="B719" s="10" t="s">
        <v>343</v>
      </c>
      <c r="C719" s="10" t="s">
        <v>368</v>
      </c>
      <c r="D719" s="6">
        <v>37</v>
      </c>
      <c r="E719" s="6" t="s">
        <v>31</v>
      </c>
      <c r="F719" s="10" t="s">
        <v>396</v>
      </c>
      <c r="G719" s="6" t="s">
        <v>346</v>
      </c>
      <c r="H719" s="6">
        <v>0</v>
      </c>
      <c r="I719" s="23">
        <v>3</v>
      </c>
      <c r="J719" s="6">
        <v>5</v>
      </c>
      <c r="K719" s="6">
        <v>4</v>
      </c>
      <c r="M719">
        <f>MATCH(F719,MSFD_Classified!$G$2:$G$506,0)</f>
        <v>246</v>
      </c>
      <c r="N719">
        <v>246</v>
      </c>
      <c r="O719" t="str">
        <f t="shared" si="11"/>
        <v>Marine Birds Marine Biological Value</v>
      </c>
      <c r="P719" t="str">
        <f>INDEX(MSFD_Classified!$G$2:$G$506,Data!$N719,1)</f>
        <v>Marine Birds Marine Biological Value</v>
      </c>
      <c r="Q719" t="str">
        <f>INDEX(MSFD_Classified!D$2:D$506,Data!$N719,1)</f>
        <v>D1 - Biological diversity</v>
      </c>
      <c r="R719" t="str">
        <f>INDEX(MSFD_Classified!E$2:E$506,Data!$N719,1)</f>
        <v>Birds</v>
      </c>
      <c r="S719" t="str">
        <f>INDEX(MSFD_Classified!F$2:F$506,Data!$N719,1)</f>
        <v>Biodiversity Indices</v>
      </c>
    </row>
    <row r="720" spans="1:19" x14ac:dyDescent="0.25">
      <c r="A720" s="10">
        <v>7</v>
      </c>
      <c r="B720" s="10" t="s">
        <v>343</v>
      </c>
      <c r="C720" s="10" t="s">
        <v>369</v>
      </c>
      <c r="D720" s="6">
        <v>38</v>
      </c>
      <c r="E720" s="6" t="s">
        <v>31</v>
      </c>
      <c r="F720" s="10" t="s">
        <v>396</v>
      </c>
      <c r="G720" s="6" t="s">
        <v>346</v>
      </c>
      <c r="H720" s="6">
        <v>0</v>
      </c>
      <c r="I720" s="23">
        <v>3</v>
      </c>
      <c r="J720" s="6">
        <v>5</v>
      </c>
      <c r="K720" s="6">
        <v>4</v>
      </c>
      <c r="M720">
        <f>MATCH(F720,MSFD_Classified!$G$2:$G$506,0)</f>
        <v>246</v>
      </c>
      <c r="N720">
        <v>246</v>
      </c>
      <c r="O720" t="str">
        <f t="shared" si="11"/>
        <v>Marine Birds Marine Biological Value</v>
      </c>
      <c r="P720" t="str">
        <f>INDEX(MSFD_Classified!$G$2:$G$506,Data!$N720,1)</f>
        <v>Marine Birds Marine Biological Value</v>
      </c>
      <c r="Q720" t="str">
        <f>INDEX(MSFD_Classified!D$2:D$506,Data!$N720,1)</f>
        <v>D1 - Biological diversity</v>
      </c>
      <c r="R720" t="str">
        <f>INDEX(MSFD_Classified!E$2:E$506,Data!$N720,1)</f>
        <v>Birds</v>
      </c>
      <c r="S720" t="str">
        <f>INDEX(MSFD_Classified!F$2:F$506,Data!$N720,1)</f>
        <v>Biodiversity Indices</v>
      </c>
    </row>
    <row r="721" spans="1:19" x14ac:dyDescent="0.25">
      <c r="A721" s="10">
        <v>7</v>
      </c>
      <c r="B721" s="10" t="s">
        <v>343</v>
      </c>
      <c r="C721" s="10" t="s">
        <v>370</v>
      </c>
      <c r="D721" s="6">
        <v>39</v>
      </c>
      <c r="E721" s="6" t="s">
        <v>31</v>
      </c>
      <c r="F721" s="10" t="s">
        <v>396</v>
      </c>
      <c r="G721" s="6" t="s">
        <v>346</v>
      </c>
      <c r="H721" s="6">
        <v>0</v>
      </c>
      <c r="I721" s="23">
        <v>3</v>
      </c>
      <c r="J721" s="6">
        <v>5</v>
      </c>
      <c r="K721" s="6">
        <v>3</v>
      </c>
      <c r="M721">
        <f>MATCH(F721,MSFD_Classified!$G$2:$G$506,0)</f>
        <v>246</v>
      </c>
      <c r="N721">
        <v>246</v>
      </c>
      <c r="O721" t="str">
        <f t="shared" si="11"/>
        <v>Marine Birds Marine Biological Value</v>
      </c>
      <c r="P721" t="str">
        <f>INDEX(MSFD_Classified!$G$2:$G$506,Data!$N721,1)</f>
        <v>Marine Birds Marine Biological Value</v>
      </c>
      <c r="Q721" t="str">
        <f>INDEX(MSFD_Classified!D$2:D$506,Data!$N721,1)</f>
        <v>D1 - Biological diversity</v>
      </c>
      <c r="R721" t="str">
        <f>INDEX(MSFD_Classified!E$2:E$506,Data!$N721,1)</f>
        <v>Birds</v>
      </c>
      <c r="S721" t="str">
        <f>INDEX(MSFD_Classified!F$2:F$506,Data!$N721,1)</f>
        <v>Biodiversity Indices</v>
      </c>
    </row>
    <row r="722" spans="1:19" x14ac:dyDescent="0.25">
      <c r="A722" s="10">
        <v>7</v>
      </c>
      <c r="B722" s="10" t="s">
        <v>343</v>
      </c>
      <c r="C722" s="10" t="s">
        <v>371</v>
      </c>
      <c r="D722" s="6">
        <v>40</v>
      </c>
      <c r="E722" s="6" t="s">
        <v>31</v>
      </c>
      <c r="F722" s="10" t="s">
        <v>396</v>
      </c>
      <c r="G722" s="6" t="s">
        <v>346</v>
      </c>
      <c r="H722" s="6">
        <v>0</v>
      </c>
      <c r="I722" s="23">
        <v>3</v>
      </c>
      <c r="J722" s="6">
        <v>5</v>
      </c>
      <c r="K722" s="6">
        <v>2</v>
      </c>
      <c r="M722">
        <f>MATCH(F722,MSFD_Classified!$G$2:$G$506,0)</f>
        <v>246</v>
      </c>
      <c r="N722">
        <v>246</v>
      </c>
      <c r="O722" t="str">
        <f t="shared" si="11"/>
        <v>Marine Birds Marine Biological Value</v>
      </c>
      <c r="P722" t="str">
        <f>INDEX(MSFD_Classified!$G$2:$G$506,Data!$N722,1)</f>
        <v>Marine Birds Marine Biological Value</v>
      </c>
      <c r="Q722" t="str">
        <f>INDEX(MSFD_Classified!D$2:D$506,Data!$N722,1)</f>
        <v>D1 - Biological diversity</v>
      </c>
      <c r="R722" t="str">
        <f>INDEX(MSFD_Classified!E$2:E$506,Data!$N722,1)</f>
        <v>Birds</v>
      </c>
      <c r="S722" t="str">
        <f>INDEX(MSFD_Classified!F$2:F$506,Data!$N722,1)</f>
        <v>Biodiversity Indices</v>
      </c>
    </row>
    <row r="723" spans="1:19" x14ac:dyDescent="0.25">
      <c r="A723" s="10">
        <v>7</v>
      </c>
      <c r="B723" s="10" t="s">
        <v>343</v>
      </c>
      <c r="C723" s="10" t="s">
        <v>372</v>
      </c>
      <c r="D723" s="6">
        <v>42</v>
      </c>
      <c r="E723" s="6" t="s">
        <v>31</v>
      </c>
      <c r="F723" s="10" t="s">
        <v>396</v>
      </c>
      <c r="G723" s="6" t="s">
        <v>346</v>
      </c>
      <c r="H723" s="6">
        <v>0</v>
      </c>
      <c r="I723" s="23">
        <v>3</v>
      </c>
      <c r="J723" s="6">
        <v>5</v>
      </c>
      <c r="K723" s="6">
        <v>4</v>
      </c>
      <c r="M723">
        <f>MATCH(F723,MSFD_Classified!$G$2:$G$506,0)</f>
        <v>246</v>
      </c>
      <c r="N723">
        <v>246</v>
      </c>
      <c r="O723" t="str">
        <f t="shared" si="11"/>
        <v>Marine Birds Marine Biological Value</v>
      </c>
      <c r="P723" t="str">
        <f>INDEX(MSFD_Classified!$G$2:$G$506,Data!$N723,1)</f>
        <v>Marine Birds Marine Biological Value</v>
      </c>
      <c r="Q723" t="str">
        <f>INDEX(MSFD_Classified!D$2:D$506,Data!$N723,1)</f>
        <v>D1 - Biological diversity</v>
      </c>
      <c r="R723" t="str">
        <f>INDEX(MSFD_Classified!E$2:E$506,Data!$N723,1)</f>
        <v>Birds</v>
      </c>
      <c r="S723" t="str">
        <f>INDEX(MSFD_Classified!F$2:F$506,Data!$N723,1)</f>
        <v>Biodiversity Indices</v>
      </c>
    </row>
    <row r="724" spans="1:19" x14ac:dyDescent="0.25">
      <c r="A724" s="10">
        <v>7</v>
      </c>
      <c r="B724" s="10" t="s">
        <v>343</v>
      </c>
      <c r="C724" s="10" t="s">
        <v>373</v>
      </c>
      <c r="D724" s="6">
        <v>43</v>
      </c>
      <c r="E724" s="6" t="s">
        <v>31</v>
      </c>
      <c r="F724" s="10" t="s">
        <v>396</v>
      </c>
      <c r="G724" s="6" t="s">
        <v>346</v>
      </c>
      <c r="H724" s="6">
        <v>0</v>
      </c>
      <c r="I724" s="23">
        <v>3</v>
      </c>
      <c r="J724" s="6">
        <v>5</v>
      </c>
      <c r="K724" s="6">
        <v>4</v>
      </c>
      <c r="M724">
        <f>MATCH(F724,MSFD_Classified!$G$2:$G$506,0)</f>
        <v>246</v>
      </c>
      <c r="N724">
        <v>246</v>
      </c>
      <c r="O724" t="str">
        <f t="shared" si="11"/>
        <v>Marine Birds Marine Biological Value</v>
      </c>
      <c r="P724" t="str">
        <f>INDEX(MSFD_Classified!$G$2:$G$506,Data!$N724,1)</f>
        <v>Marine Birds Marine Biological Value</v>
      </c>
      <c r="Q724" t="str">
        <f>INDEX(MSFD_Classified!D$2:D$506,Data!$N724,1)</f>
        <v>D1 - Biological diversity</v>
      </c>
      <c r="R724" t="str">
        <f>INDEX(MSFD_Classified!E$2:E$506,Data!$N724,1)</f>
        <v>Birds</v>
      </c>
      <c r="S724" t="str">
        <f>INDEX(MSFD_Classified!F$2:F$506,Data!$N724,1)</f>
        <v>Biodiversity Indices</v>
      </c>
    </row>
    <row r="725" spans="1:19" x14ac:dyDescent="0.25">
      <c r="A725" s="10">
        <v>7</v>
      </c>
      <c r="B725" s="10" t="s">
        <v>343</v>
      </c>
      <c r="C725" s="10" t="s">
        <v>374</v>
      </c>
      <c r="D725" s="6">
        <v>44</v>
      </c>
      <c r="E725" s="6" t="s">
        <v>31</v>
      </c>
      <c r="F725" s="10" t="s">
        <v>396</v>
      </c>
      <c r="G725" s="6" t="s">
        <v>346</v>
      </c>
      <c r="H725" s="6">
        <v>0</v>
      </c>
      <c r="I725" s="23">
        <v>3</v>
      </c>
      <c r="J725" s="6">
        <v>5</v>
      </c>
      <c r="K725" s="6">
        <v>2</v>
      </c>
      <c r="M725">
        <f>MATCH(F725,MSFD_Classified!$G$2:$G$506,0)</f>
        <v>246</v>
      </c>
      <c r="N725">
        <v>246</v>
      </c>
      <c r="O725" t="str">
        <f t="shared" si="11"/>
        <v>Marine Birds Marine Biological Value</v>
      </c>
      <c r="P725" t="str">
        <f>INDEX(MSFD_Classified!$G$2:$G$506,Data!$N725,1)</f>
        <v>Marine Birds Marine Biological Value</v>
      </c>
      <c r="Q725" t="str">
        <f>INDEX(MSFD_Classified!D$2:D$506,Data!$N725,1)</f>
        <v>D1 - Biological diversity</v>
      </c>
      <c r="R725" t="str">
        <f>INDEX(MSFD_Classified!E$2:E$506,Data!$N725,1)</f>
        <v>Birds</v>
      </c>
      <c r="S725" t="str">
        <f>INDEX(MSFD_Classified!F$2:F$506,Data!$N725,1)</f>
        <v>Biodiversity Indices</v>
      </c>
    </row>
    <row r="726" spans="1:19" x14ac:dyDescent="0.25">
      <c r="A726" s="10">
        <v>7</v>
      </c>
      <c r="B726" s="10" t="s">
        <v>343</v>
      </c>
      <c r="C726" s="10" t="s">
        <v>375</v>
      </c>
      <c r="D726" s="6">
        <v>45</v>
      </c>
      <c r="E726" s="6" t="s">
        <v>31</v>
      </c>
      <c r="F726" s="10" t="s">
        <v>396</v>
      </c>
      <c r="G726" s="6" t="s">
        <v>346</v>
      </c>
      <c r="H726" s="6">
        <v>0</v>
      </c>
      <c r="I726" s="23">
        <v>3</v>
      </c>
      <c r="J726" s="6">
        <v>5</v>
      </c>
      <c r="K726" s="6">
        <v>2</v>
      </c>
      <c r="M726">
        <f>MATCH(F726,MSFD_Classified!$G$2:$G$506,0)</f>
        <v>246</v>
      </c>
      <c r="N726">
        <v>246</v>
      </c>
      <c r="O726" t="str">
        <f t="shared" si="11"/>
        <v>Marine Birds Marine Biological Value</v>
      </c>
      <c r="P726" t="str">
        <f>INDEX(MSFD_Classified!$G$2:$G$506,Data!$N726,1)</f>
        <v>Marine Birds Marine Biological Value</v>
      </c>
      <c r="Q726" t="str">
        <f>INDEX(MSFD_Classified!D$2:D$506,Data!$N726,1)</f>
        <v>D1 - Biological diversity</v>
      </c>
      <c r="R726" t="str">
        <f>INDEX(MSFD_Classified!E$2:E$506,Data!$N726,1)</f>
        <v>Birds</v>
      </c>
      <c r="S726" t="str">
        <f>INDEX(MSFD_Classified!F$2:F$506,Data!$N726,1)</f>
        <v>Biodiversity Indices</v>
      </c>
    </row>
    <row r="727" spans="1:19" x14ac:dyDescent="0.25">
      <c r="A727" s="10">
        <v>7</v>
      </c>
      <c r="B727" s="10" t="s">
        <v>343</v>
      </c>
      <c r="C727" s="10" t="s">
        <v>376</v>
      </c>
      <c r="D727" s="6">
        <v>48</v>
      </c>
      <c r="E727" s="6" t="s">
        <v>31</v>
      </c>
      <c r="F727" s="10" t="s">
        <v>396</v>
      </c>
      <c r="G727" s="6" t="s">
        <v>346</v>
      </c>
      <c r="H727" s="6">
        <v>0</v>
      </c>
      <c r="I727" s="23">
        <v>3</v>
      </c>
      <c r="J727" s="6">
        <v>5</v>
      </c>
      <c r="K727" s="6">
        <v>4</v>
      </c>
      <c r="M727">
        <f>MATCH(F727,MSFD_Classified!$G$2:$G$506,0)</f>
        <v>246</v>
      </c>
      <c r="N727">
        <v>246</v>
      </c>
      <c r="O727" t="str">
        <f t="shared" si="11"/>
        <v>Marine Birds Marine Biological Value</v>
      </c>
      <c r="P727" t="str">
        <f>INDEX(MSFD_Classified!$G$2:$G$506,Data!$N727,1)</f>
        <v>Marine Birds Marine Biological Value</v>
      </c>
      <c r="Q727" t="str">
        <f>INDEX(MSFD_Classified!D$2:D$506,Data!$N727,1)</f>
        <v>D1 - Biological diversity</v>
      </c>
      <c r="R727" t="str">
        <f>INDEX(MSFD_Classified!E$2:E$506,Data!$N727,1)</f>
        <v>Birds</v>
      </c>
      <c r="S727" t="str">
        <f>INDEX(MSFD_Classified!F$2:F$506,Data!$N727,1)</f>
        <v>Biodiversity Indices</v>
      </c>
    </row>
    <row r="728" spans="1:19" x14ac:dyDescent="0.25">
      <c r="A728" s="10">
        <v>7</v>
      </c>
      <c r="B728" s="10" t="s">
        <v>343</v>
      </c>
      <c r="C728" s="10" t="s">
        <v>377</v>
      </c>
      <c r="D728" s="6">
        <v>49</v>
      </c>
      <c r="E728" s="6" t="s">
        <v>31</v>
      </c>
      <c r="F728" s="10" t="s">
        <v>396</v>
      </c>
      <c r="G728" s="6" t="s">
        <v>346</v>
      </c>
      <c r="H728" s="6">
        <v>0</v>
      </c>
      <c r="I728" s="23">
        <v>3</v>
      </c>
      <c r="J728" s="6">
        <v>5</v>
      </c>
      <c r="K728" s="6">
        <v>4</v>
      </c>
      <c r="M728">
        <f>MATCH(F728,MSFD_Classified!$G$2:$G$506,0)</f>
        <v>246</v>
      </c>
      <c r="N728">
        <v>246</v>
      </c>
      <c r="O728" t="str">
        <f t="shared" si="11"/>
        <v>Marine Birds Marine Biological Value</v>
      </c>
      <c r="P728" t="str">
        <f>INDEX(MSFD_Classified!$G$2:$G$506,Data!$N728,1)</f>
        <v>Marine Birds Marine Biological Value</v>
      </c>
      <c r="Q728" t="str">
        <f>INDEX(MSFD_Classified!D$2:D$506,Data!$N728,1)</f>
        <v>D1 - Biological diversity</v>
      </c>
      <c r="R728" t="str">
        <f>INDEX(MSFD_Classified!E$2:E$506,Data!$N728,1)</f>
        <v>Birds</v>
      </c>
      <c r="S728" t="str">
        <f>INDEX(MSFD_Classified!F$2:F$506,Data!$N728,1)</f>
        <v>Biodiversity Indices</v>
      </c>
    </row>
    <row r="729" spans="1:19" x14ac:dyDescent="0.25">
      <c r="A729" s="10">
        <v>7</v>
      </c>
      <c r="B729" s="10" t="s">
        <v>343</v>
      </c>
      <c r="C729" s="10" t="s">
        <v>378</v>
      </c>
      <c r="D729" s="6">
        <v>50</v>
      </c>
      <c r="E729" s="6" t="s">
        <v>31</v>
      </c>
      <c r="F729" s="10" t="s">
        <v>396</v>
      </c>
      <c r="G729" s="6" t="s">
        <v>346</v>
      </c>
      <c r="H729" s="6">
        <v>0</v>
      </c>
      <c r="I729" s="23">
        <v>3</v>
      </c>
      <c r="J729" s="6">
        <v>5</v>
      </c>
      <c r="K729" s="6">
        <v>3</v>
      </c>
      <c r="M729">
        <f>MATCH(F729,MSFD_Classified!$G$2:$G$506,0)</f>
        <v>246</v>
      </c>
      <c r="N729">
        <v>246</v>
      </c>
      <c r="O729" t="str">
        <f t="shared" si="11"/>
        <v>Marine Birds Marine Biological Value</v>
      </c>
      <c r="P729" t="str">
        <f>INDEX(MSFD_Classified!$G$2:$G$506,Data!$N729,1)</f>
        <v>Marine Birds Marine Biological Value</v>
      </c>
      <c r="Q729" t="str">
        <f>INDEX(MSFD_Classified!D$2:D$506,Data!$N729,1)</f>
        <v>D1 - Biological diversity</v>
      </c>
      <c r="R729" t="str">
        <f>INDEX(MSFD_Classified!E$2:E$506,Data!$N729,1)</f>
        <v>Birds</v>
      </c>
      <c r="S729" t="str">
        <f>INDEX(MSFD_Classified!F$2:F$506,Data!$N729,1)</f>
        <v>Biodiversity Indices</v>
      </c>
    </row>
    <row r="730" spans="1:19" x14ac:dyDescent="0.25">
      <c r="A730" s="10">
        <v>7</v>
      </c>
      <c r="B730" s="10" t="s">
        <v>343</v>
      </c>
      <c r="C730" s="10" t="s">
        <v>379</v>
      </c>
      <c r="D730" s="6">
        <v>51</v>
      </c>
      <c r="E730" s="6" t="s">
        <v>31</v>
      </c>
      <c r="F730" s="10" t="s">
        <v>396</v>
      </c>
      <c r="G730" s="6" t="s">
        <v>346</v>
      </c>
      <c r="H730" s="6">
        <v>0</v>
      </c>
      <c r="I730" s="23">
        <v>3</v>
      </c>
      <c r="J730" s="6">
        <v>5</v>
      </c>
      <c r="K730" s="6">
        <v>3</v>
      </c>
      <c r="M730">
        <f>MATCH(F730,MSFD_Classified!$G$2:$G$506,0)</f>
        <v>246</v>
      </c>
      <c r="N730">
        <v>246</v>
      </c>
      <c r="O730" t="str">
        <f t="shared" si="11"/>
        <v>Marine Birds Marine Biological Value</v>
      </c>
      <c r="P730" t="str">
        <f>INDEX(MSFD_Classified!$G$2:$G$506,Data!$N730,1)</f>
        <v>Marine Birds Marine Biological Value</v>
      </c>
      <c r="Q730" t="str">
        <f>INDEX(MSFD_Classified!D$2:D$506,Data!$N730,1)</f>
        <v>D1 - Biological diversity</v>
      </c>
      <c r="R730" t="str">
        <f>INDEX(MSFD_Classified!E$2:E$506,Data!$N730,1)</f>
        <v>Birds</v>
      </c>
      <c r="S730" t="str">
        <f>INDEX(MSFD_Classified!F$2:F$506,Data!$N730,1)</f>
        <v>Biodiversity Indices</v>
      </c>
    </row>
    <row r="731" spans="1:19" x14ac:dyDescent="0.25">
      <c r="A731" s="10">
        <v>7</v>
      </c>
      <c r="B731" s="10" t="s">
        <v>343</v>
      </c>
      <c r="C731" s="10" t="s">
        <v>380</v>
      </c>
      <c r="D731" s="6">
        <v>53</v>
      </c>
      <c r="E731" s="6" t="s">
        <v>31</v>
      </c>
      <c r="F731" s="10" t="s">
        <v>396</v>
      </c>
      <c r="G731" s="6" t="s">
        <v>346</v>
      </c>
      <c r="H731" s="6">
        <v>0</v>
      </c>
      <c r="I731" s="23">
        <v>3</v>
      </c>
      <c r="J731" s="6">
        <v>5</v>
      </c>
      <c r="K731" s="6">
        <v>4</v>
      </c>
      <c r="M731">
        <f>MATCH(F731,MSFD_Classified!$G$2:$G$506,0)</f>
        <v>246</v>
      </c>
      <c r="N731">
        <v>246</v>
      </c>
      <c r="O731" t="str">
        <f t="shared" si="11"/>
        <v>Marine Birds Marine Biological Value</v>
      </c>
      <c r="P731" t="str">
        <f>INDEX(MSFD_Classified!$G$2:$G$506,Data!$N731,1)</f>
        <v>Marine Birds Marine Biological Value</v>
      </c>
      <c r="Q731" t="str">
        <f>INDEX(MSFD_Classified!D$2:D$506,Data!$N731,1)</f>
        <v>D1 - Biological diversity</v>
      </c>
      <c r="R731" t="str">
        <f>INDEX(MSFD_Classified!E$2:E$506,Data!$N731,1)</f>
        <v>Birds</v>
      </c>
      <c r="S731" t="str">
        <f>INDEX(MSFD_Classified!F$2:F$506,Data!$N731,1)</f>
        <v>Biodiversity Indices</v>
      </c>
    </row>
    <row r="732" spans="1:19" x14ac:dyDescent="0.25">
      <c r="A732" s="10">
        <v>7</v>
      </c>
      <c r="B732" s="10" t="s">
        <v>343</v>
      </c>
      <c r="C732" s="10" t="s">
        <v>381</v>
      </c>
      <c r="D732" s="6">
        <v>54</v>
      </c>
      <c r="E732" s="6" t="s">
        <v>31</v>
      </c>
      <c r="F732" s="10" t="s">
        <v>396</v>
      </c>
      <c r="G732" s="6" t="s">
        <v>346</v>
      </c>
      <c r="H732" s="6">
        <v>0</v>
      </c>
      <c r="I732" s="23">
        <v>3</v>
      </c>
      <c r="J732" s="6">
        <v>5</v>
      </c>
      <c r="K732" s="6">
        <v>4</v>
      </c>
      <c r="M732">
        <f>MATCH(F732,MSFD_Classified!$G$2:$G$506,0)</f>
        <v>246</v>
      </c>
      <c r="N732">
        <v>246</v>
      </c>
      <c r="O732" t="str">
        <f t="shared" si="11"/>
        <v>Marine Birds Marine Biological Value</v>
      </c>
      <c r="P732" t="str">
        <f>INDEX(MSFD_Classified!$G$2:$G$506,Data!$N732,1)</f>
        <v>Marine Birds Marine Biological Value</v>
      </c>
      <c r="Q732" t="str">
        <f>INDEX(MSFD_Classified!D$2:D$506,Data!$N732,1)</f>
        <v>D1 - Biological diversity</v>
      </c>
      <c r="R732" t="str">
        <f>INDEX(MSFD_Classified!E$2:E$506,Data!$N732,1)</f>
        <v>Birds</v>
      </c>
      <c r="S732" t="str">
        <f>INDEX(MSFD_Classified!F$2:F$506,Data!$N732,1)</f>
        <v>Biodiversity Indices</v>
      </c>
    </row>
    <row r="733" spans="1:19" x14ac:dyDescent="0.25">
      <c r="A733" s="10">
        <v>7</v>
      </c>
      <c r="B733" s="10" t="s">
        <v>343</v>
      </c>
      <c r="C733" s="10" t="s">
        <v>382</v>
      </c>
      <c r="D733" s="6">
        <v>55</v>
      </c>
      <c r="E733" s="6" t="s">
        <v>31</v>
      </c>
      <c r="F733" s="10" t="s">
        <v>396</v>
      </c>
      <c r="G733" s="6" t="s">
        <v>346</v>
      </c>
      <c r="H733" s="6">
        <v>0</v>
      </c>
      <c r="I733" s="23">
        <v>3</v>
      </c>
      <c r="J733" s="6">
        <v>5</v>
      </c>
      <c r="K733" s="6">
        <v>3</v>
      </c>
      <c r="M733">
        <f>MATCH(F733,MSFD_Classified!$G$2:$G$506,0)</f>
        <v>246</v>
      </c>
      <c r="N733">
        <v>246</v>
      </c>
      <c r="O733" t="str">
        <f t="shared" si="11"/>
        <v>Marine Birds Marine Biological Value</v>
      </c>
      <c r="P733" t="str">
        <f>INDEX(MSFD_Classified!$G$2:$G$506,Data!$N733,1)</f>
        <v>Marine Birds Marine Biological Value</v>
      </c>
      <c r="Q733" t="str">
        <f>INDEX(MSFD_Classified!D$2:D$506,Data!$N733,1)</f>
        <v>D1 - Biological diversity</v>
      </c>
      <c r="R733" t="str">
        <f>INDEX(MSFD_Classified!E$2:E$506,Data!$N733,1)</f>
        <v>Birds</v>
      </c>
      <c r="S733" t="str">
        <f>INDEX(MSFD_Classified!F$2:F$506,Data!$N733,1)</f>
        <v>Biodiversity Indices</v>
      </c>
    </row>
    <row r="734" spans="1:19" x14ac:dyDescent="0.25">
      <c r="A734" s="10">
        <v>7</v>
      </c>
      <c r="B734" s="10" t="s">
        <v>343</v>
      </c>
      <c r="C734" s="10" t="s">
        <v>383</v>
      </c>
      <c r="D734" s="6">
        <v>56</v>
      </c>
      <c r="E734" s="6" t="s">
        <v>31</v>
      </c>
      <c r="F734" s="10" t="s">
        <v>396</v>
      </c>
      <c r="G734" s="6" t="s">
        <v>346</v>
      </c>
      <c r="H734" s="6">
        <v>0</v>
      </c>
      <c r="I734" s="23">
        <v>3</v>
      </c>
      <c r="J734" s="6">
        <v>5</v>
      </c>
      <c r="K734" s="6">
        <v>3</v>
      </c>
      <c r="M734">
        <f>MATCH(F734,MSFD_Classified!$G$2:$G$506,0)</f>
        <v>246</v>
      </c>
      <c r="N734">
        <v>246</v>
      </c>
      <c r="O734" t="str">
        <f t="shared" si="11"/>
        <v>Marine Birds Marine Biological Value</v>
      </c>
      <c r="P734" t="str">
        <f>INDEX(MSFD_Classified!$G$2:$G$506,Data!$N734,1)</f>
        <v>Marine Birds Marine Biological Value</v>
      </c>
      <c r="Q734" t="str">
        <f>INDEX(MSFD_Classified!D$2:D$506,Data!$N734,1)</f>
        <v>D1 - Biological diversity</v>
      </c>
      <c r="R734" t="str">
        <f>INDEX(MSFD_Classified!E$2:E$506,Data!$N734,1)</f>
        <v>Birds</v>
      </c>
      <c r="S734" t="str">
        <f>INDEX(MSFD_Classified!F$2:F$506,Data!$N734,1)</f>
        <v>Biodiversity Indices</v>
      </c>
    </row>
    <row r="735" spans="1:19" x14ac:dyDescent="0.25">
      <c r="A735" s="10">
        <v>7</v>
      </c>
      <c r="B735" s="10" t="s">
        <v>343</v>
      </c>
      <c r="C735" s="10" t="s">
        <v>384</v>
      </c>
      <c r="D735" s="6">
        <v>58</v>
      </c>
      <c r="E735" s="6" t="s">
        <v>31</v>
      </c>
      <c r="F735" s="10" t="s">
        <v>396</v>
      </c>
      <c r="G735" s="6" t="s">
        <v>346</v>
      </c>
      <c r="H735" s="6">
        <v>0</v>
      </c>
      <c r="I735" s="23">
        <v>3</v>
      </c>
      <c r="J735" s="6">
        <v>5</v>
      </c>
      <c r="K735" s="6">
        <v>4</v>
      </c>
      <c r="M735">
        <f>MATCH(F735,MSFD_Classified!$G$2:$G$506,0)</f>
        <v>246</v>
      </c>
      <c r="N735">
        <v>246</v>
      </c>
      <c r="O735" t="str">
        <f t="shared" si="11"/>
        <v>Marine Birds Marine Biological Value</v>
      </c>
      <c r="P735" t="str">
        <f>INDEX(MSFD_Classified!$G$2:$G$506,Data!$N735,1)</f>
        <v>Marine Birds Marine Biological Value</v>
      </c>
      <c r="Q735" t="str">
        <f>INDEX(MSFD_Classified!D$2:D$506,Data!$N735,1)</f>
        <v>D1 - Biological diversity</v>
      </c>
      <c r="R735" t="str">
        <f>INDEX(MSFD_Classified!E$2:E$506,Data!$N735,1)</f>
        <v>Birds</v>
      </c>
      <c r="S735" t="str">
        <f>INDEX(MSFD_Classified!F$2:F$506,Data!$N735,1)</f>
        <v>Biodiversity Indices</v>
      </c>
    </row>
    <row r="736" spans="1:19" x14ac:dyDescent="0.25">
      <c r="A736" s="10">
        <v>7</v>
      </c>
      <c r="B736" s="10" t="s">
        <v>343</v>
      </c>
      <c r="C736" s="10" t="s">
        <v>385</v>
      </c>
      <c r="D736" s="6">
        <v>59</v>
      </c>
      <c r="E736" s="6" t="s">
        <v>31</v>
      </c>
      <c r="F736" s="10" t="s">
        <v>396</v>
      </c>
      <c r="G736" s="6" t="s">
        <v>346</v>
      </c>
      <c r="H736" s="6">
        <v>0</v>
      </c>
      <c r="I736" s="23">
        <v>3</v>
      </c>
      <c r="J736" s="6">
        <v>5</v>
      </c>
      <c r="K736" s="6">
        <v>4</v>
      </c>
      <c r="M736">
        <f>MATCH(F736,MSFD_Classified!$G$2:$G$506,0)</f>
        <v>246</v>
      </c>
      <c r="N736">
        <v>246</v>
      </c>
      <c r="O736" t="str">
        <f t="shared" si="11"/>
        <v>Marine Birds Marine Biological Value</v>
      </c>
      <c r="P736" t="str">
        <f>INDEX(MSFD_Classified!$G$2:$G$506,Data!$N736,1)</f>
        <v>Marine Birds Marine Biological Value</v>
      </c>
      <c r="Q736" t="str">
        <f>INDEX(MSFD_Classified!D$2:D$506,Data!$N736,1)</f>
        <v>D1 - Biological diversity</v>
      </c>
      <c r="R736" t="str">
        <f>INDEX(MSFD_Classified!E$2:E$506,Data!$N736,1)</f>
        <v>Birds</v>
      </c>
      <c r="S736" t="str">
        <f>INDEX(MSFD_Classified!F$2:F$506,Data!$N736,1)</f>
        <v>Biodiversity Indices</v>
      </c>
    </row>
    <row r="737" spans="1:19" x14ac:dyDescent="0.25">
      <c r="A737" s="10">
        <v>7</v>
      </c>
      <c r="B737" s="10" t="s">
        <v>343</v>
      </c>
      <c r="C737" s="10" t="s">
        <v>386</v>
      </c>
      <c r="D737" s="6">
        <v>60</v>
      </c>
      <c r="E737" s="6" t="s">
        <v>31</v>
      </c>
      <c r="F737" s="10" t="s">
        <v>396</v>
      </c>
      <c r="G737" s="6" t="s">
        <v>346</v>
      </c>
      <c r="H737" s="6">
        <v>0</v>
      </c>
      <c r="I737" s="23">
        <v>3</v>
      </c>
      <c r="J737" s="6">
        <v>5</v>
      </c>
      <c r="K737" s="6">
        <v>3</v>
      </c>
      <c r="M737">
        <f>MATCH(F737,MSFD_Classified!$G$2:$G$506,0)</f>
        <v>246</v>
      </c>
      <c r="N737">
        <v>246</v>
      </c>
      <c r="O737" t="str">
        <f t="shared" si="11"/>
        <v>Marine Birds Marine Biological Value</v>
      </c>
      <c r="P737" t="str">
        <f>INDEX(MSFD_Classified!$G$2:$G$506,Data!$N737,1)</f>
        <v>Marine Birds Marine Biological Value</v>
      </c>
      <c r="Q737" t="str">
        <f>INDEX(MSFD_Classified!D$2:D$506,Data!$N737,1)</f>
        <v>D1 - Biological diversity</v>
      </c>
      <c r="R737" t="str">
        <f>INDEX(MSFD_Classified!E$2:E$506,Data!$N737,1)</f>
        <v>Birds</v>
      </c>
      <c r="S737" t="str">
        <f>INDEX(MSFD_Classified!F$2:F$506,Data!$N737,1)</f>
        <v>Biodiversity Indices</v>
      </c>
    </row>
    <row r="738" spans="1:19" x14ac:dyDescent="0.25">
      <c r="A738" s="10">
        <v>7</v>
      </c>
      <c r="B738" s="10" t="s">
        <v>343</v>
      </c>
      <c r="C738" s="57" t="s">
        <v>390</v>
      </c>
      <c r="D738" s="6">
        <v>61</v>
      </c>
      <c r="E738" s="6" t="s">
        <v>31</v>
      </c>
      <c r="F738" s="10" t="s">
        <v>396</v>
      </c>
      <c r="G738" s="6" t="s">
        <v>346</v>
      </c>
      <c r="H738" s="6">
        <v>0</v>
      </c>
      <c r="I738" s="23">
        <v>3</v>
      </c>
      <c r="J738" s="6">
        <v>5</v>
      </c>
      <c r="K738" s="6">
        <v>3</v>
      </c>
      <c r="M738">
        <f>MATCH(F738,MSFD_Classified!$G$2:$G$506,0)</f>
        <v>246</v>
      </c>
      <c r="N738">
        <v>246</v>
      </c>
      <c r="O738" t="str">
        <f t="shared" si="11"/>
        <v>Marine Birds Marine Biological Value</v>
      </c>
      <c r="P738" t="str">
        <f>INDEX(MSFD_Classified!$G$2:$G$506,Data!$N738,1)</f>
        <v>Marine Birds Marine Biological Value</v>
      </c>
      <c r="Q738" t="str">
        <f>INDEX(MSFD_Classified!D$2:D$506,Data!$N738,1)</f>
        <v>D1 - Biological diversity</v>
      </c>
      <c r="R738" t="str">
        <f>INDEX(MSFD_Classified!E$2:E$506,Data!$N738,1)</f>
        <v>Birds</v>
      </c>
      <c r="S738" t="str">
        <f>INDEX(MSFD_Classified!F$2:F$506,Data!$N738,1)</f>
        <v>Biodiversity Indices</v>
      </c>
    </row>
    <row r="739" spans="1:19" x14ac:dyDescent="0.25">
      <c r="A739" s="10">
        <v>7</v>
      </c>
      <c r="B739" s="10" t="s">
        <v>343</v>
      </c>
      <c r="C739" s="57" t="s">
        <v>397</v>
      </c>
      <c r="D739" s="6">
        <v>20</v>
      </c>
      <c r="E739" s="6" t="s">
        <v>8</v>
      </c>
      <c r="F739" s="10" t="s">
        <v>398</v>
      </c>
      <c r="G739" s="6" t="s">
        <v>346</v>
      </c>
      <c r="H739" s="6">
        <v>0</v>
      </c>
      <c r="I739" s="23">
        <v>3</v>
      </c>
      <c r="J739" s="6">
        <v>5</v>
      </c>
      <c r="K739" s="6">
        <v>2</v>
      </c>
      <c r="M739">
        <f>MATCH(LEFT(F739,LEN(F739)-5),MSFD_Classified!$G$2:$G$506,0)</f>
        <v>247</v>
      </c>
      <c r="N739">
        <v>247</v>
      </c>
      <c r="O739" t="str">
        <f t="shared" si="11"/>
        <v>Coastal Fish Marine Biological Value 1989</v>
      </c>
      <c r="P739" t="str">
        <f>INDEX(MSFD_Classified!$G$2:$G$506,Data!$N739,1)</f>
        <v>Coastal Fish Marine Biological Value</v>
      </c>
      <c r="Q739" t="str">
        <f>INDEX(MSFD_Classified!D$2:D$506,Data!$N739,1)</f>
        <v>D1 - Biological diversity</v>
      </c>
      <c r="R739" t="str">
        <f>INDEX(MSFD_Classified!E$2:E$506,Data!$N739,1)</f>
        <v>Pelagic habitats</v>
      </c>
      <c r="S739" t="str">
        <f>INDEX(MSFD_Classified!F$2:F$506,Data!$N739,1)</f>
        <v>Biodiversity Indices</v>
      </c>
    </row>
    <row r="740" spans="1:19" x14ac:dyDescent="0.25">
      <c r="A740" s="10">
        <v>7</v>
      </c>
      <c r="B740" s="10" t="s">
        <v>343</v>
      </c>
      <c r="C740" s="57" t="s">
        <v>397</v>
      </c>
      <c r="D740" s="6">
        <v>20</v>
      </c>
      <c r="E740" s="6" t="s">
        <v>8</v>
      </c>
      <c r="F740" s="10" t="s">
        <v>399</v>
      </c>
      <c r="G740" s="6" t="s">
        <v>346</v>
      </c>
      <c r="H740" s="6">
        <v>0</v>
      </c>
      <c r="I740" s="23">
        <v>3</v>
      </c>
      <c r="J740" s="6">
        <v>5</v>
      </c>
      <c r="K740" s="6">
        <v>2</v>
      </c>
      <c r="M740">
        <f>MATCH(LEFT(F740,LEN(F740)-5),MSFD_Classified!$G$2:$G$506,0)</f>
        <v>247</v>
      </c>
      <c r="N740">
        <v>247</v>
      </c>
      <c r="O740" t="str">
        <f t="shared" si="11"/>
        <v>Coastal Fish Marine Biological Value 1990</v>
      </c>
      <c r="P740" t="str">
        <f>INDEX(MSFD_Classified!$G$2:$G$506,Data!$N740,1)</f>
        <v>Coastal Fish Marine Biological Value</v>
      </c>
      <c r="Q740" t="str">
        <f>INDEX(MSFD_Classified!D$2:D$506,Data!$N740,1)</f>
        <v>D1 - Biological diversity</v>
      </c>
      <c r="R740" t="str">
        <f>INDEX(MSFD_Classified!E$2:E$506,Data!$N740,1)</f>
        <v>Pelagic habitats</v>
      </c>
      <c r="S740" t="str">
        <f>INDEX(MSFD_Classified!F$2:F$506,Data!$N740,1)</f>
        <v>Biodiversity Indices</v>
      </c>
    </row>
    <row r="741" spans="1:19" x14ac:dyDescent="0.25">
      <c r="A741" s="10">
        <v>7</v>
      </c>
      <c r="B741" s="10" t="s">
        <v>343</v>
      </c>
      <c r="C741" s="57" t="s">
        <v>397</v>
      </c>
      <c r="D741" s="6">
        <v>20</v>
      </c>
      <c r="E741" s="6" t="s">
        <v>8</v>
      </c>
      <c r="F741" s="10" t="s">
        <v>400</v>
      </c>
      <c r="G741" s="6" t="s">
        <v>346</v>
      </c>
      <c r="H741" s="6">
        <v>0</v>
      </c>
      <c r="I741" s="23">
        <v>3</v>
      </c>
      <c r="J741" s="6">
        <v>5</v>
      </c>
      <c r="K741" s="6">
        <v>3</v>
      </c>
      <c r="M741">
        <f>MATCH(LEFT(F741,LEN(F741)-5),MSFD_Classified!$G$2:$G$506,0)</f>
        <v>247</v>
      </c>
      <c r="N741">
        <v>247</v>
      </c>
      <c r="O741" t="str">
        <f t="shared" si="11"/>
        <v>Coastal Fish Marine Biological Value 1991</v>
      </c>
      <c r="P741" t="str">
        <f>INDEX(MSFD_Classified!$G$2:$G$506,Data!$N741,1)</f>
        <v>Coastal Fish Marine Biological Value</v>
      </c>
      <c r="Q741" t="str">
        <f>INDEX(MSFD_Classified!D$2:D$506,Data!$N741,1)</f>
        <v>D1 - Biological diversity</v>
      </c>
      <c r="R741" t="str">
        <f>INDEX(MSFD_Classified!E$2:E$506,Data!$N741,1)</f>
        <v>Pelagic habitats</v>
      </c>
      <c r="S741" t="str">
        <f>INDEX(MSFD_Classified!F$2:F$506,Data!$N741,1)</f>
        <v>Biodiversity Indices</v>
      </c>
    </row>
    <row r="742" spans="1:19" x14ac:dyDescent="0.25">
      <c r="A742" s="10">
        <v>7</v>
      </c>
      <c r="B742" s="10" t="s">
        <v>343</v>
      </c>
      <c r="C742" s="57" t="s">
        <v>397</v>
      </c>
      <c r="D742" s="6">
        <v>20</v>
      </c>
      <c r="E742" s="6" t="s">
        <v>8</v>
      </c>
      <c r="F742" s="10" t="s">
        <v>401</v>
      </c>
      <c r="G742" s="6" t="s">
        <v>346</v>
      </c>
      <c r="H742" s="6">
        <v>0</v>
      </c>
      <c r="I742" s="23">
        <v>3</v>
      </c>
      <c r="J742" s="6">
        <v>5</v>
      </c>
      <c r="K742" s="6">
        <v>2.8</v>
      </c>
      <c r="M742">
        <f>MATCH(LEFT(F742,LEN(F742)-5),MSFD_Classified!$G$2:$G$506,0)</f>
        <v>247</v>
      </c>
      <c r="N742">
        <v>247</v>
      </c>
      <c r="O742" t="str">
        <f t="shared" si="11"/>
        <v>Coastal Fish Marine Biological Value 1993</v>
      </c>
      <c r="P742" t="str">
        <f>INDEX(MSFD_Classified!$G$2:$G$506,Data!$N742,1)</f>
        <v>Coastal Fish Marine Biological Value</v>
      </c>
      <c r="Q742" t="str">
        <f>INDEX(MSFD_Classified!D$2:D$506,Data!$N742,1)</f>
        <v>D1 - Biological diversity</v>
      </c>
      <c r="R742" t="str">
        <f>INDEX(MSFD_Classified!E$2:E$506,Data!$N742,1)</f>
        <v>Pelagic habitats</v>
      </c>
      <c r="S742" t="str">
        <f>INDEX(MSFD_Classified!F$2:F$506,Data!$N742,1)</f>
        <v>Biodiversity Indices</v>
      </c>
    </row>
    <row r="743" spans="1:19" x14ac:dyDescent="0.25">
      <c r="A743" s="10">
        <v>7</v>
      </c>
      <c r="B743" s="10" t="s">
        <v>343</v>
      </c>
      <c r="C743" s="57" t="s">
        <v>397</v>
      </c>
      <c r="D743" s="6">
        <v>20</v>
      </c>
      <c r="E743" s="6" t="s">
        <v>8</v>
      </c>
      <c r="F743" s="10" t="s">
        <v>402</v>
      </c>
      <c r="G743" s="6" t="s">
        <v>346</v>
      </c>
      <c r="H743" s="6">
        <v>0</v>
      </c>
      <c r="I743" s="23">
        <v>3</v>
      </c>
      <c r="J743" s="6">
        <v>5</v>
      </c>
      <c r="K743" s="6">
        <v>2.7</v>
      </c>
      <c r="M743">
        <f>MATCH(LEFT(F743,LEN(F743)-5),MSFD_Classified!$G$2:$G$506,0)</f>
        <v>247</v>
      </c>
      <c r="N743">
        <v>247</v>
      </c>
      <c r="O743" t="str">
        <f t="shared" si="11"/>
        <v>Coastal Fish Marine Biological Value 1994</v>
      </c>
      <c r="P743" t="str">
        <f>INDEX(MSFD_Classified!$G$2:$G$506,Data!$N743,1)</f>
        <v>Coastal Fish Marine Biological Value</v>
      </c>
      <c r="Q743" t="str">
        <f>INDEX(MSFD_Classified!D$2:D$506,Data!$N743,1)</f>
        <v>D1 - Biological diversity</v>
      </c>
      <c r="R743" t="str">
        <f>INDEX(MSFD_Classified!E$2:E$506,Data!$N743,1)</f>
        <v>Pelagic habitats</v>
      </c>
      <c r="S743" t="str">
        <f>INDEX(MSFD_Classified!F$2:F$506,Data!$N743,1)</f>
        <v>Biodiversity Indices</v>
      </c>
    </row>
    <row r="744" spans="1:19" x14ac:dyDescent="0.25">
      <c r="A744" s="10">
        <v>7</v>
      </c>
      <c r="B744" s="10" t="s">
        <v>343</v>
      </c>
      <c r="C744" s="57" t="s">
        <v>397</v>
      </c>
      <c r="D744" s="6">
        <v>20</v>
      </c>
      <c r="E744" s="6" t="s">
        <v>8</v>
      </c>
      <c r="F744" s="10" t="s">
        <v>403</v>
      </c>
      <c r="G744" s="6" t="s">
        <v>346</v>
      </c>
      <c r="H744" s="6">
        <v>0</v>
      </c>
      <c r="I744" s="23">
        <v>3</v>
      </c>
      <c r="J744" s="6">
        <v>5</v>
      </c>
      <c r="K744" s="6">
        <v>2.8</v>
      </c>
      <c r="M744">
        <f>MATCH(LEFT(F744,LEN(F744)-5),MSFD_Classified!$G$2:$G$506,0)</f>
        <v>247</v>
      </c>
      <c r="N744">
        <v>247</v>
      </c>
      <c r="O744" t="str">
        <f t="shared" si="11"/>
        <v>Coastal Fish Marine Biological Value 1995</v>
      </c>
      <c r="P744" t="str">
        <f>INDEX(MSFD_Classified!$G$2:$G$506,Data!$N744,1)</f>
        <v>Coastal Fish Marine Biological Value</v>
      </c>
      <c r="Q744" t="str">
        <f>INDEX(MSFD_Classified!D$2:D$506,Data!$N744,1)</f>
        <v>D1 - Biological diversity</v>
      </c>
      <c r="R744" t="str">
        <f>INDEX(MSFD_Classified!E$2:E$506,Data!$N744,1)</f>
        <v>Pelagic habitats</v>
      </c>
      <c r="S744" t="str">
        <f>INDEX(MSFD_Classified!F$2:F$506,Data!$N744,1)</f>
        <v>Biodiversity Indices</v>
      </c>
    </row>
    <row r="745" spans="1:19" x14ac:dyDescent="0.25">
      <c r="A745" s="10">
        <v>7</v>
      </c>
      <c r="B745" s="10" t="s">
        <v>343</v>
      </c>
      <c r="C745" s="10" t="s">
        <v>397</v>
      </c>
      <c r="D745" s="6">
        <v>20</v>
      </c>
      <c r="E745" s="6" t="s">
        <v>8</v>
      </c>
      <c r="F745" s="10" t="s">
        <v>404</v>
      </c>
      <c r="G745" s="6" t="s">
        <v>346</v>
      </c>
      <c r="H745" s="6">
        <v>0</v>
      </c>
      <c r="I745" s="23">
        <v>3</v>
      </c>
      <c r="J745" s="6">
        <v>5</v>
      </c>
      <c r="K745" s="6">
        <v>3</v>
      </c>
      <c r="M745">
        <f>MATCH(LEFT(F745,LEN(F745)-5),MSFD_Classified!$G$2:$G$506,0)</f>
        <v>247</v>
      </c>
      <c r="N745">
        <v>247</v>
      </c>
      <c r="O745" t="str">
        <f t="shared" si="11"/>
        <v>Coastal Fish Marine Biological Value 2006</v>
      </c>
      <c r="P745" t="str">
        <f>INDEX(MSFD_Classified!$G$2:$G$506,Data!$N745,1)</f>
        <v>Coastal Fish Marine Biological Value</v>
      </c>
      <c r="Q745" t="str">
        <f>INDEX(MSFD_Classified!D$2:D$506,Data!$N745,1)</f>
        <v>D1 - Biological diversity</v>
      </c>
      <c r="R745" t="str">
        <f>INDEX(MSFD_Classified!E$2:E$506,Data!$N745,1)</f>
        <v>Pelagic habitats</v>
      </c>
      <c r="S745" t="str">
        <f>INDEX(MSFD_Classified!F$2:F$506,Data!$N745,1)</f>
        <v>Biodiversity Indices</v>
      </c>
    </row>
    <row r="746" spans="1:19" x14ac:dyDescent="0.25">
      <c r="A746" s="10">
        <v>7</v>
      </c>
      <c r="B746" s="10" t="s">
        <v>343</v>
      </c>
      <c r="C746" s="10" t="s">
        <v>405</v>
      </c>
      <c r="D746" s="6">
        <v>46</v>
      </c>
      <c r="E746" s="6" t="s">
        <v>8</v>
      </c>
      <c r="F746" s="10" t="s">
        <v>398</v>
      </c>
      <c r="G746" s="6" t="s">
        <v>346</v>
      </c>
      <c r="H746" s="6">
        <v>0</v>
      </c>
      <c r="I746" s="23">
        <v>3</v>
      </c>
      <c r="J746" s="6">
        <v>5</v>
      </c>
      <c r="K746" s="6">
        <v>2.4</v>
      </c>
      <c r="M746">
        <f>MATCH(LEFT(F746,LEN(F746)-5),MSFD_Classified!$G$2:$G$506,0)</f>
        <v>247</v>
      </c>
      <c r="N746">
        <v>247</v>
      </c>
      <c r="O746" t="str">
        <f t="shared" si="11"/>
        <v>Coastal Fish Marine Biological Value 1989</v>
      </c>
      <c r="P746" t="str">
        <f>INDEX(MSFD_Classified!$G$2:$G$506,Data!$N746,1)</f>
        <v>Coastal Fish Marine Biological Value</v>
      </c>
      <c r="Q746" t="str">
        <f>INDEX(MSFD_Classified!D$2:D$506,Data!$N746,1)</f>
        <v>D1 - Biological diversity</v>
      </c>
      <c r="R746" t="str">
        <f>INDEX(MSFD_Classified!E$2:E$506,Data!$N746,1)</f>
        <v>Pelagic habitats</v>
      </c>
      <c r="S746" t="str">
        <f>INDEX(MSFD_Classified!F$2:F$506,Data!$N746,1)</f>
        <v>Biodiversity Indices</v>
      </c>
    </row>
    <row r="747" spans="1:19" x14ac:dyDescent="0.25">
      <c r="A747" s="10">
        <v>7</v>
      </c>
      <c r="B747" s="10" t="s">
        <v>343</v>
      </c>
      <c r="C747" s="10" t="s">
        <v>405</v>
      </c>
      <c r="D747" s="6">
        <v>46</v>
      </c>
      <c r="E747" s="6" t="s">
        <v>8</v>
      </c>
      <c r="F747" s="10" t="s">
        <v>399</v>
      </c>
      <c r="G747" s="6" t="s">
        <v>346</v>
      </c>
      <c r="H747" s="6">
        <v>0</v>
      </c>
      <c r="I747" s="23">
        <v>3</v>
      </c>
      <c r="J747" s="6">
        <v>5</v>
      </c>
      <c r="K747" s="6">
        <v>1.6</v>
      </c>
      <c r="M747">
        <f>MATCH(LEFT(F747,LEN(F747)-5),MSFD_Classified!$G$2:$G$506,0)</f>
        <v>247</v>
      </c>
      <c r="N747">
        <v>247</v>
      </c>
      <c r="O747" t="str">
        <f t="shared" si="11"/>
        <v>Coastal Fish Marine Biological Value 1990</v>
      </c>
      <c r="P747" t="str">
        <f>INDEX(MSFD_Classified!$G$2:$G$506,Data!$N747,1)</f>
        <v>Coastal Fish Marine Biological Value</v>
      </c>
      <c r="Q747" t="str">
        <f>INDEX(MSFD_Classified!D$2:D$506,Data!$N747,1)</f>
        <v>D1 - Biological diversity</v>
      </c>
      <c r="R747" t="str">
        <f>INDEX(MSFD_Classified!E$2:E$506,Data!$N747,1)</f>
        <v>Pelagic habitats</v>
      </c>
      <c r="S747" t="str">
        <f>INDEX(MSFD_Classified!F$2:F$506,Data!$N747,1)</f>
        <v>Biodiversity Indices</v>
      </c>
    </row>
    <row r="748" spans="1:19" x14ac:dyDescent="0.25">
      <c r="A748" s="10">
        <v>7</v>
      </c>
      <c r="B748" s="10" t="s">
        <v>343</v>
      </c>
      <c r="C748" s="10" t="s">
        <v>405</v>
      </c>
      <c r="D748" s="6">
        <v>46</v>
      </c>
      <c r="E748" s="6" t="s">
        <v>8</v>
      </c>
      <c r="F748" s="10" t="s">
        <v>400</v>
      </c>
      <c r="G748" s="6" t="s">
        <v>346</v>
      </c>
      <c r="H748" s="6">
        <v>0</v>
      </c>
      <c r="I748" s="23">
        <v>3</v>
      </c>
      <c r="J748" s="6">
        <v>5</v>
      </c>
      <c r="K748" s="6">
        <v>3.2</v>
      </c>
      <c r="M748">
        <f>MATCH(LEFT(F748,LEN(F748)-5),MSFD_Classified!$G$2:$G$506,0)</f>
        <v>247</v>
      </c>
      <c r="N748">
        <v>247</v>
      </c>
      <c r="O748" t="str">
        <f t="shared" si="11"/>
        <v>Coastal Fish Marine Biological Value 1991</v>
      </c>
      <c r="P748" t="str">
        <f>INDEX(MSFD_Classified!$G$2:$G$506,Data!$N748,1)</f>
        <v>Coastal Fish Marine Biological Value</v>
      </c>
      <c r="Q748" t="str">
        <f>INDEX(MSFD_Classified!D$2:D$506,Data!$N748,1)</f>
        <v>D1 - Biological diversity</v>
      </c>
      <c r="R748" t="str">
        <f>INDEX(MSFD_Classified!E$2:E$506,Data!$N748,1)</f>
        <v>Pelagic habitats</v>
      </c>
      <c r="S748" t="str">
        <f>INDEX(MSFD_Classified!F$2:F$506,Data!$N748,1)</f>
        <v>Biodiversity Indices</v>
      </c>
    </row>
    <row r="749" spans="1:19" x14ac:dyDescent="0.25">
      <c r="A749" s="10">
        <v>7</v>
      </c>
      <c r="B749" s="10" t="s">
        <v>343</v>
      </c>
      <c r="C749" s="10" t="s">
        <v>405</v>
      </c>
      <c r="D749" s="6">
        <v>46</v>
      </c>
      <c r="E749" s="6" t="s">
        <v>8</v>
      </c>
      <c r="F749" s="10" t="s">
        <v>401</v>
      </c>
      <c r="G749" s="6" t="s">
        <v>346</v>
      </c>
      <c r="H749" s="6">
        <v>0</v>
      </c>
      <c r="I749" s="23">
        <v>3</v>
      </c>
      <c r="J749" s="6">
        <v>5</v>
      </c>
      <c r="K749" s="6">
        <v>3</v>
      </c>
      <c r="M749">
        <f>MATCH(LEFT(F749,LEN(F749)-5),MSFD_Classified!$G$2:$G$506,0)</f>
        <v>247</v>
      </c>
      <c r="N749">
        <v>247</v>
      </c>
      <c r="O749" t="str">
        <f t="shared" si="11"/>
        <v>Coastal Fish Marine Biological Value 1993</v>
      </c>
      <c r="P749" t="str">
        <f>INDEX(MSFD_Classified!$G$2:$G$506,Data!$N749,1)</f>
        <v>Coastal Fish Marine Biological Value</v>
      </c>
      <c r="Q749" t="str">
        <f>INDEX(MSFD_Classified!D$2:D$506,Data!$N749,1)</f>
        <v>D1 - Biological diversity</v>
      </c>
      <c r="R749" t="str">
        <f>INDEX(MSFD_Classified!E$2:E$506,Data!$N749,1)</f>
        <v>Pelagic habitats</v>
      </c>
      <c r="S749" t="str">
        <f>INDEX(MSFD_Classified!F$2:F$506,Data!$N749,1)</f>
        <v>Biodiversity Indices</v>
      </c>
    </row>
    <row r="750" spans="1:19" x14ac:dyDescent="0.25">
      <c r="A750" s="10">
        <v>7</v>
      </c>
      <c r="B750" s="10" t="s">
        <v>343</v>
      </c>
      <c r="C750" s="10" t="s">
        <v>405</v>
      </c>
      <c r="D750" s="6">
        <v>46</v>
      </c>
      <c r="E750" s="6" t="s">
        <v>8</v>
      </c>
      <c r="F750" s="10" t="s">
        <v>402</v>
      </c>
      <c r="G750" s="6" t="s">
        <v>346</v>
      </c>
      <c r="H750" s="6">
        <v>0</v>
      </c>
      <c r="I750" s="23">
        <v>3</v>
      </c>
      <c r="J750" s="6">
        <v>5</v>
      </c>
      <c r="K750" s="6">
        <v>3.1</v>
      </c>
      <c r="M750">
        <f>MATCH(LEFT(F750,LEN(F750)-5),MSFD_Classified!$G$2:$G$506,0)</f>
        <v>247</v>
      </c>
      <c r="N750">
        <v>247</v>
      </c>
      <c r="O750" t="str">
        <f t="shared" si="11"/>
        <v>Coastal Fish Marine Biological Value 1994</v>
      </c>
      <c r="P750" t="str">
        <f>INDEX(MSFD_Classified!$G$2:$G$506,Data!$N750,1)</f>
        <v>Coastal Fish Marine Biological Value</v>
      </c>
      <c r="Q750" t="str">
        <f>INDEX(MSFD_Classified!D$2:D$506,Data!$N750,1)</f>
        <v>D1 - Biological diversity</v>
      </c>
      <c r="R750" t="str">
        <f>INDEX(MSFD_Classified!E$2:E$506,Data!$N750,1)</f>
        <v>Pelagic habitats</v>
      </c>
      <c r="S750" t="str">
        <f>INDEX(MSFD_Classified!F$2:F$506,Data!$N750,1)</f>
        <v>Biodiversity Indices</v>
      </c>
    </row>
    <row r="751" spans="1:19" x14ac:dyDescent="0.25">
      <c r="A751" s="10">
        <v>7</v>
      </c>
      <c r="B751" s="10" t="s">
        <v>343</v>
      </c>
      <c r="C751" s="10" t="s">
        <v>405</v>
      </c>
      <c r="D751" s="6">
        <v>46</v>
      </c>
      <c r="E751" s="6" t="s">
        <v>8</v>
      </c>
      <c r="F751" s="10" t="s">
        <v>403</v>
      </c>
      <c r="G751" s="6" t="s">
        <v>346</v>
      </c>
      <c r="H751" s="6">
        <v>0</v>
      </c>
      <c r="I751" s="23">
        <v>3</v>
      </c>
      <c r="J751" s="6">
        <v>5</v>
      </c>
      <c r="K751" s="6">
        <v>3</v>
      </c>
      <c r="M751">
        <f>MATCH(LEFT(F751,LEN(F751)-5),MSFD_Classified!$G$2:$G$506,0)</f>
        <v>247</v>
      </c>
      <c r="N751">
        <v>247</v>
      </c>
      <c r="O751" t="str">
        <f t="shared" si="11"/>
        <v>Coastal Fish Marine Biological Value 1995</v>
      </c>
      <c r="P751" t="str">
        <f>INDEX(MSFD_Classified!$G$2:$G$506,Data!$N751,1)</f>
        <v>Coastal Fish Marine Biological Value</v>
      </c>
      <c r="Q751" t="str">
        <f>INDEX(MSFD_Classified!D$2:D$506,Data!$N751,1)</f>
        <v>D1 - Biological diversity</v>
      </c>
      <c r="R751" t="str">
        <f>INDEX(MSFD_Classified!E$2:E$506,Data!$N751,1)</f>
        <v>Pelagic habitats</v>
      </c>
      <c r="S751" t="str">
        <f>INDEX(MSFD_Classified!F$2:F$506,Data!$N751,1)</f>
        <v>Biodiversity Indices</v>
      </c>
    </row>
    <row r="752" spans="1:19" x14ac:dyDescent="0.25">
      <c r="A752" s="10">
        <v>7</v>
      </c>
      <c r="B752" s="10" t="s">
        <v>343</v>
      </c>
      <c r="C752" s="10" t="s">
        <v>406</v>
      </c>
      <c r="D752" s="6">
        <v>4</v>
      </c>
      <c r="E752" s="6" t="s">
        <v>8</v>
      </c>
      <c r="F752" s="10" t="s">
        <v>407</v>
      </c>
      <c r="G752" s="6" t="s">
        <v>346</v>
      </c>
      <c r="H752" s="6">
        <v>0</v>
      </c>
      <c r="I752" s="23">
        <v>3</v>
      </c>
      <c r="J752" s="6">
        <v>5</v>
      </c>
      <c r="K752" s="6">
        <v>2.7</v>
      </c>
      <c r="M752">
        <f>MATCH(LEFT(F752,LEN(F752)-5),MSFD_Classified!$G$2:$G$506,0)</f>
        <v>248</v>
      </c>
      <c r="N752">
        <v>248</v>
      </c>
      <c r="O752" t="str">
        <f t="shared" si="11"/>
        <v>Demersal Fish Marine Biological Value 1991</v>
      </c>
      <c r="P752" t="str">
        <f>INDEX(MSFD_Classified!$G$2:$G$506,Data!$N752,1)</f>
        <v>Demersal Fish Marine Biological Value</v>
      </c>
      <c r="Q752" t="str">
        <f>INDEX(MSFD_Classified!D$2:D$506,Data!$N752,1)</f>
        <v>D1 - Biological diversity</v>
      </c>
      <c r="R752" t="str">
        <f>INDEX(MSFD_Classified!E$2:E$506,Data!$N752,1)</f>
        <v>Fish</v>
      </c>
      <c r="S752" t="str">
        <f>INDEX(MSFD_Classified!F$2:F$506,Data!$N752,1)</f>
        <v>Biodiversity Indices</v>
      </c>
    </row>
    <row r="753" spans="1:19" x14ac:dyDescent="0.25">
      <c r="A753" s="10">
        <v>7</v>
      </c>
      <c r="B753" s="10" t="s">
        <v>343</v>
      </c>
      <c r="C753" s="10" t="s">
        <v>406</v>
      </c>
      <c r="D753" s="6">
        <v>4</v>
      </c>
      <c r="E753" s="6" t="s">
        <v>8</v>
      </c>
      <c r="F753" s="10" t="s">
        <v>408</v>
      </c>
      <c r="G753" s="6" t="s">
        <v>346</v>
      </c>
      <c r="H753" s="6">
        <v>0</v>
      </c>
      <c r="I753" s="23">
        <v>3</v>
      </c>
      <c r="J753" s="6">
        <v>5</v>
      </c>
      <c r="K753" s="6">
        <v>2.1</v>
      </c>
      <c r="M753">
        <f>MATCH(LEFT(F753,LEN(F753)-5),MSFD_Classified!$G$2:$G$506,0)</f>
        <v>248</v>
      </c>
      <c r="N753">
        <v>248</v>
      </c>
      <c r="O753" t="str">
        <f t="shared" si="11"/>
        <v>Demersal Fish Marine Biological Value 1992</v>
      </c>
      <c r="P753" t="str">
        <f>INDEX(MSFD_Classified!$G$2:$G$506,Data!$N753,1)</f>
        <v>Demersal Fish Marine Biological Value</v>
      </c>
      <c r="Q753" t="str">
        <f>INDEX(MSFD_Classified!D$2:D$506,Data!$N753,1)</f>
        <v>D1 - Biological diversity</v>
      </c>
      <c r="R753" t="str">
        <f>INDEX(MSFD_Classified!E$2:E$506,Data!$N753,1)</f>
        <v>Fish</v>
      </c>
      <c r="S753" t="str">
        <f>INDEX(MSFD_Classified!F$2:F$506,Data!$N753,1)</f>
        <v>Biodiversity Indices</v>
      </c>
    </row>
    <row r="754" spans="1:19" x14ac:dyDescent="0.25">
      <c r="A754" s="10">
        <v>7</v>
      </c>
      <c r="B754" s="10" t="s">
        <v>343</v>
      </c>
      <c r="C754" s="10" t="s">
        <v>406</v>
      </c>
      <c r="D754" s="6">
        <v>4</v>
      </c>
      <c r="E754" s="6" t="s">
        <v>8</v>
      </c>
      <c r="F754" s="10" t="s">
        <v>409</v>
      </c>
      <c r="G754" s="6" t="s">
        <v>346</v>
      </c>
      <c r="H754" s="6">
        <v>0</v>
      </c>
      <c r="I754" s="23">
        <v>3</v>
      </c>
      <c r="J754" s="6">
        <v>5</v>
      </c>
      <c r="K754" s="6">
        <v>2.8</v>
      </c>
      <c r="M754">
        <f>MATCH(LEFT(F754,LEN(F754)-5),MSFD_Classified!$G$2:$G$506,0)</f>
        <v>248</v>
      </c>
      <c r="N754">
        <v>248</v>
      </c>
      <c r="O754" t="str">
        <f t="shared" si="11"/>
        <v>Demersal Fish Marine Biological Value 1993</v>
      </c>
      <c r="P754" t="str">
        <f>INDEX(MSFD_Classified!$G$2:$G$506,Data!$N754,1)</f>
        <v>Demersal Fish Marine Biological Value</v>
      </c>
      <c r="Q754" t="str">
        <f>INDEX(MSFD_Classified!D$2:D$506,Data!$N754,1)</f>
        <v>D1 - Biological diversity</v>
      </c>
      <c r="R754" t="str">
        <f>INDEX(MSFD_Classified!E$2:E$506,Data!$N754,1)</f>
        <v>Fish</v>
      </c>
      <c r="S754" t="str">
        <f>INDEX(MSFD_Classified!F$2:F$506,Data!$N754,1)</f>
        <v>Biodiversity Indices</v>
      </c>
    </row>
    <row r="755" spans="1:19" x14ac:dyDescent="0.25">
      <c r="A755" s="10">
        <v>7</v>
      </c>
      <c r="B755" s="10" t="s">
        <v>343</v>
      </c>
      <c r="C755" s="10" t="s">
        <v>406</v>
      </c>
      <c r="D755" s="6">
        <v>4</v>
      </c>
      <c r="E755" s="6" t="s">
        <v>8</v>
      </c>
      <c r="F755" s="10" t="s">
        <v>410</v>
      </c>
      <c r="G755" s="6" t="s">
        <v>346</v>
      </c>
      <c r="H755" s="6">
        <v>0</v>
      </c>
      <c r="I755" s="23">
        <v>3</v>
      </c>
      <c r="J755" s="6">
        <v>5</v>
      </c>
      <c r="K755" s="6">
        <v>2.9</v>
      </c>
      <c r="M755">
        <f>MATCH(LEFT(F755,LEN(F755)-5),MSFD_Classified!$G$2:$G$506,0)</f>
        <v>248</v>
      </c>
      <c r="N755">
        <v>248</v>
      </c>
      <c r="O755" t="str">
        <f t="shared" si="11"/>
        <v>Demersal Fish Marine Biological Value 1994</v>
      </c>
      <c r="P755" t="str">
        <f>INDEX(MSFD_Classified!$G$2:$G$506,Data!$N755,1)</f>
        <v>Demersal Fish Marine Biological Value</v>
      </c>
      <c r="Q755" t="str">
        <f>INDEX(MSFD_Classified!D$2:D$506,Data!$N755,1)</f>
        <v>D1 - Biological diversity</v>
      </c>
      <c r="R755" t="str">
        <f>INDEX(MSFD_Classified!E$2:E$506,Data!$N755,1)</f>
        <v>Fish</v>
      </c>
      <c r="S755" t="str">
        <f>INDEX(MSFD_Classified!F$2:F$506,Data!$N755,1)</f>
        <v>Biodiversity Indices</v>
      </c>
    </row>
    <row r="756" spans="1:19" x14ac:dyDescent="0.25">
      <c r="A756" s="10">
        <v>7</v>
      </c>
      <c r="B756" s="10" t="s">
        <v>343</v>
      </c>
      <c r="C756" s="10" t="s">
        <v>406</v>
      </c>
      <c r="D756" s="6">
        <v>4</v>
      </c>
      <c r="E756" s="6" t="s">
        <v>8</v>
      </c>
      <c r="F756" s="10" t="s">
        <v>411</v>
      </c>
      <c r="G756" s="6" t="s">
        <v>346</v>
      </c>
      <c r="H756" s="6">
        <v>0</v>
      </c>
      <c r="I756" s="23">
        <v>3</v>
      </c>
      <c r="J756" s="6">
        <v>5</v>
      </c>
      <c r="K756" s="6">
        <v>2.2999999999999998</v>
      </c>
      <c r="M756">
        <f>MATCH(LEFT(F756,LEN(F756)-5),MSFD_Classified!$G$2:$G$506,0)</f>
        <v>248</v>
      </c>
      <c r="N756">
        <v>248</v>
      </c>
      <c r="O756" t="str">
        <f t="shared" si="11"/>
        <v>Demersal Fish Marine Biological Value 1995</v>
      </c>
      <c r="P756" t="str">
        <f>INDEX(MSFD_Classified!$G$2:$G$506,Data!$N756,1)</f>
        <v>Demersal Fish Marine Biological Value</v>
      </c>
      <c r="Q756" t="str">
        <f>INDEX(MSFD_Classified!D$2:D$506,Data!$N756,1)</f>
        <v>D1 - Biological diversity</v>
      </c>
      <c r="R756" t="str">
        <f>INDEX(MSFD_Classified!E$2:E$506,Data!$N756,1)</f>
        <v>Fish</v>
      </c>
      <c r="S756" t="str">
        <f>INDEX(MSFD_Classified!F$2:F$506,Data!$N756,1)</f>
        <v>Biodiversity Indices</v>
      </c>
    </row>
    <row r="757" spans="1:19" x14ac:dyDescent="0.25">
      <c r="A757" s="10">
        <v>7</v>
      </c>
      <c r="B757" s="10" t="s">
        <v>343</v>
      </c>
      <c r="C757" s="10" t="s">
        <v>406</v>
      </c>
      <c r="D757" s="6">
        <v>4</v>
      </c>
      <c r="E757" s="6" t="s">
        <v>8</v>
      </c>
      <c r="F757" s="10" t="s">
        <v>412</v>
      </c>
      <c r="G757" s="6" t="s">
        <v>346</v>
      </c>
      <c r="H757" s="6">
        <v>0</v>
      </c>
      <c r="I757" s="23">
        <v>3</v>
      </c>
      <c r="J757" s="6">
        <v>5</v>
      </c>
      <c r="K757" s="6">
        <v>2.5</v>
      </c>
      <c r="M757">
        <f>MATCH(LEFT(F757,LEN(F757)-5),MSFD_Classified!$G$2:$G$506,0)</f>
        <v>248</v>
      </c>
      <c r="N757">
        <v>248</v>
      </c>
      <c r="O757" t="str">
        <f t="shared" si="11"/>
        <v>Demersal Fish Marine Biological Value 1996</v>
      </c>
      <c r="P757" t="str">
        <f>INDEX(MSFD_Classified!$G$2:$G$506,Data!$N757,1)</f>
        <v>Demersal Fish Marine Biological Value</v>
      </c>
      <c r="Q757" t="str">
        <f>INDEX(MSFD_Classified!D$2:D$506,Data!$N757,1)</f>
        <v>D1 - Biological diversity</v>
      </c>
      <c r="R757" t="str">
        <f>INDEX(MSFD_Classified!E$2:E$506,Data!$N757,1)</f>
        <v>Fish</v>
      </c>
      <c r="S757" t="str">
        <f>INDEX(MSFD_Classified!F$2:F$506,Data!$N757,1)</f>
        <v>Biodiversity Indices</v>
      </c>
    </row>
    <row r="758" spans="1:19" x14ac:dyDescent="0.25">
      <c r="A758" s="10">
        <v>7</v>
      </c>
      <c r="B758" s="10" t="s">
        <v>343</v>
      </c>
      <c r="C758" s="10" t="s">
        <v>406</v>
      </c>
      <c r="D758" s="6">
        <v>4</v>
      </c>
      <c r="E758" s="6" t="s">
        <v>8</v>
      </c>
      <c r="F758" s="10" t="s">
        <v>413</v>
      </c>
      <c r="G758" s="6" t="s">
        <v>346</v>
      </c>
      <c r="H758" s="6">
        <v>0</v>
      </c>
      <c r="I758" s="23">
        <v>3</v>
      </c>
      <c r="J758" s="6">
        <v>5</v>
      </c>
      <c r="K758" s="6">
        <v>3</v>
      </c>
      <c r="M758">
        <f>MATCH(LEFT(F758,LEN(F758)-5),MSFD_Classified!$G$2:$G$506,0)</f>
        <v>248</v>
      </c>
      <c r="N758">
        <v>248</v>
      </c>
      <c r="O758" t="str">
        <f t="shared" si="11"/>
        <v>Demersal Fish Marine Biological Value 1997</v>
      </c>
      <c r="P758" t="str">
        <f>INDEX(MSFD_Classified!$G$2:$G$506,Data!$N758,1)</f>
        <v>Demersal Fish Marine Biological Value</v>
      </c>
      <c r="Q758" t="str">
        <f>INDEX(MSFD_Classified!D$2:D$506,Data!$N758,1)</f>
        <v>D1 - Biological diversity</v>
      </c>
      <c r="R758" t="str">
        <f>INDEX(MSFD_Classified!E$2:E$506,Data!$N758,1)</f>
        <v>Fish</v>
      </c>
      <c r="S758" t="str">
        <f>INDEX(MSFD_Classified!F$2:F$506,Data!$N758,1)</f>
        <v>Biodiversity Indices</v>
      </c>
    </row>
    <row r="759" spans="1:19" x14ac:dyDescent="0.25">
      <c r="A759" s="10">
        <v>7</v>
      </c>
      <c r="B759" s="10" t="s">
        <v>343</v>
      </c>
      <c r="C759" s="10" t="s">
        <v>406</v>
      </c>
      <c r="D759" s="6">
        <v>4</v>
      </c>
      <c r="E759" s="6" t="s">
        <v>8</v>
      </c>
      <c r="F759" s="10" t="s">
        <v>414</v>
      </c>
      <c r="G759" s="6" t="s">
        <v>346</v>
      </c>
      <c r="H759" s="6">
        <v>0</v>
      </c>
      <c r="I759" s="23">
        <v>3</v>
      </c>
      <c r="J759" s="6">
        <v>5</v>
      </c>
      <c r="K759" s="6">
        <v>2.5</v>
      </c>
      <c r="M759">
        <f>MATCH(LEFT(F759,LEN(F759)-5),MSFD_Classified!$G$2:$G$506,0)</f>
        <v>248</v>
      </c>
      <c r="N759">
        <v>248</v>
      </c>
      <c r="O759" t="str">
        <f t="shared" si="11"/>
        <v>Demersal Fish Marine Biological Value 1998</v>
      </c>
      <c r="P759" t="str">
        <f>INDEX(MSFD_Classified!$G$2:$G$506,Data!$N759,1)</f>
        <v>Demersal Fish Marine Biological Value</v>
      </c>
      <c r="Q759" t="str">
        <f>INDEX(MSFD_Classified!D$2:D$506,Data!$N759,1)</f>
        <v>D1 - Biological diversity</v>
      </c>
      <c r="R759" t="str">
        <f>INDEX(MSFD_Classified!E$2:E$506,Data!$N759,1)</f>
        <v>Fish</v>
      </c>
      <c r="S759" t="str">
        <f>INDEX(MSFD_Classified!F$2:F$506,Data!$N759,1)</f>
        <v>Biodiversity Indices</v>
      </c>
    </row>
    <row r="760" spans="1:19" x14ac:dyDescent="0.25">
      <c r="A760" s="10">
        <v>7</v>
      </c>
      <c r="B760" s="10" t="s">
        <v>343</v>
      </c>
      <c r="C760" s="10" t="s">
        <v>406</v>
      </c>
      <c r="D760" s="6">
        <v>4</v>
      </c>
      <c r="E760" s="6" t="s">
        <v>8</v>
      </c>
      <c r="F760" s="10" t="s">
        <v>415</v>
      </c>
      <c r="G760" s="6" t="s">
        <v>346</v>
      </c>
      <c r="H760" s="6">
        <v>0</v>
      </c>
      <c r="I760" s="23">
        <v>3</v>
      </c>
      <c r="J760" s="6">
        <v>5</v>
      </c>
      <c r="K760" s="6">
        <v>2.9</v>
      </c>
      <c r="M760">
        <f>MATCH(LEFT(F760,LEN(F760)-5),MSFD_Classified!$G$2:$G$506,0)</f>
        <v>248</v>
      </c>
      <c r="N760">
        <v>248</v>
      </c>
      <c r="O760" t="str">
        <f t="shared" si="11"/>
        <v>Demersal Fish Marine Biological Value 1999</v>
      </c>
      <c r="P760" t="str">
        <f>INDEX(MSFD_Classified!$G$2:$G$506,Data!$N760,1)</f>
        <v>Demersal Fish Marine Biological Value</v>
      </c>
      <c r="Q760" t="str">
        <f>INDEX(MSFD_Classified!D$2:D$506,Data!$N760,1)</f>
        <v>D1 - Biological diversity</v>
      </c>
      <c r="R760" t="str">
        <f>INDEX(MSFD_Classified!E$2:E$506,Data!$N760,1)</f>
        <v>Fish</v>
      </c>
      <c r="S760" t="str">
        <f>INDEX(MSFD_Classified!F$2:F$506,Data!$N760,1)</f>
        <v>Biodiversity Indices</v>
      </c>
    </row>
    <row r="761" spans="1:19" x14ac:dyDescent="0.25">
      <c r="A761" s="10">
        <v>7</v>
      </c>
      <c r="B761" s="10" t="s">
        <v>343</v>
      </c>
      <c r="C761" s="10" t="s">
        <v>406</v>
      </c>
      <c r="D761" s="6">
        <v>4</v>
      </c>
      <c r="E761" s="6" t="s">
        <v>8</v>
      </c>
      <c r="F761" s="10" t="s">
        <v>416</v>
      </c>
      <c r="G761" s="6" t="s">
        <v>346</v>
      </c>
      <c r="H761" s="6">
        <v>0</v>
      </c>
      <c r="I761" s="23">
        <v>3</v>
      </c>
      <c r="J761" s="6">
        <v>5</v>
      </c>
      <c r="K761" s="6">
        <v>2</v>
      </c>
      <c r="M761">
        <f>MATCH(LEFT(F761,LEN(F761)-5),MSFD_Classified!$G$2:$G$506,0)</f>
        <v>248</v>
      </c>
      <c r="N761">
        <v>248</v>
      </c>
      <c r="O761" t="str">
        <f t="shared" si="11"/>
        <v>Demersal Fish Marine Biological Value 2000</v>
      </c>
      <c r="P761" t="str">
        <f>INDEX(MSFD_Classified!$G$2:$G$506,Data!$N761,1)</f>
        <v>Demersal Fish Marine Biological Value</v>
      </c>
      <c r="Q761" t="str">
        <f>INDEX(MSFD_Classified!D$2:D$506,Data!$N761,1)</f>
        <v>D1 - Biological diversity</v>
      </c>
      <c r="R761" t="str">
        <f>INDEX(MSFD_Classified!E$2:E$506,Data!$N761,1)</f>
        <v>Fish</v>
      </c>
      <c r="S761" t="str">
        <f>INDEX(MSFD_Classified!F$2:F$506,Data!$N761,1)</f>
        <v>Biodiversity Indices</v>
      </c>
    </row>
    <row r="762" spans="1:19" x14ac:dyDescent="0.25">
      <c r="A762" s="10">
        <v>7</v>
      </c>
      <c r="B762" s="10" t="s">
        <v>343</v>
      </c>
      <c r="C762" s="10" t="s">
        <v>406</v>
      </c>
      <c r="D762" s="6">
        <v>4</v>
      </c>
      <c r="E762" s="6" t="s">
        <v>8</v>
      </c>
      <c r="F762" s="10" t="s">
        <v>417</v>
      </c>
      <c r="G762" s="6" t="s">
        <v>346</v>
      </c>
      <c r="H762" s="6">
        <v>0</v>
      </c>
      <c r="I762" s="23">
        <v>3</v>
      </c>
      <c r="J762" s="6">
        <v>5</v>
      </c>
      <c r="K762" s="6">
        <v>3</v>
      </c>
      <c r="M762">
        <f>MATCH(LEFT(F762,LEN(F762)-5),MSFD_Classified!$G$2:$G$506,0)</f>
        <v>248</v>
      </c>
      <c r="N762">
        <v>248</v>
      </c>
      <c r="O762" t="str">
        <f t="shared" si="11"/>
        <v>Demersal Fish Marine Biological Value 2001</v>
      </c>
      <c r="P762" t="str">
        <f>INDEX(MSFD_Classified!$G$2:$G$506,Data!$N762,1)</f>
        <v>Demersal Fish Marine Biological Value</v>
      </c>
      <c r="Q762" t="str">
        <f>INDEX(MSFD_Classified!D$2:D$506,Data!$N762,1)</f>
        <v>D1 - Biological diversity</v>
      </c>
      <c r="R762" t="str">
        <f>INDEX(MSFD_Classified!E$2:E$506,Data!$N762,1)</f>
        <v>Fish</v>
      </c>
      <c r="S762" t="str">
        <f>INDEX(MSFD_Classified!F$2:F$506,Data!$N762,1)</f>
        <v>Biodiversity Indices</v>
      </c>
    </row>
    <row r="763" spans="1:19" x14ac:dyDescent="0.25">
      <c r="A763" s="10">
        <v>7</v>
      </c>
      <c r="B763" s="10" t="s">
        <v>343</v>
      </c>
      <c r="C763" s="10" t="s">
        <v>406</v>
      </c>
      <c r="D763" s="6">
        <v>4</v>
      </c>
      <c r="E763" s="6" t="s">
        <v>8</v>
      </c>
      <c r="F763" s="10" t="s">
        <v>418</v>
      </c>
      <c r="G763" s="6" t="s">
        <v>346</v>
      </c>
      <c r="H763" s="6">
        <v>0</v>
      </c>
      <c r="I763" s="23">
        <v>3</v>
      </c>
      <c r="J763" s="6">
        <v>5</v>
      </c>
      <c r="K763" s="6">
        <v>2.2999999999999998</v>
      </c>
      <c r="M763">
        <f>MATCH(LEFT(F763,LEN(F763)-5),MSFD_Classified!$G$2:$G$506,0)</f>
        <v>248</v>
      </c>
      <c r="N763">
        <v>248</v>
      </c>
      <c r="O763" t="str">
        <f t="shared" si="11"/>
        <v>Demersal Fish Marine Biological Value 2002</v>
      </c>
      <c r="P763" t="str">
        <f>INDEX(MSFD_Classified!$G$2:$G$506,Data!$N763,1)</f>
        <v>Demersal Fish Marine Biological Value</v>
      </c>
      <c r="Q763" t="str">
        <f>INDEX(MSFD_Classified!D$2:D$506,Data!$N763,1)</f>
        <v>D1 - Biological diversity</v>
      </c>
      <c r="R763" t="str">
        <f>INDEX(MSFD_Classified!E$2:E$506,Data!$N763,1)</f>
        <v>Fish</v>
      </c>
      <c r="S763" t="str">
        <f>INDEX(MSFD_Classified!F$2:F$506,Data!$N763,1)</f>
        <v>Biodiversity Indices</v>
      </c>
    </row>
    <row r="764" spans="1:19" x14ac:dyDescent="0.25">
      <c r="A764" s="10">
        <v>7</v>
      </c>
      <c r="B764" s="10" t="s">
        <v>343</v>
      </c>
      <c r="C764" s="10" t="s">
        <v>406</v>
      </c>
      <c r="D764" s="6">
        <v>4</v>
      </c>
      <c r="E764" s="6" t="s">
        <v>8</v>
      </c>
      <c r="F764" s="10" t="s">
        <v>419</v>
      </c>
      <c r="G764" s="6" t="s">
        <v>346</v>
      </c>
      <c r="H764" s="6">
        <v>0</v>
      </c>
      <c r="I764" s="23">
        <v>3</v>
      </c>
      <c r="J764" s="6">
        <v>5</v>
      </c>
      <c r="K764" s="6">
        <v>2.4</v>
      </c>
      <c r="M764">
        <f>MATCH(LEFT(F764,LEN(F764)-5),MSFD_Classified!$G$2:$G$506,0)</f>
        <v>248</v>
      </c>
      <c r="N764">
        <v>248</v>
      </c>
      <c r="O764" t="str">
        <f t="shared" si="11"/>
        <v>Demersal Fish Marine Biological Value 2003</v>
      </c>
      <c r="P764" t="str">
        <f>INDEX(MSFD_Classified!$G$2:$G$506,Data!$N764,1)</f>
        <v>Demersal Fish Marine Biological Value</v>
      </c>
      <c r="Q764" t="str">
        <f>INDEX(MSFD_Classified!D$2:D$506,Data!$N764,1)</f>
        <v>D1 - Biological diversity</v>
      </c>
      <c r="R764" t="str">
        <f>INDEX(MSFD_Classified!E$2:E$506,Data!$N764,1)</f>
        <v>Fish</v>
      </c>
      <c r="S764" t="str">
        <f>INDEX(MSFD_Classified!F$2:F$506,Data!$N764,1)</f>
        <v>Biodiversity Indices</v>
      </c>
    </row>
    <row r="765" spans="1:19" x14ac:dyDescent="0.25">
      <c r="A765" s="10">
        <v>7</v>
      </c>
      <c r="B765" s="10" t="s">
        <v>343</v>
      </c>
      <c r="C765" s="10" t="s">
        <v>406</v>
      </c>
      <c r="D765" s="6">
        <v>4</v>
      </c>
      <c r="E765" s="6" t="s">
        <v>8</v>
      </c>
      <c r="F765" s="10" t="s">
        <v>420</v>
      </c>
      <c r="G765" s="6" t="s">
        <v>346</v>
      </c>
      <c r="H765" s="6">
        <v>0</v>
      </c>
      <c r="I765" s="23">
        <v>3</v>
      </c>
      <c r="J765" s="6">
        <v>5</v>
      </c>
      <c r="K765" s="6">
        <v>2.9</v>
      </c>
      <c r="M765">
        <f>MATCH(LEFT(F765,LEN(F765)-5),MSFD_Classified!$G$2:$G$506,0)</f>
        <v>248</v>
      </c>
      <c r="N765">
        <v>248</v>
      </c>
      <c r="O765" t="str">
        <f t="shared" si="11"/>
        <v>Demersal Fish Marine Biological Value 2004</v>
      </c>
      <c r="P765" t="str">
        <f>INDEX(MSFD_Classified!$G$2:$G$506,Data!$N765,1)</f>
        <v>Demersal Fish Marine Biological Value</v>
      </c>
      <c r="Q765" t="str">
        <f>INDEX(MSFD_Classified!D$2:D$506,Data!$N765,1)</f>
        <v>D1 - Biological diversity</v>
      </c>
      <c r="R765" t="str">
        <f>INDEX(MSFD_Classified!E$2:E$506,Data!$N765,1)</f>
        <v>Fish</v>
      </c>
      <c r="S765" t="str">
        <f>INDEX(MSFD_Classified!F$2:F$506,Data!$N765,1)</f>
        <v>Biodiversity Indices</v>
      </c>
    </row>
    <row r="766" spans="1:19" x14ac:dyDescent="0.25">
      <c r="A766" s="10">
        <v>7</v>
      </c>
      <c r="B766" s="10" t="s">
        <v>343</v>
      </c>
      <c r="C766" s="10" t="s">
        <v>406</v>
      </c>
      <c r="D766" s="6">
        <v>4</v>
      </c>
      <c r="E766" s="6" t="s">
        <v>8</v>
      </c>
      <c r="F766" s="10" t="s">
        <v>421</v>
      </c>
      <c r="G766" s="6" t="s">
        <v>346</v>
      </c>
      <c r="H766" s="6">
        <v>0</v>
      </c>
      <c r="I766" s="23">
        <v>3</v>
      </c>
      <c r="J766" s="6">
        <v>5</v>
      </c>
      <c r="K766" s="6">
        <v>2.9</v>
      </c>
      <c r="M766">
        <f>MATCH(LEFT(F766,LEN(F766)-5),MSFD_Classified!$G$2:$G$506,0)</f>
        <v>248</v>
      </c>
      <c r="N766">
        <v>248</v>
      </c>
      <c r="O766" t="str">
        <f t="shared" si="11"/>
        <v>Demersal Fish Marine Biological Value 2005</v>
      </c>
      <c r="P766" t="str">
        <f>INDEX(MSFD_Classified!$G$2:$G$506,Data!$N766,1)</f>
        <v>Demersal Fish Marine Biological Value</v>
      </c>
      <c r="Q766" t="str">
        <f>INDEX(MSFD_Classified!D$2:D$506,Data!$N766,1)</f>
        <v>D1 - Biological diversity</v>
      </c>
      <c r="R766" t="str">
        <f>INDEX(MSFD_Classified!E$2:E$506,Data!$N766,1)</f>
        <v>Fish</v>
      </c>
      <c r="S766" t="str">
        <f>INDEX(MSFD_Classified!F$2:F$506,Data!$N766,1)</f>
        <v>Biodiversity Indices</v>
      </c>
    </row>
    <row r="767" spans="1:19" x14ac:dyDescent="0.25">
      <c r="A767" s="10">
        <v>7</v>
      </c>
      <c r="B767" s="10" t="s">
        <v>343</v>
      </c>
      <c r="C767" s="10" t="s">
        <v>406</v>
      </c>
      <c r="D767" s="6">
        <v>4</v>
      </c>
      <c r="E767" s="6" t="s">
        <v>8</v>
      </c>
      <c r="F767" s="10" t="s">
        <v>422</v>
      </c>
      <c r="G767" s="6" t="s">
        <v>346</v>
      </c>
      <c r="H767" s="6">
        <v>0</v>
      </c>
      <c r="I767" s="23">
        <v>3</v>
      </c>
      <c r="J767" s="6">
        <v>5</v>
      </c>
      <c r="K767" s="6">
        <v>3</v>
      </c>
      <c r="M767">
        <f>MATCH(LEFT(F767,LEN(F767)-5),MSFD_Classified!$G$2:$G$506,0)</f>
        <v>248</v>
      </c>
      <c r="N767">
        <v>248</v>
      </c>
      <c r="O767" t="str">
        <f t="shared" si="11"/>
        <v>Demersal Fish Marine Biological Value 2006</v>
      </c>
      <c r="P767" t="str">
        <f>INDEX(MSFD_Classified!$G$2:$G$506,Data!$N767,1)</f>
        <v>Demersal Fish Marine Biological Value</v>
      </c>
      <c r="Q767" t="str">
        <f>INDEX(MSFD_Classified!D$2:D$506,Data!$N767,1)</f>
        <v>D1 - Biological diversity</v>
      </c>
      <c r="R767" t="str">
        <f>INDEX(MSFD_Classified!E$2:E$506,Data!$N767,1)</f>
        <v>Fish</v>
      </c>
      <c r="S767" t="str">
        <f>INDEX(MSFD_Classified!F$2:F$506,Data!$N767,1)</f>
        <v>Biodiversity Indices</v>
      </c>
    </row>
    <row r="768" spans="1:19" x14ac:dyDescent="0.25">
      <c r="A768" s="10">
        <v>7</v>
      </c>
      <c r="B768" s="10" t="s">
        <v>343</v>
      </c>
      <c r="C768" s="10" t="s">
        <v>406</v>
      </c>
      <c r="D768" s="6">
        <v>4</v>
      </c>
      <c r="E768" s="6" t="s">
        <v>8</v>
      </c>
      <c r="F768" s="10" t="s">
        <v>423</v>
      </c>
      <c r="G768" s="6" t="s">
        <v>346</v>
      </c>
      <c r="H768" s="6">
        <v>0</v>
      </c>
      <c r="I768" s="23">
        <v>3</v>
      </c>
      <c r="J768" s="6">
        <v>5</v>
      </c>
      <c r="K768" s="6">
        <v>2.5</v>
      </c>
      <c r="M768">
        <f>MATCH(LEFT(F768,LEN(F768)-5),MSFD_Classified!$G$2:$G$506,0)</f>
        <v>248</v>
      </c>
      <c r="N768">
        <v>248</v>
      </c>
      <c r="O768" t="str">
        <f t="shared" si="11"/>
        <v>Demersal Fish Marine Biological Value 2007</v>
      </c>
      <c r="P768" t="str">
        <f>INDEX(MSFD_Classified!$G$2:$G$506,Data!$N768,1)</f>
        <v>Demersal Fish Marine Biological Value</v>
      </c>
      <c r="Q768" t="str">
        <f>INDEX(MSFD_Classified!D$2:D$506,Data!$N768,1)</f>
        <v>D1 - Biological diversity</v>
      </c>
      <c r="R768" t="str">
        <f>INDEX(MSFD_Classified!E$2:E$506,Data!$N768,1)</f>
        <v>Fish</v>
      </c>
      <c r="S768" t="str">
        <f>INDEX(MSFD_Classified!F$2:F$506,Data!$N768,1)</f>
        <v>Biodiversity Indices</v>
      </c>
    </row>
    <row r="769" spans="1:19" x14ac:dyDescent="0.25">
      <c r="A769" s="10">
        <v>7</v>
      </c>
      <c r="B769" s="10" t="s">
        <v>343</v>
      </c>
      <c r="C769" s="10" t="s">
        <v>406</v>
      </c>
      <c r="D769" s="6">
        <v>4</v>
      </c>
      <c r="E769" s="6" t="s">
        <v>8</v>
      </c>
      <c r="F769" s="10" t="s">
        <v>424</v>
      </c>
      <c r="G769" s="6" t="s">
        <v>346</v>
      </c>
      <c r="H769" s="6">
        <v>0</v>
      </c>
      <c r="I769" s="23">
        <v>3</v>
      </c>
      <c r="J769" s="6">
        <v>5</v>
      </c>
      <c r="K769" s="6">
        <v>2.4</v>
      </c>
      <c r="M769">
        <f>MATCH(LEFT(F769,LEN(F769)-5),MSFD_Classified!$G$2:$G$506,0)</f>
        <v>248</v>
      </c>
      <c r="N769">
        <v>248</v>
      </c>
      <c r="O769" t="str">
        <f t="shared" si="11"/>
        <v>Demersal Fish Marine Biological Value 2008</v>
      </c>
      <c r="P769" t="str">
        <f>INDEX(MSFD_Classified!$G$2:$G$506,Data!$N769,1)</f>
        <v>Demersal Fish Marine Biological Value</v>
      </c>
      <c r="Q769" t="str">
        <f>INDEX(MSFD_Classified!D$2:D$506,Data!$N769,1)</f>
        <v>D1 - Biological diversity</v>
      </c>
      <c r="R769" t="str">
        <f>INDEX(MSFD_Classified!E$2:E$506,Data!$N769,1)</f>
        <v>Fish</v>
      </c>
      <c r="S769" t="str">
        <f>INDEX(MSFD_Classified!F$2:F$506,Data!$N769,1)</f>
        <v>Biodiversity Indices</v>
      </c>
    </row>
    <row r="770" spans="1:19" x14ac:dyDescent="0.25">
      <c r="A770" s="10">
        <v>7</v>
      </c>
      <c r="B770" s="10" t="s">
        <v>343</v>
      </c>
      <c r="C770" s="10" t="s">
        <v>406</v>
      </c>
      <c r="D770" s="6">
        <v>4</v>
      </c>
      <c r="E770" s="6" t="s">
        <v>8</v>
      </c>
      <c r="F770" s="10" t="s">
        <v>425</v>
      </c>
      <c r="G770" s="6" t="s">
        <v>346</v>
      </c>
      <c r="H770" s="6">
        <v>0</v>
      </c>
      <c r="I770" s="23">
        <v>3</v>
      </c>
      <c r="J770" s="6">
        <v>5</v>
      </c>
      <c r="K770" s="6">
        <v>3.3</v>
      </c>
      <c r="M770">
        <f>MATCH(LEFT(F770,LEN(F770)-5),MSFD_Classified!$G$2:$G$506,0)</f>
        <v>248</v>
      </c>
      <c r="N770">
        <v>248</v>
      </c>
      <c r="O770" t="str">
        <f t="shared" si="11"/>
        <v>Demersal Fish Marine Biological Value 2009</v>
      </c>
      <c r="P770" t="str">
        <f>INDEX(MSFD_Classified!$G$2:$G$506,Data!$N770,1)</f>
        <v>Demersal Fish Marine Biological Value</v>
      </c>
      <c r="Q770" t="str">
        <f>INDEX(MSFD_Classified!D$2:D$506,Data!$N770,1)</f>
        <v>D1 - Biological diversity</v>
      </c>
      <c r="R770" t="str">
        <f>INDEX(MSFD_Classified!E$2:E$506,Data!$N770,1)</f>
        <v>Fish</v>
      </c>
      <c r="S770" t="str">
        <f>INDEX(MSFD_Classified!F$2:F$506,Data!$N770,1)</f>
        <v>Biodiversity Indices</v>
      </c>
    </row>
    <row r="771" spans="1:19" x14ac:dyDescent="0.25">
      <c r="A771" s="10">
        <v>7</v>
      </c>
      <c r="B771" s="10" t="s">
        <v>343</v>
      </c>
      <c r="C771" s="10" t="s">
        <v>406</v>
      </c>
      <c r="D771" s="6">
        <v>4</v>
      </c>
      <c r="E771" s="6" t="s">
        <v>8</v>
      </c>
      <c r="F771" s="10" t="s">
        <v>426</v>
      </c>
      <c r="G771" s="6" t="s">
        <v>346</v>
      </c>
      <c r="H771" s="6">
        <v>0</v>
      </c>
      <c r="I771" s="23">
        <v>3</v>
      </c>
      <c r="J771" s="6">
        <v>5</v>
      </c>
      <c r="K771" s="6">
        <v>2.7</v>
      </c>
      <c r="M771">
        <f>MATCH(LEFT(F771,LEN(F771)-5),MSFD_Classified!$G$2:$G$506,0)</f>
        <v>248</v>
      </c>
      <c r="N771">
        <v>248</v>
      </c>
      <c r="O771" t="str">
        <f t="shared" ref="O771:O834" si="12">F771</f>
        <v>Demersal Fish Marine Biological Value 2010</v>
      </c>
      <c r="P771" t="str">
        <f>INDEX(MSFD_Classified!$G$2:$G$506,Data!$N771,1)</f>
        <v>Demersal Fish Marine Biological Value</v>
      </c>
      <c r="Q771" t="str">
        <f>INDEX(MSFD_Classified!D$2:D$506,Data!$N771,1)</f>
        <v>D1 - Biological diversity</v>
      </c>
      <c r="R771" t="str">
        <f>INDEX(MSFD_Classified!E$2:E$506,Data!$N771,1)</f>
        <v>Fish</v>
      </c>
      <c r="S771" t="str">
        <f>INDEX(MSFD_Classified!F$2:F$506,Data!$N771,1)</f>
        <v>Biodiversity Indices</v>
      </c>
    </row>
    <row r="772" spans="1:19" x14ac:dyDescent="0.25">
      <c r="A772" s="10">
        <v>7</v>
      </c>
      <c r="B772" s="10" t="s">
        <v>343</v>
      </c>
      <c r="C772" s="10" t="s">
        <v>397</v>
      </c>
      <c r="D772" s="6">
        <v>20</v>
      </c>
      <c r="E772" s="6" t="s">
        <v>8</v>
      </c>
      <c r="F772" s="10" t="s">
        <v>407</v>
      </c>
      <c r="G772" s="6" t="s">
        <v>346</v>
      </c>
      <c r="H772" s="6">
        <v>0</v>
      </c>
      <c r="I772" s="23">
        <v>3</v>
      </c>
      <c r="J772" s="6">
        <v>5</v>
      </c>
      <c r="K772" s="6">
        <v>2.7</v>
      </c>
      <c r="M772">
        <f>MATCH(LEFT(F772,LEN(F772)-5),MSFD_Classified!$G$2:$G$506,0)</f>
        <v>248</v>
      </c>
      <c r="N772">
        <v>248</v>
      </c>
      <c r="O772" t="str">
        <f t="shared" si="12"/>
        <v>Demersal Fish Marine Biological Value 1991</v>
      </c>
      <c r="P772" t="str">
        <f>INDEX(MSFD_Classified!$G$2:$G$506,Data!$N772,1)</f>
        <v>Demersal Fish Marine Biological Value</v>
      </c>
      <c r="Q772" t="str">
        <f>INDEX(MSFD_Classified!D$2:D$506,Data!$N772,1)</f>
        <v>D1 - Biological diversity</v>
      </c>
      <c r="R772" t="str">
        <f>INDEX(MSFD_Classified!E$2:E$506,Data!$N772,1)</f>
        <v>Fish</v>
      </c>
      <c r="S772" t="str">
        <f>INDEX(MSFD_Classified!F$2:F$506,Data!$N772,1)</f>
        <v>Biodiversity Indices</v>
      </c>
    </row>
    <row r="773" spans="1:19" x14ac:dyDescent="0.25">
      <c r="A773" s="10">
        <v>7</v>
      </c>
      <c r="B773" s="10" t="s">
        <v>343</v>
      </c>
      <c r="C773" s="10" t="s">
        <v>397</v>
      </c>
      <c r="D773" s="6">
        <v>20</v>
      </c>
      <c r="E773" s="6" t="s">
        <v>8</v>
      </c>
      <c r="F773" s="10" t="s">
        <v>408</v>
      </c>
      <c r="G773" s="6" t="s">
        <v>346</v>
      </c>
      <c r="H773" s="6">
        <v>0</v>
      </c>
      <c r="I773" s="23">
        <v>3</v>
      </c>
      <c r="J773" s="6">
        <v>5</v>
      </c>
      <c r="K773" s="6">
        <v>2.7</v>
      </c>
      <c r="M773">
        <f>MATCH(LEFT(F773,LEN(F773)-5),MSFD_Classified!$G$2:$G$506,0)</f>
        <v>248</v>
      </c>
      <c r="N773">
        <v>248</v>
      </c>
      <c r="O773" t="str">
        <f t="shared" si="12"/>
        <v>Demersal Fish Marine Biological Value 1992</v>
      </c>
      <c r="P773" t="str">
        <f>INDEX(MSFD_Classified!$G$2:$G$506,Data!$N773,1)</f>
        <v>Demersal Fish Marine Biological Value</v>
      </c>
      <c r="Q773" t="str">
        <f>INDEX(MSFD_Classified!D$2:D$506,Data!$N773,1)</f>
        <v>D1 - Biological diversity</v>
      </c>
      <c r="R773" t="str">
        <f>INDEX(MSFD_Classified!E$2:E$506,Data!$N773,1)</f>
        <v>Fish</v>
      </c>
      <c r="S773" t="str">
        <f>INDEX(MSFD_Classified!F$2:F$506,Data!$N773,1)</f>
        <v>Biodiversity Indices</v>
      </c>
    </row>
    <row r="774" spans="1:19" x14ac:dyDescent="0.25">
      <c r="A774" s="10">
        <v>7</v>
      </c>
      <c r="B774" s="10" t="s">
        <v>343</v>
      </c>
      <c r="C774" s="10" t="s">
        <v>397</v>
      </c>
      <c r="D774" s="6">
        <v>20</v>
      </c>
      <c r="E774" s="6" t="s">
        <v>8</v>
      </c>
      <c r="F774" s="10" t="s">
        <v>409</v>
      </c>
      <c r="G774" s="6" t="s">
        <v>346</v>
      </c>
      <c r="H774" s="6">
        <v>0</v>
      </c>
      <c r="I774" s="23">
        <v>3</v>
      </c>
      <c r="J774" s="6">
        <v>5</v>
      </c>
      <c r="K774" s="6">
        <v>2.9</v>
      </c>
      <c r="M774">
        <f>MATCH(LEFT(F774,LEN(F774)-5),MSFD_Classified!$G$2:$G$506,0)</f>
        <v>248</v>
      </c>
      <c r="N774">
        <v>248</v>
      </c>
      <c r="O774" t="str">
        <f t="shared" si="12"/>
        <v>Demersal Fish Marine Biological Value 1993</v>
      </c>
      <c r="P774" t="str">
        <f>INDEX(MSFD_Classified!$G$2:$G$506,Data!$N774,1)</f>
        <v>Demersal Fish Marine Biological Value</v>
      </c>
      <c r="Q774" t="str">
        <f>INDEX(MSFD_Classified!D$2:D$506,Data!$N774,1)</f>
        <v>D1 - Biological diversity</v>
      </c>
      <c r="R774" t="str">
        <f>INDEX(MSFD_Classified!E$2:E$506,Data!$N774,1)</f>
        <v>Fish</v>
      </c>
      <c r="S774" t="str">
        <f>INDEX(MSFD_Classified!F$2:F$506,Data!$N774,1)</f>
        <v>Biodiversity Indices</v>
      </c>
    </row>
    <row r="775" spans="1:19" x14ac:dyDescent="0.25">
      <c r="A775" s="10">
        <v>7</v>
      </c>
      <c r="B775" s="10" t="s">
        <v>343</v>
      </c>
      <c r="C775" s="10" t="s">
        <v>397</v>
      </c>
      <c r="D775" s="6">
        <v>20</v>
      </c>
      <c r="E775" s="6" t="s">
        <v>8</v>
      </c>
      <c r="F775" s="10" t="s">
        <v>410</v>
      </c>
      <c r="G775" s="6" t="s">
        <v>346</v>
      </c>
      <c r="H775" s="6">
        <v>0</v>
      </c>
      <c r="I775" s="23">
        <v>3</v>
      </c>
      <c r="J775" s="6">
        <v>5</v>
      </c>
      <c r="K775" s="6">
        <v>2.4</v>
      </c>
      <c r="M775">
        <f>MATCH(LEFT(F775,LEN(F775)-5),MSFD_Classified!$G$2:$G$506,0)</f>
        <v>248</v>
      </c>
      <c r="N775">
        <v>248</v>
      </c>
      <c r="O775" t="str">
        <f t="shared" si="12"/>
        <v>Demersal Fish Marine Biological Value 1994</v>
      </c>
      <c r="P775" t="str">
        <f>INDEX(MSFD_Classified!$G$2:$G$506,Data!$N775,1)</f>
        <v>Demersal Fish Marine Biological Value</v>
      </c>
      <c r="Q775" t="str">
        <f>INDEX(MSFD_Classified!D$2:D$506,Data!$N775,1)</f>
        <v>D1 - Biological diversity</v>
      </c>
      <c r="R775" t="str">
        <f>INDEX(MSFD_Classified!E$2:E$506,Data!$N775,1)</f>
        <v>Fish</v>
      </c>
      <c r="S775" t="str">
        <f>INDEX(MSFD_Classified!F$2:F$506,Data!$N775,1)</f>
        <v>Biodiversity Indices</v>
      </c>
    </row>
    <row r="776" spans="1:19" x14ac:dyDescent="0.25">
      <c r="A776" s="10">
        <v>7</v>
      </c>
      <c r="B776" s="10" t="s">
        <v>343</v>
      </c>
      <c r="C776" s="10" t="s">
        <v>397</v>
      </c>
      <c r="D776" s="6">
        <v>20</v>
      </c>
      <c r="E776" s="6" t="s">
        <v>8</v>
      </c>
      <c r="F776" s="10" t="s">
        <v>411</v>
      </c>
      <c r="G776" s="6" t="s">
        <v>346</v>
      </c>
      <c r="H776" s="6">
        <v>0</v>
      </c>
      <c r="I776" s="23">
        <v>3</v>
      </c>
      <c r="J776" s="6">
        <v>5</v>
      </c>
      <c r="K776" s="6">
        <v>3.1</v>
      </c>
      <c r="M776">
        <f>MATCH(LEFT(F776,LEN(F776)-5),MSFD_Classified!$G$2:$G$506,0)</f>
        <v>248</v>
      </c>
      <c r="N776">
        <v>248</v>
      </c>
      <c r="O776" t="str">
        <f t="shared" si="12"/>
        <v>Demersal Fish Marine Biological Value 1995</v>
      </c>
      <c r="P776" t="str">
        <f>INDEX(MSFD_Classified!$G$2:$G$506,Data!$N776,1)</f>
        <v>Demersal Fish Marine Biological Value</v>
      </c>
      <c r="Q776" t="str">
        <f>INDEX(MSFD_Classified!D$2:D$506,Data!$N776,1)</f>
        <v>D1 - Biological diversity</v>
      </c>
      <c r="R776" t="str">
        <f>INDEX(MSFD_Classified!E$2:E$506,Data!$N776,1)</f>
        <v>Fish</v>
      </c>
      <c r="S776" t="str">
        <f>INDEX(MSFD_Classified!F$2:F$506,Data!$N776,1)</f>
        <v>Biodiversity Indices</v>
      </c>
    </row>
    <row r="777" spans="1:19" x14ac:dyDescent="0.25">
      <c r="A777" s="10">
        <v>7</v>
      </c>
      <c r="B777" s="10" t="s">
        <v>343</v>
      </c>
      <c r="C777" s="10" t="s">
        <v>397</v>
      </c>
      <c r="D777" s="6">
        <v>20</v>
      </c>
      <c r="E777" s="6" t="s">
        <v>8</v>
      </c>
      <c r="F777" s="10" t="s">
        <v>412</v>
      </c>
      <c r="G777" s="6" t="s">
        <v>346</v>
      </c>
      <c r="H777" s="6">
        <v>0</v>
      </c>
      <c r="I777" s="23">
        <v>3</v>
      </c>
      <c r="J777" s="6">
        <v>5</v>
      </c>
      <c r="K777" s="6">
        <v>2.9</v>
      </c>
      <c r="M777">
        <f>MATCH(LEFT(F777,LEN(F777)-5),MSFD_Classified!$G$2:$G$506,0)</f>
        <v>248</v>
      </c>
      <c r="N777">
        <v>248</v>
      </c>
      <c r="O777" t="str">
        <f t="shared" si="12"/>
        <v>Demersal Fish Marine Biological Value 1996</v>
      </c>
      <c r="P777" t="str">
        <f>INDEX(MSFD_Classified!$G$2:$G$506,Data!$N777,1)</f>
        <v>Demersal Fish Marine Biological Value</v>
      </c>
      <c r="Q777" t="str">
        <f>INDEX(MSFD_Classified!D$2:D$506,Data!$N777,1)</f>
        <v>D1 - Biological diversity</v>
      </c>
      <c r="R777" t="str">
        <f>INDEX(MSFD_Classified!E$2:E$506,Data!$N777,1)</f>
        <v>Fish</v>
      </c>
      <c r="S777" t="str">
        <f>INDEX(MSFD_Classified!F$2:F$506,Data!$N777,1)</f>
        <v>Biodiversity Indices</v>
      </c>
    </row>
    <row r="778" spans="1:19" x14ac:dyDescent="0.25">
      <c r="A778" s="10">
        <v>7</v>
      </c>
      <c r="B778" s="10" t="s">
        <v>343</v>
      </c>
      <c r="C778" s="10" t="s">
        <v>397</v>
      </c>
      <c r="D778" s="6">
        <v>20</v>
      </c>
      <c r="E778" s="6" t="s">
        <v>8</v>
      </c>
      <c r="F778" s="10" t="s">
        <v>413</v>
      </c>
      <c r="G778" s="6" t="s">
        <v>346</v>
      </c>
      <c r="H778" s="6">
        <v>0</v>
      </c>
      <c r="I778" s="23">
        <v>3</v>
      </c>
      <c r="J778" s="6">
        <v>5</v>
      </c>
      <c r="K778" s="6">
        <v>3</v>
      </c>
      <c r="M778">
        <f>MATCH(LEFT(F778,LEN(F778)-5),MSFD_Classified!$G$2:$G$506,0)</f>
        <v>248</v>
      </c>
      <c r="N778">
        <v>248</v>
      </c>
      <c r="O778" t="str">
        <f t="shared" si="12"/>
        <v>Demersal Fish Marine Biological Value 1997</v>
      </c>
      <c r="P778" t="str">
        <f>INDEX(MSFD_Classified!$G$2:$G$506,Data!$N778,1)</f>
        <v>Demersal Fish Marine Biological Value</v>
      </c>
      <c r="Q778" t="str">
        <f>INDEX(MSFD_Classified!D$2:D$506,Data!$N778,1)</f>
        <v>D1 - Biological diversity</v>
      </c>
      <c r="R778" t="str">
        <f>INDEX(MSFD_Classified!E$2:E$506,Data!$N778,1)</f>
        <v>Fish</v>
      </c>
      <c r="S778" t="str">
        <f>INDEX(MSFD_Classified!F$2:F$506,Data!$N778,1)</f>
        <v>Biodiversity Indices</v>
      </c>
    </row>
    <row r="779" spans="1:19" x14ac:dyDescent="0.25">
      <c r="A779" s="10">
        <v>7</v>
      </c>
      <c r="B779" s="10" t="s">
        <v>343</v>
      </c>
      <c r="C779" s="10" t="s">
        <v>397</v>
      </c>
      <c r="D779" s="6">
        <v>20</v>
      </c>
      <c r="E779" s="6" t="s">
        <v>8</v>
      </c>
      <c r="F779" s="10" t="s">
        <v>414</v>
      </c>
      <c r="G779" s="6" t="s">
        <v>346</v>
      </c>
      <c r="H779" s="6">
        <v>0</v>
      </c>
      <c r="I779" s="23">
        <v>3</v>
      </c>
      <c r="J779" s="6">
        <v>5</v>
      </c>
      <c r="K779" s="6">
        <v>2.5</v>
      </c>
      <c r="M779">
        <f>MATCH(LEFT(F779,LEN(F779)-5),MSFD_Classified!$G$2:$G$506,0)</f>
        <v>248</v>
      </c>
      <c r="N779">
        <v>248</v>
      </c>
      <c r="O779" t="str">
        <f t="shared" si="12"/>
        <v>Demersal Fish Marine Biological Value 1998</v>
      </c>
      <c r="P779" t="str">
        <f>INDEX(MSFD_Classified!$G$2:$G$506,Data!$N779,1)</f>
        <v>Demersal Fish Marine Biological Value</v>
      </c>
      <c r="Q779" t="str">
        <f>INDEX(MSFD_Classified!D$2:D$506,Data!$N779,1)</f>
        <v>D1 - Biological diversity</v>
      </c>
      <c r="R779" t="str">
        <f>INDEX(MSFD_Classified!E$2:E$506,Data!$N779,1)</f>
        <v>Fish</v>
      </c>
      <c r="S779" t="str">
        <f>INDEX(MSFD_Classified!F$2:F$506,Data!$N779,1)</f>
        <v>Biodiversity Indices</v>
      </c>
    </row>
    <row r="780" spans="1:19" x14ac:dyDescent="0.25">
      <c r="A780" s="10">
        <v>7</v>
      </c>
      <c r="B780" s="10" t="s">
        <v>343</v>
      </c>
      <c r="C780" s="10" t="s">
        <v>397</v>
      </c>
      <c r="D780" s="6">
        <v>20</v>
      </c>
      <c r="E780" s="6" t="s">
        <v>8</v>
      </c>
      <c r="F780" s="10" t="s">
        <v>415</v>
      </c>
      <c r="G780" s="6" t="s">
        <v>346</v>
      </c>
      <c r="H780" s="6">
        <v>0</v>
      </c>
      <c r="I780" s="23">
        <v>3</v>
      </c>
      <c r="J780" s="6">
        <v>5</v>
      </c>
      <c r="K780" s="6">
        <v>2.6</v>
      </c>
      <c r="M780">
        <f>MATCH(LEFT(F780,LEN(F780)-5),MSFD_Classified!$G$2:$G$506,0)</f>
        <v>248</v>
      </c>
      <c r="N780">
        <v>248</v>
      </c>
      <c r="O780" t="str">
        <f t="shared" si="12"/>
        <v>Demersal Fish Marine Biological Value 1999</v>
      </c>
      <c r="P780" t="str">
        <f>INDEX(MSFD_Classified!$G$2:$G$506,Data!$N780,1)</f>
        <v>Demersal Fish Marine Biological Value</v>
      </c>
      <c r="Q780" t="str">
        <f>INDEX(MSFD_Classified!D$2:D$506,Data!$N780,1)</f>
        <v>D1 - Biological diversity</v>
      </c>
      <c r="R780" t="str">
        <f>INDEX(MSFD_Classified!E$2:E$506,Data!$N780,1)</f>
        <v>Fish</v>
      </c>
      <c r="S780" t="str">
        <f>INDEX(MSFD_Classified!F$2:F$506,Data!$N780,1)</f>
        <v>Biodiversity Indices</v>
      </c>
    </row>
    <row r="781" spans="1:19" x14ac:dyDescent="0.25">
      <c r="A781" s="10">
        <v>7</v>
      </c>
      <c r="B781" s="10" t="s">
        <v>343</v>
      </c>
      <c r="C781" s="10" t="s">
        <v>397</v>
      </c>
      <c r="D781" s="6">
        <v>20</v>
      </c>
      <c r="E781" s="6" t="s">
        <v>8</v>
      </c>
      <c r="F781" s="10" t="s">
        <v>416</v>
      </c>
      <c r="G781" s="6" t="s">
        <v>346</v>
      </c>
      <c r="H781" s="6">
        <v>0</v>
      </c>
      <c r="I781" s="23">
        <v>3</v>
      </c>
      <c r="J781" s="6">
        <v>5</v>
      </c>
      <c r="K781" s="6">
        <v>2.4</v>
      </c>
      <c r="M781">
        <f>MATCH(LEFT(F781,LEN(F781)-5),MSFD_Classified!$G$2:$G$506,0)</f>
        <v>248</v>
      </c>
      <c r="N781">
        <v>248</v>
      </c>
      <c r="O781" t="str">
        <f t="shared" si="12"/>
        <v>Demersal Fish Marine Biological Value 2000</v>
      </c>
      <c r="P781" t="str">
        <f>INDEX(MSFD_Classified!$G$2:$G$506,Data!$N781,1)</f>
        <v>Demersal Fish Marine Biological Value</v>
      </c>
      <c r="Q781" t="str">
        <f>INDEX(MSFD_Classified!D$2:D$506,Data!$N781,1)</f>
        <v>D1 - Biological diversity</v>
      </c>
      <c r="R781" t="str">
        <f>INDEX(MSFD_Classified!E$2:E$506,Data!$N781,1)</f>
        <v>Fish</v>
      </c>
      <c r="S781" t="str">
        <f>INDEX(MSFD_Classified!F$2:F$506,Data!$N781,1)</f>
        <v>Biodiversity Indices</v>
      </c>
    </row>
    <row r="782" spans="1:19" x14ac:dyDescent="0.25">
      <c r="A782" s="10">
        <v>7</v>
      </c>
      <c r="B782" s="10" t="s">
        <v>343</v>
      </c>
      <c r="C782" s="10" t="s">
        <v>397</v>
      </c>
      <c r="D782" s="6">
        <v>20</v>
      </c>
      <c r="E782" s="6" t="s">
        <v>8</v>
      </c>
      <c r="F782" s="10" t="s">
        <v>417</v>
      </c>
      <c r="G782" s="6" t="s">
        <v>346</v>
      </c>
      <c r="H782" s="6">
        <v>0</v>
      </c>
      <c r="I782" s="23">
        <v>3</v>
      </c>
      <c r="J782" s="6">
        <v>5</v>
      </c>
      <c r="K782" s="6">
        <v>2.6</v>
      </c>
      <c r="M782">
        <f>MATCH(LEFT(F782,LEN(F782)-5),MSFD_Classified!$G$2:$G$506,0)</f>
        <v>248</v>
      </c>
      <c r="N782">
        <v>248</v>
      </c>
      <c r="O782" t="str">
        <f t="shared" si="12"/>
        <v>Demersal Fish Marine Biological Value 2001</v>
      </c>
      <c r="P782" t="str">
        <f>INDEX(MSFD_Classified!$G$2:$G$506,Data!$N782,1)</f>
        <v>Demersal Fish Marine Biological Value</v>
      </c>
      <c r="Q782" t="str">
        <f>INDEX(MSFD_Classified!D$2:D$506,Data!$N782,1)</f>
        <v>D1 - Biological diversity</v>
      </c>
      <c r="R782" t="str">
        <f>INDEX(MSFD_Classified!E$2:E$506,Data!$N782,1)</f>
        <v>Fish</v>
      </c>
      <c r="S782" t="str">
        <f>INDEX(MSFD_Classified!F$2:F$506,Data!$N782,1)</f>
        <v>Biodiversity Indices</v>
      </c>
    </row>
    <row r="783" spans="1:19" x14ac:dyDescent="0.25">
      <c r="A783" s="10">
        <v>7</v>
      </c>
      <c r="B783" s="10" t="s">
        <v>343</v>
      </c>
      <c r="C783" s="10" t="s">
        <v>397</v>
      </c>
      <c r="D783" s="6">
        <v>20</v>
      </c>
      <c r="E783" s="6" t="s">
        <v>8</v>
      </c>
      <c r="F783" s="10" t="s">
        <v>418</v>
      </c>
      <c r="G783" s="6" t="s">
        <v>346</v>
      </c>
      <c r="H783" s="6">
        <v>0</v>
      </c>
      <c r="I783" s="23">
        <v>3</v>
      </c>
      <c r="J783" s="6">
        <v>5</v>
      </c>
      <c r="K783" s="6">
        <v>2.5</v>
      </c>
      <c r="M783">
        <f>MATCH(LEFT(F783,LEN(F783)-5),MSFD_Classified!$G$2:$G$506,0)</f>
        <v>248</v>
      </c>
      <c r="N783">
        <v>248</v>
      </c>
      <c r="O783" t="str">
        <f t="shared" si="12"/>
        <v>Demersal Fish Marine Biological Value 2002</v>
      </c>
      <c r="P783" t="str">
        <f>INDEX(MSFD_Classified!$G$2:$G$506,Data!$N783,1)</f>
        <v>Demersal Fish Marine Biological Value</v>
      </c>
      <c r="Q783" t="str">
        <f>INDEX(MSFD_Classified!D$2:D$506,Data!$N783,1)</f>
        <v>D1 - Biological diversity</v>
      </c>
      <c r="R783" t="str">
        <f>INDEX(MSFD_Classified!E$2:E$506,Data!$N783,1)</f>
        <v>Fish</v>
      </c>
      <c r="S783" t="str">
        <f>INDEX(MSFD_Classified!F$2:F$506,Data!$N783,1)</f>
        <v>Biodiversity Indices</v>
      </c>
    </row>
    <row r="784" spans="1:19" x14ac:dyDescent="0.25">
      <c r="A784" s="10">
        <v>7</v>
      </c>
      <c r="B784" s="10" t="s">
        <v>343</v>
      </c>
      <c r="C784" s="10" t="s">
        <v>397</v>
      </c>
      <c r="D784" s="6">
        <v>20</v>
      </c>
      <c r="E784" s="6" t="s">
        <v>8</v>
      </c>
      <c r="F784" s="10" t="s">
        <v>419</v>
      </c>
      <c r="G784" s="6" t="s">
        <v>346</v>
      </c>
      <c r="H784" s="6">
        <v>0</v>
      </c>
      <c r="I784" s="23">
        <v>3</v>
      </c>
      <c r="J784" s="6">
        <v>5</v>
      </c>
      <c r="K784" s="6">
        <v>2.7</v>
      </c>
      <c r="M784">
        <f>MATCH(LEFT(F784,LEN(F784)-5),MSFD_Classified!$G$2:$G$506,0)</f>
        <v>248</v>
      </c>
      <c r="N784">
        <v>248</v>
      </c>
      <c r="O784" t="str">
        <f t="shared" si="12"/>
        <v>Demersal Fish Marine Biological Value 2003</v>
      </c>
      <c r="P784" t="str">
        <f>INDEX(MSFD_Classified!$G$2:$G$506,Data!$N784,1)</f>
        <v>Demersal Fish Marine Biological Value</v>
      </c>
      <c r="Q784" t="str">
        <f>INDEX(MSFD_Classified!D$2:D$506,Data!$N784,1)</f>
        <v>D1 - Biological diversity</v>
      </c>
      <c r="R784" t="str">
        <f>INDEX(MSFD_Classified!E$2:E$506,Data!$N784,1)</f>
        <v>Fish</v>
      </c>
      <c r="S784" t="str">
        <f>INDEX(MSFD_Classified!F$2:F$506,Data!$N784,1)</f>
        <v>Biodiversity Indices</v>
      </c>
    </row>
    <row r="785" spans="1:19" x14ac:dyDescent="0.25">
      <c r="A785" s="10">
        <v>7</v>
      </c>
      <c r="B785" s="10" t="s">
        <v>343</v>
      </c>
      <c r="C785" s="10" t="s">
        <v>397</v>
      </c>
      <c r="D785" s="6">
        <v>20</v>
      </c>
      <c r="E785" s="6" t="s">
        <v>8</v>
      </c>
      <c r="F785" s="10" t="s">
        <v>420</v>
      </c>
      <c r="G785" s="6" t="s">
        <v>346</v>
      </c>
      <c r="H785" s="6">
        <v>0</v>
      </c>
      <c r="I785" s="23">
        <v>3</v>
      </c>
      <c r="J785" s="6">
        <v>5</v>
      </c>
      <c r="K785" s="6">
        <v>3.1</v>
      </c>
      <c r="M785">
        <f>MATCH(LEFT(F785,LEN(F785)-5),MSFD_Classified!$G$2:$G$506,0)</f>
        <v>248</v>
      </c>
      <c r="N785">
        <v>248</v>
      </c>
      <c r="O785" t="str">
        <f t="shared" si="12"/>
        <v>Demersal Fish Marine Biological Value 2004</v>
      </c>
      <c r="P785" t="str">
        <f>INDEX(MSFD_Classified!$G$2:$G$506,Data!$N785,1)</f>
        <v>Demersal Fish Marine Biological Value</v>
      </c>
      <c r="Q785" t="str">
        <f>INDEX(MSFD_Classified!D$2:D$506,Data!$N785,1)</f>
        <v>D1 - Biological diversity</v>
      </c>
      <c r="R785" t="str">
        <f>INDEX(MSFD_Classified!E$2:E$506,Data!$N785,1)</f>
        <v>Fish</v>
      </c>
      <c r="S785" t="str">
        <f>INDEX(MSFD_Classified!F$2:F$506,Data!$N785,1)</f>
        <v>Biodiversity Indices</v>
      </c>
    </row>
    <row r="786" spans="1:19" x14ac:dyDescent="0.25">
      <c r="A786" s="10">
        <v>7</v>
      </c>
      <c r="B786" s="10" t="s">
        <v>343</v>
      </c>
      <c r="C786" s="10" t="s">
        <v>397</v>
      </c>
      <c r="D786" s="6">
        <v>20</v>
      </c>
      <c r="E786" s="6" t="s">
        <v>8</v>
      </c>
      <c r="F786" s="10" t="s">
        <v>421</v>
      </c>
      <c r="G786" s="6" t="s">
        <v>346</v>
      </c>
      <c r="H786" s="6">
        <v>0</v>
      </c>
      <c r="I786" s="23">
        <v>3</v>
      </c>
      <c r="J786" s="6">
        <v>5</v>
      </c>
      <c r="K786" s="6">
        <v>3</v>
      </c>
      <c r="M786">
        <f>MATCH(LEFT(F786,LEN(F786)-5),MSFD_Classified!$G$2:$G$506,0)</f>
        <v>248</v>
      </c>
      <c r="N786">
        <v>248</v>
      </c>
      <c r="O786" t="str">
        <f t="shared" si="12"/>
        <v>Demersal Fish Marine Biological Value 2005</v>
      </c>
      <c r="P786" t="str">
        <f>INDEX(MSFD_Classified!$G$2:$G$506,Data!$N786,1)</f>
        <v>Demersal Fish Marine Biological Value</v>
      </c>
      <c r="Q786" t="str">
        <f>INDEX(MSFD_Classified!D$2:D$506,Data!$N786,1)</f>
        <v>D1 - Biological diversity</v>
      </c>
      <c r="R786" t="str">
        <f>INDEX(MSFD_Classified!E$2:E$506,Data!$N786,1)</f>
        <v>Fish</v>
      </c>
      <c r="S786" t="str">
        <f>INDEX(MSFD_Classified!F$2:F$506,Data!$N786,1)</f>
        <v>Biodiversity Indices</v>
      </c>
    </row>
    <row r="787" spans="1:19" x14ac:dyDescent="0.25">
      <c r="A787" s="10">
        <v>7</v>
      </c>
      <c r="B787" s="10" t="s">
        <v>343</v>
      </c>
      <c r="C787" s="10" t="s">
        <v>397</v>
      </c>
      <c r="D787" s="6">
        <v>20</v>
      </c>
      <c r="E787" s="6" t="s">
        <v>8</v>
      </c>
      <c r="F787" s="10" t="s">
        <v>422</v>
      </c>
      <c r="G787" s="6" t="s">
        <v>346</v>
      </c>
      <c r="H787" s="6">
        <v>0</v>
      </c>
      <c r="I787" s="23">
        <v>3</v>
      </c>
      <c r="J787" s="6">
        <v>5</v>
      </c>
      <c r="K787" s="6">
        <v>3.2</v>
      </c>
      <c r="M787">
        <f>MATCH(LEFT(F787,LEN(F787)-5),MSFD_Classified!$G$2:$G$506,0)</f>
        <v>248</v>
      </c>
      <c r="N787">
        <v>248</v>
      </c>
      <c r="O787" t="str">
        <f t="shared" si="12"/>
        <v>Demersal Fish Marine Biological Value 2006</v>
      </c>
      <c r="P787" t="str">
        <f>INDEX(MSFD_Classified!$G$2:$G$506,Data!$N787,1)</f>
        <v>Demersal Fish Marine Biological Value</v>
      </c>
      <c r="Q787" t="str">
        <f>INDEX(MSFD_Classified!D$2:D$506,Data!$N787,1)</f>
        <v>D1 - Biological diversity</v>
      </c>
      <c r="R787" t="str">
        <f>INDEX(MSFD_Classified!E$2:E$506,Data!$N787,1)</f>
        <v>Fish</v>
      </c>
      <c r="S787" t="str">
        <f>INDEX(MSFD_Classified!F$2:F$506,Data!$N787,1)</f>
        <v>Biodiversity Indices</v>
      </c>
    </row>
    <row r="788" spans="1:19" x14ac:dyDescent="0.25">
      <c r="A788" s="10">
        <v>7</v>
      </c>
      <c r="B788" s="10" t="s">
        <v>343</v>
      </c>
      <c r="C788" s="10" t="s">
        <v>397</v>
      </c>
      <c r="D788" s="6">
        <v>20</v>
      </c>
      <c r="E788" s="6" t="s">
        <v>8</v>
      </c>
      <c r="F788" s="10" t="s">
        <v>423</v>
      </c>
      <c r="G788" s="6" t="s">
        <v>346</v>
      </c>
      <c r="H788" s="6">
        <v>0</v>
      </c>
      <c r="I788" s="23">
        <v>3</v>
      </c>
      <c r="J788" s="6">
        <v>5</v>
      </c>
      <c r="K788" s="6">
        <v>2.9</v>
      </c>
      <c r="M788">
        <f>MATCH(LEFT(F788,LEN(F788)-5),MSFD_Classified!$G$2:$G$506,0)</f>
        <v>248</v>
      </c>
      <c r="N788">
        <v>248</v>
      </c>
      <c r="O788" t="str">
        <f t="shared" si="12"/>
        <v>Demersal Fish Marine Biological Value 2007</v>
      </c>
      <c r="P788" t="str">
        <f>INDEX(MSFD_Classified!$G$2:$G$506,Data!$N788,1)</f>
        <v>Demersal Fish Marine Biological Value</v>
      </c>
      <c r="Q788" t="str">
        <f>INDEX(MSFD_Classified!D$2:D$506,Data!$N788,1)</f>
        <v>D1 - Biological diversity</v>
      </c>
      <c r="R788" t="str">
        <f>INDEX(MSFD_Classified!E$2:E$506,Data!$N788,1)</f>
        <v>Fish</v>
      </c>
      <c r="S788" t="str">
        <f>INDEX(MSFD_Classified!F$2:F$506,Data!$N788,1)</f>
        <v>Biodiversity Indices</v>
      </c>
    </row>
    <row r="789" spans="1:19" x14ac:dyDescent="0.25">
      <c r="A789" s="10">
        <v>7</v>
      </c>
      <c r="B789" s="10" t="s">
        <v>343</v>
      </c>
      <c r="C789" s="10" t="s">
        <v>397</v>
      </c>
      <c r="D789" s="6">
        <v>20</v>
      </c>
      <c r="E789" s="6" t="s">
        <v>8</v>
      </c>
      <c r="F789" s="10" t="s">
        <v>424</v>
      </c>
      <c r="G789" s="6" t="s">
        <v>346</v>
      </c>
      <c r="H789" s="6">
        <v>0</v>
      </c>
      <c r="I789" s="23">
        <v>3</v>
      </c>
      <c r="J789" s="6">
        <v>5</v>
      </c>
      <c r="K789" s="6">
        <v>2.8</v>
      </c>
      <c r="M789">
        <f>MATCH(LEFT(F789,LEN(F789)-5),MSFD_Classified!$G$2:$G$506,0)</f>
        <v>248</v>
      </c>
      <c r="N789">
        <v>248</v>
      </c>
      <c r="O789" t="str">
        <f t="shared" si="12"/>
        <v>Demersal Fish Marine Biological Value 2008</v>
      </c>
      <c r="P789" t="str">
        <f>INDEX(MSFD_Classified!$G$2:$G$506,Data!$N789,1)</f>
        <v>Demersal Fish Marine Biological Value</v>
      </c>
      <c r="Q789" t="str">
        <f>INDEX(MSFD_Classified!D$2:D$506,Data!$N789,1)</f>
        <v>D1 - Biological diversity</v>
      </c>
      <c r="R789" t="str">
        <f>INDEX(MSFD_Classified!E$2:E$506,Data!$N789,1)</f>
        <v>Fish</v>
      </c>
      <c r="S789" t="str">
        <f>INDEX(MSFD_Classified!F$2:F$506,Data!$N789,1)</f>
        <v>Biodiversity Indices</v>
      </c>
    </row>
    <row r="790" spans="1:19" x14ac:dyDescent="0.25">
      <c r="A790" s="10">
        <v>7</v>
      </c>
      <c r="B790" s="10" t="s">
        <v>343</v>
      </c>
      <c r="C790" s="10" t="s">
        <v>397</v>
      </c>
      <c r="D790" s="6">
        <v>20</v>
      </c>
      <c r="E790" s="6" t="s">
        <v>8</v>
      </c>
      <c r="F790" s="10" t="s">
        <v>425</v>
      </c>
      <c r="G790" s="6" t="s">
        <v>346</v>
      </c>
      <c r="H790" s="6">
        <v>0</v>
      </c>
      <c r="I790" s="23">
        <v>3</v>
      </c>
      <c r="J790" s="6">
        <v>5</v>
      </c>
      <c r="K790" s="6">
        <v>2.9</v>
      </c>
      <c r="M790">
        <f>MATCH(LEFT(F790,LEN(F790)-5),MSFD_Classified!$G$2:$G$506,0)</f>
        <v>248</v>
      </c>
      <c r="N790">
        <v>248</v>
      </c>
      <c r="O790" t="str">
        <f t="shared" si="12"/>
        <v>Demersal Fish Marine Biological Value 2009</v>
      </c>
      <c r="P790" t="str">
        <f>INDEX(MSFD_Classified!$G$2:$G$506,Data!$N790,1)</f>
        <v>Demersal Fish Marine Biological Value</v>
      </c>
      <c r="Q790" t="str">
        <f>INDEX(MSFD_Classified!D$2:D$506,Data!$N790,1)</f>
        <v>D1 - Biological diversity</v>
      </c>
      <c r="R790" t="str">
        <f>INDEX(MSFD_Classified!E$2:E$506,Data!$N790,1)</f>
        <v>Fish</v>
      </c>
      <c r="S790" t="str">
        <f>INDEX(MSFD_Classified!F$2:F$506,Data!$N790,1)</f>
        <v>Biodiversity Indices</v>
      </c>
    </row>
    <row r="791" spans="1:19" x14ac:dyDescent="0.25">
      <c r="A791" s="10">
        <v>7</v>
      </c>
      <c r="B791" s="10" t="s">
        <v>343</v>
      </c>
      <c r="C791" s="10" t="s">
        <v>397</v>
      </c>
      <c r="D791" s="6">
        <v>20</v>
      </c>
      <c r="E791" s="6" t="s">
        <v>8</v>
      </c>
      <c r="F791" s="10" t="s">
        <v>426</v>
      </c>
      <c r="G791" s="6" t="s">
        <v>346</v>
      </c>
      <c r="H791" s="6">
        <v>0</v>
      </c>
      <c r="I791" s="23">
        <v>3</v>
      </c>
      <c r="J791" s="6">
        <v>5</v>
      </c>
      <c r="K791" s="6">
        <v>3</v>
      </c>
      <c r="M791">
        <f>MATCH(LEFT(F791,LEN(F791)-5),MSFD_Classified!$G$2:$G$506,0)</f>
        <v>248</v>
      </c>
      <c r="N791">
        <v>248</v>
      </c>
      <c r="O791" t="str">
        <f t="shared" si="12"/>
        <v>Demersal Fish Marine Biological Value 2010</v>
      </c>
      <c r="P791" t="str">
        <f>INDEX(MSFD_Classified!$G$2:$G$506,Data!$N791,1)</f>
        <v>Demersal Fish Marine Biological Value</v>
      </c>
      <c r="Q791" t="str">
        <f>INDEX(MSFD_Classified!D$2:D$506,Data!$N791,1)</f>
        <v>D1 - Biological diversity</v>
      </c>
      <c r="R791" t="str">
        <f>INDEX(MSFD_Classified!E$2:E$506,Data!$N791,1)</f>
        <v>Fish</v>
      </c>
      <c r="S791" t="str">
        <f>INDEX(MSFD_Classified!F$2:F$506,Data!$N791,1)</f>
        <v>Biodiversity Indices</v>
      </c>
    </row>
    <row r="792" spans="1:19" x14ac:dyDescent="0.25">
      <c r="A792" s="10">
        <v>7</v>
      </c>
      <c r="B792" s="10" t="s">
        <v>343</v>
      </c>
      <c r="C792" s="10" t="s">
        <v>405</v>
      </c>
      <c r="D792" s="6">
        <v>46</v>
      </c>
      <c r="E792" s="6" t="s">
        <v>8</v>
      </c>
      <c r="F792" s="10" t="s">
        <v>407</v>
      </c>
      <c r="G792" s="6" t="s">
        <v>346</v>
      </c>
      <c r="H792" s="6">
        <v>0</v>
      </c>
      <c r="I792" s="23">
        <v>3</v>
      </c>
      <c r="J792" s="6">
        <v>5</v>
      </c>
      <c r="K792" s="6">
        <v>2.6</v>
      </c>
      <c r="M792">
        <f>MATCH(LEFT(F792,LEN(F792)-5),MSFD_Classified!$G$2:$G$506,0)</f>
        <v>248</v>
      </c>
      <c r="N792">
        <v>248</v>
      </c>
      <c r="O792" t="str">
        <f t="shared" si="12"/>
        <v>Demersal Fish Marine Biological Value 1991</v>
      </c>
      <c r="P792" t="str">
        <f>INDEX(MSFD_Classified!$G$2:$G$506,Data!$N792,1)</f>
        <v>Demersal Fish Marine Biological Value</v>
      </c>
      <c r="Q792" t="str">
        <f>INDEX(MSFD_Classified!D$2:D$506,Data!$N792,1)</f>
        <v>D1 - Biological diversity</v>
      </c>
      <c r="R792" t="str">
        <f>INDEX(MSFD_Classified!E$2:E$506,Data!$N792,1)</f>
        <v>Fish</v>
      </c>
      <c r="S792" t="str">
        <f>INDEX(MSFD_Classified!F$2:F$506,Data!$N792,1)</f>
        <v>Biodiversity Indices</v>
      </c>
    </row>
    <row r="793" spans="1:19" x14ac:dyDescent="0.25">
      <c r="A793" s="10">
        <v>7</v>
      </c>
      <c r="B793" s="10" t="s">
        <v>343</v>
      </c>
      <c r="C793" s="10" t="s">
        <v>405</v>
      </c>
      <c r="D793" s="6">
        <v>46</v>
      </c>
      <c r="E793" s="6" t="s">
        <v>8</v>
      </c>
      <c r="F793" s="10" t="s">
        <v>408</v>
      </c>
      <c r="G793" s="6" t="s">
        <v>346</v>
      </c>
      <c r="H793" s="6">
        <v>0</v>
      </c>
      <c r="I793" s="23">
        <v>3</v>
      </c>
      <c r="J793" s="6">
        <v>5</v>
      </c>
      <c r="K793" s="6">
        <v>2.8</v>
      </c>
      <c r="M793">
        <f>MATCH(LEFT(F793,LEN(F793)-5),MSFD_Classified!$G$2:$G$506,0)</f>
        <v>248</v>
      </c>
      <c r="N793">
        <v>248</v>
      </c>
      <c r="O793" t="str">
        <f t="shared" si="12"/>
        <v>Demersal Fish Marine Biological Value 1992</v>
      </c>
      <c r="P793" t="str">
        <f>INDEX(MSFD_Classified!$G$2:$G$506,Data!$N793,1)</f>
        <v>Demersal Fish Marine Biological Value</v>
      </c>
      <c r="Q793" t="str">
        <f>INDEX(MSFD_Classified!D$2:D$506,Data!$N793,1)</f>
        <v>D1 - Biological diversity</v>
      </c>
      <c r="R793" t="str">
        <f>INDEX(MSFD_Classified!E$2:E$506,Data!$N793,1)</f>
        <v>Fish</v>
      </c>
      <c r="S793" t="str">
        <f>INDEX(MSFD_Classified!F$2:F$506,Data!$N793,1)</f>
        <v>Biodiversity Indices</v>
      </c>
    </row>
    <row r="794" spans="1:19" x14ac:dyDescent="0.25">
      <c r="A794" s="10">
        <v>7</v>
      </c>
      <c r="B794" s="10" t="s">
        <v>343</v>
      </c>
      <c r="C794" s="10" t="s">
        <v>405</v>
      </c>
      <c r="D794" s="6">
        <v>46</v>
      </c>
      <c r="E794" s="6" t="s">
        <v>8</v>
      </c>
      <c r="F794" s="10" t="s">
        <v>409</v>
      </c>
      <c r="G794" s="6" t="s">
        <v>346</v>
      </c>
      <c r="H794" s="6">
        <v>0</v>
      </c>
      <c r="I794" s="23">
        <v>3</v>
      </c>
      <c r="J794" s="6">
        <v>5</v>
      </c>
      <c r="K794" s="6">
        <v>2.2000000000000002</v>
      </c>
      <c r="M794">
        <f>MATCH(LEFT(F794,LEN(F794)-5),MSFD_Classified!$G$2:$G$506,0)</f>
        <v>248</v>
      </c>
      <c r="N794">
        <v>248</v>
      </c>
      <c r="O794" t="str">
        <f t="shared" si="12"/>
        <v>Demersal Fish Marine Biological Value 1993</v>
      </c>
      <c r="P794" t="str">
        <f>INDEX(MSFD_Classified!$G$2:$G$506,Data!$N794,1)</f>
        <v>Demersal Fish Marine Biological Value</v>
      </c>
      <c r="Q794" t="str">
        <f>INDEX(MSFD_Classified!D$2:D$506,Data!$N794,1)</f>
        <v>D1 - Biological diversity</v>
      </c>
      <c r="R794" t="str">
        <f>INDEX(MSFD_Classified!E$2:E$506,Data!$N794,1)</f>
        <v>Fish</v>
      </c>
      <c r="S794" t="str">
        <f>INDEX(MSFD_Classified!F$2:F$506,Data!$N794,1)</f>
        <v>Biodiversity Indices</v>
      </c>
    </row>
    <row r="795" spans="1:19" x14ac:dyDescent="0.25">
      <c r="A795" s="10">
        <v>7</v>
      </c>
      <c r="B795" s="10" t="s">
        <v>343</v>
      </c>
      <c r="C795" s="10" t="s">
        <v>405</v>
      </c>
      <c r="D795" s="6">
        <v>46</v>
      </c>
      <c r="E795" s="6" t="s">
        <v>8</v>
      </c>
      <c r="F795" s="10" t="s">
        <v>410</v>
      </c>
      <c r="G795" s="6" t="s">
        <v>346</v>
      </c>
      <c r="H795" s="6">
        <v>0</v>
      </c>
      <c r="I795" s="23">
        <v>3</v>
      </c>
      <c r="J795" s="6">
        <v>5</v>
      </c>
      <c r="K795" s="6">
        <v>2</v>
      </c>
      <c r="M795">
        <f>MATCH(LEFT(F795,LEN(F795)-5),MSFD_Classified!$G$2:$G$506,0)</f>
        <v>248</v>
      </c>
      <c r="N795">
        <v>248</v>
      </c>
      <c r="O795" t="str">
        <f t="shared" si="12"/>
        <v>Demersal Fish Marine Biological Value 1994</v>
      </c>
      <c r="P795" t="str">
        <f>INDEX(MSFD_Classified!$G$2:$G$506,Data!$N795,1)</f>
        <v>Demersal Fish Marine Biological Value</v>
      </c>
      <c r="Q795" t="str">
        <f>INDEX(MSFD_Classified!D$2:D$506,Data!$N795,1)</f>
        <v>D1 - Biological diversity</v>
      </c>
      <c r="R795" t="str">
        <f>INDEX(MSFD_Classified!E$2:E$506,Data!$N795,1)</f>
        <v>Fish</v>
      </c>
      <c r="S795" t="str">
        <f>INDEX(MSFD_Classified!F$2:F$506,Data!$N795,1)</f>
        <v>Biodiversity Indices</v>
      </c>
    </row>
    <row r="796" spans="1:19" x14ac:dyDescent="0.25">
      <c r="A796" s="10">
        <v>7</v>
      </c>
      <c r="B796" s="10" t="s">
        <v>343</v>
      </c>
      <c r="C796" s="10" t="s">
        <v>405</v>
      </c>
      <c r="D796" s="6">
        <v>46</v>
      </c>
      <c r="E796" s="6" t="s">
        <v>8</v>
      </c>
      <c r="F796" s="10" t="s">
        <v>411</v>
      </c>
      <c r="G796" s="6" t="s">
        <v>346</v>
      </c>
      <c r="H796" s="6">
        <v>0</v>
      </c>
      <c r="I796" s="23">
        <v>3</v>
      </c>
      <c r="J796" s="6">
        <v>5</v>
      </c>
      <c r="K796" s="6">
        <v>2.2000000000000002</v>
      </c>
      <c r="M796">
        <f>MATCH(LEFT(F796,LEN(F796)-5),MSFD_Classified!$G$2:$G$506,0)</f>
        <v>248</v>
      </c>
      <c r="N796">
        <v>248</v>
      </c>
      <c r="O796" t="str">
        <f t="shared" si="12"/>
        <v>Demersal Fish Marine Biological Value 1995</v>
      </c>
      <c r="P796" t="str">
        <f>INDEX(MSFD_Classified!$G$2:$G$506,Data!$N796,1)</f>
        <v>Demersal Fish Marine Biological Value</v>
      </c>
      <c r="Q796" t="str">
        <f>INDEX(MSFD_Classified!D$2:D$506,Data!$N796,1)</f>
        <v>D1 - Biological diversity</v>
      </c>
      <c r="R796" t="str">
        <f>INDEX(MSFD_Classified!E$2:E$506,Data!$N796,1)</f>
        <v>Fish</v>
      </c>
      <c r="S796" t="str">
        <f>INDEX(MSFD_Classified!F$2:F$506,Data!$N796,1)</f>
        <v>Biodiversity Indices</v>
      </c>
    </row>
    <row r="797" spans="1:19" x14ac:dyDescent="0.25">
      <c r="A797" s="10">
        <v>7</v>
      </c>
      <c r="B797" s="10" t="s">
        <v>343</v>
      </c>
      <c r="C797" s="10" t="s">
        <v>405</v>
      </c>
      <c r="D797" s="6">
        <v>46</v>
      </c>
      <c r="E797" s="6" t="s">
        <v>8</v>
      </c>
      <c r="F797" s="10" t="s">
        <v>412</v>
      </c>
      <c r="G797" s="6" t="s">
        <v>346</v>
      </c>
      <c r="H797" s="6">
        <v>0</v>
      </c>
      <c r="I797" s="23">
        <v>3</v>
      </c>
      <c r="J797" s="6">
        <v>5</v>
      </c>
      <c r="K797" s="6">
        <v>2.2999999999999998</v>
      </c>
      <c r="M797">
        <f>MATCH(LEFT(F797,LEN(F797)-5),MSFD_Classified!$G$2:$G$506,0)</f>
        <v>248</v>
      </c>
      <c r="N797">
        <v>248</v>
      </c>
      <c r="O797" t="str">
        <f t="shared" si="12"/>
        <v>Demersal Fish Marine Biological Value 1996</v>
      </c>
      <c r="P797" t="str">
        <f>INDEX(MSFD_Classified!$G$2:$G$506,Data!$N797,1)</f>
        <v>Demersal Fish Marine Biological Value</v>
      </c>
      <c r="Q797" t="str">
        <f>INDEX(MSFD_Classified!D$2:D$506,Data!$N797,1)</f>
        <v>D1 - Biological diversity</v>
      </c>
      <c r="R797" t="str">
        <f>INDEX(MSFD_Classified!E$2:E$506,Data!$N797,1)</f>
        <v>Fish</v>
      </c>
      <c r="S797" t="str">
        <f>INDEX(MSFD_Classified!F$2:F$506,Data!$N797,1)</f>
        <v>Biodiversity Indices</v>
      </c>
    </row>
    <row r="798" spans="1:19" x14ac:dyDescent="0.25">
      <c r="A798" s="10">
        <v>7</v>
      </c>
      <c r="B798" s="10" t="s">
        <v>343</v>
      </c>
      <c r="C798" s="10" t="s">
        <v>405</v>
      </c>
      <c r="D798" s="6">
        <v>46</v>
      </c>
      <c r="E798" s="6" t="s">
        <v>8</v>
      </c>
      <c r="F798" s="10" t="s">
        <v>413</v>
      </c>
      <c r="G798" s="6" t="s">
        <v>346</v>
      </c>
      <c r="H798" s="6">
        <v>0</v>
      </c>
      <c r="I798" s="23">
        <v>3</v>
      </c>
      <c r="J798" s="6">
        <v>5</v>
      </c>
      <c r="K798" s="6">
        <v>2.4</v>
      </c>
      <c r="M798">
        <f>MATCH(LEFT(F798,LEN(F798)-5),MSFD_Classified!$G$2:$G$506,0)</f>
        <v>248</v>
      </c>
      <c r="N798">
        <v>248</v>
      </c>
      <c r="O798" t="str">
        <f t="shared" si="12"/>
        <v>Demersal Fish Marine Biological Value 1997</v>
      </c>
      <c r="P798" t="str">
        <f>INDEX(MSFD_Classified!$G$2:$G$506,Data!$N798,1)</f>
        <v>Demersal Fish Marine Biological Value</v>
      </c>
      <c r="Q798" t="str">
        <f>INDEX(MSFD_Classified!D$2:D$506,Data!$N798,1)</f>
        <v>D1 - Biological diversity</v>
      </c>
      <c r="R798" t="str">
        <f>INDEX(MSFD_Classified!E$2:E$506,Data!$N798,1)</f>
        <v>Fish</v>
      </c>
      <c r="S798" t="str">
        <f>INDEX(MSFD_Classified!F$2:F$506,Data!$N798,1)</f>
        <v>Biodiversity Indices</v>
      </c>
    </row>
    <row r="799" spans="1:19" x14ac:dyDescent="0.25">
      <c r="A799" s="10">
        <v>7</v>
      </c>
      <c r="B799" s="10" t="s">
        <v>343</v>
      </c>
      <c r="C799" s="10" t="s">
        <v>405</v>
      </c>
      <c r="D799" s="6">
        <v>46</v>
      </c>
      <c r="E799" s="6" t="s">
        <v>8</v>
      </c>
      <c r="F799" s="10" t="s">
        <v>414</v>
      </c>
      <c r="G799" s="6" t="s">
        <v>346</v>
      </c>
      <c r="H799" s="6">
        <v>0</v>
      </c>
      <c r="I799" s="23">
        <v>3</v>
      </c>
      <c r="J799" s="6">
        <v>5</v>
      </c>
      <c r="K799" s="6">
        <v>1.9</v>
      </c>
      <c r="M799">
        <f>MATCH(LEFT(F799,LEN(F799)-5),MSFD_Classified!$G$2:$G$506,0)</f>
        <v>248</v>
      </c>
      <c r="N799">
        <v>248</v>
      </c>
      <c r="O799" t="str">
        <f t="shared" si="12"/>
        <v>Demersal Fish Marine Biological Value 1998</v>
      </c>
      <c r="P799" t="str">
        <f>INDEX(MSFD_Classified!$G$2:$G$506,Data!$N799,1)</f>
        <v>Demersal Fish Marine Biological Value</v>
      </c>
      <c r="Q799" t="str">
        <f>INDEX(MSFD_Classified!D$2:D$506,Data!$N799,1)</f>
        <v>D1 - Biological diversity</v>
      </c>
      <c r="R799" t="str">
        <f>INDEX(MSFD_Classified!E$2:E$506,Data!$N799,1)</f>
        <v>Fish</v>
      </c>
      <c r="S799" t="str">
        <f>INDEX(MSFD_Classified!F$2:F$506,Data!$N799,1)</f>
        <v>Biodiversity Indices</v>
      </c>
    </row>
    <row r="800" spans="1:19" x14ac:dyDescent="0.25">
      <c r="A800" s="10">
        <v>7</v>
      </c>
      <c r="B800" s="10" t="s">
        <v>343</v>
      </c>
      <c r="C800" s="10" t="s">
        <v>405</v>
      </c>
      <c r="D800" s="6">
        <v>46</v>
      </c>
      <c r="E800" s="6" t="s">
        <v>8</v>
      </c>
      <c r="F800" s="10" t="s">
        <v>415</v>
      </c>
      <c r="G800" s="6" t="s">
        <v>346</v>
      </c>
      <c r="H800" s="6">
        <v>0</v>
      </c>
      <c r="I800" s="23">
        <v>3</v>
      </c>
      <c r="J800" s="6">
        <v>5</v>
      </c>
      <c r="K800" s="6">
        <v>2.4</v>
      </c>
      <c r="M800">
        <f>MATCH(LEFT(F800,LEN(F800)-5),MSFD_Classified!$G$2:$G$506,0)</f>
        <v>248</v>
      </c>
      <c r="N800">
        <v>248</v>
      </c>
      <c r="O800" t="str">
        <f t="shared" si="12"/>
        <v>Demersal Fish Marine Biological Value 1999</v>
      </c>
      <c r="P800" t="str">
        <f>INDEX(MSFD_Classified!$G$2:$G$506,Data!$N800,1)</f>
        <v>Demersal Fish Marine Biological Value</v>
      </c>
      <c r="Q800" t="str">
        <f>INDEX(MSFD_Classified!D$2:D$506,Data!$N800,1)</f>
        <v>D1 - Biological diversity</v>
      </c>
      <c r="R800" t="str">
        <f>INDEX(MSFD_Classified!E$2:E$506,Data!$N800,1)</f>
        <v>Fish</v>
      </c>
      <c r="S800" t="str">
        <f>INDEX(MSFD_Classified!F$2:F$506,Data!$N800,1)</f>
        <v>Biodiversity Indices</v>
      </c>
    </row>
    <row r="801" spans="1:19" x14ac:dyDescent="0.25">
      <c r="A801" s="10">
        <v>7</v>
      </c>
      <c r="B801" s="10" t="s">
        <v>343</v>
      </c>
      <c r="C801" s="10" t="s">
        <v>405</v>
      </c>
      <c r="D801" s="6">
        <v>46</v>
      </c>
      <c r="E801" s="6" t="s">
        <v>8</v>
      </c>
      <c r="F801" s="10" t="s">
        <v>416</v>
      </c>
      <c r="G801" s="6" t="s">
        <v>346</v>
      </c>
      <c r="H801" s="6">
        <v>0</v>
      </c>
      <c r="I801" s="23">
        <v>3</v>
      </c>
      <c r="J801" s="6">
        <v>5</v>
      </c>
      <c r="K801" s="6">
        <v>2.2999999999999998</v>
      </c>
      <c r="M801">
        <f>MATCH(LEFT(F801,LEN(F801)-5),MSFD_Classified!$G$2:$G$506,0)</f>
        <v>248</v>
      </c>
      <c r="N801">
        <v>248</v>
      </c>
      <c r="O801" t="str">
        <f t="shared" si="12"/>
        <v>Demersal Fish Marine Biological Value 2000</v>
      </c>
      <c r="P801" t="str">
        <f>INDEX(MSFD_Classified!$G$2:$G$506,Data!$N801,1)</f>
        <v>Demersal Fish Marine Biological Value</v>
      </c>
      <c r="Q801" t="str">
        <f>INDEX(MSFD_Classified!D$2:D$506,Data!$N801,1)</f>
        <v>D1 - Biological diversity</v>
      </c>
      <c r="R801" t="str">
        <f>INDEX(MSFD_Classified!E$2:E$506,Data!$N801,1)</f>
        <v>Fish</v>
      </c>
      <c r="S801" t="str">
        <f>INDEX(MSFD_Classified!F$2:F$506,Data!$N801,1)</f>
        <v>Biodiversity Indices</v>
      </c>
    </row>
    <row r="802" spans="1:19" x14ac:dyDescent="0.25">
      <c r="A802" s="10">
        <v>7</v>
      </c>
      <c r="B802" s="10" t="s">
        <v>343</v>
      </c>
      <c r="C802" s="10" t="s">
        <v>405</v>
      </c>
      <c r="D802" s="6">
        <v>46</v>
      </c>
      <c r="E802" s="6" t="s">
        <v>8</v>
      </c>
      <c r="F802" s="10" t="s">
        <v>417</v>
      </c>
      <c r="G802" s="6" t="s">
        <v>346</v>
      </c>
      <c r="H802" s="6">
        <v>0</v>
      </c>
      <c r="I802" s="23">
        <v>3</v>
      </c>
      <c r="J802" s="6">
        <v>5</v>
      </c>
      <c r="K802" s="6">
        <v>2.4</v>
      </c>
      <c r="M802">
        <f>MATCH(LEFT(F802,LEN(F802)-5),MSFD_Classified!$G$2:$G$506,0)</f>
        <v>248</v>
      </c>
      <c r="N802">
        <v>248</v>
      </c>
      <c r="O802" t="str">
        <f t="shared" si="12"/>
        <v>Demersal Fish Marine Biological Value 2001</v>
      </c>
      <c r="P802" t="str">
        <f>INDEX(MSFD_Classified!$G$2:$G$506,Data!$N802,1)</f>
        <v>Demersal Fish Marine Biological Value</v>
      </c>
      <c r="Q802" t="str">
        <f>INDEX(MSFD_Classified!D$2:D$506,Data!$N802,1)</f>
        <v>D1 - Biological diversity</v>
      </c>
      <c r="R802" t="str">
        <f>INDEX(MSFD_Classified!E$2:E$506,Data!$N802,1)</f>
        <v>Fish</v>
      </c>
      <c r="S802" t="str">
        <f>INDEX(MSFD_Classified!F$2:F$506,Data!$N802,1)</f>
        <v>Biodiversity Indices</v>
      </c>
    </row>
    <row r="803" spans="1:19" x14ac:dyDescent="0.25">
      <c r="A803" s="10">
        <v>7</v>
      </c>
      <c r="B803" s="10" t="s">
        <v>343</v>
      </c>
      <c r="C803" s="10" t="s">
        <v>405</v>
      </c>
      <c r="D803" s="6">
        <v>46</v>
      </c>
      <c r="E803" s="6" t="s">
        <v>8</v>
      </c>
      <c r="F803" s="10" t="s">
        <v>418</v>
      </c>
      <c r="G803" s="6" t="s">
        <v>346</v>
      </c>
      <c r="H803" s="6">
        <v>0</v>
      </c>
      <c r="I803" s="23">
        <v>3</v>
      </c>
      <c r="J803" s="6">
        <v>5</v>
      </c>
      <c r="K803" s="6">
        <v>2.2000000000000002</v>
      </c>
      <c r="M803">
        <f>MATCH(LEFT(F803,LEN(F803)-5),MSFD_Classified!$G$2:$G$506,0)</f>
        <v>248</v>
      </c>
      <c r="N803">
        <v>248</v>
      </c>
      <c r="O803" t="str">
        <f t="shared" si="12"/>
        <v>Demersal Fish Marine Biological Value 2002</v>
      </c>
      <c r="P803" t="str">
        <f>INDEX(MSFD_Classified!$G$2:$G$506,Data!$N803,1)</f>
        <v>Demersal Fish Marine Biological Value</v>
      </c>
      <c r="Q803" t="str">
        <f>INDEX(MSFD_Classified!D$2:D$506,Data!$N803,1)</f>
        <v>D1 - Biological diversity</v>
      </c>
      <c r="R803" t="str">
        <f>INDEX(MSFD_Classified!E$2:E$506,Data!$N803,1)</f>
        <v>Fish</v>
      </c>
      <c r="S803" t="str">
        <f>INDEX(MSFD_Classified!F$2:F$506,Data!$N803,1)</f>
        <v>Biodiversity Indices</v>
      </c>
    </row>
    <row r="804" spans="1:19" x14ac:dyDescent="0.25">
      <c r="A804" s="10">
        <v>7</v>
      </c>
      <c r="B804" s="10" t="s">
        <v>343</v>
      </c>
      <c r="C804" s="10" t="s">
        <v>405</v>
      </c>
      <c r="D804" s="6">
        <v>46</v>
      </c>
      <c r="E804" s="6" t="s">
        <v>8</v>
      </c>
      <c r="F804" s="10" t="s">
        <v>419</v>
      </c>
      <c r="G804" s="6" t="s">
        <v>346</v>
      </c>
      <c r="H804" s="6">
        <v>0</v>
      </c>
      <c r="I804" s="23">
        <v>3</v>
      </c>
      <c r="J804" s="6">
        <v>5</v>
      </c>
      <c r="K804" s="6">
        <v>2.6</v>
      </c>
      <c r="M804">
        <f>MATCH(LEFT(F804,LEN(F804)-5),MSFD_Classified!$G$2:$G$506,0)</f>
        <v>248</v>
      </c>
      <c r="N804">
        <v>248</v>
      </c>
      <c r="O804" t="str">
        <f t="shared" si="12"/>
        <v>Demersal Fish Marine Biological Value 2003</v>
      </c>
      <c r="P804" t="str">
        <f>INDEX(MSFD_Classified!$G$2:$G$506,Data!$N804,1)</f>
        <v>Demersal Fish Marine Biological Value</v>
      </c>
      <c r="Q804" t="str">
        <f>INDEX(MSFD_Classified!D$2:D$506,Data!$N804,1)</f>
        <v>D1 - Biological diversity</v>
      </c>
      <c r="R804" t="str">
        <f>INDEX(MSFD_Classified!E$2:E$506,Data!$N804,1)</f>
        <v>Fish</v>
      </c>
      <c r="S804" t="str">
        <f>INDEX(MSFD_Classified!F$2:F$506,Data!$N804,1)</f>
        <v>Biodiversity Indices</v>
      </c>
    </row>
    <row r="805" spans="1:19" x14ac:dyDescent="0.25">
      <c r="A805" s="10">
        <v>7</v>
      </c>
      <c r="B805" s="10" t="s">
        <v>343</v>
      </c>
      <c r="C805" s="10" t="s">
        <v>405</v>
      </c>
      <c r="D805" s="6">
        <v>46</v>
      </c>
      <c r="E805" s="6" t="s">
        <v>8</v>
      </c>
      <c r="F805" s="10" t="s">
        <v>420</v>
      </c>
      <c r="G805" s="6" t="s">
        <v>346</v>
      </c>
      <c r="H805" s="6">
        <v>0</v>
      </c>
      <c r="I805" s="23">
        <v>3</v>
      </c>
      <c r="J805" s="6">
        <v>5</v>
      </c>
      <c r="K805" s="6">
        <v>2.2000000000000002</v>
      </c>
      <c r="M805">
        <f>MATCH(LEFT(F805,LEN(F805)-5),MSFD_Classified!$G$2:$G$506,0)</f>
        <v>248</v>
      </c>
      <c r="N805">
        <v>248</v>
      </c>
      <c r="O805" t="str">
        <f t="shared" si="12"/>
        <v>Demersal Fish Marine Biological Value 2004</v>
      </c>
      <c r="P805" t="str">
        <f>INDEX(MSFD_Classified!$G$2:$G$506,Data!$N805,1)</f>
        <v>Demersal Fish Marine Biological Value</v>
      </c>
      <c r="Q805" t="str">
        <f>INDEX(MSFD_Classified!D$2:D$506,Data!$N805,1)</f>
        <v>D1 - Biological diversity</v>
      </c>
      <c r="R805" t="str">
        <f>INDEX(MSFD_Classified!E$2:E$506,Data!$N805,1)</f>
        <v>Fish</v>
      </c>
      <c r="S805" t="str">
        <f>INDEX(MSFD_Classified!F$2:F$506,Data!$N805,1)</f>
        <v>Biodiversity Indices</v>
      </c>
    </row>
    <row r="806" spans="1:19" x14ac:dyDescent="0.25">
      <c r="A806" s="10">
        <v>7</v>
      </c>
      <c r="B806" s="10" t="s">
        <v>343</v>
      </c>
      <c r="C806" s="10" t="s">
        <v>405</v>
      </c>
      <c r="D806" s="6">
        <v>46</v>
      </c>
      <c r="E806" s="6" t="s">
        <v>8</v>
      </c>
      <c r="F806" s="10" t="s">
        <v>421</v>
      </c>
      <c r="G806" s="6" t="s">
        <v>346</v>
      </c>
      <c r="H806" s="6">
        <v>0</v>
      </c>
      <c r="I806" s="23">
        <v>3</v>
      </c>
      <c r="J806" s="6">
        <v>5</v>
      </c>
      <c r="K806" s="6">
        <v>3.4</v>
      </c>
      <c r="M806">
        <f>MATCH(LEFT(F806,LEN(F806)-5),MSFD_Classified!$G$2:$G$506,0)</f>
        <v>248</v>
      </c>
      <c r="N806">
        <v>248</v>
      </c>
      <c r="O806" t="str">
        <f t="shared" si="12"/>
        <v>Demersal Fish Marine Biological Value 2005</v>
      </c>
      <c r="P806" t="str">
        <f>INDEX(MSFD_Classified!$G$2:$G$506,Data!$N806,1)</f>
        <v>Demersal Fish Marine Biological Value</v>
      </c>
      <c r="Q806" t="str">
        <f>INDEX(MSFD_Classified!D$2:D$506,Data!$N806,1)</f>
        <v>D1 - Biological diversity</v>
      </c>
      <c r="R806" t="str">
        <f>INDEX(MSFD_Classified!E$2:E$506,Data!$N806,1)</f>
        <v>Fish</v>
      </c>
      <c r="S806" t="str">
        <f>INDEX(MSFD_Classified!F$2:F$506,Data!$N806,1)</f>
        <v>Biodiversity Indices</v>
      </c>
    </row>
    <row r="807" spans="1:19" x14ac:dyDescent="0.25">
      <c r="A807" s="10">
        <v>7</v>
      </c>
      <c r="B807" s="10" t="s">
        <v>343</v>
      </c>
      <c r="C807" s="10" t="s">
        <v>405</v>
      </c>
      <c r="D807" s="6">
        <v>46</v>
      </c>
      <c r="E807" s="6" t="s">
        <v>8</v>
      </c>
      <c r="F807" s="10" t="s">
        <v>422</v>
      </c>
      <c r="G807" s="6" t="s">
        <v>346</v>
      </c>
      <c r="H807" s="6">
        <v>0</v>
      </c>
      <c r="I807" s="23">
        <v>3</v>
      </c>
      <c r="J807" s="6">
        <v>5</v>
      </c>
      <c r="K807" s="6">
        <v>3.3</v>
      </c>
      <c r="M807">
        <f>MATCH(LEFT(F807,LEN(F807)-5),MSFD_Classified!$G$2:$G$506,0)</f>
        <v>248</v>
      </c>
      <c r="N807">
        <v>248</v>
      </c>
      <c r="O807" t="str">
        <f t="shared" si="12"/>
        <v>Demersal Fish Marine Biological Value 2006</v>
      </c>
      <c r="P807" t="str">
        <f>INDEX(MSFD_Classified!$G$2:$G$506,Data!$N807,1)</f>
        <v>Demersal Fish Marine Biological Value</v>
      </c>
      <c r="Q807" t="str">
        <f>INDEX(MSFD_Classified!D$2:D$506,Data!$N807,1)</f>
        <v>D1 - Biological diversity</v>
      </c>
      <c r="R807" t="str">
        <f>INDEX(MSFD_Classified!E$2:E$506,Data!$N807,1)</f>
        <v>Fish</v>
      </c>
      <c r="S807" t="str">
        <f>INDEX(MSFD_Classified!F$2:F$506,Data!$N807,1)</f>
        <v>Biodiversity Indices</v>
      </c>
    </row>
    <row r="808" spans="1:19" x14ac:dyDescent="0.25">
      <c r="A808" s="10">
        <v>7</v>
      </c>
      <c r="B808" s="10" t="s">
        <v>343</v>
      </c>
      <c r="C808" s="10" t="s">
        <v>405</v>
      </c>
      <c r="D808" s="6">
        <v>46</v>
      </c>
      <c r="E808" s="6" t="s">
        <v>8</v>
      </c>
      <c r="F808" s="10" t="s">
        <v>423</v>
      </c>
      <c r="G808" s="6" t="s">
        <v>346</v>
      </c>
      <c r="H808" s="6">
        <v>0</v>
      </c>
      <c r="I808" s="23">
        <v>3</v>
      </c>
      <c r="J808" s="6">
        <v>5</v>
      </c>
      <c r="K808" s="6">
        <v>3.2</v>
      </c>
      <c r="M808">
        <f>MATCH(LEFT(F808,LEN(F808)-5),MSFD_Classified!$G$2:$G$506,0)</f>
        <v>248</v>
      </c>
      <c r="N808">
        <v>248</v>
      </c>
      <c r="O808" t="str">
        <f t="shared" si="12"/>
        <v>Demersal Fish Marine Biological Value 2007</v>
      </c>
      <c r="P808" t="str">
        <f>INDEX(MSFD_Classified!$G$2:$G$506,Data!$N808,1)</f>
        <v>Demersal Fish Marine Biological Value</v>
      </c>
      <c r="Q808" t="str">
        <f>INDEX(MSFD_Classified!D$2:D$506,Data!$N808,1)</f>
        <v>D1 - Biological diversity</v>
      </c>
      <c r="R808" t="str">
        <f>INDEX(MSFD_Classified!E$2:E$506,Data!$N808,1)</f>
        <v>Fish</v>
      </c>
      <c r="S808" t="str">
        <f>INDEX(MSFD_Classified!F$2:F$506,Data!$N808,1)</f>
        <v>Biodiversity Indices</v>
      </c>
    </row>
    <row r="809" spans="1:19" x14ac:dyDescent="0.25">
      <c r="A809" s="10">
        <v>7</v>
      </c>
      <c r="B809" s="10" t="s">
        <v>343</v>
      </c>
      <c r="C809" s="10" t="s">
        <v>405</v>
      </c>
      <c r="D809" s="6">
        <v>46</v>
      </c>
      <c r="E809" s="6" t="s">
        <v>8</v>
      </c>
      <c r="F809" s="10" t="s">
        <v>424</v>
      </c>
      <c r="G809" s="6" t="s">
        <v>346</v>
      </c>
      <c r="H809" s="6">
        <v>0</v>
      </c>
      <c r="I809" s="23">
        <v>3</v>
      </c>
      <c r="J809" s="6">
        <v>5</v>
      </c>
      <c r="K809" s="6">
        <v>3</v>
      </c>
      <c r="M809">
        <f>MATCH(LEFT(F809,LEN(F809)-5),MSFD_Classified!$G$2:$G$506,0)</f>
        <v>248</v>
      </c>
      <c r="N809">
        <v>248</v>
      </c>
      <c r="O809" t="str">
        <f t="shared" si="12"/>
        <v>Demersal Fish Marine Biological Value 2008</v>
      </c>
      <c r="P809" t="str">
        <f>INDEX(MSFD_Classified!$G$2:$G$506,Data!$N809,1)</f>
        <v>Demersal Fish Marine Biological Value</v>
      </c>
      <c r="Q809" t="str">
        <f>INDEX(MSFD_Classified!D$2:D$506,Data!$N809,1)</f>
        <v>D1 - Biological diversity</v>
      </c>
      <c r="R809" t="str">
        <f>INDEX(MSFD_Classified!E$2:E$506,Data!$N809,1)</f>
        <v>Fish</v>
      </c>
      <c r="S809" t="str">
        <f>INDEX(MSFD_Classified!F$2:F$506,Data!$N809,1)</f>
        <v>Biodiversity Indices</v>
      </c>
    </row>
    <row r="810" spans="1:19" x14ac:dyDescent="0.25">
      <c r="A810" s="10">
        <v>7</v>
      </c>
      <c r="B810" s="10" t="s">
        <v>343</v>
      </c>
      <c r="C810" s="10" t="s">
        <v>405</v>
      </c>
      <c r="D810" s="6">
        <v>46</v>
      </c>
      <c r="E810" s="6" t="s">
        <v>8</v>
      </c>
      <c r="F810" s="10" t="s">
        <v>425</v>
      </c>
      <c r="G810" s="6" t="s">
        <v>346</v>
      </c>
      <c r="H810" s="6">
        <v>0</v>
      </c>
      <c r="I810" s="23">
        <v>3</v>
      </c>
      <c r="J810" s="6">
        <v>5</v>
      </c>
      <c r="K810" s="6">
        <v>3.6</v>
      </c>
      <c r="M810">
        <f>MATCH(LEFT(F810,LEN(F810)-5),MSFD_Classified!$G$2:$G$506,0)</f>
        <v>248</v>
      </c>
      <c r="N810">
        <v>248</v>
      </c>
      <c r="O810" t="str">
        <f t="shared" si="12"/>
        <v>Demersal Fish Marine Biological Value 2009</v>
      </c>
      <c r="P810" t="str">
        <f>INDEX(MSFD_Classified!$G$2:$G$506,Data!$N810,1)</f>
        <v>Demersal Fish Marine Biological Value</v>
      </c>
      <c r="Q810" t="str">
        <f>INDEX(MSFD_Classified!D$2:D$506,Data!$N810,1)</f>
        <v>D1 - Biological diversity</v>
      </c>
      <c r="R810" t="str">
        <f>INDEX(MSFD_Classified!E$2:E$506,Data!$N810,1)</f>
        <v>Fish</v>
      </c>
      <c r="S810" t="str">
        <f>INDEX(MSFD_Classified!F$2:F$506,Data!$N810,1)</f>
        <v>Biodiversity Indices</v>
      </c>
    </row>
    <row r="811" spans="1:19" x14ac:dyDescent="0.25">
      <c r="A811" s="10">
        <v>7</v>
      </c>
      <c r="B811" s="10" t="s">
        <v>343</v>
      </c>
      <c r="C811" s="10" t="s">
        <v>405</v>
      </c>
      <c r="D811" s="6">
        <v>46</v>
      </c>
      <c r="E811" s="6" t="s">
        <v>8</v>
      </c>
      <c r="F811" s="10" t="s">
        <v>426</v>
      </c>
      <c r="G811" s="6" t="s">
        <v>346</v>
      </c>
      <c r="H811" s="6">
        <v>0</v>
      </c>
      <c r="I811" s="23">
        <v>3</v>
      </c>
      <c r="J811" s="6">
        <v>5</v>
      </c>
      <c r="K811" s="6">
        <v>3</v>
      </c>
      <c r="M811">
        <f>MATCH(LEFT(F811,LEN(F811)-5),MSFD_Classified!$G$2:$G$506,0)</f>
        <v>248</v>
      </c>
      <c r="N811">
        <v>248</v>
      </c>
      <c r="O811" t="str">
        <f t="shared" si="12"/>
        <v>Demersal Fish Marine Biological Value 2010</v>
      </c>
      <c r="P811" t="str">
        <f>INDEX(MSFD_Classified!$G$2:$G$506,Data!$N811,1)</f>
        <v>Demersal Fish Marine Biological Value</v>
      </c>
      <c r="Q811" t="str">
        <f>INDEX(MSFD_Classified!D$2:D$506,Data!$N811,1)</f>
        <v>D1 - Biological diversity</v>
      </c>
      <c r="R811" t="str">
        <f>INDEX(MSFD_Classified!E$2:E$506,Data!$N811,1)</f>
        <v>Fish</v>
      </c>
      <c r="S811" t="str">
        <f>INDEX(MSFD_Classified!F$2:F$506,Data!$N811,1)</f>
        <v>Biodiversity Indices</v>
      </c>
    </row>
    <row r="812" spans="1:19" x14ac:dyDescent="0.25">
      <c r="A812" s="10">
        <v>7</v>
      </c>
      <c r="B812" s="10" t="s">
        <v>343</v>
      </c>
      <c r="C812" s="10" t="s">
        <v>397</v>
      </c>
      <c r="D812" s="6">
        <v>20</v>
      </c>
      <c r="E812" s="6" t="s">
        <v>8</v>
      </c>
      <c r="F812" s="10" t="s">
        <v>427</v>
      </c>
      <c r="G812" s="6" t="s">
        <v>346</v>
      </c>
      <c r="H812" s="6">
        <v>0</v>
      </c>
      <c r="I812" s="23">
        <v>3</v>
      </c>
      <c r="J812" s="6">
        <v>5</v>
      </c>
      <c r="K812" s="6">
        <v>2.4</v>
      </c>
      <c r="M812">
        <f>MATCH(LEFT(F812,LEN(F812)-5),MSFD_Classified!$G$2:$G$506,0)</f>
        <v>249</v>
      </c>
      <c r="N812">
        <v>249</v>
      </c>
      <c r="O812" t="str">
        <f t="shared" si="12"/>
        <v>Elasmobran Fish 2006</v>
      </c>
      <c r="P812" t="str">
        <f>INDEX(MSFD_Classified!$G$2:$G$506,Data!$N812,1)</f>
        <v>Elasmobran Fish</v>
      </c>
      <c r="Q812" t="str">
        <f>INDEX(MSFD_Classified!D$2:D$506,Data!$N812,1)</f>
        <v>D3 -Populations of all commercially exploited fish and shellfish</v>
      </c>
      <c r="R812" t="str">
        <f>INDEX(MSFD_Classified!E$2:E$506,Data!$N812,1)</f>
        <v>Fish</v>
      </c>
      <c r="S812" t="str">
        <f>INDEX(MSFD_Classified!F$2:F$506,Data!$N812,1)</f>
        <v/>
      </c>
    </row>
    <row r="813" spans="1:19" x14ac:dyDescent="0.25">
      <c r="A813" s="10">
        <v>7</v>
      </c>
      <c r="B813" s="10" t="s">
        <v>343</v>
      </c>
      <c r="C813" s="10" t="s">
        <v>397</v>
      </c>
      <c r="D813" s="6">
        <v>20</v>
      </c>
      <c r="E813" s="6" t="s">
        <v>8</v>
      </c>
      <c r="F813" s="10" t="s">
        <v>428</v>
      </c>
      <c r="G813" s="6" t="s">
        <v>346</v>
      </c>
      <c r="H813" s="6">
        <v>0</v>
      </c>
      <c r="I813" s="23">
        <v>3</v>
      </c>
      <c r="J813" s="6">
        <v>5</v>
      </c>
      <c r="K813" s="6">
        <v>3.1</v>
      </c>
      <c r="M813">
        <f>MATCH(LEFT(F813,LEN(F813)-5),MSFD_Classified!$G$2:$G$506,0)</f>
        <v>249</v>
      </c>
      <c r="N813">
        <v>249</v>
      </c>
      <c r="O813" t="str">
        <f t="shared" si="12"/>
        <v>Elasmobran Fish 2007</v>
      </c>
      <c r="P813" t="str">
        <f>INDEX(MSFD_Classified!$G$2:$G$506,Data!$N813,1)</f>
        <v>Elasmobran Fish</v>
      </c>
      <c r="Q813" t="str">
        <f>INDEX(MSFD_Classified!D$2:D$506,Data!$N813,1)</f>
        <v>D3 -Populations of all commercially exploited fish and shellfish</v>
      </c>
      <c r="R813" t="str">
        <f>INDEX(MSFD_Classified!E$2:E$506,Data!$N813,1)</f>
        <v>Fish</v>
      </c>
      <c r="S813" t="str">
        <f>INDEX(MSFD_Classified!F$2:F$506,Data!$N813,1)</f>
        <v/>
      </c>
    </row>
    <row r="814" spans="1:19" x14ac:dyDescent="0.25">
      <c r="A814" s="10">
        <v>7</v>
      </c>
      <c r="B814" s="10" t="s">
        <v>343</v>
      </c>
      <c r="C814" s="10" t="s">
        <v>397</v>
      </c>
      <c r="D814" s="6">
        <v>20</v>
      </c>
      <c r="E814" s="6" t="s">
        <v>8</v>
      </c>
      <c r="F814" s="10" t="s">
        <v>429</v>
      </c>
      <c r="G814" s="6" t="s">
        <v>346</v>
      </c>
      <c r="H814" s="6">
        <v>0</v>
      </c>
      <c r="I814" s="23">
        <v>3</v>
      </c>
      <c r="J814" s="6">
        <v>5</v>
      </c>
      <c r="K814" s="6">
        <v>3</v>
      </c>
      <c r="M814">
        <f>MATCH(LEFT(F814,LEN(F814)-5),MSFD_Classified!$G$2:$G$506,0)</f>
        <v>249</v>
      </c>
      <c r="N814">
        <v>249</v>
      </c>
      <c r="O814" t="str">
        <f t="shared" si="12"/>
        <v>Elasmobran Fish 2008</v>
      </c>
      <c r="P814" t="str">
        <f>INDEX(MSFD_Classified!$G$2:$G$506,Data!$N814,1)</f>
        <v>Elasmobran Fish</v>
      </c>
      <c r="Q814" t="str">
        <f>INDEX(MSFD_Classified!D$2:D$506,Data!$N814,1)</f>
        <v>D3 -Populations of all commercially exploited fish and shellfish</v>
      </c>
      <c r="R814" t="str">
        <f>INDEX(MSFD_Classified!E$2:E$506,Data!$N814,1)</f>
        <v>Fish</v>
      </c>
      <c r="S814" t="str">
        <f>INDEX(MSFD_Classified!F$2:F$506,Data!$N814,1)</f>
        <v/>
      </c>
    </row>
    <row r="815" spans="1:19" x14ac:dyDescent="0.25">
      <c r="A815" s="10">
        <v>7</v>
      </c>
      <c r="B815" s="10" t="s">
        <v>343</v>
      </c>
      <c r="C815" s="10" t="s">
        <v>397</v>
      </c>
      <c r="D815" s="6">
        <v>20</v>
      </c>
      <c r="E815" s="6" t="s">
        <v>8</v>
      </c>
      <c r="F815" s="10" t="s">
        <v>430</v>
      </c>
      <c r="G815" s="6" t="s">
        <v>346</v>
      </c>
      <c r="H815" s="6">
        <v>0</v>
      </c>
      <c r="I815" s="23">
        <v>3</v>
      </c>
      <c r="J815" s="6">
        <v>5</v>
      </c>
      <c r="K815" s="6">
        <v>3.5</v>
      </c>
      <c r="M815">
        <f>MATCH(LEFT(F815,LEN(F815)-5),MSFD_Classified!$G$2:$G$506,0)</f>
        <v>249</v>
      </c>
      <c r="N815">
        <v>249</v>
      </c>
      <c r="O815" t="str">
        <f t="shared" si="12"/>
        <v>Elasmobran Fish 2009</v>
      </c>
      <c r="P815" t="str">
        <f>INDEX(MSFD_Classified!$G$2:$G$506,Data!$N815,1)</f>
        <v>Elasmobran Fish</v>
      </c>
      <c r="Q815" t="str">
        <f>INDEX(MSFD_Classified!D$2:D$506,Data!$N815,1)</f>
        <v>D3 -Populations of all commercially exploited fish and shellfish</v>
      </c>
      <c r="R815" t="str">
        <f>INDEX(MSFD_Classified!E$2:E$506,Data!$N815,1)</f>
        <v>Fish</v>
      </c>
      <c r="S815" t="str">
        <f>INDEX(MSFD_Classified!F$2:F$506,Data!$N815,1)</f>
        <v/>
      </c>
    </row>
    <row r="816" spans="1:19" x14ac:dyDescent="0.25">
      <c r="A816" s="10">
        <v>7</v>
      </c>
      <c r="B816" s="10" t="s">
        <v>343</v>
      </c>
      <c r="C816" s="10" t="s">
        <v>405</v>
      </c>
      <c r="D816" s="6">
        <v>46</v>
      </c>
      <c r="E816" s="6" t="s">
        <v>8</v>
      </c>
      <c r="F816" s="10" t="s">
        <v>427</v>
      </c>
      <c r="G816" s="6" t="s">
        <v>346</v>
      </c>
      <c r="H816" s="6">
        <v>0</v>
      </c>
      <c r="I816" s="23">
        <v>3</v>
      </c>
      <c r="J816" s="6">
        <v>5</v>
      </c>
      <c r="K816" s="6">
        <v>2.6</v>
      </c>
      <c r="M816">
        <f>MATCH(LEFT(F816,LEN(F816)-5),MSFD_Classified!$G$2:$G$506,0)</f>
        <v>249</v>
      </c>
      <c r="N816">
        <v>249</v>
      </c>
      <c r="O816" t="str">
        <f t="shared" si="12"/>
        <v>Elasmobran Fish 2006</v>
      </c>
      <c r="P816" t="str">
        <f>INDEX(MSFD_Classified!$G$2:$G$506,Data!$N816,1)</f>
        <v>Elasmobran Fish</v>
      </c>
      <c r="Q816" t="str">
        <f>INDEX(MSFD_Classified!D$2:D$506,Data!$N816,1)</f>
        <v>D3 -Populations of all commercially exploited fish and shellfish</v>
      </c>
      <c r="R816" t="str">
        <f>INDEX(MSFD_Classified!E$2:E$506,Data!$N816,1)</f>
        <v>Fish</v>
      </c>
      <c r="S816" t="str">
        <f>INDEX(MSFD_Classified!F$2:F$506,Data!$N816,1)</f>
        <v/>
      </c>
    </row>
    <row r="817" spans="1:19" x14ac:dyDescent="0.25">
      <c r="A817" s="10">
        <v>7</v>
      </c>
      <c r="B817" s="10" t="s">
        <v>343</v>
      </c>
      <c r="C817" s="10" t="s">
        <v>405</v>
      </c>
      <c r="D817" s="6">
        <v>46</v>
      </c>
      <c r="E817" s="6" t="s">
        <v>8</v>
      </c>
      <c r="F817" s="10" t="s">
        <v>428</v>
      </c>
      <c r="G817" s="6" t="s">
        <v>346</v>
      </c>
      <c r="H817" s="6">
        <v>0</v>
      </c>
      <c r="I817" s="23">
        <v>3</v>
      </c>
      <c r="J817" s="6">
        <v>5</v>
      </c>
      <c r="K817" s="6">
        <v>2.5</v>
      </c>
      <c r="M817">
        <f>MATCH(LEFT(F817,LEN(F817)-5),MSFD_Classified!$G$2:$G$506,0)</f>
        <v>249</v>
      </c>
      <c r="N817">
        <v>249</v>
      </c>
      <c r="O817" t="str">
        <f t="shared" si="12"/>
        <v>Elasmobran Fish 2007</v>
      </c>
      <c r="P817" t="str">
        <f>INDEX(MSFD_Classified!$G$2:$G$506,Data!$N817,1)</f>
        <v>Elasmobran Fish</v>
      </c>
      <c r="Q817" t="str">
        <f>INDEX(MSFD_Classified!D$2:D$506,Data!$N817,1)</f>
        <v>D3 -Populations of all commercially exploited fish and shellfish</v>
      </c>
      <c r="R817" t="str">
        <f>INDEX(MSFD_Classified!E$2:E$506,Data!$N817,1)</f>
        <v>Fish</v>
      </c>
      <c r="S817" t="str">
        <f>INDEX(MSFD_Classified!F$2:F$506,Data!$N817,1)</f>
        <v/>
      </c>
    </row>
    <row r="818" spans="1:19" x14ac:dyDescent="0.25">
      <c r="A818" s="10">
        <v>7</v>
      </c>
      <c r="B818" s="10" t="s">
        <v>343</v>
      </c>
      <c r="C818" s="10" t="s">
        <v>405</v>
      </c>
      <c r="D818" s="6">
        <v>46</v>
      </c>
      <c r="E818" s="6" t="s">
        <v>8</v>
      </c>
      <c r="F818" s="10" t="s">
        <v>429</v>
      </c>
      <c r="G818" s="6" t="s">
        <v>346</v>
      </c>
      <c r="H818" s="6">
        <v>0</v>
      </c>
      <c r="I818" s="23">
        <v>3</v>
      </c>
      <c r="J818" s="6">
        <v>5</v>
      </c>
      <c r="K818" s="6">
        <v>2.4</v>
      </c>
      <c r="M818">
        <f>MATCH(LEFT(F818,LEN(F818)-5),MSFD_Classified!$G$2:$G$506,0)</f>
        <v>249</v>
      </c>
      <c r="N818">
        <v>249</v>
      </c>
      <c r="O818" t="str">
        <f t="shared" si="12"/>
        <v>Elasmobran Fish 2008</v>
      </c>
      <c r="P818" t="str">
        <f>INDEX(MSFD_Classified!$G$2:$G$506,Data!$N818,1)</f>
        <v>Elasmobran Fish</v>
      </c>
      <c r="Q818" t="str">
        <f>INDEX(MSFD_Classified!D$2:D$506,Data!$N818,1)</f>
        <v>D3 -Populations of all commercially exploited fish and shellfish</v>
      </c>
      <c r="R818" t="str">
        <f>INDEX(MSFD_Classified!E$2:E$506,Data!$N818,1)</f>
        <v>Fish</v>
      </c>
      <c r="S818" t="str">
        <f>INDEX(MSFD_Classified!F$2:F$506,Data!$N818,1)</f>
        <v/>
      </c>
    </row>
    <row r="819" spans="1:19" x14ac:dyDescent="0.25">
      <c r="A819" s="10">
        <v>7</v>
      </c>
      <c r="B819" s="10" t="s">
        <v>343</v>
      </c>
      <c r="C819" s="10" t="s">
        <v>405</v>
      </c>
      <c r="D819" s="6">
        <v>46</v>
      </c>
      <c r="E819" s="6" t="s">
        <v>8</v>
      </c>
      <c r="F819" s="10" t="s">
        <v>430</v>
      </c>
      <c r="G819" s="6" t="s">
        <v>346</v>
      </c>
      <c r="H819" s="6">
        <v>0</v>
      </c>
      <c r="I819" s="23">
        <v>3</v>
      </c>
      <c r="J819" s="6">
        <v>5</v>
      </c>
      <c r="K819" s="6">
        <v>2.2999999999999998</v>
      </c>
      <c r="M819">
        <f>MATCH(LEFT(F819,LEN(F819)-5),MSFD_Classified!$G$2:$G$506,0)</f>
        <v>249</v>
      </c>
      <c r="N819">
        <v>249</v>
      </c>
      <c r="O819" t="str">
        <f t="shared" si="12"/>
        <v>Elasmobran Fish 2009</v>
      </c>
      <c r="P819" t="str">
        <f>INDEX(MSFD_Classified!$G$2:$G$506,Data!$N819,1)</f>
        <v>Elasmobran Fish</v>
      </c>
      <c r="Q819" t="str">
        <f>INDEX(MSFD_Classified!D$2:D$506,Data!$N819,1)</f>
        <v>D3 -Populations of all commercially exploited fish and shellfish</v>
      </c>
      <c r="R819" t="str">
        <f>INDEX(MSFD_Classified!E$2:E$506,Data!$N819,1)</f>
        <v>Fish</v>
      </c>
      <c r="S819" t="str">
        <f>INDEX(MSFD_Classified!F$2:F$506,Data!$N819,1)</f>
        <v/>
      </c>
    </row>
    <row r="820" spans="1:19" x14ac:dyDescent="0.25">
      <c r="A820" s="10">
        <v>7</v>
      </c>
      <c r="B820" s="10" t="s">
        <v>343</v>
      </c>
      <c r="C820" s="10" t="s">
        <v>397</v>
      </c>
      <c r="D820" s="6">
        <v>20</v>
      </c>
      <c r="E820" s="6" t="s">
        <v>8</v>
      </c>
      <c r="F820" s="10" t="s">
        <v>431</v>
      </c>
      <c r="G820" s="6" t="s">
        <v>346</v>
      </c>
      <c r="H820" s="6">
        <v>0</v>
      </c>
      <c r="I820" s="23">
        <v>3</v>
      </c>
      <c r="J820" s="6">
        <v>5</v>
      </c>
      <c r="K820" s="6">
        <v>2.7</v>
      </c>
      <c r="M820">
        <f>MATCH(LEFT(F820,LEN(F820)-5),MSFD_Classified!$G$2:$G$506,0)</f>
        <v>250</v>
      </c>
      <c r="N820">
        <v>250</v>
      </c>
      <c r="O820" t="str">
        <f t="shared" si="12"/>
        <v>Bottom Fish 2000</v>
      </c>
      <c r="P820" t="str">
        <f>INDEX(MSFD_Classified!$G$2:$G$506,Data!$N820,1)</f>
        <v>Bottom Fish</v>
      </c>
      <c r="Q820" t="str">
        <f>INDEX(MSFD_Classified!D$2:D$506,Data!$N820,1)</f>
        <v>D3 -Populations of all commercially exploited fish and shellfish</v>
      </c>
      <c r="R820" t="str">
        <f>INDEX(MSFD_Classified!E$2:E$506,Data!$N820,1)</f>
        <v>Fish</v>
      </c>
      <c r="S820" t="str">
        <f>INDEX(MSFD_Classified!F$2:F$506,Data!$N820,1)</f>
        <v/>
      </c>
    </row>
    <row r="821" spans="1:19" x14ac:dyDescent="0.25">
      <c r="A821" s="10">
        <v>7</v>
      </c>
      <c r="B821" s="10" t="s">
        <v>343</v>
      </c>
      <c r="C821" s="10" t="s">
        <v>397</v>
      </c>
      <c r="D821" s="6">
        <v>20</v>
      </c>
      <c r="E821" s="6" t="s">
        <v>8</v>
      </c>
      <c r="F821" s="10" t="s">
        <v>432</v>
      </c>
      <c r="G821" s="6" t="s">
        <v>346</v>
      </c>
      <c r="H821" s="6">
        <v>0</v>
      </c>
      <c r="I821" s="23">
        <v>3</v>
      </c>
      <c r="J821" s="6">
        <v>5</v>
      </c>
      <c r="K821" s="6">
        <v>2.5</v>
      </c>
      <c r="M821">
        <f>MATCH(LEFT(F821,LEN(F821)-5),MSFD_Classified!$G$2:$G$506,0)</f>
        <v>250</v>
      </c>
      <c r="N821">
        <v>250</v>
      </c>
      <c r="O821" t="str">
        <f t="shared" si="12"/>
        <v>Bottom Fish 2001</v>
      </c>
      <c r="P821" t="str">
        <f>INDEX(MSFD_Classified!$G$2:$G$506,Data!$N821,1)</f>
        <v>Bottom Fish</v>
      </c>
      <c r="Q821" t="str">
        <f>INDEX(MSFD_Classified!D$2:D$506,Data!$N821,1)</f>
        <v>D3 -Populations of all commercially exploited fish and shellfish</v>
      </c>
      <c r="R821" t="str">
        <f>INDEX(MSFD_Classified!E$2:E$506,Data!$N821,1)</f>
        <v>Fish</v>
      </c>
      <c r="S821" t="str">
        <f>INDEX(MSFD_Classified!F$2:F$506,Data!$N821,1)</f>
        <v/>
      </c>
    </row>
    <row r="822" spans="1:19" x14ac:dyDescent="0.25">
      <c r="A822" s="10">
        <v>7</v>
      </c>
      <c r="B822" s="10" t="s">
        <v>343</v>
      </c>
      <c r="C822" s="10" t="s">
        <v>397</v>
      </c>
      <c r="D822" s="6">
        <v>20</v>
      </c>
      <c r="E822" s="6" t="s">
        <v>8</v>
      </c>
      <c r="F822" s="10" t="s">
        <v>433</v>
      </c>
      <c r="G822" s="6" t="s">
        <v>346</v>
      </c>
      <c r="H822" s="6">
        <v>0</v>
      </c>
      <c r="I822" s="23">
        <v>3</v>
      </c>
      <c r="J822" s="6">
        <v>5</v>
      </c>
      <c r="K822" s="6">
        <v>2.1</v>
      </c>
      <c r="M822">
        <f>MATCH(LEFT(F822,LEN(F822)-5),MSFD_Classified!$G$2:$G$506,0)</f>
        <v>250</v>
      </c>
      <c r="N822">
        <v>250</v>
      </c>
      <c r="O822" t="str">
        <f t="shared" si="12"/>
        <v>Bottom Fish 2002</v>
      </c>
      <c r="P822" t="str">
        <f>INDEX(MSFD_Classified!$G$2:$G$506,Data!$N822,1)</f>
        <v>Bottom Fish</v>
      </c>
      <c r="Q822" t="str">
        <f>INDEX(MSFD_Classified!D$2:D$506,Data!$N822,1)</f>
        <v>D3 -Populations of all commercially exploited fish and shellfish</v>
      </c>
      <c r="R822" t="str">
        <f>INDEX(MSFD_Classified!E$2:E$506,Data!$N822,1)</f>
        <v>Fish</v>
      </c>
      <c r="S822" t="str">
        <f>INDEX(MSFD_Classified!F$2:F$506,Data!$N822,1)</f>
        <v/>
      </c>
    </row>
    <row r="823" spans="1:19" x14ac:dyDescent="0.25">
      <c r="A823" s="10">
        <v>7</v>
      </c>
      <c r="B823" s="10" t="s">
        <v>343</v>
      </c>
      <c r="C823" s="10" t="s">
        <v>397</v>
      </c>
      <c r="D823" s="6">
        <v>20</v>
      </c>
      <c r="E823" s="6" t="s">
        <v>8</v>
      </c>
      <c r="F823" s="10" t="s">
        <v>434</v>
      </c>
      <c r="G823" s="6" t="s">
        <v>346</v>
      </c>
      <c r="H823" s="6">
        <v>0</v>
      </c>
      <c r="I823" s="23">
        <v>3</v>
      </c>
      <c r="J823" s="6">
        <v>5</v>
      </c>
      <c r="K823" s="6">
        <v>3.1</v>
      </c>
      <c r="M823">
        <f>MATCH(LEFT(F823,LEN(F823)-5),MSFD_Classified!$G$2:$G$506,0)</f>
        <v>250</v>
      </c>
      <c r="N823">
        <v>250</v>
      </c>
      <c r="O823" t="str">
        <f t="shared" si="12"/>
        <v>Bottom Fish 2006</v>
      </c>
      <c r="P823" t="str">
        <f>INDEX(MSFD_Classified!$G$2:$G$506,Data!$N823,1)</f>
        <v>Bottom Fish</v>
      </c>
      <c r="Q823" t="str">
        <f>INDEX(MSFD_Classified!D$2:D$506,Data!$N823,1)</f>
        <v>D3 -Populations of all commercially exploited fish and shellfish</v>
      </c>
      <c r="R823" t="str">
        <f>INDEX(MSFD_Classified!E$2:E$506,Data!$N823,1)</f>
        <v>Fish</v>
      </c>
      <c r="S823" t="str">
        <f>INDEX(MSFD_Classified!F$2:F$506,Data!$N823,1)</f>
        <v/>
      </c>
    </row>
    <row r="824" spans="1:19" x14ac:dyDescent="0.25">
      <c r="A824" s="10">
        <v>7</v>
      </c>
      <c r="B824" s="10" t="s">
        <v>343</v>
      </c>
      <c r="C824" s="10" t="s">
        <v>397</v>
      </c>
      <c r="D824" s="6">
        <v>20</v>
      </c>
      <c r="E824" s="6" t="s">
        <v>8</v>
      </c>
      <c r="F824" s="10" t="s">
        <v>435</v>
      </c>
      <c r="G824" s="6" t="s">
        <v>346</v>
      </c>
      <c r="H824" s="6">
        <v>0</v>
      </c>
      <c r="I824" s="23">
        <v>3</v>
      </c>
      <c r="J824" s="6">
        <v>5</v>
      </c>
      <c r="K824" s="6">
        <v>3.6</v>
      </c>
      <c r="M824">
        <f>MATCH(LEFT(F824,LEN(F824)-5),MSFD_Classified!$G$2:$G$506,0)</f>
        <v>250</v>
      </c>
      <c r="N824">
        <v>250</v>
      </c>
      <c r="O824" t="str">
        <f t="shared" si="12"/>
        <v>Bottom Fish 2007</v>
      </c>
      <c r="P824" t="str">
        <f>INDEX(MSFD_Classified!$G$2:$G$506,Data!$N824,1)</f>
        <v>Bottom Fish</v>
      </c>
      <c r="Q824" t="str">
        <f>INDEX(MSFD_Classified!D$2:D$506,Data!$N824,1)</f>
        <v>D3 -Populations of all commercially exploited fish and shellfish</v>
      </c>
      <c r="R824" t="str">
        <f>INDEX(MSFD_Classified!E$2:E$506,Data!$N824,1)</f>
        <v>Fish</v>
      </c>
      <c r="S824" t="str">
        <f>INDEX(MSFD_Classified!F$2:F$506,Data!$N824,1)</f>
        <v/>
      </c>
    </row>
    <row r="825" spans="1:19" x14ac:dyDescent="0.25">
      <c r="A825" s="10">
        <v>7</v>
      </c>
      <c r="B825" s="10" t="s">
        <v>343</v>
      </c>
      <c r="C825" s="10" t="s">
        <v>397</v>
      </c>
      <c r="D825" s="6">
        <v>20</v>
      </c>
      <c r="E825" s="6" t="s">
        <v>8</v>
      </c>
      <c r="F825" s="10" t="s">
        <v>436</v>
      </c>
      <c r="G825" s="6" t="s">
        <v>346</v>
      </c>
      <c r="H825" s="6">
        <v>0</v>
      </c>
      <c r="I825" s="23">
        <v>3</v>
      </c>
      <c r="J825" s="6">
        <v>5</v>
      </c>
      <c r="K825" s="6">
        <v>3.2</v>
      </c>
      <c r="M825">
        <f>MATCH(LEFT(F825,LEN(F825)-5),MSFD_Classified!$G$2:$G$506,0)</f>
        <v>250</v>
      </c>
      <c r="N825">
        <v>250</v>
      </c>
      <c r="O825" t="str">
        <f t="shared" si="12"/>
        <v>Bottom Fish 2008</v>
      </c>
      <c r="P825" t="str">
        <f>INDEX(MSFD_Classified!$G$2:$G$506,Data!$N825,1)</f>
        <v>Bottom Fish</v>
      </c>
      <c r="Q825" t="str">
        <f>INDEX(MSFD_Classified!D$2:D$506,Data!$N825,1)</f>
        <v>D3 -Populations of all commercially exploited fish and shellfish</v>
      </c>
      <c r="R825" t="str">
        <f>INDEX(MSFD_Classified!E$2:E$506,Data!$N825,1)</f>
        <v>Fish</v>
      </c>
      <c r="S825" t="str">
        <f>INDEX(MSFD_Classified!F$2:F$506,Data!$N825,1)</f>
        <v/>
      </c>
    </row>
    <row r="826" spans="1:19" x14ac:dyDescent="0.25">
      <c r="A826" s="10">
        <v>7</v>
      </c>
      <c r="B826" s="10" t="s">
        <v>343</v>
      </c>
      <c r="C826" s="10" t="s">
        <v>397</v>
      </c>
      <c r="D826" s="6">
        <v>20</v>
      </c>
      <c r="E826" s="6" t="s">
        <v>8</v>
      </c>
      <c r="F826" s="10" t="s">
        <v>437</v>
      </c>
      <c r="G826" s="6" t="s">
        <v>346</v>
      </c>
      <c r="H826" s="6">
        <v>0</v>
      </c>
      <c r="I826" s="23">
        <v>3</v>
      </c>
      <c r="J826" s="6">
        <v>5</v>
      </c>
      <c r="K826" s="6">
        <v>3.3</v>
      </c>
      <c r="M826">
        <f>MATCH(LEFT(F826,LEN(F826)-5),MSFD_Classified!$G$2:$G$506,0)</f>
        <v>250</v>
      </c>
      <c r="N826">
        <v>250</v>
      </c>
      <c r="O826" t="str">
        <f t="shared" si="12"/>
        <v>Bottom Fish 2009</v>
      </c>
      <c r="P826" t="str">
        <f>INDEX(MSFD_Classified!$G$2:$G$506,Data!$N826,1)</f>
        <v>Bottom Fish</v>
      </c>
      <c r="Q826" t="str">
        <f>INDEX(MSFD_Classified!D$2:D$506,Data!$N826,1)</f>
        <v>D3 -Populations of all commercially exploited fish and shellfish</v>
      </c>
      <c r="R826" t="str">
        <f>INDEX(MSFD_Classified!E$2:E$506,Data!$N826,1)</f>
        <v>Fish</v>
      </c>
      <c r="S826" t="str">
        <f>INDEX(MSFD_Classified!F$2:F$506,Data!$N826,1)</f>
        <v/>
      </c>
    </row>
    <row r="827" spans="1:19" x14ac:dyDescent="0.25">
      <c r="A827" s="10">
        <v>7</v>
      </c>
      <c r="B827" s="10" t="s">
        <v>343</v>
      </c>
      <c r="C827" s="10" t="s">
        <v>405</v>
      </c>
      <c r="D827" s="6">
        <v>46</v>
      </c>
      <c r="E827" s="6" t="s">
        <v>8</v>
      </c>
      <c r="F827" s="10" t="s">
        <v>431</v>
      </c>
      <c r="G827" s="6" t="s">
        <v>346</v>
      </c>
      <c r="H827" s="6">
        <v>0</v>
      </c>
      <c r="I827" s="23">
        <v>3</v>
      </c>
      <c r="J827" s="6">
        <v>5</v>
      </c>
      <c r="K827" s="6">
        <v>2.4</v>
      </c>
      <c r="M827">
        <f>MATCH(LEFT(F827,LEN(F827)-5),MSFD_Classified!$G$2:$G$506,0)</f>
        <v>250</v>
      </c>
      <c r="N827">
        <v>250</v>
      </c>
      <c r="O827" t="str">
        <f t="shared" si="12"/>
        <v>Bottom Fish 2000</v>
      </c>
      <c r="P827" t="str">
        <f>INDEX(MSFD_Classified!$G$2:$G$506,Data!$N827,1)</f>
        <v>Bottom Fish</v>
      </c>
      <c r="Q827" t="str">
        <f>INDEX(MSFD_Classified!D$2:D$506,Data!$N827,1)</f>
        <v>D3 -Populations of all commercially exploited fish and shellfish</v>
      </c>
      <c r="R827" t="str">
        <f>INDEX(MSFD_Classified!E$2:E$506,Data!$N827,1)</f>
        <v>Fish</v>
      </c>
      <c r="S827" t="str">
        <f>INDEX(MSFD_Classified!F$2:F$506,Data!$N827,1)</f>
        <v/>
      </c>
    </row>
    <row r="828" spans="1:19" x14ac:dyDescent="0.25">
      <c r="A828" s="10">
        <v>7</v>
      </c>
      <c r="B828" s="10" t="s">
        <v>343</v>
      </c>
      <c r="C828" s="10" t="s">
        <v>405</v>
      </c>
      <c r="D828" s="6">
        <v>46</v>
      </c>
      <c r="E828" s="6" t="s">
        <v>8</v>
      </c>
      <c r="F828" s="10" t="s">
        <v>432</v>
      </c>
      <c r="G828" s="6" t="s">
        <v>346</v>
      </c>
      <c r="H828" s="6">
        <v>0</v>
      </c>
      <c r="I828" s="23">
        <v>3</v>
      </c>
      <c r="J828" s="6">
        <v>5</v>
      </c>
      <c r="K828" s="6">
        <v>2.4</v>
      </c>
      <c r="M828">
        <f>MATCH(LEFT(F828,LEN(F828)-5),MSFD_Classified!$G$2:$G$506,0)</f>
        <v>250</v>
      </c>
      <c r="N828">
        <v>250</v>
      </c>
      <c r="O828" t="str">
        <f t="shared" si="12"/>
        <v>Bottom Fish 2001</v>
      </c>
      <c r="P828" t="str">
        <f>INDEX(MSFD_Classified!$G$2:$G$506,Data!$N828,1)</f>
        <v>Bottom Fish</v>
      </c>
      <c r="Q828" t="str">
        <f>INDEX(MSFD_Classified!D$2:D$506,Data!$N828,1)</f>
        <v>D3 -Populations of all commercially exploited fish and shellfish</v>
      </c>
      <c r="R828" t="str">
        <f>INDEX(MSFD_Classified!E$2:E$506,Data!$N828,1)</f>
        <v>Fish</v>
      </c>
      <c r="S828" t="str">
        <f>INDEX(MSFD_Classified!F$2:F$506,Data!$N828,1)</f>
        <v/>
      </c>
    </row>
    <row r="829" spans="1:19" x14ac:dyDescent="0.25">
      <c r="A829" s="10">
        <v>7</v>
      </c>
      <c r="B829" s="10" t="s">
        <v>343</v>
      </c>
      <c r="C829" s="10" t="s">
        <v>405</v>
      </c>
      <c r="D829" s="6">
        <v>46</v>
      </c>
      <c r="E829" s="6" t="s">
        <v>8</v>
      </c>
      <c r="F829" s="10" t="s">
        <v>433</v>
      </c>
      <c r="G829" s="6" t="s">
        <v>346</v>
      </c>
      <c r="H829" s="6">
        <v>0</v>
      </c>
      <c r="I829" s="23">
        <v>3</v>
      </c>
      <c r="J829" s="6">
        <v>5</v>
      </c>
      <c r="K829" s="6">
        <v>2.2000000000000002</v>
      </c>
      <c r="M829">
        <f>MATCH(LEFT(F829,LEN(F829)-5),MSFD_Classified!$G$2:$G$506,0)</f>
        <v>250</v>
      </c>
      <c r="N829">
        <v>250</v>
      </c>
      <c r="O829" t="str">
        <f t="shared" si="12"/>
        <v>Bottom Fish 2002</v>
      </c>
      <c r="P829" t="str">
        <f>INDEX(MSFD_Classified!$G$2:$G$506,Data!$N829,1)</f>
        <v>Bottom Fish</v>
      </c>
      <c r="Q829" t="str">
        <f>INDEX(MSFD_Classified!D$2:D$506,Data!$N829,1)</f>
        <v>D3 -Populations of all commercially exploited fish and shellfish</v>
      </c>
      <c r="R829" t="str">
        <f>INDEX(MSFD_Classified!E$2:E$506,Data!$N829,1)</f>
        <v>Fish</v>
      </c>
      <c r="S829" t="str">
        <f>INDEX(MSFD_Classified!F$2:F$506,Data!$N829,1)</f>
        <v/>
      </c>
    </row>
    <row r="830" spans="1:19" x14ac:dyDescent="0.25">
      <c r="A830" s="10">
        <v>7</v>
      </c>
      <c r="B830" s="10" t="s">
        <v>343</v>
      </c>
      <c r="C830" s="10" t="s">
        <v>405</v>
      </c>
      <c r="D830" s="6">
        <v>46</v>
      </c>
      <c r="E830" s="6" t="s">
        <v>8</v>
      </c>
      <c r="F830" s="10" t="s">
        <v>434</v>
      </c>
      <c r="G830" s="6" t="s">
        <v>346</v>
      </c>
      <c r="H830" s="6">
        <v>0</v>
      </c>
      <c r="I830" s="23">
        <v>3</v>
      </c>
      <c r="J830" s="6">
        <v>5</v>
      </c>
      <c r="K830" s="6">
        <v>2.9</v>
      </c>
      <c r="M830">
        <f>MATCH(LEFT(F830,LEN(F830)-5),MSFD_Classified!$G$2:$G$506,0)</f>
        <v>250</v>
      </c>
      <c r="N830">
        <v>250</v>
      </c>
      <c r="O830" t="str">
        <f t="shared" si="12"/>
        <v>Bottom Fish 2006</v>
      </c>
      <c r="P830" t="str">
        <f>INDEX(MSFD_Classified!$G$2:$G$506,Data!$N830,1)</f>
        <v>Bottom Fish</v>
      </c>
      <c r="Q830" t="str">
        <f>INDEX(MSFD_Classified!D$2:D$506,Data!$N830,1)</f>
        <v>D3 -Populations of all commercially exploited fish and shellfish</v>
      </c>
      <c r="R830" t="str">
        <f>INDEX(MSFD_Classified!E$2:E$506,Data!$N830,1)</f>
        <v>Fish</v>
      </c>
      <c r="S830" t="str">
        <f>INDEX(MSFD_Classified!F$2:F$506,Data!$N830,1)</f>
        <v/>
      </c>
    </row>
    <row r="831" spans="1:19" x14ac:dyDescent="0.25">
      <c r="A831" s="10">
        <v>7</v>
      </c>
      <c r="B831" s="10" t="s">
        <v>343</v>
      </c>
      <c r="C831" s="10" t="s">
        <v>405</v>
      </c>
      <c r="D831" s="6">
        <v>46</v>
      </c>
      <c r="E831" s="6" t="s">
        <v>8</v>
      </c>
      <c r="F831" s="10" t="s">
        <v>435</v>
      </c>
      <c r="G831" s="6" t="s">
        <v>346</v>
      </c>
      <c r="H831" s="6">
        <v>0</v>
      </c>
      <c r="I831" s="23">
        <v>3</v>
      </c>
      <c r="J831" s="6">
        <v>5</v>
      </c>
      <c r="K831" s="6">
        <v>2.8</v>
      </c>
      <c r="M831">
        <f>MATCH(LEFT(F831,LEN(F831)-5),MSFD_Classified!$G$2:$G$506,0)</f>
        <v>250</v>
      </c>
      <c r="N831">
        <v>250</v>
      </c>
      <c r="O831" t="str">
        <f t="shared" si="12"/>
        <v>Bottom Fish 2007</v>
      </c>
      <c r="P831" t="str">
        <f>INDEX(MSFD_Classified!$G$2:$G$506,Data!$N831,1)</f>
        <v>Bottom Fish</v>
      </c>
      <c r="Q831" t="str">
        <f>INDEX(MSFD_Classified!D$2:D$506,Data!$N831,1)</f>
        <v>D3 -Populations of all commercially exploited fish and shellfish</v>
      </c>
      <c r="R831" t="str">
        <f>INDEX(MSFD_Classified!E$2:E$506,Data!$N831,1)</f>
        <v>Fish</v>
      </c>
      <c r="S831" t="str">
        <f>INDEX(MSFD_Classified!F$2:F$506,Data!$N831,1)</f>
        <v/>
      </c>
    </row>
    <row r="832" spans="1:19" x14ac:dyDescent="0.25">
      <c r="A832" s="10">
        <v>7</v>
      </c>
      <c r="B832" s="10" t="s">
        <v>343</v>
      </c>
      <c r="C832" s="10" t="s">
        <v>405</v>
      </c>
      <c r="D832" s="6">
        <v>46</v>
      </c>
      <c r="E832" s="6" t="s">
        <v>8</v>
      </c>
      <c r="F832" s="10" t="s">
        <v>436</v>
      </c>
      <c r="G832" s="6" t="s">
        <v>346</v>
      </c>
      <c r="H832" s="6">
        <v>0</v>
      </c>
      <c r="I832" s="23">
        <v>3</v>
      </c>
      <c r="J832" s="6">
        <v>5</v>
      </c>
      <c r="K832" s="6">
        <v>3.1</v>
      </c>
      <c r="M832">
        <f>MATCH(LEFT(F832,LEN(F832)-5),MSFD_Classified!$G$2:$G$506,0)</f>
        <v>250</v>
      </c>
      <c r="N832">
        <v>250</v>
      </c>
      <c r="O832" t="str">
        <f t="shared" si="12"/>
        <v>Bottom Fish 2008</v>
      </c>
      <c r="P832" t="str">
        <f>INDEX(MSFD_Classified!$G$2:$G$506,Data!$N832,1)</f>
        <v>Bottom Fish</v>
      </c>
      <c r="Q832" t="str">
        <f>INDEX(MSFD_Classified!D$2:D$506,Data!$N832,1)</f>
        <v>D3 -Populations of all commercially exploited fish and shellfish</v>
      </c>
      <c r="R832" t="str">
        <f>INDEX(MSFD_Classified!E$2:E$506,Data!$N832,1)</f>
        <v>Fish</v>
      </c>
      <c r="S832" t="str">
        <f>INDEX(MSFD_Classified!F$2:F$506,Data!$N832,1)</f>
        <v/>
      </c>
    </row>
    <row r="833" spans="1:19" x14ac:dyDescent="0.25">
      <c r="A833" s="10">
        <v>7</v>
      </c>
      <c r="B833" s="10" t="s">
        <v>343</v>
      </c>
      <c r="C833" s="10" t="s">
        <v>405</v>
      </c>
      <c r="D833" s="6">
        <v>46</v>
      </c>
      <c r="E833" s="6" t="s">
        <v>8</v>
      </c>
      <c r="F833" s="10" t="s">
        <v>437</v>
      </c>
      <c r="G833" s="6" t="s">
        <v>346</v>
      </c>
      <c r="H833" s="6">
        <v>0</v>
      </c>
      <c r="I833" s="23">
        <v>3</v>
      </c>
      <c r="J833" s="6">
        <v>5</v>
      </c>
      <c r="K833" s="6">
        <v>2</v>
      </c>
      <c r="M833">
        <f>MATCH(LEFT(F833,LEN(F833)-5),MSFD_Classified!$G$2:$G$506,0)</f>
        <v>250</v>
      </c>
      <c r="N833">
        <v>250</v>
      </c>
      <c r="O833" t="str">
        <f t="shared" si="12"/>
        <v>Bottom Fish 2009</v>
      </c>
      <c r="P833" t="str">
        <f>INDEX(MSFD_Classified!$G$2:$G$506,Data!$N833,1)</f>
        <v>Bottom Fish</v>
      </c>
      <c r="Q833" t="str">
        <f>INDEX(MSFD_Classified!D$2:D$506,Data!$N833,1)</f>
        <v>D3 -Populations of all commercially exploited fish and shellfish</v>
      </c>
      <c r="R833" t="str">
        <f>INDEX(MSFD_Classified!E$2:E$506,Data!$N833,1)</f>
        <v>Fish</v>
      </c>
      <c r="S833" t="str">
        <f>INDEX(MSFD_Classified!F$2:F$506,Data!$N833,1)</f>
        <v/>
      </c>
    </row>
    <row r="834" spans="1:19" x14ac:dyDescent="0.25">
      <c r="A834" s="10">
        <v>7</v>
      </c>
      <c r="B834" s="10" t="s">
        <v>343</v>
      </c>
      <c r="C834" s="10" t="s">
        <v>397</v>
      </c>
      <c r="D834" s="6">
        <v>20</v>
      </c>
      <c r="E834" s="6" t="s">
        <v>8</v>
      </c>
      <c r="F834" s="10" t="s">
        <v>438</v>
      </c>
      <c r="G834" s="6" t="s">
        <v>346</v>
      </c>
      <c r="H834" s="6">
        <v>0</v>
      </c>
      <c r="I834" s="23">
        <v>3</v>
      </c>
      <c r="J834" s="6">
        <v>5</v>
      </c>
      <c r="K834" s="6">
        <v>3</v>
      </c>
      <c r="M834">
        <f>MATCH(LEFT(F834,LEN(F834)-5),MSFD_Classified!$G$2:$G$506,0)</f>
        <v>251</v>
      </c>
      <c r="N834">
        <v>251</v>
      </c>
      <c r="O834" t="str">
        <f t="shared" si="12"/>
        <v>Deepsea Selaceos 2000</v>
      </c>
      <c r="P834" t="str">
        <f>INDEX(MSFD_Classified!$G$2:$G$506,Data!$N834,1)</f>
        <v>Deepsea Selaceos</v>
      </c>
      <c r="Q834" t="str">
        <f>INDEX(MSFD_Classified!D$2:D$506,Data!$N834,1)</f>
        <v>D1 - Biological diversity</v>
      </c>
      <c r="R834" t="str">
        <f>INDEX(MSFD_Classified!E$2:E$506,Data!$N834,1)</f>
        <v>Fish</v>
      </c>
      <c r="S834" t="str">
        <f>INDEX(MSFD_Classified!F$2:F$506,Data!$N834,1)</f>
        <v>Sharks &amp; Rays</v>
      </c>
    </row>
    <row r="835" spans="1:19" x14ac:dyDescent="0.25">
      <c r="A835" s="10">
        <v>7</v>
      </c>
      <c r="B835" s="10" t="s">
        <v>343</v>
      </c>
      <c r="C835" s="10" t="s">
        <v>397</v>
      </c>
      <c r="D835" s="6">
        <v>20</v>
      </c>
      <c r="E835" s="6" t="s">
        <v>8</v>
      </c>
      <c r="F835" s="10" t="s">
        <v>439</v>
      </c>
      <c r="G835" s="6" t="s">
        <v>346</v>
      </c>
      <c r="H835" s="6">
        <v>0</v>
      </c>
      <c r="I835" s="23">
        <v>3</v>
      </c>
      <c r="J835" s="6">
        <v>5</v>
      </c>
      <c r="K835" s="6">
        <v>3.1</v>
      </c>
      <c r="M835">
        <f>MATCH(LEFT(F835,LEN(F835)-5),MSFD_Classified!$G$2:$G$506,0)</f>
        <v>251</v>
      </c>
      <c r="N835">
        <v>251</v>
      </c>
      <c r="O835" t="str">
        <f t="shared" ref="O835:O898" si="13">F835</f>
        <v>Deepsea Selaceos 2001</v>
      </c>
      <c r="P835" t="str">
        <f>INDEX(MSFD_Classified!$G$2:$G$506,Data!$N835,1)</f>
        <v>Deepsea Selaceos</v>
      </c>
      <c r="Q835" t="str">
        <f>INDEX(MSFD_Classified!D$2:D$506,Data!$N835,1)</f>
        <v>D1 - Biological diversity</v>
      </c>
      <c r="R835" t="str">
        <f>INDEX(MSFD_Classified!E$2:E$506,Data!$N835,1)</f>
        <v>Fish</v>
      </c>
      <c r="S835" t="str">
        <f>INDEX(MSFD_Classified!F$2:F$506,Data!$N835,1)</f>
        <v>Sharks &amp; Rays</v>
      </c>
    </row>
    <row r="836" spans="1:19" x14ac:dyDescent="0.25">
      <c r="A836" s="10">
        <v>7</v>
      </c>
      <c r="B836" s="10" t="s">
        <v>343</v>
      </c>
      <c r="C836" s="10" t="s">
        <v>397</v>
      </c>
      <c r="D836" s="6">
        <v>20</v>
      </c>
      <c r="E836" s="6" t="s">
        <v>8</v>
      </c>
      <c r="F836" s="10" t="s">
        <v>440</v>
      </c>
      <c r="G836" s="6" t="s">
        <v>346</v>
      </c>
      <c r="H836" s="6">
        <v>0</v>
      </c>
      <c r="I836" s="23">
        <v>3</v>
      </c>
      <c r="J836" s="6">
        <v>5</v>
      </c>
      <c r="K836" s="6">
        <v>2.9</v>
      </c>
      <c r="M836">
        <f>MATCH(LEFT(F836,LEN(F836)-5),MSFD_Classified!$G$2:$G$506,0)</f>
        <v>251</v>
      </c>
      <c r="N836">
        <v>251</v>
      </c>
      <c r="O836" t="str">
        <f t="shared" si="13"/>
        <v>Deepsea Selaceos 2002</v>
      </c>
      <c r="P836" t="str">
        <f>INDEX(MSFD_Classified!$G$2:$G$506,Data!$N836,1)</f>
        <v>Deepsea Selaceos</v>
      </c>
      <c r="Q836" t="str">
        <f>INDEX(MSFD_Classified!D$2:D$506,Data!$N836,1)</f>
        <v>D1 - Biological diversity</v>
      </c>
      <c r="R836" t="str">
        <f>INDEX(MSFD_Classified!E$2:E$506,Data!$N836,1)</f>
        <v>Fish</v>
      </c>
      <c r="S836" t="str">
        <f>INDEX(MSFD_Classified!F$2:F$506,Data!$N836,1)</f>
        <v>Sharks &amp; Rays</v>
      </c>
    </row>
    <row r="837" spans="1:19" x14ac:dyDescent="0.25">
      <c r="A837" s="10">
        <v>7</v>
      </c>
      <c r="B837" s="10" t="s">
        <v>343</v>
      </c>
      <c r="C837" s="10" t="s">
        <v>397</v>
      </c>
      <c r="D837" s="6">
        <v>20</v>
      </c>
      <c r="E837" s="6" t="s">
        <v>8</v>
      </c>
      <c r="F837" s="10" t="s">
        <v>441</v>
      </c>
      <c r="G837" s="6" t="s">
        <v>346</v>
      </c>
      <c r="H837" s="6">
        <v>0</v>
      </c>
      <c r="I837" s="23">
        <v>3</v>
      </c>
      <c r="J837" s="6">
        <v>5</v>
      </c>
      <c r="K837" s="6">
        <v>3.7</v>
      </c>
      <c r="M837">
        <f>MATCH(LEFT(F837,LEN(F837)-5),MSFD_Classified!$G$2:$G$506,0)</f>
        <v>251</v>
      </c>
      <c r="N837">
        <v>251</v>
      </c>
      <c r="O837" t="str">
        <f t="shared" si="13"/>
        <v>Deepsea Selaceos 2006</v>
      </c>
      <c r="P837" t="str">
        <f>INDEX(MSFD_Classified!$G$2:$G$506,Data!$N837,1)</f>
        <v>Deepsea Selaceos</v>
      </c>
      <c r="Q837" t="str">
        <f>INDEX(MSFD_Classified!D$2:D$506,Data!$N837,1)</f>
        <v>D1 - Biological diversity</v>
      </c>
      <c r="R837" t="str">
        <f>INDEX(MSFD_Classified!E$2:E$506,Data!$N837,1)</f>
        <v>Fish</v>
      </c>
      <c r="S837" t="str">
        <f>INDEX(MSFD_Classified!F$2:F$506,Data!$N837,1)</f>
        <v>Sharks &amp; Rays</v>
      </c>
    </row>
    <row r="838" spans="1:19" x14ac:dyDescent="0.25">
      <c r="A838" s="10">
        <v>7</v>
      </c>
      <c r="B838" s="10" t="s">
        <v>343</v>
      </c>
      <c r="C838" s="10" t="s">
        <v>397</v>
      </c>
      <c r="D838" s="6">
        <v>20</v>
      </c>
      <c r="E838" s="6" t="s">
        <v>8</v>
      </c>
      <c r="F838" s="10" t="s">
        <v>442</v>
      </c>
      <c r="G838" s="6" t="s">
        <v>346</v>
      </c>
      <c r="H838" s="6">
        <v>0</v>
      </c>
      <c r="I838" s="23">
        <v>3</v>
      </c>
      <c r="J838" s="6">
        <v>5</v>
      </c>
      <c r="K838" s="6">
        <v>4.2</v>
      </c>
      <c r="M838">
        <f>MATCH(LEFT(F838,LEN(F838)-5),MSFD_Classified!$G$2:$G$506,0)</f>
        <v>251</v>
      </c>
      <c r="N838">
        <v>251</v>
      </c>
      <c r="O838" t="str">
        <f t="shared" si="13"/>
        <v>Deepsea Selaceos 2007</v>
      </c>
      <c r="P838" t="str">
        <f>INDEX(MSFD_Classified!$G$2:$G$506,Data!$N838,1)</f>
        <v>Deepsea Selaceos</v>
      </c>
      <c r="Q838" t="str">
        <f>INDEX(MSFD_Classified!D$2:D$506,Data!$N838,1)</f>
        <v>D1 - Biological diversity</v>
      </c>
      <c r="R838" t="str">
        <f>INDEX(MSFD_Classified!E$2:E$506,Data!$N838,1)</f>
        <v>Fish</v>
      </c>
      <c r="S838" t="str">
        <f>INDEX(MSFD_Classified!F$2:F$506,Data!$N838,1)</f>
        <v>Sharks &amp; Rays</v>
      </c>
    </row>
    <row r="839" spans="1:19" x14ac:dyDescent="0.25">
      <c r="A839" s="10">
        <v>7</v>
      </c>
      <c r="B839" s="10" t="s">
        <v>343</v>
      </c>
      <c r="C839" s="10" t="s">
        <v>397</v>
      </c>
      <c r="D839" s="6">
        <v>20</v>
      </c>
      <c r="E839" s="6" t="s">
        <v>8</v>
      </c>
      <c r="F839" s="10" t="s">
        <v>443</v>
      </c>
      <c r="G839" s="6" t="s">
        <v>346</v>
      </c>
      <c r="H839" s="6">
        <v>0</v>
      </c>
      <c r="I839" s="23">
        <v>3</v>
      </c>
      <c r="J839" s="6">
        <v>5</v>
      </c>
      <c r="K839" s="6">
        <v>3.8</v>
      </c>
      <c r="M839">
        <f>MATCH(LEFT(F839,LEN(F839)-5),MSFD_Classified!$G$2:$G$506,0)</f>
        <v>251</v>
      </c>
      <c r="N839">
        <v>251</v>
      </c>
      <c r="O839" t="str">
        <f t="shared" si="13"/>
        <v>Deepsea Selaceos 2008</v>
      </c>
      <c r="P839" t="str">
        <f>INDEX(MSFD_Classified!$G$2:$G$506,Data!$N839,1)</f>
        <v>Deepsea Selaceos</v>
      </c>
      <c r="Q839" t="str">
        <f>INDEX(MSFD_Classified!D$2:D$506,Data!$N839,1)</f>
        <v>D1 - Biological diversity</v>
      </c>
      <c r="R839" t="str">
        <f>INDEX(MSFD_Classified!E$2:E$506,Data!$N839,1)</f>
        <v>Fish</v>
      </c>
      <c r="S839" t="str">
        <f>INDEX(MSFD_Classified!F$2:F$506,Data!$N839,1)</f>
        <v>Sharks &amp; Rays</v>
      </c>
    </row>
    <row r="840" spans="1:19" x14ac:dyDescent="0.25">
      <c r="A840" s="10">
        <v>7</v>
      </c>
      <c r="B840" s="10" t="s">
        <v>343</v>
      </c>
      <c r="C840" s="10" t="s">
        <v>397</v>
      </c>
      <c r="D840" s="6">
        <v>20</v>
      </c>
      <c r="E840" s="6" t="s">
        <v>8</v>
      </c>
      <c r="F840" s="10" t="s">
        <v>444</v>
      </c>
      <c r="G840" s="6" t="s">
        <v>346</v>
      </c>
      <c r="H840" s="6">
        <v>0</v>
      </c>
      <c r="I840" s="23">
        <v>3</v>
      </c>
      <c r="J840" s="6">
        <v>5</v>
      </c>
      <c r="K840" s="6">
        <v>3.5</v>
      </c>
      <c r="M840">
        <f>MATCH(LEFT(F840,LEN(F840)-5),MSFD_Classified!$G$2:$G$506,0)</f>
        <v>251</v>
      </c>
      <c r="N840">
        <v>251</v>
      </c>
      <c r="O840" t="str">
        <f t="shared" si="13"/>
        <v>Deepsea Selaceos 2009</v>
      </c>
      <c r="P840" t="str">
        <f>INDEX(MSFD_Classified!$G$2:$G$506,Data!$N840,1)</f>
        <v>Deepsea Selaceos</v>
      </c>
      <c r="Q840" t="str">
        <f>INDEX(MSFD_Classified!D$2:D$506,Data!$N840,1)</f>
        <v>D1 - Biological diversity</v>
      </c>
      <c r="R840" t="str">
        <f>INDEX(MSFD_Classified!E$2:E$506,Data!$N840,1)</f>
        <v>Fish</v>
      </c>
      <c r="S840" t="str">
        <f>INDEX(MSFD_Classified!F$2:F$506,Data!$N840,1)</f>
        <v>Sharks &amp; Rays</v>
      </c>
    </row>
    <row r="841" spans="1:19" x14ac:dyDescent="0.25">
      <c r="A841" s="10">
        <v>7</v>
      </c>
      <c r="B841" s="10" t="s">
        <v>343</v>
      </c>
      <c r="C841" s="10" t="s">
        <v>405</v>
      </c>
      <c r="D841" s="6">
        <v>46</v>
      </c>
      <c r="E841" s="6" t="s">
        <v>8</v>
      </c>
      <c r="F841" s="10" t="s">
        <v>438</v>
      </c>
      <c r="G841" s="6" t="s">
        <v>346</v>
      </c>
      <c r="H841" s="6">
        <v>0</v>
      </c>
      <c r="I841" s="23">
        <v>3</v>
      </c>
      <c r="J841" s="6">
        <v>5</v>
      </c>
      <c r="K841" s="6">
        <v>2.4</v>
      </c>
      <c r="M841">
        <f>MATCH(LEFT(F841,LEN(F841)-5),MSFD_Classified!$G$2:$G$506,0)</f>
        <v>251</v>
      </c>
      <c r="N841">
        <v>251</v>
      </c>
      <c r="O841" t="str">
        <f t="shared" si="13"/>
        <v>Deepsea Selaceos 2000</v>
      </c>
      <c r="P841" t="str">
        <f>INDEX(MSFD_Classified!$G$2:$G$506,Data!$N841,1)</f>
        <v>Deepsea Selaceos</v>
      </c>
      <c r="Q841" t="str">
        <f>INDEX(MSFD_Classified!D$2:D$506,Data!$N841,1)</f>
        <v>D1 - Biological diversity</v>
      </c>
      <c r="R841" t="str">
        <f>INDEX(MSFD_Classified!E$2:E$506,Data!$N841,1)</f>
        <v>Fish</v>
      </c>
      <c r="S841" t="str">
        <f>INDEX(MSFD_Classified!F$2:F$506,Data!$N841,1)</f>
        <v>Sharks &amp; Rays</v>
      </c>
    </row>
    <row r="842" spans="1:19" x14ac:dyDescent="0.25">
      <c r="A842" s="10">
        <v>7</v>
      </c>
      <c r="B842" s="10" t="s">
        <v>343</v>
      </c>
      <c r="C842" s="10" t="s">
        <v>405</v>
      </c>
      <c r="D842" s="6">
        <v>46</v>
      </c>
      <c r="E842" s="6" t="s">
        <v>8</v>
      </c>
      <c r="F842" s="10" t="s">
        <v>439</v>
      </c>
      <c r="G842" s="6" t="s">
        <v>346</v>
      </c>
      <c r="H842" s="6">
        <v>0</v>
      </c>
      <c r="I842" s="23">
        <v>3</v>
      </c>
      <c r="J842" s="6">
        <v>5</v>
      </c>
      <c r="K842" s="6">
        <v>1.9</v>
      </c>
      <c r="M842">
        <f>MATCH(LEFT(F842,LEN(F842)-5),MSFD_Classified!$G$2:$G$506,0)</f>
        <v>251</v>
      </c>
      <c r="N842">
        <v>251</v>
      </c>
      <c r="O842" t="str">
        <f t="shared" si="13"/>
        <v>Deepsea Selaceos 2001</v>
      </c>
      <c r="P842" t="str">
        <f>INDEX(MSFD_Classified!$G$2:$G$506,Data!$N842,1)</f>
        <v>Deepsea Selaceos</v>
      </c>
      <c r="Q842" t="str">
        <f>INDEX(MSFD_Classified!D$2:D$506,Data!$N842,1)</f>
        <v>D1 - Biological diversity</v>
      </c>
      <c r="R842" t="str">
        <f>INDEX(MSFD_Classified!E$2:E$506,Data!$N842,1)</f>
        <v>Fish</v>
      </c>
      <c r="S842" t="str">
        <f>INDEX(MSFD_Classified!F$2:F$506,Data!$N842,1)</f>
        <v>Sharks &amp; Rays</v>
      </c>
    </row>
    <row r="843" spans="1:19" x14ac:dyDescent="0.25">
      <c r="A843" s="10">
        <v>7</v>
      </c>
      <c r="B843" s="10" t="s">
        <v>343</v>
      </c>
      <c r="C843" s="10" t="s">
        <v>405</v>
      </c>
      <c r="D843" s="6">
        <v>46</v>
      </c>
      <c r="E843" s="6" t="s">
        <v>8</v>
      </c>
      <c r="F843" s="10" t="s">
        <v>440</v>
      </c>
      <c r="G843" s="6" t="s">
        <v>346</v>
      </c>
      <c r="H843" s="6">
        <v>0</v>
      </c>
      <c r="I843" s="23">
        <v>3</v>
      </c>
      <c r="J843" s="6">
        <v>5</v>
      </c>
      <c r="K843" s="6">
        <v>1.9</v>
      </c>
      <c r="M843">
        <f>MATCH(LEFT(F843,LEN(F843)-5),MSFD_Classified!$G$2:$G$506,0)</f>
        <v>251</v>
      </c>
      <c r="N843">
        <v>251</v>
      </c>
      <c r="O843" t="str">
        <f t="shared" si="13"/>
        <v>Deepsea Selaceos 2002</v>
      </c>
      <c r="P843" t="str">
        <f>INDEX(MSFD_Classified!$G$2:$G$506,Data!$N843,1)</f>
        <v>Deepsea Selaceos</v>
      </c>
      <c r="Q843" t="str">
        <f>INDEX(MSFD_Classified!D$2:D$506,Data!$N843,1)</f>
        <v>D1 - Biological diversity</v>
      </c>
      <c r="R843" t="str">
        <f>INDEX(MSFD_Classified!E$2:E$506,Data!$N843,1)</f>
        <v>Fish</v>
      </c>
      <c r="S843" t="str">
        <f>INDEX(MSFD_Classified!F$2:F$506,Data!$N843,1)</f>
        <v>Sharks &amp; Rays</v>
      </c>
    </row>
    <row r="844" spans="1:19" x14ac:dyDescent="0.25">
      <c r="A844" s="10">
        <v>7</v>
      </c>
      <c r="B844" s="10" t="s">
        <v>343</v>
      </c>
      <c r="C844" s="10" t="s">
        <v>405</v>
      </c>
      <c r="D844" s="6">
        <v>46</v>
      </c>
      <c r="E844" s="6" t="s">
        <v>8</v>
      </c>
      <c r="F844" s="10" t="s">
        <v>441</v>
      </c>
      <c r="G844" s="6" t="s">
        <v>346</v>
      </c>
      <c r="H844" s="6">
        <v>0</v>
      </c>
      <c r="I844" s="23">
        <v>3</v>
      </c>
      <c r="J844" s="6">
        <v>5</v>
      </c>
      <c r="K844" s="6">
        <v>2.5</v>
      </c>
      <c r="M844">
        <f>MATCH(LEFT(F844,LEN(F844)-5),MSFD_Classified!$G$2:$G$506,0)</f>
        <v>251</v>
      </c>
      <c r="N844">
        <v>251</v>
      </c>
      <c r="O844" t="str">
        <f t="shared" si="13"/>
        <v>Deepsea Selaceos 2006</v>
      </c>
      <c r="P844" t="str">
        <f>INDEX(MSFD_Classified!$G$2:$G$506,Data!$N844,1)</f>
        <v>Deepsea Selaceos</v>
      </c>
      <c r="Q844" t="str">
        <f>INDEX(MSFD_Classified!D$2:D$506,Data!$N844,1)</f>
        <v>D1 - Biological diversity</v>
      </c>
      <c r="R844" t="str">
        <f>INDEX(MSFD_Classified!E$2:E$506,Data!$N844,1)</f>
        <v>Fish</v>
      </c>
      <c r="S844" t="str">
        <f>INDEX(MSFD_Classified!F$2:F$506,Data!$N844,1)</f>
        <v>Sharks &amp; Rays</v>
      </c>
    </row>
    <row r="845" spans="1:19" x14ac:dyDescent="0.25">
      <c r="A845" s="10">
        <v>7</v>
      </c>
      <c r="B845" s="10" t="s">
        <v>343</v>
      </c>
      <c r="C845" s="10" t="s">
        <v>405</v>
      </c>
      <c r="D845" s="6">
        <v>46</v>
      </c>
      <c r="E845" s="6" t="s">
        <v>8</v>
      </c>
      <c r="F845" s="10" t="s">
        <v>442</v>
      </c>
      <c r="G845" s="6" t="s">
        <v>346</v>
      </c>
      <c r="H845" s="6">
        <v>0</v>
      </c>
      <c r="I845" s="23">
        <v>3</v>
      </c>
      <c r="J845" s="6">
        <v>5</v>
      </c>
      <c r="K845" s="6">
        <v>2</v>
      </c>
      <c r="M845">
        <f>MATCH(LEFT(F845,LEN(F845)-5),MSFD_Classified!$G$2:$G$506,0)</f>
        <v>251</v>
      </c>
      <c r="N845">
        <v>251</v>
      </c>
      <c r="O845" t="str">
        <f t="shared" si="13"/>
        <v>Deepsea Selaceos 2007</v>
      </c>
      <c r="P845" t="str">
        <f>INDEX(MSFD_Classified!$G$2:$G$506,Data!$N845,1)</f>
        <v>Deepsea Selaceos</v>
      </c>
      <c r="Q845" t="str">
        <f>INDEX(MSFD_Classified!D$2:D$506,Data!$N845,1)</f>
        <v>D1 - Biological diversity</v>
      </c>
      <c r="R845" t="str">
        <f>INDEX(MSFD_Classified!E$2:E$506,Data!$N845,1)</f>
        <v>Fish</v>
      </c>
      <c r="S845" t="str">
        <f>INDEX(MSFD_Classified!F$2:F$506,Data!$N845,1)</f>
        <v>Sharks &amp; Rays</v>
      </c>
    </row>
    <row r="846" spans="1:19" x14ac:dyDescent="0.25">
      <c r="A846" s="10">
        <v>7</v>
      </c>
      <c r="B846" s="10" t="s">
        <v>343</v>
      </c>
      <c r="C846" s="10" t="s">
        <v>405</v>
      </c>
      <c r="D846" s="6">
        <v>46</v>
      </c>
      <c r="E846" s="6" t="s">
        <v>8</v>
      </c>
      <c r="F846" s="10" t="s">
        <v>443</v>
      </c>
      <c r="G846" s="6" t="s">
        <v>346</v>
      </c>
      <c r="H846" s="6">
        <v>0</v>
      </c>
      <c r="I846" s="23">
        <v>3</v>
      </c>
      <c r="J846" s="6">
        <v>5</v>
      </c>
      <c r="K846" s="6">
        <v>2.2000000000000002</v>
      </c>
      <c r="M846">
        <f>MATCH(LEFT(F846,LEN(F846)-5),MSFD_Classified!$G$2:$G$506,0)</f>
        <v>251</v>
      </c>
      <c r="N846">
        <v>251</v>
      </c>
      <c r="O846" t="str">
        <f t="shared" si="13"/>
        <v>Deepsea Selaceos 2008</v>
      </c>
      <c r="P846" t="str">
        <f>INDEX(MSFD_Classified!$G$2:$G$506,Data!$N846,1)</f>
        <v>Deepsea Selaceos</v>
      </c>
      <c r="Q846" t="str">
        <f>INDEX(MSFD_Classified!D$2:D$506,Data!$N846,1)</f>
        <v>D1 - Biological diversity</v>
      </c>
      <c r="R846" t="str">
        <f>INDEX(MSFD_Classified!E$2:E$506,Data!$N846,1)</f>
        <v>Fish</v>
      </c>
      <c r="S846" t="str">
        <f>INDEX(MSFD_Classified!F$2:F$506,Data!$N846,1)</f>
        <v>Sharks &amp; Rays</v>
      </c>
    </row>
    <row r="847" spans="1:19" x14ac:dyDescent="0.25">
      <c r="A847" s="10">
        <v>7</v>
      </c>
      <c r="B847" s="10" t="s">
        <v>343</v>
      </c>
      <c r="C847" s="10" t="s">
        <v>405</v>
      </c>
      <c r="D847" s="6">
        <v>46</v>
      </c>
      <c r="E847" s="6" t="s">
        <v>8</v>
      </c>
      <c r="F847" s="10" t="s">
        <v>444</v>
      </c>
      <c r="G847" s="6" t="s">
        <v>346</v>
      </c>
      <c r="H847" s="6">
        <v>0</v>
      </c>
      <c r="I847" s="23">
        <v>3</v>
      </c>
      <c r="J847" s="6">
        <v>5</v>
      </c>
      <c r="K847" s="6">
        <v>1.9</v>
      </c>
      <c r="M847">
        <f>MATCH(LEFT(F847,LEN(F847)-5),MSFD_Classified!$G$2:$G$506,0)</f>
        <v>251</v>
      </c>
      <c r="N847">
        <v>251</v>
      </c>
      <c r="O847" t="str">
        <f t="shared" si="13"/>
        <v>Deepsea Selaceos 2009</v>
      </c>
      <c r="P847" t="str">
        <f>INDEX(MSFD_Classified!$G$2:$G$506,Data!$N847,1)</f>
        <v>Deepsea Selaceos</v>
      </c>
      <c r="Q847" t="str">
        <f>INDEX(MSFD_Classified!D$2:D$506,Data!$N847,1)</f>
        <v>D1 - Biological diversity</v>
      </c>
      <c r="R847" t="str">
        <f>INDEX(MSFD_Classified!E$2:E$506,Data!$N847,1)</f>
        <v>Fish</v>
      </c>
      <c r="S847" t="str">
        <f>INDEX(MSFD_Classified!F$2:F$506,Data!$N847,1)</f>
        <v>Sharks &amp; Rays</v>
      </c>
    </row>
    <row r="848" spans="1:19" x14ac:dyDescent="0.25">
      <c r="A848" s="10">
        <v>7</v>
      </c>
      <c r="B848" s="10" t="s">
        <v>343</v>
      </c>
      <c r="C848" s="10" t="s">
        <v>406</v>
      </c>
      <c r="D848" s="6">
        <v>4</v>
      </c>
      <c r="E848" s="20" t="s">
        <v>392</v>
      </c>
      <c r="F848" s="10" t="s">
        <v>445</v>
      </c>
      <c r="G848" s="6" t="s">
        <v>346</v>
      </c>
      <c r="H848" s="6">
        <v>0</v>
      </c>
      <c r="I848" s="23">
        <v>3</v>
      </c>
      <c r="J848" s="6">
        <v>5</v>
      </c>
      <c r="K848" s="6">
        <v>3.2</v>
      </c>
      <c r="M848">
        <f>MATCH(LEFT(F848,LEN(F848)-5),MSFD_Classified!$G$2:$G$506,0)</f>
        <v>252</v>
      </c>
      <c r="N848">
        <v>252</v>
      </c>
      <c r="O848" t="str">
        <f t="shared" si="13"/>
        <v>Pelagic Cephalopods 1987</v>
      </c>
      <c r="P848" t="str">
        <f>INDEX(MSFD_Classified!$G$2:$G$506,Data!$N848,1)</f>
        <v>Pelagic Cephalopods</v>
      </c>
      <c r="Q848" t="str">
        <f>INDEX(MSFD_Classified!D$2:D$506,Data!$N848,1)</f>
        <v>D1 - Biological diversity</v>
      </c>
      <c r="R848" t="str">
        <f>INDEX(MSFD_Classified!E$2:E$506,Data!$N848,1)</f>
        <v>Pelagic habitats</v>
      </c>
      <c r="S848" t="str">
        <f>INDEX(MSFD_Classified!F$2:F$506,Data!$N848,1)</f>
        <v>Cephalopods</v>
      </c>
    </row>
    <row r="849" spans="1:19" x14ac:dyDescent="0.25">
      <c r="A849" s="10">
        <v>7</v>
      </c>
      <c r="B849" s="10" t="s">
        <v>343</v>
      </c>
      <c r="C849" s="10" t="s">
        <v>406</v>
      </c>
      <c r="D849" s="6">
        <v>4</v>
      </c>
      <c r="E849" s="20" t="s">
        <v>392</v>
      </c>
      <c r="F849" s="10" t="s">
        <v>446</v>
      </c>
      <c r="G849" s="6" t="s">
        <v>346</v>
      </c>
      <c r="H849" s="6">
        <v>0</v>
      </c>
      <c r="I849" s="23">
        <v>3</v>
      </c>
      <c r="J849" s="6">
        <v>5</v>
      </c>
      <c r="K849" s="6">
        <v>3.7</v>
      </c>
      <c r="M849">
        <f>MATCH(LEFT(F849,LEN(F849)-5),MSFD_Classified!$G$2:$G$506,0)</f>
        <v>252</v>
      </c>
      <c r="N849">
        <v>252</v>
      </c>
      <c r="O849" t="str">
        <f t="shared" si="13"/>
        <v>Pelagic Cephalopods 1988</v>
      </c>
      <c r="P849" t="str">
        <f>INDEX(MSFD_Classified!$G$2:$G$506,Data!$N849,1)</f>
        <v>Pelagic Cephalopods</v>
      </c>
      <c r="Q849" t="str">
        <f>INDEX(MSFD_Classified!D$2:D$506,Data!$N849,1)</f>
        <v>D1 - Biological diversity</v>
      </c>
      <c r="R849" t="str">
        <f>INDEX(MSFD_Classified!E$2:E$506,Data!$N849,1)</f>
        <v>Pelagic habitats</v>
      </c>
      <c r="S849" t="str">
        <f>INDEX(MSFD_Classified!F$2:F$506,Data!$N849,1)</f>
        <v>Cephalopods</v>
      </c>
    </row>
    <row r="850" spans="1:19" x14ac:dyDescent="0.25">
      <c r="A850" s="10">
        <v>7</v>
      </c>
      <c r="B850" s="10" t="s">
        <v>343</v>
      </c>
      <c r="C850" s="10" t="s">
        <v>406</v>
      </c>
      <c r="D850" s="6">
        <v>4</v>
      </c>
      <c r="E850" s="20" t="s">
        <v>392</v>
      </c>
      <c r="F850" s="10" t="s">
        <v>447</v>
      </c>
      <c r="G850" s="6" t="s">
        <v>346</v>
      </c>
      <c r="H850" s="6">
        <v>0</v>
      </c>
      <c r="I850" s="23">
        <v>3</v>
      </c>
      <c r="J850" s="6">
        <v>5</v>
      </c>
      <c r="K850" s="6">
        <v>2.9</v>
      </c>
      <c r="M850">
        <f>MATCH(LEFT(F850,LEN(F850)-5),MSFD_Classified!$G$2:$G$506,0)</f>
        <v>252</v>
      </c>
      <c r="N850">
        <v>252</v>
      </c>
      <c r="O850" t="str">
        <f t="shared" si="13"/>
        <v>Pelagic Cephalopods 1999</v>
      </c>
      <c r="P850" t="str">
        <f>INDEX(MSFD_Classified!$G$2:$G$506,Data!$N850,1)</f>
        <v>Pelagic Cephalopods</v>
      </c>
      <c r="Q850" t="str">
        <f>INDEX(MSFD_Classified!D$2:D$506,Data!$N850,1)</f>
        <v>D1 - Biological diversity</v>
      </c>
      <c r="R850" t="str">
        <f>INDEX(MSFD_Classified!E$2:E$506,Data!$N850,1)</f>
        <v>Pelagic habitats</v>
      </c>
      <c r="S850" t="str">
        <f>INDEX(MSFD_Classified!F$2:F$506,Data!$N850,1)</f>
        <v>Cephalopods</v>
      </c>
    </row>
    <row r="851" spans="1:19" x14ac:dyDescent="0.25">
      <c r="A851" s="10">
        <v>7</v>
      </c>
      <c r="B851" s="10" t="s">
        <v>343</v>
      </c>
      <c r="C851" s="10" t="s">
        <v>406</v>
      </c>
      <c r="D851" s="6">
        <v>4</v>
      </c>
      <c r="E851" s="20" t="s">
        <v>392</v>
      </c>
      <c r="F851" s="10" t="s">
        <v>448</v>
      </c>
      <c r="G851" s="6" t="s">
        <v>346</v>
      </c>
      <c r="H851" s="6">
        <v>0</v>
      </c>
      <c r="I851" s="23">
        <v>3</v>
      </c>
      <c r="J851" s="6">
        <v>5</v>
      </c>
      <c r="K851" s="6">
        <v>2.8</v>
      </c>
      <c r="M851">
        <f>MATCH(LEFT(F851,LEN(F851)-5),MSFD_Classified!$G$2:$G$506,0)</f>
        <v>252</v>
      </c>
      <c r="N851">
        <v>252</v>
      </c>
      <c r="O851" t="str">
        <f t="shared" si="13"/>
        <v>Pelagic Cephalopods 1990</v>
      </c>
      <c r="P851" t="str">
        <f>INDEX(MSFD_Classified!$G$2:$G$506,Data!$N851,1)</f>
        <v>Pelagic Cephalopods</v>
      </c>
      <c r="Q851" t="str">
        <f>INDEX(MSFD_Classified!D$2:D$506,Data!$N851,1)</f>
        <v>D1 - Biological diversity</v>
      </c>
      <c r="R851" t="str">
        <f>INDEX(MSFD_Classified!E$2:E$506,Data!$N851,1)</f>
        <v>Pelagic habitats</v>
      </c>
      <c r="S851" t="str">
        <f>INDEX(MSFD_Classified!F$2:F$506,Data!$N851,1)</f>
        <v>Cephalopods</v>
      </c>
    </row>
    <row r="852" spans="1:19" x14ac:dyDescent="0.25">
      <c r="A852" s="10">
        <v>7</v>
      </c>
      <c r="B852" s="10" t="s">
        <v>343</v>
      </c>
      <c r="C852" s="10" t="s">
        <v>406</v>
      </c>
      <c r="D852" s="6">
        <v>4</v>
      </c>
      <c r="E852" s="20" t="s">
        <v>392</v>
      </c>
      <c r="F852" s="10" t="s">
        <v>449</v>
      </c>
      <c r="G852" s="6" t="s">
        <v>346</v>
      </c>
      <c r="H852" s="6">
        <v>0</v>
      </c>
      <c r="I852" s="23">
        <v>3</v>
      </c>
      <c r="J852" s="6">
        <v>5</v>
      </c>
      <c r="K852" s="6">
        <v>2.9</v>
      </c>
      <c r="M852">
        <f>MATCH(LEFT(F852,LEN(F852)-5),MSFD_Classified!$G$2:$G$506,0)</f>
        <v>252</v>
      </c>
      <c r="N852">
        <v>252</v>
      </c>
      <c r="O852" t="str">
        <f t="shared" si="13"/>
        <v>Pelagic Cephalopods 1991</v>
      </c>
      <c r="P852" t="str">
        <f>INDEX(MSFD_Classified!$G$2:$G$506,Data!$N852,1)</f>
        <v>Pelagic Cephalopods</v>
      </c>
      <c r="Q852" t="str">
        <f>INDEX(MSFD_Classified!D$2:D$506,Data!$N852,1)</f>
        <v>D1 - Biological diversity</v>
      </c>
      <c r="R852" t="str">
        <f>INDEX(MSFD_Classified!E$2:E$506,Data!$N852,1)</f>
        <v>Pelagic habitats</v>
      </c>
      <c r="S852" t="str">
        <f>INDEX(MSFD_Classified!F$2:F$506,Data!$N852,1)</f>
        <v>Cephalopods</v>
      </c>
    </row>
    <row r="853" spans="1:19" x14ac:dyDescent="0.25">
      <c r="A853" s="10">
        <v>7</v>
      </c>
      <c r="B853" s="10" t="s">
        <v>343</v>
      </c>
      <c r="C853" s="10" t="s">
        <v>406</v>
      </c>
      <c r="D853" s="6">
        <v>4</v>
      </c>
      <c r="E853" s="20" t="s">
        <v>392</v>
      </c>
      <c r="F853" s="10" t="s">
        <v>450</v>
      </c>
      <c r="G853" s="6" t="s">
        <v>346</v>
      </c>
      <c r="H853" s="6">
        <v>0</v>
      </c>
      <c r="I853" s="23">
        <v>3</v>
      </c>
      <c r="J853" s="6">
        <v>5</v>
      </c>
      <c r="K853" s="6">
        <v>3</v>
      </c>
      <c r="M853">
        <f>MATCH(LEFT(F853,LEN(F853)-5),MSFD_Classified!$G$2:$G$506,0)</f>
        <v>252</v>
      </c>
      <c r="N853">
        <v>252</v>
      </c>
      <c r="O853" t="str">
        <f t="shared" si="13"/>
        <v>Pelagic Cephalopods 1992</v>
      </c>
      <c r="P853" t="str">
        <f>INDEX(MSFD_Classified!$G$2:$G$506,Data!$N853,1)</f>
        <v>Pelagic Cephalopods</v>
      </c>
      <c r="Q853" t="str">
        <f>INDEX(MSFD_Classified!D$2:D$506,Data!$N853,1)</f>
        <v>D1 - Biological diversity</v>
      </c>
      <c r="R853" t="str">
        <f>INDEX(MSFD_Classified!E$2:E$506,Data!$N853,1)</f>
        <v>Pelagic habitats</v>
      </c>
      <c r="S853" t="str">
        <f>INDEX(MSFD_Classified!F$2:F$506,Data!$N853,1)</f>
        <v>Cephalopods</v>
      </c>
    </row>
    <row r="854" spans="1:19" x14ac:dyDescent="0.25">
      <c r="A854" s="10">
        <v>7</v>
      </c>
      <c r="B854" s="10" t="s">
        <v>343</v>
      </c>
      <c r="C854" s="10" t="s">
        <v>406</v>
      </c>
      <c r="D854" s="6">
        <v>4</v>
      </c>
      <c r="E854" s="20" t="s">
        <v>392</v>
      </c>
      <c r="F854" s="10" t="s">
        <v>451</v>
      </c>
      <c r="G854" s="6" t="s">
        <v>346</v>
      </c>
      <c r="H854" s="6">
        <v>0</v>
      </c>
      <c r="I854" s="23">
        <v>3</v>
      </c>
      <c r="J854" s="6">
        <v>5</v>
      </c>
      <c r="K854" s="6">
        <v>2.1</v>
      </c>
      <c r="M854">
        <f>MATCH(LEFT(F854,LEN(F854)-5),MSFD_Classified!$G$2:$G$506,0)</f>
        <v>252</v>
      </c>
      <c r="N854">
        <v>252</v>
      </c>
      <c r="O854" t="str">
        <f t="shared" si="13"/>
        <v>Pelagic Cephalopods 1993</v>
      </c>
      <c r="P854" t="str">
        <f>INDEX(MSFD_Classified!$G$2:$G$506,Data!$N854,1)</f>
        <v>Pelagic Cephalopods</v>
      </c>
      <c r="Q854" t="str">
        <f>INDEX(MSFD_Classified!D$2:D$506,Data!$N854,1)</f>
        <v>D1 - Biological diversity</v>
      </c>
      <c r="R854" t="str">
        <f>INDEX(MSFD_Classified!E$2:E$506,Data!$N854,1)</f>
        <v>Pelagic habitats</v>
      </c>
      <c r="S854" t="str">
        <f>INDEX(MSFD_Classified!F$2:F$506,Data!$N854,1)</f>
        <v>Cephalopods</v>
      </c>
    </row>
    <row r="855" spans="1:19" x14ac:dyDescent="0.25">
      <c r="A855" s="10">
        <v>7</v>
      </c>
      <c r="B855" s="10" t="s">
        <v>343</v>
      </c>
      <c r="C855" s="10" t="s">
        <v>406</v>
      </c>
      <c r="D855" s="6">
        <v>4</v>
      </c>
      <c r="E855" s="20" t="s">
        <v>392</v>
      </c>
      <c r="F855" s="10" t="s">
        <v>452</v>
      </c>
      <c r="G855" s="6" t="s">
        <v>346</v>
      </c>
      <c r="H855" s="6">
        <v>0</v>
      </c>
      <c r="I855" s="23">
        <v>3</v>
      </c>
      <c r="J855" s="6">
        <v>5</v>
      </c>
      <c r="K855" s="6">
        <v>2.2000000000000002</v>
      </c>
      <c r="M855">
        <f>MATCH(LEFT(F855,LEN(F855)-5),MSFD_Classified!$G$2:$G$506,0)</f>
        <v>252</v>
      </c>
      <c r="N855">
        <v>252</v>
      </c>
      <c r="O855" t="str">
        <f t="shared" si="13"/>
        <v>Pelagic Cephalopods 1994</v>
      </c>
      <c r="P855" t="str">
        <f>INDEX(MSFD_Classified!$G$2:$G$506,Data!$N855,1)</f>
        <v>Pelagic Cephalopods</v>
      </c>
      <c r="Q855" t="str">
        <f>INDEX(MSFD_Classified!D$2:D$506,Data!$N855,1)</f>
        <v>D1 - Biological diversity</v>
      </c>
      <c r="R855" t="str">
        <f>INDEX(MSFD_Classified!E$2:E$506,Data!$N855,1)</f>
        <v>Pelagic habitats</v>
      </c>
      <c r="S855" t="str">
        <f>INDEX(MSFD_Classified!F$2:F$506,Data!$N855,1)</f>
        <v>Cephalopods</v>
      </c>
    </row>
    <row r="856" spans="1:19" x14ac:dyDescent="0.25">
      <c r="A856" s="10">
        <v>7</v>
      </c>
      <c r="B856" s="10" t="s">
        <v>343</v>
      </c>
      <c r="C856" s="10" t="s">
        <v>406</v>
      </c>
      <c r="D856" s="6">
        <v>4</v>
      </c>
      <c r="E856" s="20" t="s">
        <v>392</v>
      </c>
      <c r="F856" s="10" t="s">
        <v>453</v>
      </c>
      <c r="G856" s="6" t="s">
        <v>346</v>
      </c>
      <c r="H856" s="6">
        <v>0</v>
      </c>
      <c r="I856" s="23">
        <v>3</v>
      </c>
      <c r="J856" s="6">
        <v>5</v>
      </c>
      <c r="K856" s="6">
        <v>2.2999999999999998</v>
      </c>
      <c r="M856">
        <f>MATCH(LEFT(F856,LEN(F856)-5),MSFD_Classified!$G$2:$G$506,0)</f>
        <v>252</v>
      </c>
      <c r="N856">
        <v>252</v>
      </c>
      <c r="O856" t="str">
        <f t="shared" si="13"/>
        <v>Pelagic Cephalopods 1995</v>
      </c>
      <c r="P856" t="str">
        <f>INDEX(MSFD_Classified!$G$2:$G$506,Data!$N856,1)</f>
        <v>Pelagic Cephalopods</v>
      </c>
      <c r="Q856" t="str">
        <f>INDEX(MSFD_Classified!D$2:D$506,Data!$N856,1)</f>
        <v>D1 - Biological diversity</v>
      </c>
      <c r="R856" t="str">
        <f>INDEX(MSFD_Classified!E$2:E$506,Data!$N856,1)</f>
        <v>Pelagic habitats</v>
      </c>
      <c r="S856" t="str">
        <f>INDEX(MSFD_Classified!F$2:F$506,Data!$N856,1)</f>
        <v>Cephalopods</v>
      </c>
    </row>
    <row r="857" spans="1:19" x14ac:dyDescent="0.25">
      <c r="A857" s="10">
        <v>7</v>
      </c>
      <c r="B857" s="10" t="s">
        <v>343</v>
      </c>
      <c r="C857" s="10" t="s">
        <v>406</v>
      </c>
      <c r="D857" s="6">
        <v>4</v>
      </c>
      <c r="E857" s="20" t="s">
        <v>392</v>
      </c>
      <c r="F857" s="10" t="s">
        <v>454</v>
      </c>
      <c r="G857" s="6" t="s">
        <v>346</v>
      </c>
      <c r="H857" s="6">
        <v>0</v>
      </c>
      <c r="I857" s="23">
        <v>3</v>
      </c>
      <c r="J857" s="6">
        <v>5</v>
      </c>
      <c r="K857" s="6">
        <v>3.2</v>
      </c>
      <c r="M857">
        <f>MATCH(LEFT(F857,LEN(F857)-5),MSFD_Classified!$G$2:$G$506,0)</f>
        <v>252</v>
      </c>
      <c r="N857">
        <v>252</v>
      </c>
      <c r="O857" t="str">
        <f t="shared" si="13"/>
        <v>Pelagic Cephalopods 1996</v>
      </c>
      <c r="P857" t="str">
        <f>INDEX(MSFD_Classified!$G$2:$G$506,Data!$N857,1)</f>
        <v>Pelagic Cephalopods</v>
      </c>
      <c r="Q857" t="str">
        <f>INDEX(MSFD_Classified!D$2:D$506,Data!$N857,1)</f>
        <v>D1 - Biological diversity</v>
      </c>
      <c r="R857" t="str">
        <f>INDEX(MSFD_Classified!E$2:E$506,Data!$N857,1)</f>
        <v>Pelagic habitats</v>
      </c>
      <c r="S857" t="str">
        <f>INDEX(MSFD_Classified!F$2:F$506,Data!$N857,1)</f>
        <v>Cephalopods</v>
      </c>
    </row>
    <row r="858" spans="1:19" x14ac:dyDescent="0.25">
      <c r="A858" s="10">
        <v>7</v>
      </c>
      <c r="B858" s="10" t="s">
        <v>343</v>
      </c>
      <c r="C858" s="10" t="s">
        <v>406</v>
      </c>
      <c r="D858" s="6">
        <v>4</v>
      </c>
      <c r="E858" s="20" t="s">
        <v>392</v>
      </c>
      <c r="F858" s="10" t="s">
        <v>455</v>
      </c>
      <c r="G858" s="6" t="s">
        <v>346</v>
      </c>
      <c r="H858" s="6">
        <v>0</v>
      </c>
      <c r="I858" s="23">
        <v>3</v>
      </c>
      <c r="J858" s="6">
        <v>5</v>
      </c>
      <c r="K858" s="6">
        <v>2.5</v>
      </c>
      <c r="M858">
        <f>MATCH(LEFT(F858,LEN(F858)-5),MSFD_Classified!$G$2:$G$506,0)</f>
        <v>252</v>
      </c>
      <c r="N858">
        <v>252</v>
      </c>
      <c r="O858" t="str">
        <f t="shared" si="13"/>
        <v>Pelagic Cephalopods 1997</v>
      </c>
      <c r="P858" t="str">
        <f>INDEX(MSFD_Classified!$G$2:$G$506,Data!$N858,1)</f>
        <v>Pelagic Cephalopods</v>
      </c>
      <c r="Q858" t="str">
        <f>INDEX(MSFD_Classified!D$2:D$506,Data!$N858,1)</f>
        <v>D1 - Biological diversity</v>
      </c>
      <c r="R858" t="str">
        <f>INDEX(MSFD_Classified!E$2:E$506,Data!$N858,1)</f>
        <v>Pelagic habitats</v>
      </c>
      <c r="S858" t="str">
        <f>INDEX(MSFD_Classified!F$2:F$506,Data!$N858,1)</f>
        <v>Cephalopods</v>
      </c>
    </row>
    <row r="859" spans="1:19" x14ac:dyDescent="0.25">
      <c r="A859" s="10">
        <v>7</v>
      </c>
      <c r="B859" s="10" t="s">
        <v>343</v>
      </c>
      <c r="C859" s="10" t="s">
        <v>406</v>
      </c>
      <c r="D859" s="6">
        <v>4</v>
      </c>
      <c r="E859" s="20" t="s">
        <v>392</v>
      </c>
      <c r="F859" s="10" t="s">
        <v>456</v>
      </c>
      <c r="G859" s="6" t="s">
        <v>346</v>
      </c>
      <c r="H859" s="6">
        <v>0</v>
      </c>
      <c r="I859" s="23">
        <v>3</v>
      </c>
      <c r="J859" s="6">
        <v>5</v>
      </c>
      <c r="K859" s="6">
        <v>2.4</v>
      </c>
      <c r="M859">
        <f>MATCH(LEFT(F859,LEN(F859)-5),MSFD_Classified!$G$2:$G$506,0)</f>
        <v>252</v>
      </c>
      <c r="N859">
        <v>252</v>
      </c>
      <c r="O859" t="str">
        <f t="shared" si="13"/>
        <v>Pelagic Cephalopods 1998</v>
      </c>
      <c r="P859" t="str">
        <f>INDEX(MSFD_Classified!$G$2:$G$506,Data!$N859,1)</f>
        <v>Pelagic Cephalopods</v>
      </c>
      <c r="Q859" t="str">
        <f>INDEX(MSFD_Classified!D$2:D$506,Data!$N859,1)</f>
        <v>D1 - Biological diversity</v>
      </c>
      <c r="R859" t="str">
        <f>INDEX(MSFD_Classified!E$2:E$506,Data!$N859,1)</f>
        <v>Pelagic habitats</v>
      </c>
      <c r="S859" t="str">
        <f>INDEX(MSFD_Classified!F$2:F$506,Data!$N859,1)</f>
        <v>Cephalopods</v>
      </c>
    </row>
    <row r="860" spans="1:19" x14ac:dyDescent="0.25">
      <c r="A860" s="10">
        <v>7</v>
      </c>
      <c r="B860" s="10" t="s">
        <v>343</v>
      </c>
      <c r="C860" s="10" t="s">
        <v>406</v>
      </c>
      <c r="D860" s="6">
        <v>4</v>
      </c>
      <c r="E860" s="20" t="s">
        <v>392</v>
      </c>
      <c r="F860" s="10" t="s">
        <v>447</v>
      </c>
      <c r="G860" s="6" t="s">
        <v>346</v>
      </c>
      <c r="H860" s="6">
        <v>0</v>
      </c>
      <c r="I860" s="23">
        <v>3</v>
      </c>
      <c r="J860" s="6">
        <v>5</v>
      </c>
      <c r="K860" s="6">
        <v>1.8</v>
      </c>
      <c r="M860">
        <f>MATCH(LEFT(F860,LEN(F860)-5),MSFD_Classified!$G$2:$G$506,0)</f>
        <v>252</v>
      </c>
      <c r="N860">
        <v>252</v>
      </c>
      <c r="O860" t="str">
        <f t="shared" si="13"/>
        <v>Pelagic Cephalopods 1999</v>
      </c>
      <c r="P860" t="str">
        <f>INDEX(MSFD_Classified!$G$2:$G$506,Data!$N860,1)</f>
        <v>Pelagic Cephalopods</v>
      </c>
      <c r="Q860" t="str">
        <f>INDEX(MSFD_Classified!D$2:D$506,Data!$N860,1)</f>
        <v>D1 - Biological diversity</v>
      </c>
      <c r="R860" t="str">
        <f>INDEX(MSFD_Classified!E$2:E$506,Data!$N860,1)</f>
        <v>Pelagic habitats</v>
      </c>
      <c r="S860" t="str">
        <f>INDEX(MSFD_Classified!F$2:F$506,Data!$N860,1)</f>
        <v>Cephalopods</v>
      </c>
    </row>
    <row r="861" spans="1:19" x14ac:dyDescent="0.25">
      <c r="A861" s="10">
        <v>7</v>
      </c>
      <c r="B861" s="10" t="s">
        <v>343</v>
      </c>
      <c r="C861" s="10" t="s">
        <v>406</v>
      </c>
      <c r="D861" s="6">
        <v>4</v>
      </c>
      <c r="E861" s="20" t="s">
        <v>392</v>
      </c>
      <c r="F861" s="10" t="s">
        <v>457</v>
      </c>
      <c r="G861" s="6" t="s">
        <v>346</v>
      </c>
      <c r="H861" s="6">
        <v>0</v>
      </c>
      <c r="I861" s="23">
        <v>3</v>
      </c>
      <c r="J861" s="6">
        <v>5</v>
      </c>
      <c r="K861" s="6">
        <v>2.8</v>
      </c>
      <c r="M861">
        <f>MATCH(LEFT(F861,LEN(F861)-5),MSFD_Classified!$G$2:$G$506,0)</f>
        <v>252</v>
      </c>
      <c r="N861">
        <v>252</v>
      </c>
      <c r="O861" t="str">
        <f t="shared" si="13"/>
        <v>Pelagic Cephalopods 2000</v>
      </c>
      <c r="P861" t="str">
        <f>INDEX(MSFD_Classified!$G$2:$G$506,Data!$N861,1)</f>
        <v>Pelagic Cephalopods</v>
      </c>
      <c r="Q861" t="str">
        <f>INDEX(MSFD_Classified!D$2:D$506,Data!$N861,1)</f>
        <v>D1 - Biological diversity</v>
      </c>
      <c r="R861" t="str">
        <f>INDEX(MSFD_Classified!E$2:E$506,Data!$N861,1)</f>
        <v>Pelagic habitats</v>
      </c>
      <c r="S861" t="str">
        <f>INDEX(MSFD_Classified!F$2:F$506,Data!$N861,1)</f>
        <v>Cephalopods</v>
      </c>
    </row>
    <row r="862" spans="1:19" x14ac:dyDescent="0.25">
      <c r="A862" s="10">
        <v>7</v>
      </c>
      <c r="B862" s="10" t="s">
        <v>343</v>
      </c>
      <c r="C862" s="10" t="s">
        <v>406</v>
      </c>
      <c r="D862" s="6">
        <v>4</v>
      </c>
      <c r="E862" s="20" t="s">
        <v>392</v>
      </c>
      <c r="F862" s="10" t="s">
        <v>458</v>
      </c>
      <c r="G862" s="6" t="s">
        <v>346</v>
      </c>
      <c r="H862" s="6">
        <v>0</v>
      </c>
      <c r="I862" s="23">
        <v>3</v>
      </c>
      <c r="J862" s="6">
        <v>5</v>
      </c>
      <c r="K862" s="6">
        <v>2.8</v>
      </c>
      <c r="M862">
        <f>MATCH(LEFT(F862,LEN(F862)-5),MSFD_Classified!$G$2:$G$506,0)</f>
        <v>252</v>
      </c>
      <c r="N862">
        <v>252</v>
      </c>
      <c r="O862" t="str">
        <f t="shared" si="13"/>
        <v>Pelagic Cephalopods 2001</v>
      </c>
      <c r="P862" t="str">
        <f>INDEX(MSFD_Classified!$G$2:$G$506,Data!$N862,1)</f>
        <v>Pelagic Cephalopods</v>
      </c>
      <c r="Q862" t="str">
        <f>INDEX(MSFD_Classified!D$2:D$506,Data!$N862,1)</f>
        <v>D1 - Biological diversity</v>
      </c>
      <c r="R862" t="str">
        <f>INDEX(MSFD_Classified!E$2:E$506,Data!$N862,1)</f>
        <v>Pelagic habitats</v>
      </c>
      <c r="S862" t="str">
        <f>INDEX(MSFD_Classified!F$2:F$506,Data!$N862,1)</f>
        <v>Cephalopods</v>
      </c>
    </row>
    <row r="863" spans="1:19" x14ac:dyDescent="0.25">
      <c r="A863" s="10">
        <v>7</v>
      </c>
      <c r="B863" s="10" t="s">
        <v>343</v>
      </c>
      <c r="C863" s="10" t="s">
        <v>406</v>
      </c>
      <c r="D863" s="6">
        <v>4</v>
      </c>
      <c r="E863" s="20" t="s">
        <v>392</v>
      </c>
      <c r="F863" s="10" t="s">
        <v>459</v>
      </c>
      <c r="G863" s="6" t="s">
        <v>346</v>
      </c>
      <c r="H863" s="6">
        <v>0</v>
      </c>
      <c r="I863" s="23">
        <v>3</v>
      </c>
      <c r="J863" s="6">
        <v>5</v>
      </c>
      <c r="K863" s="6">
        <v>2.7</v>
      </c>
      <c r="M863">
        <f>MATCH(LEFT(F863,LEN(F863)-5),MSFD_Classified!$G$2:$G$506,0)</f>
        <v>252</v>
      </c>
      <c r="N863">
        <v>252</v>
      </c>
      <c r="O863" t="str">
        <f t="shared" si="13"/>
        <v>Pelagic Cephalopods 2002</v>
      </c>
      <c r="P863" t="str">
        <f>INDEX(MSFD_Classified!$G$2:$G$506,Data!$N863,1)</f>
        <v>Pelagic Cephalopods</v>
      </c>
      <c r="Q863" t="str">
        <f>INDEX(MSFD_Classified!D$2:D$506,Data!$N863,1)</f>
        <v>D1 - Biological diversity</v>
      </c>
      <c r="R863" t="str">
        <f>INDEX(MSFD_Classified!E$2:E$506,Data!$N863,1)</f>
        <v>Pelagic habitats</v>
      </c>
      <c r="S863" t="str">
        <f>INDEX(MSFD_Classified!F$2:F$506,Data!$N863,1)</f>
        <v>Cephalopods</v>
      </c>
    </row>
    <row r="864" spans="1:19" x14ac:dyDescent="0.25">
      <c r="A864" s="10">
        <v>7</v>
      </c>
      <c r="B864" s="10" t="s">
        <v>343</v>
      </c>
      <c r="C864" s="10" t="s">
        <v>406</v>
      </c>
      <c r="D864" s="6">
        <v>4</v>
      </c>
      <c r="E864" s="20" t="s">
        <v>392</v>
      </c>
      <c r="F864" s="10" t="s">
        <v>460</v>
      </c>
      <c r="G864" s="6" t="s">
        <v>346</v>
      </c>
      <c r="H864" s="6">
        <v>0</v>
      </c>
      <c r="I864" s="23">
        <v>3</v>
      </c>
      <c r="J864" s="6">
        <v>5</v>
      </c>
      <c r="K864" s="6">
        <v>2.6</v>
      </c>
      <c r="M864">
        <f>MATCH(LEFT(F864,LEN(F864)-5),MSFD_Classified!$G$2:$G$506,0)</f>
        <v>252</v>
      </c>
      <c r="N864">
        <v>252</v>
      </c>
      <c r="O864" t="str">
        <f t="shared" si="13"/>
        <v>Pelagic Cephalopods 2003</v>
      </c>
      <c r="P864" t="str">
        <f>INDEX(MSFD_Classified!$G$2:$G$506,Data!$N864,1)</f>
        <v>Pelagic Cephalopods</v>
      </c>
      <c r="Q864" t="str">
        <f>INDEX(MSFD_Classified!D$2:D$506,Data!$N864,1)</f>
        <v>D1 - Biological diversity</v>
      </c>
      <c r="R864" t="str">
        <f>INDEX(MSFD_Classified!E$2:E$506,Data!$N864,1)</f>
        <v>Pelagic habitats</v>
      </c>
      <c r="S864" t="str">
        <f>INDEX(MSFD_Classified!F$2:F$506,Data!$N864,1)</f>
        <v>Cephalopods</v>
      </c>
    </row>
    <row r="865" spans="1:19" x14ac:dyDescent="0.25">
      <c r="A865" s="10">
        <v>7</v>
      </c>
      <c r="B865" s="10" t="s">
        <v>343</v>
      </c>
      <c r="C865" s="10" t="s">
        <v>406</v>
      </c>
      <c r="D865" s="6">
        <v>4</v>
      </c>
      <c r="E865" s="20" t="s">
        <v>392</v>
      </c>
      <c r="F865" s="10" t="s">
        <v>461</v>
      </c>
      <c r="G865" s="6" t="s">
        <v>346</v>
      </c>
      <c r="H865" s="6">
        <v>0</v>
      </c>
      <c r="I865" s="23">
        <v>3</v>
      </c>
      <c r="J865" s="6">
        <v>5</v>
      </c>
      <c r="K865" s="6">
        <v>3.9</v>
      </c>
      <c r="M865">
        <f>MATCH(LEFT(F865,LEN(F865)-5),MSFD_Classified!$G$2:$G$506,0)</f>
        <v>252</v>
      </c>
      <c r="N865">
        <v>252</v>
      </c>
      <c r="O865" t="str">
        <f t="shared" si="13"/>
        <v>Pelagic Cephalopods 2004</v>
      </c>
      <c r="P865" t="str">
        <f>INDEX(MSFD_Classified!$G$2:$G$506,Data!$N865,1)</f>
        <v>Pelagic Cephalopods</v>
      </c>
      <c r="Q865" t="str">
        <f>INDEX(MSFD_Classified!D$2:D$506,Data!$N865,1)</f>
        <v>D1 - Biological diversity</v>
      </c>
      <c r="R865" t="str">
        <f>INDEX(MSFD_Classified!E$2:E$506,Data!$N865,1)</f>
        <v>Pelagic habitats</v>
      </c>
      <c r="S865" t="str">
        <f>INDEX(MSFD_Classified!F$2:F$506,Data!$N865,1)</f>
        <v>Cephalopods</v>
      </c>
    </row>
    <row r="866" spans="1:19" x14ac:dyDescent="0.25">
      <c r="A866" s="10">
        <v>7</v>
      </c>
      <c r="B866" s="10" t="s">
        <v>343</v>
      </c>
      <c r="C866" s="10" t="s">
        <v>406</v>
      </c>
      <c r="D866" s="6">
        <v>4</v>
      </c>
      <c r="E866" s="20" t="s">
        <v>392</v>
      </c>
      <c r="F866" s="10" t="s">
        <v>462</v>
      </c>
      <c r="G866" s="6" t="s">
        <v>346</v>
      </c>
      <c r="H866" s="6">
        <v>0</v>
      </c>
      <c r="I866" s="23">
        <v>3</v>
      </c>
      <c r="J866" s="6">
        <v>5</v>
      </c>
      <c r="K866" s="6">
        <v>2.9</v>
      </c>
      <c r="M866">
        <f>MATCH(LEFT(F866,LEN(F866)-5),MSFD_Classified!$G$2:$G$506,0)</f>
        <v>252</v>
      </c>
      <c r="N866">
        <v>252</v>
      </c>
      <c r="O866" t="str">
        <f t="shared" si="13"/>
        <v>Pelagic Cephalopods 2005</v>
      </c>
      <c r="P866" t="str">
        <f>INDEX(MSFD_Classified!$G$2:$G$506,Data!$N866,1)</f>
        <v>Pelagic Cephalopods</v>
      </c>
      <c r="Q866" t="str">
        <f>INDEX(MSFD_Classified!D$2:D$506,Data!$N866,1)</f>
        <v>D1 - Biological diversity</v>
      </c>
      <c r="R866" t="str">
        <f>INDEX(MSFD_Classified!E$2:E$506,Data!$N866,1)</f>
        <v>Pelagic habitats</v>
      </c>
      <c r="S866" t="str">
        <f>INDEX(MSFD_Classified!F$2:F$506,Data!$N866,1)</f>
        <v>Cephalopods</v>
      </c>
    </row>
    <row r="867" spans="1:19" x14ac:dyDescent="0.25">
      <c r="A867" s="10">
        <v>7</v>
      </c>
      <c r="B867" s="10" t="s">
        <v>343</v>
      </c>
      <c r="C867" s="10" t="s">
        <v>406</v>
      </c>
      <c r="D867" s="6">
        <v>4</v>
      </c>
      <c r="E867" s="20" t="s">
        <v>392</v>
      </c>
      <c r="F867" s="10" t="s">
        <v>463</v>
      </c>
      <c r="G867" s="6" t="s">
        <v>346</v>
      </c>
      <c r="H867" s="6">
        <v>0</v>
      </c>
      <c r="I867" s="23">
        <v>3</v>
      </c>
      <c r="J867" s="6">
        <v>5</v>
      </c>
      <c r="K867" s="6">
        <v>2.8</v>
      </c>
      <c r="M867">
        <f>MATCH(LEFT(F867,LEN(F867)-5),MSFD_Classified!$G$2:$G$506,0)</f>
        <v>252</v>
      </c>
      <c r="N867">
        <v>252</v>
      </c>
      <c r="O867" t="str">
        <f t="shared" si="13"/>
        <v>Pelagic Cephalopods 2006</v>
      </c>
      <c r="P867" t="str">
        <f>INDEX(MSFD_Classified!$G$2:$G$506,Data!$N867,1)</f>
        <v>Pelagic Cephalopods</v>
      </c>
      <c r="Q867" t="str">
        <f>INDEX(MSFD_Classified!D$2:D$506,Data!$N867,1)</f>
        <v>D1 - Biological diversity</v>
      </c>
      <c r="R867" t="str">
        <f>INDEX(MSFD_Classified!E$2:E$506,Data!$N867,1)</f>
        <v>Pelagic habitats</v>
      </c>
      <c r="S867" t="str">
        <f>INDEX(MSFD_Classified!F$2:F$506,Data!$N867,1)</f>
        <v>Cephalopods</v>
      </c>
    </row>
    <row r="868" spans="1:19" x14ac:dyDescent="0.25">
      <c r="A868" s="10">
        <v>7</v>
      </c>
      <c r="B868" s="10" t="s">
        <v>343</v>
      </c>
      <c r="C868" s="10" t="s">
        <v>406</v>
      </c>
      <c r="D868" s="6">
        <v>4</v>
      </c>
      <c r="E868" s="20" t="s">
        <v>392</v>
      </c>
      <c r="F868" s="10" t="s">
        <v>464</v>
      </c>
      <c r="G868" s="6" t="s">
        <v>346</v>
      </c>
      <c r="H868" s="6">
        <v>0</v>
      </c>
      <c r="I868" s="23">
        <v>3</v>
      </c>
      <c r="J868" s="6">
        <v>5</v>
      </c>
      <c r="K868" s="6">
        <v>3.7</v>
      </c>
      <c r="M868">
        <f>MATCH(LEFT(F868,LEN(F868)-5),MSFD_Classified!$G$2:$G$506,0)</f>
        <v>252</v>
      </c>
      <c r="N868">
        <v>252</v>
      </c>
      <c r="O868" t="str">
        <f t="shared" si="13"/>
        <v>Pelagic Cephalopods 2007</v>
      </c>
      <c r="P868" t="str">
        <f>INDEX(MSFD_Classified!$G$2:$G$506,Data!$N868,1)</f>
        <v>Pelagic Cephalopods</v>
      </c>
      <c r="Q868" t="str">
        <f>INDEX(MSFD_Classified!D$2:D$506,Data!$N868,1)</f>
        <v>D1 - Biological diversity</v>
      </c>
      <c r="R868" t="str">
        <f>INDEX(MSFD_Classified!E$2:E$506,Data!$N868,1)</f>
        <v>Pelagic habitats</v>
      </c>
      <c r="S868" t="str">
        <f>INDEX(MSFD_Classified!F$2:F$506,Data!$N868,1)</f>
        <v>Cephalopods</v>
      </c>
    </row>
    <row r="869" spans="1:19" x14ac:dyDescent="0.25">
      <c r="A869" s="10">
        <v>7</v>
      </c>
      <c r="B869" s="10" t="s">
        <v>343</v>
      </c>
      <c r="C869" s="10" t="s">
        <v>406</v>
      </c>
      <c r="D869" s="6">
        <v>4</v>
      </c>
      <c r="E869" s="20" t="s">
        <v>392</v>
      </c>
      <c r="F869" s="10" t="s">
        <v>465</v>
      </c>
      <c r="G869" s="6" t="s">
        <v>346</v>
      </c>
      <c r="H869" s="6">
        <v>0</v>
      </c>
      <c r="I869" s="23">
        <v>3</v>
      </c>
      <c r="J869" s="6">
        <v>5</v>
      </c>
      <c r="K869" s="6">
        <v>4.2</v>
      </c>
      <c r="M869">
        <f>MATCH(LEFT(F869,LEN(F869)-5),MSFD_Classified!$G$2:$G$506,0)</f>
        <v>252</v>
      </c>
      <c r="N869">
        <v>252</v>
      </c>
      <c r="O869" t="str">
        <f t="shared" si="13"/>
        <v>Pelagic Cephalopods 2008</v>
      </c>
      <c r="P869" t="str">
        <f>INDEX(MSFD_Classified!$G$2:$G$506,Data!$N869,1)</f>
        <v>Pelagic Cephalopods</v>
      </c>
      <c r="Q869" t="str">
        <f>INDEX(MSFD_Classified!D$2:D$506,Data!$N869,1)</f>
        <v>D1 - Biological diversity</v>
      </c>
      <c r="R869" t="str">
        <f>INDEX(MSFD_Classified!E$2:E$506,Data!$N869,1)</f>
        <v>Pelagic habitats</v>
      </c>
      <c r="S869" t="str">
        <f>INDEX(MSFD_Classified!F$2:F$506,Data!$N869,1)</f>
        <v>Cephalopods</v>
      </c>
    </row>
    <row r="870" spans="1:19" x14ac:dyDescent="0.25">
      <c r="A870" s="10">
        <v>7</v>
      </c>
      <c r="B870" s="10" t="s">
        <v>343</v>
      </c>
      <c r="C870" s="10" t="s">
        <v>406</v>
      </c>
      <c r="D870" s="6">
        <v>4</v>
      </c>
      <c r="E870" s="20" t="s">
        <v>392</v>
      </c>
      <c r="F870" s="10" t="s">
        <v>466</v>
      </c>
      <c r="G870" s="6" t="s">
        <v>346</v>
      </c>
      <c r="H870" s="6">
        <v>0</v>
      </c>
      <c r="I870" s="23">
        <v>3</v>
      </c>
      <c r="J870" s="6">
        <v>5</v>
      </c>
      <c r="K870" s="6">
        <v>4</v>
      </c>
      <c r="M870">
        <f>MATCH(LEFT(F870,LEN(F870)-5),MSFD_Classified!$G$2:$G$506,0)</f>
        <v>252</v>
      </c>
      <c r="N870">
        <v>252</v>
      </c>
      <c r="O870" t="str">
        <f t="shared" si="13"/>
        <v>Pelagic Cephalopods 2009</v>
      </c>
      <c r="P870" t="str">
        <f>INDEX(MSFD_Classified!$G$2:$G$506,Data!$N870,1)</f>
        <v>Pelagic Cephalopods</v>
      </c>
      <c r="Q870" t="str">
        <f>INDEX(MSFD_Classified!D$2:D$506,Data!$N870,1)</f>
        <v>D1 - Biological diversity</v>
      </c>
      <c r="R870" t="str">
        <f>INDEX(MSFD_Classified!E$2:E$506,Data!$N870,1)</f>
        <v>Pelagic habitats</v>
      </c>
      <c r="S870" t="str">
        <f>INDEX(MSFD_Classified!F$2:F$506,Data!$N870,1)</f>
        <v>Cephalopods</v>
      </c>
    </row>
    <row r="871" spans="1:19" x14ac:dyDescent="0.25">
      <c r="A871" s="10">
        <v>7</v>
      </c>
      <c r="B871" s="10" t="s">
        <v>343</v>
      </c>
      <c r="C871" s="10" t="s">
        <v>406</v>
      </c>
      <c r="D871" s="6">
        <v>4</v>
      </c>
      <c r="E871" s="20" t="s">
        <v>392</v>
      </c>
      <c r="F871" s="10" t="s">
        <v>467</v>
      </c>
      <c r="G871" s="6" t="s">
        <v>346</v>
      </c>
      <c r="H871" s="6">
        <v>0</v>
      </c>
      <c r="I871" s="23">
        <v>3</v>
      </c>
      <c r="J871" s="6">
        <v>5</v>
      </c>
      <c r="K871" s="6">
        <v>3.1</v>
      </c>
      <c r="M871">
        <f>MATCH(LEFT(F871,LEN(F871)-5),MSFD_Classified!$G$2:$G$506,0)</f>
        <v>252</v>
      </c>
      <c r="N871">
        <v>252</v>
      </c>
      <c r="O871" t="str">
        <f t="shared" si="13"/>
        <v>Pelagic Cephalopods 2010</v>
      </c>
      <c r="P871" t="str">
        <f>INDEX(MSFD_Classified!$G$2:$G$506,Data!$N871,1)</f>
        <v>Pelagic Cephalopods</v>
      </c>
      <c r="Q871" t="str">
        <f>INDEX(MSFD_Classified!D$2:D$506,Data!$N871,1)</f>
        <v>D1 - Biological diversity</v>
      </c>
      <c r="R871" t="str">
        <f>INDEX(MSFD_Classified!E$2:E$506,Data!$N871,1)</f>
        <v>Pelagic habitats</v>
      </c>
      <c r="S871" t="str">
        <f>INDEX(MSFD_Classified!F$2:F$506,Data!$N871,1)</f>
        <v>Cephalopods</v>
      </c>
    </row>
    <row r="872" spans="1:19" x14ac:dyDescent="0.25">
      <c r="A872" s="10">
        <v>7</v>
      </c>
      <c r="B872" s="10" t="s">
        <v>343</v>
      </c>
      <c r="C872" s="10" t="s">
        <v>406</v>
      </c>
      <c r="D872" s="6">
        <v>4</v>
      </c>
      <c r="E872" s="20" t="s">
        <v>392</v>
      </c>
      <c r="F872" s="10" t="s">
        <v>468</v>
      </c>
      <c r="G872" s="6" t="s">
        <v>346</v>
      </c>
      <c r="H872" s="6">
        <v>0</v>
      </c>
      <c r="I872" s="23">
        <v>3</v>
      </c>
      <c r="J872" s="6">
        <v>5</v>
      </c>
      <c r="K872" s="6">
        <v>3.5</v>
      </c>
      <c r="M872">
        <f>MATCH(LEFT(F872,LEN(F872)-5),MSFD_Classified!$G$2:$G$506,0)</f>
        <v>252</v>
      </c>
      <c r="N872">
        <v>252</v>
      </c>
      <c r="O872" t="str">
        <f t="shared" si="13"/>
        <v>Pelagic Cephalopods 2011</v>
      </c>
      <c r="P872" t="str">
        <f>INDEX(MSFD_Classified!$G$2:$G$506,Data!$N872,1)</f>
        <v>Pelagic Cephalopods</v>
      </c>
      <c r="Q872" t="str">
        <f>INDEX(MSFD_Classified!D$2:D$506,Data!$N872,1)</f>
        <v>D1 - Biological diversity</v>
      </c>
      <c r="R872" t="str">
        <f>INDEX(MSFD_Classified!E$2:E$506,Data!$N872,1)</f>
        <v>Pelagic habitats</v>
      </c>
      <c r="S872" t="str">
        <f>INDEX(MSFD_Classified!F$2:F$506,Data!$N872,1)</f>
        <v>Cephalopods</v>
      </c>
    </row>
    <row r="873" spans="1:19" x14ac:dyDescent="0.25">
      <c r="A873" s="10">
        <v>7</v>
      </c>
      <c r="B873" s="10" t="s">
        <v>343</v>
      </c>
      <c r="C873" s="10" t="s">
        <v>397</v>
      </c>
      <c r="D873" s="6">
        <v>20</v>
      </c>
      <c r="E873" s="20" t="s">
        <v>392</v>
      </c>
      <c r="F873" s="10" t="s">
        <v>445</v>
      </c>
      <c r="G873" s="6" t="s">
        <v>346</v>
      </c>
      <c r="H873" s="6">
        <v>0</v>
      </c>
      <c r="I873" s="23">
        <v>3</v>
      </c>
      <c r="J873" s="6">
        <v>5</v>
      </c>
      <c r="K873" s="6">
        <v>2.8</v>
      </c>
      <c r="M873">
        <f>MATCH(LEFT(F873,LEN(F873)-5),MSFD_Classified!$G$2:$G$506,0)</f>
        <v>252</v>
      </c>
      <c r="N873">
        <v>252</v>
      </c>
      <c r="O873" t="str">
        <f t="shared" si="13"/>
        <v>Pelagic Cephalopods 1987</v>
      </c>
      <c r="P873" t="str">
        <f>INDEX(MSFD_Classified!$G$2:$G$506,Data!$N873,1)</f>
        <v>Pelagic Cephalopods</v>
      </c>
      <c r="Q873" t="str">
        <f>INDEX(MSFD_Classified!D$2:D$506,Data!$N873,1)</f>
        <v>D1 - Biological diversity</v>
      </c>
      <c r="R873" t="str">
        <f>INDEX(MSFD_Classified!E$2:E$506,Data!$N873,1)</f>
        <v>Pelagic habitats</v>
      </c>
      <c r="S873" t="str">
        <f>INDEX(MSFD_Classified!F$2:F$506,Data!$N873,1)</f>
        <v>Cephalopods</v>
      </c>
    </row>
    <row r="874" spans="1:19" x14ac:dyDescent="0.25">
      <c r="A874" s="10">
        <v>7</v>
      </c>
      <c r="B874" s="10" t="s">
        <v>343</v>
      </c>
      <c r="C874" s="10" t="s">
        <v>397</v>
      </c>
      <c r="D874" s="6">
        <v>20</v>
      </c>
      <c r="E874" s="20" t="s">
        <v>392</v>
      </c>
      <c r="F874" s="10" t="s">
        <v>446</v>
      </c>
      <c r="G874" s="6" t="s">
        <v>346</v>
      </c>
      <c r="H874" s="6">
        <v>0</v>
      </c>
      <c r="I874" s="23">
        <v>3</v>
      </c>
      <c r="J874" s="6">
        <v>5</v>
      </c>
      <c r="K874" s="6">
        <v>3.7</v>
      </c>
      <c r="M874">
        <f>MATCH(LEFT(F874,LEN(F874)-5),MSFD_Classified!$G$2:$G$506,0)</f>
        <v>252</v>
      </c>
      <c r="N874">
        <v>252</v>
      </c>
      <c r="O874" t="str">
        <f t="shared" si="13"/>
        <v>Pelagic Cephalopods 1988</v>
      </c>
      <c r="P874" t="str">
        <f>INDEX(MSFD_Classified!$G$2:$G$506,Data!$N874,1)</f>
        <v>Pelagic Cephalopods</v>
      </c>
      <c r="Q874" t="str">
        <f>INDEX(MSFD_Classified!D$2:D$506,Data!$N874,1)</f>
        <v>D1 - Biological diversity</v>
      </c>
      <c r="R874" t="str">
        <f>INDEX(MSFD_Classified!E$2:E$506,Data!$N874,1)</f>
        <v>Pelagic habitats</v>
      </c>
      <c r="S874" t="str">
        <f>INDEX(MSFD_Classified!F$2:F$506,Data!$N874,1)</f>
        <v>Cephalopods</v>
      </c>
    </row>
    <row r="875" spans="1:19" x14ac:dyDescent="0.25">
      <c r="A875" s="10">
        <v>7</v>
      </c>
      <c r="B875" s="10" t="s">
        <v>343</v>
      </c>
      <c r="C875" s="10" t="s">
        <v>397</v>
      </c>
      <c r="D875" s="6">
        <v>20</v>
      </c>
      <c r="E875" s="20" t="s">
        <v>392</v>
      </c>
      <c r="F875" s="10" t="s">
        <v>447</v>
      </c>
      <c r="G875" s="6" t="s">
        <v>346</v>
      </c>
      <c r="H875" s="6">
        <v>0</v>
      </c>
      <c r="I875" s="23">
        <v>3</v>
      </c>
      <c r="J875" s="6">
        <v>5</v>
      </c>
      <c r="K875" s="6">
        <v>3.5</v>
      </c>
      <c r="M875">
        <f>MATCH(LEFT(F875,LEN(F875)-5),MSFD_Classified!$G$2:$G$506,0)</f>
        <v>252</v>
      </c>
      <c r="N875">
        <v>252</v>
      </c>
      <c r="O875" t="str">
        <f t="shared" si="13"/>
        <v>Pelagic Cephalopods 1999</v>
      </c>
      <c r="P875" t="str">
        <f>INDEX(MSFD_Classified!$G$2:$G$506,Data!$N875,1)</f>
        <v>Pelagic Cephalopods</v>
      </c>
      <c r="Q875" t="str">
        <f>INDEX(MSFD_Classified!D$2:D$506,Data!$N875,1)</f>
        <v>D1 - Biological diversity</v>
      </c>
      <c r="R875" t="str">
        <f>INDEX(MSFD_Classified!E$2:E$506,Data!$N875,1)</f>
        <v>Pelagic habitats</v>
      </c>
      <c r="S875" t="str">
        <f>INDEX(MSFD_Classified!F$2:F$506,Data!$N875,1)</f>
        <v>Cephalopods</v>
      </c>
    </row>
    <row r="876" spans="1:19" x14ac:dyDescent="0.25">
      <c r="A876" s="10">
        <v>7</v>
      </c>
      <c r="B876" s="10" t="s">
        <v>343</v>
      </c>
      <c r="C876" s="10" t="s">
        <v>397</v>
      </c>
      <c r="D876" s="6">
        <v>20</v>
      </c>
      <c r="E876" s="20" t="s">
        <v>392</v>
      </c>
      <c r="F876" s="10" t="s">
        <v>448</v>
      </c>
      <c r="G876" s="6" t="s">
        <v>346</v>
      </c>
      <c r="H876" s="6">
        <v>0</v>
      </c>
      <c r="I876" s="23">
        <v>3</v>
      </c>
      <c r="J876" s="6">
        <v>5</v>
      </c>
      <c r="K876" s="6">
        <v>1.9</v>
      </c>
      <c r="M876">
        <f>MATCH(LEFT(F876,LEN(F876)-5),MSFD_Classified!$G$2:$G$506,0)</f>
        <v>252</v>
      </c>
      <c r="N876">
        <v>252</v>
      </c>
      <c r="O876" t="str">
        <f t="shared" si="13"/>
        <v>Pelagic Cephalopods 1990</v>
      </c>
      <c r="P876" t="str">
        <f>INDEX(MSFD_Classified!$G$2:$G$506,Data!$N876,1)</f>
        <v>Pelagic Cephalopods</v>
      </c>
      <c r="Q876" t="str">
        <f>INDEX(MSFD_Classified!D$2:D$506,Data!$N876,1)</f>
        <v>D1 - Biological diversity</v>
      </c>
      <c r="R876" t="str">
        <f>INDEX(MSFD_Classified!E$2:E$506,Data!$N876,1)</f>
        <v>Pelagic habitats</v>
      </c>
      <c r="S876" t="str">
        <f>INDEX(MSFD_Classified!F$2:F$506,Data!$N876,1)</f>
        <v>Cephalopods</v>
      </c>
    </row>
    <row r="877" spans="1:19" x14ac:dyDescent="0.25">
      <c r="A877" s="10">
        <v>7</v>
      </c>
      <c r="B877" s="10" t="s">
        <v>343</v>
      </c>
      <c r="C877" s="10" t="s">
        <v>397</v>
      </c>
      <c r="D877" s="6">
        <v>20</v>
      </c>
      <c r="E877" s="20" t="s">
        <v>392</v>
      </c>
      <c r="F877" s="10" t="s">
        <v>449</v>
      </c>
      <c r="G877" s="6" t="s">
        <v>346</v>
      </c>
      <c r="H877" s="6">
        <v>0</v>
      </c>
      <c r="I877" s="23">
        <v>3</v>
      </c>
      <c r="J877" s="6">
        <v>5</v>
      </c>
      <c r="K877" s="6">
        <v>2.9</v>
      </c>
      <c r="M877">
        <f>MATCH(LEFT(F877,LEN(F877)-5),MSFD_Classified!$G$2:$G$506,0)</f>
        <v>252</v>
      </c>
      <c r="N877">
        <v>252</v>
      </c>
      <c r="O877" t="str">
        <f t="shared" si="13"/>
        <v>Pelagic Cephalopods 1991</v>
      </c>
      <c r="P877" t="str">
        <f>INDEX(MSFD_Classified!$G$2:$G$506,Data!$N877,1)</f>
        <v>Pelagic Cephalopods</v>
      </c>
      <c r="Q877" t="str">
        <f>INDEX(MSFD_Classified!D$2:D$506,Data!$N877,1)</f>
        <v>D1 - Biological diversity</v>
      </c>
      <c r="R877" t="str">
        <f>INDEX(MSFD_Classified!E$2:E$506,Data!$N877,1)</f>
        <v>Pelagic habitats</v>
      </c>
      <c r="S877" t="str">
        <f>INDEX(MSFD_Classified!F$2:F$506,Data!$N877,1)</f>
        <v>Cephalopods</v>
      </c>
    </row>
    <row r="878" spans="1:19" x14ac:dyDescent="0.25">
      <c r="A878" s="10">
        <v>7</v>
      </c>
      <c r="B878" s="10" t="s">
        <v>343</v>
      </c>
      <c r="C878" s="10" t="s">
        <v>397</v>
      </c>
      <c r="D878" s="6">
        <v>20</v>
      </c>
      <c r="E878" s="20" t="s">
        <v>392</v>
      </c>
      <c r="F878" s="10" t="s">
        <v>450</v>
      </c>
      <c r="G878" s="6" t="s">
        <v>346</v>
      </c>
      <c r="H878" s="6">
        <v>0</v>
      </c>
      <c r="I878" s="23">
        <v>3</v>
      </c>
      <c r="J878" s="6">
        <v>5</v>
      </c>
      <c r="K878" s="6">
        <v>2.2000000000000002</v>
      </c>
      <c r="M878">
        <f>MATCH(LEFT(F878,LEN(F878)-5),MSFD_Classified!$G$2:$G$506,0)</f>
        <v>252</v>
      </c>
      <c r="N878">
        <v>252</v>
      </c>
      <c r="O878" t="str">
        <f t="shared" si="13"/>
        <v>Pelagic Cephalopods 1992</v>
      </c>
      <c r="P878" t="str">
        <f>INDEX(MSFD_Classified!$G$2:$G$506,Data!$N878,1)</f>
        <v>Pelagic Cephalopods</v>
      </c>
      <c r="Q878" t="str">
        <f>INDEX(MSFD_Classified!D$2:D$506,Data!$N878,1)</f>
        <v>D1 - Biological diversity</v>
      </c>
      <c r="R878" t="str">
        <f>INDEX(MSFD_Classified!E$2:E$506,Data!$N878,1)</f>
        <v>Pelagic habitats</v>
      </c>
      <c r="S878" t="str">
        <f>INDEX(MSFD_Classified!F$2:F$506,Data!$N878,1)</f>
        <v>Cephalopods</v>
      </c>
    </row>
    <row r="879" spans="1:19" x14ac:dyDescent="0.25">
      <c r="A879" s="10">
        <v>7</v>
      </c>
      <c r="B879" s="10" t="s">
        <v>343</v>
      </c>
      <c r="C879" s="10" t="s">
        <v>397</v>
      </c>
      <c r="D879" s="6">
        <v>20</v>
      </c>
      <c r="E879" s="20" t="s">
        <v>392</v>
      </c>
      <c r="F879" s="10" t="s">
        <v>451</v>
      </c>
      <c r="G879" s="6" t="s">
        <v>346</v>
      </c>
      <c r="H879" s="6">
        <v>0</v>
      </c>
      <c r="I879" s="23">
        <v>3</v>
      </c>
      <c r="J879" s="6">
        <v>5</v>
      </c>
      <c r="K879" s="6">
        <v>1.6</v>
      </c>
      <c r="M879">
        <f>MATCH(LEFT(F879,LEN(F879)-5),MSFD_Classified!$G$2:$G$506,0)</f>
        <v>252</v>
      </c>
      <c r="N879">
        <v>252</v>
      </c>
      <c r="O879" t="str">
        <f t="shared" si="13"/>
        <v>Pelagic Cephalopods 1993</v>
      </c>
      <c r="P879" t="str">
        <f>INDEX(MSFD_Classified!$G$2:$G$506,Data!$N879,1)</f>
        <v>Pelagic Cephalopods</v>
      </c>
      <c r="Q879" t="str">
        <f>INDEX(MSFD_Classified!D$2:D$506,Data!$N879,1)</f>
        <v>D1 - Biological diversity</v>
      </c>
      <c r="R879" t="str">
        <f>INDEX(MSFD_Classified!E$2:E$506,Data!$N879,1)</f>
        <v>Pelagic habitats</v>
      </c>
      <c r="S879" t="str">
        <f>INDEX(MSFD_Classified!F$2:F$506,Data!$N879,1)</f>
        <v>Cephalopods</v>
      </c>
    </row>
    <row r="880" spans="1:19" x14ac:dyDescent="0.25">
      <c r="A880" s="10">
        <v>7</v>
      </c>
      <c r="B880" s="10" t="s">
        <v>343</v>
      </c>
      <c r="C880" s="10" t="s">
        <v>397</v>
      </c>
      <c r="D880" s="6">
        <v>20</v>
      </c>
      <c r="E880" s="20" t="s">
        <v>392</v>
      </c>
      <c r="F880" s="10" t="s">
        <v>452</v>
      </c>
      <c r="G880" s="6" t="s">
        <v>346</v>
      </c>
      <c r="H880" s="6">
        <v>0</v>
      </c>
      <c r="I880" s="23">
        <v>3</v>
      </c>
      <c r="J880" s="6">
        <v>5</v>
      </c>
      <c r="K880" s="6">
        <v>1.4</v>
      </c>
      <c r="M880">
        <f>MATCH(LEFT(F880,LEN(F880)-5),MSFD_Classified!$G$2:$G$506,0)</f>
        <v>252</v>
      </c>
      <c r="N880">
        <v>252</v>
      </c>
      <c r="O880" t="str">
        <f t="shared" si="13"/>
        <v>Pelagic Cephalopods 1994</v>
      </c>
      <c r="P880" t="str">
        <f>INDEX(MSFD_Classified!$G$2:$G$506,Data!$N880,1)</f>
        <v>Pelagic Cephalopods</v>
      </c>
      <c r="Q880" t="str">
        <f>INDEX(MSFD_Classified!D$2:D$506,Data!$N880,1)</f>
        <v>D1 - Biological diversity</v>
      </c>
      <c r="R880" t="str">
        <f>INDEX(MSFD_Classified!E$2:E$506,Data!$N880,1)</f>
        <v>Pelagic habitats</v>
      </c>
      <c r="S880" t="str">
        <f>INDEX(MSFD_Classified!F$2:F$506,Data!$N880,1)</f>
        <v>Cephalopods</v>
      </c>
    </row>
    <row r="881" spans="1:19" x14ac:dyDescent="0.25">
      <c r="A881" s="10">
        <v>7</v>
      </c>
      <c r="B881" s="10" t="s">
        <v>343</v>
      </c>
      <c r="C881" s="10" t="s">
        <v>397</v>
      </c>
      <c r="D881" s="6">
        <v>20</v>
      </c>
      <c r="E881" s="20" t="s">
        <v>392</v>
      </c>
      <c r="F881" s="10" t="s">
        <v>453</v>
      </c>
      <c r="G881" s="6" t="s">
        <v>346</v>
      </c>
      <c r="H881" s="6">
        <v>0</v>
      </c>
      <c r="I881" s="23">
        <v>3</v>
      </c>
      <c r="J881" s="6">
        <v>5</v>
      </c>
      <c r="K881" s="6">
        <v>1.8</v>
      </c>
      <c r="M881">
        <f>MATCH(LEFT(F881,LEN(F881)-5),MSFD_Classified!$G$2:$G$506,0)</f>
        <v>252</v>
      </c>
      <c r="N881">
        <v>252</v>
      </c>
      <c r="O881" t="str">
        <f t="shared" si="13"/>
        <v>Pelagic Cephalopods 1995</v>
      </c>
      <c r="P881" t="str">
        <f>INDEX(MSFD_Classified!$G$2:$G$506,Data!$N881,1)</f>
        <v>Pelagic Cephalopods</v>
      </c>
      <c r="Q881" t="str">
        <f>INDEX(MSFD_Classified!D$2:D$506,Data!$N881,1)</f>
        <v>D1 - Biological diversity</v>
      </c>
      <c r="R881" t="str">
        <f>INDEX(MSFD_Classified!E$2:E$506,Data!$N881,1)</f>
        <v>Pelagic habitats</v>
      </c>
      <c r="S881" t="str">
        <f>INDEX(MSFD_Classified!F$2:F$506,Data!$N881,1)</f>
        <v>Cephalopods</v>
      </c>
    </row>
    <row r="882" spans="1:19" x14ac:dyDescent="0.25">
      <c r="A882" s="10">
        <v>7</v>
      </c>
      <c r="B882" s="10" t="s">
        <v>343</v>
      </c>
      <c r="C882" s="10" t="s">
        <v>397</v>
      </c>
      <c r="D882" s="6">
        <v>20</v>
      </c>
      <c r="E882" s="20" t="s">
        <v>392</v>
      </c>
      <c r="F882" s="10" t="s">
        <v>454</v>
      </c>
      <c r="G882" s="6" t="s">
        <v>346</v>
      </c>
      <c r="H882" s="6">
        <v>0</v>
      </c>
      <c r="I882" s="23">
        <v>3</v>
      </c>
      <c r="J882" s="6">
        <v>5</v>
      </c>
      <c r="K882" s="6">
        <v>1.9</v>
      </c>
      <c r="M882">
        <f>MATCH(LEFT(F882,LEN(F882)-5),MSFD_Classified!$G$2:$G$506,0)</f>
        <v>252</v>
      </c>
      <c r="N882">
        <v>252</v>
      </c>
      <c r="O882" t="str">
        <f t="shared" si="13"/>
        <v>Pelagic Cephalopods 1996</v>
      </c>
      <c r="P882" t="str">
        <f>INDEX(MSFD_Classified!$G$2:$G$506,Data!$N882,1)</f>
        <v>Pelagic Cephalopods</v>
      </c>
      <c r="Q882" t="str">
        <f>INDEX(MSFD_Classified!D$2:D$506,Data!$N882,1)</f>
        <v>D1 - Biological diversity</v>
      </c>
      <c r="R882" t="str">
        <f>INDEX(MSFD_Classified!E$2:E$506,Data!$N882,1)</f>
        <v>Pelagic habitats</v>
      </c>
      <c r="S882" t="str">
        <f>INDEX(MSFD_Classified!F$2:F$506,Data!$N882,1)</f>
        <v>Cephalopods</v>
      </c>
    </row>
    <row r="883" spans="1:19" x14ac:dyDescent="0.25">
      <c r="A883" s="10">
        <v>7</v>
      </c>
      <c r="B883" s="10" t="s">
        <v>343</v>
      </c>
      <c r="C883" s="10" t="s">
        <v>397</v>
      </c>
      <c r="D883" s="6">
        <v>20</v>
      </c>
      <c r="E883" s="20" t="s">
        <v>392</v>
      </c>
      <c r="F883" s="10" t="s">
        <v>455</v>
      </c>
      <c r="G883" s="6" t="s">
        <v>346</v>
      </c>
      <c r="H883" s="6">
        <v>0</v>
      </c>
      <c r="I883" s="23">
        <v>3</v>
      </c>
      <c r="J883" s="6">
        <v>5</v>
      </c>
      <c r="K883" s="6">
        <v>1</v>
      </c>
      <c r="M883">
        <f>MATCH(LEFT(F883,LEN(F883)-5),MSFD_Classified!$G$2:$G$506,0)</f>
        <v>252</v>
      </c>
      <c r="N883">
        <v>252</v>
      </c>
      <c r="O883" t="str">
        <f t="shared" si="13"/>
        <v>Pelagic Cephalopods 1997</v>
      </c>
      <c r="P883" t="str">
        <f>INDEX(MSFD_Classified!$G$2:$G$506,Data!$N883,1)</f>
        <v>Pelagic Cephalopods</v>
      </c>
      <c r="Q883" t="str">
        <f>INDEX(MSFD_Classified!D$2:D$506,Data!$N883,1)</f>
        <v>D1 - Biological diversity</v>
      </c>
      <c r="R883" t="str">
        <f>INDEX(MSFD_Classified!E$2:E$506,Data!$N883,1)</f>
        <v>Pelagic habitats</v>
      </c>
      <c r="S883" t="str">
        <f>INDEX(MSFD_Classified!F$2:F$506,Data!$N883,1)</f>
        <v>Cephalopods</v>
      </c>
    </row>
    <row r="884" spans="1:19" x14ac:dyDescent="0.25">
      <c r="A884" s="10">
        <v>7</v>
      </c>
      <c r="B884" s="10" t="s">
        <v>343</v>
      </c>
      <c r="C884" s="10" t="s">
        <v>397</v>
      </c>
      <c r="D884" s="6">
        <v>20</v>
      </c>
      <c r="E884" s="20" t="s">
        <v>392</v>
      </c>
      <c r="F884" s="10" t="s">
        <v>456</v>
      </c>
      <c r="G884" s="6" t="s">
        <v>346</v>
      </c>
      <c r="H884" s="6">
        <v>0</v>
      </c>
      <c r="I884" s="23">
        <v>3</v>
      </c>
      <c r="J884" s="6">
        <v>5</v>
      </c>
      <c r="K884" s="6">
        <v>1.7</v>
      </c>
      <c r="M884">
        <f>MATCH(LEFT(F884,LEN(F884)-5),MSFD_Classified!$G$2:$G$506,0)</f>
        <v>252</v>
      </c>
      <c r="N884">
        <v>252</v>
      </c>
      <c r="O884" t="str">
        <f t="shared" si="13"/>
        <v>Pelagic Cephalopods 1998</v>
      </c>
      <c r="P884" t="str">
        <f>INDEX(MSFD_Classified!$G$2:$G$506,Data!$N884,1)</f>
        <v>Pelagic Cephalopods</v>
      </c>
      <c r="Q884" t="str">
        <f>INDEX(MSFD_Classified!D$2:D$506,Data!$N884,1)</f>
        <v>D1 - Biological diversity</v>
      </c>
      <c r="R884" t="str">
        <f>INDEX(MSFD_Classified!E$2:E$506,Data!$N884,1)</f>
        <v>Pelagic habitats</v>
      </c>
      <c r="S884" t="str">
        <f>INDEX(MSFD_Classified!F$2:F$506,Data!$N884,1)</f>
        <v>Cephalopods</v>
      </c>
    </row>
    <row r="885" spans="1:19" x14ac:dyDescent="0.25">
      <c r="A885" s="10">
        <v>7</v>
      </c>
      <c r="B885" s="10" t="s">
        <v>343</v>
      </c>
      <c r="C885" s="10" t="s">
        <v>397</v>
      </c>
      <c r="D885" s="6">
        <v>20</v>
      </c>
      <c r="E885" s="20" t="s">
        <v>392</v>
      </c>
      <c r="F885" s="10" t="s">
        <v>447</v>
      </c>
      <c r="G885" s="6" t="s">
        <v>346</v>
      </c>
      <c r="H885" s="6">
        <v>0</v>
      </c>
      <c r="I885" s="23">
        <v>3</v>
      </c>
      <c r="J885" s="6">
        <v>5</v>
      </c>
      <c r="K885" s="6">
        <v>2.1</v>
      </c>
      <c r="M885">
        <f>MATCH(LEFT(F885,LEN(F885)-5),MSFD_Classified!$G$2:$G$506,0)</f>
        <v>252</v>
      </c>
      <c r="N885">
        <v>252</v>
      </c>
      <c r="O885" t="str">
        <f t="shared" si="13"/>
        <v>Pelagic Cephalopods 1999</v>
      </c>
      <c r="P885" t="str">
        <f>INDEX(MSFD_Classified!$G$2:$G$506,Data!$N885,1)</f>
        <v>Pelagic Cephalopods</v>
      </c>
      <c r="Q885" t="str">
        <f>INDEX(MSFD_Classified!D$2:D$506,Data!$N885,1)</f>
        <v>D1 - Biological diversity</v>
      </c>
      <c r="R885" t="str">
        <f>INDEX(MSFD_Classified!E$2:E$506,Data!$N885,1)</f>
        <v>Pelagic habitats</v>
      </c>
      <c r="S885" t="str">
        <f>INDEX(MSFD_Classified!F$2:F$506,Data!$N885,1)</f>
        <v>Cephalopods</v>
      </c>
    </row>
    <row r="886" spans="1:19" x14ac:dyDescent="0.25">
      <c r="A886" s="10">
        <v>7</v>
      </c>
      <c r="B886" s="10" t="s">
        <v>343</v>
      </c>
      <c r="C886" s="10" t="s">
        <v>397</v>
      </c>
      <c r="D886" s="6">
        <v>20</v>
      </c>
      <c r="E886" s="20" t="s">
        <v>392</v>
      </c>
      <c r="F886" s="10" t="s">
        <v>457</v>
      </c>
      <c r="G886" s="6" t="s">
        <v>346</v>
      </c>
      <c r="H886" s="6">
        <v>0</v>
      </c>
      <c r="I886" s="23">
        <v>3</v>
      </c>
      <c r="J886" s="6">
        <v>5</v>
      </c>
      <c r="K886" s="6">
        <v>2.4</v>
      </c>
      <c r="M886">
        <f>MATCH(LEFT(F886,LEN(F886)-5),MSFD_Classified!$G$2:$G$506,0)</f>
        <v>252</v>
      </c>
      <c r="N886">
        <v>252</v>
      </c>
      <c r="O886" t="str">
        <f t="shared" si="13"/>
        <v>Pelagic Cephalopods 2000</v>
      </c>
      <c r="P886" t="str">
        <f>INDEX(MSFD_Classified!$G$2:$G$506,Data!$N886,1)</f>
        <v>Pelagic Cephalopods</v>
      </c>
      <c r="Q886" t="str">
        <f>INDEX(MSFD_Classified!D$2:D$506,Data!$N886,1)</f>
        <v>D1 - Biological diversity</v>
      </c>
      <c r="R886" t="str">
        <f>INDEX(MSFD_Classified!E$2:E$506,Data!$N886,1)</f>
        <v>Pelagic habitats</v>
      </c>
      <c r="S886" t="str">
        <f>INDEX(MSFD_Classified!F$2:F$506,Data!$N886,1)</f>
        <v>Cephalopods</v>
      </c>
    </row>
    <row r="887" spans="1:19" x14ac:dyDescent="0.25">
      <c r="A887" s="10">
        <v>7</v>
      </c>
      <c r="B887" s="10" t="s">
        <v>343</v>
      </c>
      <c r="C887" s="10" t="s">
        <v>397</v>
      </c>
      <c r="D887" s="6">
        <v>20</v>
      </c>
      <c r="E887" s="20" t="s">
        <v>392</v>
      </c>
      <c r="F887" s="10" t="s">
        <v>458</v>
      </c>
      <c r="G887" s="6" t="s">
        <v>346</v>
      </c>
      <c r="H887" s="6">
        <v>0</v>
      </c>
      <c r="I887" s="23">
        <v>3</v>
      </c>
      <c r="J887" s="6">
        <v>5</v>
      </c>
      <c r="K887" s="6">
        <v>2.8</v>
      </c>
      <c r="M887">
        <f>MATCH(LEFT(F887,LEN(F887)-5),MSFD_Classified!$G$2:$G$506,0)</f>
        <v>252</v>
      </c>
      <c r="N887">
        <v>252</v>
      </c>
      <c r="O887" t="str">
        <f t="shared" si="13"/>
        <v>Pelagic Cephalopods 2001</v>
      </c>
      <c r="P887" t="str">
        <f>INDEX(MSFD_Classified!$G$2:$G$506,Data!$N887,1)</f>
        <v>Pelagic Cephalopods</v>
      </c>
      <c r="Q887" t="str">
        <f>INDEX(MSFD_Classified!D$2:D$506,Data!$N887,1)</f>
        <v>D1 - Biological diversity</v>
      </c>
      <c r="R887" t="str">
        <f>INDEX(MSFD_Classified!E$2:E$506,Data!$N887,1)</f>
        <v>Pelagic habitats</v>
      </c>
      <c r="S887" t="str">
        <f>INDEX(MSFD_Classified!F$2:F$506,Data!$N887,1)</f>
        <v>Cephalopods</v>
      </c>
    </row>
    <row r="888" spans="1:19" x14ac:dyDescent="0.25">
      <c r="A888" s="10">
        <v>7</v>
      </c>
      <c r="B888" s="10" t="s">
        <v>343</v>
      </c>
      <c r="C888" s="10" t="s">
        <v>397</v>
      </c>
      <c r="D888" s="6">
        <v>20</v>
      </c>
      <c r="E888" s="20" t="s">
        <v>392</v>
      </c>
      <c r="F888" s="10" t="s">
        <v>459</v>
      </c>
      <c r="G888" s="6" t="s">
        <v>346</v>
      </c>
      <c r="H888" s="6">
        <v>0</v>
      </c>
      <c r="I888" s="23">
        <v>3</v>
      </c>
      <c r="J888" s="6">
        <v>5</v>
      </c>
      <c r="K888" s="6">
        <v>2.7</v>
      </c>
      <c r="M888">
        <f>MATCH(LEFT(F888,LEN(F888)-5),MSFD_Classified!$G$2:$G$506,0)</f>
        <v>252</v>
      </c>
      <c r="N888">
        <v>252</v>
      </c>
      <c r="O888" t="str">
        <f t="shared" si="13"/>
        <v>Pelagic Cephalopods 2002</v>
      </c>
      <c r="P888" t="str">
        <f>INDEX(MSFD_Classified!$G$2:$G$506,Data!$N888,1)</f>
        <v>Pelagic Cephalopods</v>
      </c>
      <c r="Q888" t="str">
        <f>INDEX(MSFD_Classified!D$2:D$506,Data!$N888,1)</f>
        <v>D1 - Biological diversity</v>
      </c>
      <c r="R888" t="str">
        <f>INDEX(MSFD_Classified!E$2:E$506,Data!$N888,1)</f>
        <v>Pelagic habitats</v>
      </c>
      <c r="S888" t="str">
        <f>INDEX(MSFD_Classified!F$2:F$506,Data!$N888,1)</f>
        <v>Cephalopods</v>
      </c>
    </row>
    <row r="889" spans="1:19" x14ac:dyDescent="0.25">
      <c r="A889" s="10">
        <v>7</v>
      </c>
      <c r="B889" s="10" t="s">
        <v>343</v>
      </c>
      <c r="C889" s="10" t="s">
        <v>397</v>
      </c>
      <c r="D889" s="6">
        <v>20</v>
      </c>
      <c r="E889" s="20" t="s">
        <v>392</v>
      </c>
      <c r="F889" s="10" t="s">
        <v>460</v>
      </c>
      <c r="G889" s="6" t="s">
        <v>346</v>
      </c>
      <c r="H889" s="6">
        <v>0</v>
      </c>
      <c r="I889" s="23">
        <v>3</v>
      </c>
      <c r="J889" s="6">
        <v>5</v>
      </c>
      <c r="K889" s="6">
        <v>2.5</v>
      </c>
      <c r="M889">
        <f>MATCH(LEFT(F889,LEN(F889)-5),MSFD_Classified!$G$2:$G$506,0)</f>
        <v>252</v>
      </c>
      <c r="N889">
        <v>252</v>
      </c>
      <c r="O889" t="str">
        <f t="shared" si="13"/>
        <v>Pelagic Cephalopods 2003</v>
      </c>
      <c r="P889" t="str">
        <f>INDEX(MSFD_Classified!$G$2:$G$506,Data!$N889,1)</f>
        <v>Pelagic Cephalopods</v>
      </c>
      <c r="Q889" t="str">
        <f>INDEX(MSFD_Classified!D$2:D$506,Data!$N889,1)</f>
        <v>D1 - Biological diversity</v>
      </c>
      <c r="R889" t="str">
        <f>INDEX(MSFD_Classified!E$2:E$506,Data!$N889,1)</f>
        <v>Pelagic habitats</v>
      </c>
      <c r="S889" t="str">
        <f>INDEX(MSFD_Classified!F$2:F$506,Data!$N889,1)</f>
        <v>Cephalopods</v>
      </c>
    </row>
    <row r="890" spans="1:19" x14ac:dyDescent="0.25">
      <c r="A890" s="10">
        <v>7</v>
      </c>
      <c r="B890" s="10" t="s">
        <v>343</v>
      </c>
      <c r="C890" s="10" t="s">
        <v>397</v>
      </c>
      <c r="D890" s="6">
        <v>20</v>
      </c>
      <c r="E890" s="20" t="s">
        <v>392</v>
      </c>
      <c r="F890" s="10" t="s">
        <v>461</v>
      </c>
      <c r="G890" s="6" t="s">
        <v>346</v>
      </c>
      <c r="H890" s="6">
        <v>0</v>
      </c>
      <c r="I890" s="23">
        <v>3</v>
      </c>
      <c r="J890" s="6">
        <v>5</v>
      </c>
      <c r="K890" s="6">
        <v>4</v>
      </c>
      <c r="M890">
        <f>MATCH(LEFT(F890,LEN(F890)-5),MSFD_Classified!$G$2:$G$506,0)</f>
        <v>252</v>
      </c>
      <c r="N890">
        <v>252</v>
      </c>
      <c r="O890" t="str">
        <f t="shared" si="13"/>
        <v>Pelagic Cephalopods 2004</v>
      </c>
      <c r="P890" t="str">
        <f>INDEX(MSFD_Classified!$G$2:$G$506,Data!$N890,1)</f>
        <v>Pelagic Cephalopods</v>
      </c>
      <c r="Q890" t="str">
        <f>INDEX(MSFD_Classified!D$2:D$506,Data!$N890,1)</f>
        <v>D1 - Biological diversity</v>
      </c>
      <c r="R890" t="str">
        <f>INDEX(MSFD_Classified!E$2:E$506,Data!$N890,1)</f>
        <v>Pelagic habitats</v>
      </c>
      <c r="S890" t="str">
        <f>INDEX(MSFD_Classified!F$2:F$506,Data!$N890,1)</f>
        <v>Cephalopods</v>
      </c>
    </row>
    <row r="891" spans="1:19" x14ac:dyDescent="0.25">
      <c r="A891" s="10">
        <v>7</v>
      </c>
      <c r="B891" s="10" t="s">
        <v>343</v>
      </c>
      <c r="C891" s="10" t="s">
        <v>397</v>
      </c>
      <c r="D891" s="6">
        <v>20</v>
      </c>
      <c r="E891" s="20" t="s">
        <v>392</v>
      </c>
      <c r="F891" s="10" t="s">
        <v>462</v>
      </c>
      <c r="G891" s="6" t="s">
        <v>346</v>
      </c>
      <c r="H891" s="6">
        <v>0</v>
      </c>
      <c r="I891" s="23">
        <v>3</v>
      </c>
      <c r="J891" s="6">
        <v>5</v>
      </c>
      <c r="K891" s="6">
        <v>3.7</v>
      </c>
      <c r="M891">
        <f>MATCH(LEFT(F891,LEN(F891)-5),MSFD_Classified!$G$2:$G$506,0)</f>
        <v>252</v>
      </c>
      <c r="N891">
        <v>252</v>
      </c>
      <c r="O891" t="str">
        <f t="shared" si="13"/>
        <v>Pelagic Cephalopods 2005</v>
      </c>
      <c r="P891" t="str">
        <f>INDEX(MSFD_Classified!$G$2:$G$506,Data!$N891,1)</f>
        <v>Pelagic Cephalopods</v>
      </c>
      <c r="Q891" t="str">
        <f>INDEX(MSFD_Classified!D$2:D$506,Data!$N891,1)</f>
        <v>D1 - Biological diversity</v>
      </c>
      <c r="R891" t="str">
        <f>INDEX(MSFD_Classified!E$2:E$506,Data!$N891,1)</f>
        <v>Pelagic habitats</v>
      </c>
      <c r="S891" t="str">
        <f>INDEX(MSFD_Classified!F$2:F$506,Data!$N891,1)</f>
        <v>Cephalopods</v>
      </c>
    </row>
    <row r="892" spans="1:19" x14ac:dyDescent="0.25">
      <c r="A892" s="10">
        <v>7</v>
      </c>
      <c r="B892" s="10" t="s">
        <v>343</v>
      </c>
      <c r="C892" s="10" t="s">
        <v>397</v>
      </c>
      <c r="D892" s="6">
        <v>20</v>
      </c>
      <c r="E892" s="20" t="s">
        <v>392</v>
      </c>
      <c r="F892" s="10" t="s">
        <v>463</v>
      </c>
      <c r="G892" s="6" t="s">
        <v>346</v>
      </c>
      <c r="H892" s="6">
        <v>0</v>
      </c>
      <c r="I892" s="23">
        <v>3</v>
      </c>
      <c r="J892" s="6">
        <v>5</v>
      </c>
      <c r="K892" s="6">
        <v>3</v>
      </c>
      <c r="M892">
        <f>MATCH(LEFT(F892,LEN(F892)-5),MSFD_Classified!$G$2:$G$506,0)</f>
        <v>252</v>
      </c>
      <c r="N892">
        <v>252</v>
      </c>
      <c r="O892" t="str">
        <f t="shared" si="13"/>
        <v>Pelagic Cephalopods 2006</v>
      </c>
      <c r="P892" t="str">
        <f>INDEX(MSFD_Classified!$G$2:$G$506,Data!$N892,1)</f>
        <v>Pelagic Cephalopods</v>
      </c>
      <c r="Q892" t="str">
        <f>INDEX(MSFD_Classified!D$2:D$506,Data!$N892,1)</f>
        <v>D1 - Biological diversity</v>
      </c>
      <c r="R892" t="str">
        <f>INDEX(MSFD_Classified!E$2:E$506,Data!$N892,1)</f>
        <v>Pelagic habitats</v>
      </c>
      <c r="S892" t="str">
        <f>INDEX(MSFD_Classified!F$2:F$506,Data!$N892,1)</f>
        <v>Cephalopods</v>
      </c>
    </row>
    <row r="893" spans="1:19" x14ac:dyDescent="0.25">
      <c r="A893" s="10">
        <v>7</v>
      </c>
      <c r="B893" s="10" t="s">
        <v>343</v>
      </c>
      <c r="C893" s="10" t="s">
        <v>397</v>
      </c>
      <c r="D893" s="6">
        <v>20</v>
      </c>
      <c r="E893" s="20" t="s">
        <v>392</v>
      </c>
      <c r="F893" s="10" t="s">
        <v>464</v>
      </c>
      <c r="G893" s="6" t="s">
        <v>346</v>
      </c>
      <c r="H893" s="6">
        <v>0</v>
      </c>
      <c r="I893" s="23">
        <v>3</v>
      </c>
      <c r="J893" s="6">
        <v>5</v>
      </c>
      <c r="K893" s="6">
        <v>2.8</v>
      </c>
      <c r="M893">
        <f>MATCH(LEFT(F893,LEN(F893)-5),MSFD_Classified!$G$2:$G$506,0)</f>
        <v>252</v>
      </c>
      <c r="N893">
        <v>252</v>
      </c>
      <c r="O893" t="str">
        <f t="shared" si="13"/>
        <v>Pelagic Cephalopods 2007</v>
      </c>
      <c r="P893" t="str">
        <f>INDEX(MSFD_Classified!$G$2:$G$506,Data!$N893,1)</f>
        <v>Pelagic Cephalopods</v>
      </c>
      <c r="Q893" t="str">
        <f>INDEX(MSFD_Classified!D$2:D$506,Data!$N893,1)</f>
        <v>D1 - Biological diversity</v>
      </c>
      <c r="R893" t="str">
        <f>INDEX(MSFD_Classified!E$2:E$506,Data!$N893,1)</f>
        <v>Pelagic habitats</v>
      </c>
      <c r="S893" t="str">
        <f>INDEX(MSFD_Classified!F$2:F$506,Data!$N893,1)</f>
        <v>Cephalopods</v>
      </c>
    </row>
    <row r="894" spans="1:19" x14ac:dyDescent="0.25">
      <c r="A894" s="10">
        <v>7</v>
      </c>
      <c r="B894" s="10" t="s">
        <v>343</v>
      </c>
      <c r="C894" s="10" t="s">
        <v>397</v>
      </c>
      <c r="D894" s="6">
        <v>20</v>
      </c>
      <c r="E894" s="20" t="s">
        <v>392</v>
      </c>
      <c r="F894" s="10" t="s">
        <v>465</v>
      </c>
      <c r="G894" s="6" t="s">
        <v>346</v>
      </c>
      <c r="H894" s="6">
        <v>0</v>
      </c>
      <c r="I894" s="23">
        <v>3</v>
      </c>
      <c r="J894" s="6">
        <v>5</v>
      </c>
      <c r="K894" s="6">
        <v>3</v>
      </c>
      <c r="M894">
        <f>MATCH(LEFT(F894,LEN(F894)-5),MSFD_Classified!$G$2:$G$506,0)</f>
        <v>252</v>
      </c>
      <c r="N894">
        <v>252</v>
      </c>
      <c r="O894" t="str">
        <f t="shared" si="13"/>
        <v>Pelagic Cephalopods 2008</v>
      </c>
      <c r="P894" t="str">
        <f>INDEX(MSFD_Classified!$G$2:$G$506,Data!$N894,1)</f>
        <v>Pelagic Cephalopods</v>
      </c>
      <c r="Q894" t="str">
        <f>INDEX(MSFD_Classified!D$2:D$506,Data!$N894,1)</f>
        <v>D1 - Biological diversity</v>
      </c>
      <c r="R894" t="str">
        <f>INDEX(MSFD_Classified!E$2:E$506,Data!$N894,1)</f>
        <v>Pelagic habitats</v>
      </c>
      <c r="S894" t="str">
        <f>INDEX(MSFD_Classified!F$2:F$506,Data!$N894,1)</f>
        <v>Cephalopods</v>
      </c>
    </row>
    <row r="895" spans="1:19" x14ac:dyDescent="0.25">
      <c r="A895" s="10">
        <v>7</v>
      </c>
      <c r="B895" s="10" t="s">
        <v>343</v>
      </c>
      <c r="C895" s="10" t="s">
        <v>397</v>
      </c>
      <c r="D895" s="6">
        <v>20</v>
      </c>
      <c r="E895" s="20" t="s">
        <v>392</v>
      </c>
      <c r="F895" s="10" t="s">
        <v>466</v>
      </c>
      <c r="G895" s="6" t="s">
        <v>346</v>
      </c>
      <c r="H895" s="6">
        <v>0</v>
      </c>
      <c r="I895" s="23">
        <v>3</v>
      </c>
      <c r="J895" s="6">
        <v>5</v>
      </c>
      <c r="K895" s="6">
        <v>2.2000000000000002</v>
      </c>
      <c r="M895">
        <f>MATCH(LEFT(F895,LEN(F895)-5),MSFD_Classified!$G$2:$G$506,0)</f>
        <v>252</v>
      </c>
      <c r="N895">
        <v>252</v>
      </c>
      <c r="O895" t="str">
        <f t="shared" si="13"/>
        <v>Pelagic Cephalopods 2009</v>
      </c>
      <c r="P895" t="str">
        <f>INDEX(MSFD_Classified!$G$2:$G$506,Data!$N895,1)</f>
        <v>Pelagic Cephalopods</v>
      </c>
      <c r="Q895" t="str">
        <f>INDEX(MSFD_Classified!D$2:D$506,Data!$N895,1)</f>
        <v>D1 - Biological diversity</v>
      </c>
      <c r="R895" t="str">
        <f>INDEX(MSFD_Classified!E$2:E$506,Data!$N895,1)</f>
        <v>Pelagic habitats</v>
      </c>
      <c r="S895" t="str">
        <f>INDEX(MSFD_Classified!F$2:F$506,Data!$N895,1)</f>
        <v>Cephalopods</v>
      </c>
    </row>
    <row r="896" spans="1:19" x14ac:dyDescent="0.25">
      <c r="A896" s="10">
        <v>7</v>
      </c>
      <c r="B896" s="10" t="s">
        <v>343</v>
      </c>
      <c r="C896" s="10" t="s">
        <v>397</v>
      </c>
      <c r="D896" s="6">
        <v>20</v>
      </c>
      <c r="E896" s="20" t="s">
        <v>392</v>
      </c>
      <c r="F896" s="10" t="s">
        <v>467</v>
      </c>
      <c r="G896" s="6" t="s">
        <v>346</v>
      </c>
      <c r="H896" s="6">
        <v>0</v>
      </c>
      <c r="I896" s="23">
        <v>3</v>
      </c>
      <c r="J896" s="6">
        <v>5</v>
      </c>
      <c r="K896" s="6">
        <v>2.8</v>
      </c>
      <c r="M896">
        <f>MATCH(LEFT(F896,LEN(F896)-5),MSFD_Classified!$G$2:$G$506,0)</f>
        <v>252</v>
      </c>
      <c r="N896">
        <v>252</v>
      </c>
      <c r="O896" t="str">
        <f t="shared" si="13"/>
        <v>Pelagic Cephalopods 2010</v>
      </c>
      <c r="P896" t="str">
        <f>INDEX(MSFD_Classified!$G$2:$G$506,Data!$N896,1)</f>
        <v>Pelagic Cephalopods</v>
      </c>
      <c r="Q896" t="str">
        <f>INDEX(MSFD_Classified!D$2:D$506,Data!$N896,1)</f>
        <v>D1 - Biological diversity</v>
      </c>
      <c r="R896" t="str">
        <f>INDEX(MSFD_Classified!E$2:E$506,Data!$N896,1)</f>
        <v>Pelagic habitats</v>
      </c>
      <c r="S896" t="str">
        <f>INDEX(MSFD_Classified!F$2:F$506,Data!$N896,1)</f>
        <v>Cephalopods</v>
      </c>
    </row>
    <row r="897" spans="1:19" x14ac:dyDescent="0.25">
      <c r="A897" s="10">
        <v>7</v>
      </c>
      <c r="B897" s="10" t="s">
        <v>343</v>
      </c>
      <c r="C897" s="10" t="s">
        <v>397</v>
      </c>
      <c r="D897" s="6">
        <v>20</v>
      </c>
      <c r="E897" s="20" t="s">
        <v>392</v>
      </c>
      <c r="F897" s="10" t="s">
        <v>468</v>
      </c>
      <c r="G897" s="6" t="s">
        <v>346</v>
      </c>
      <c r="H897" s="6">
        <v>0</v>
      </c>
      <c r="I897" s="23">
        <v>3</v>
      </c>
      <c r="J897" s="6">
        <v>5</v>
      </c>
      <c r="K897" s="6">
        <v>2.7</v>
      </c>
      <c r="M897">
        <f>MATCH(LEFT(F897,LEN(F897)-5),MSFD_Classified!$G$2:$G$506,0)</f>
        <v>252</v>
      </c>
      <c r="N897">
        <v>252</v>
      </c>
      <c r="O897" t="str">
        <f t="shared" si="13"/>
        <v>Pelagic Cephalopods 2011</v>
      </c>
      <c r="P897" t="str">
        <f>INDEX(MSFD_Classified!$G$2:$G$506,Data!$N897,1)</f>
        <v>Pelagic Cephalopods</v>
      </c>
      <c r="Q897" t="str">
        <f>INDEX(MSFD_Classified!D$2:D$506,Data!$N897,1)</f>
        <v>D1 - Biological diversity</v>
      </c>
      <c r="R897" t="str">
        <f>INDEX(MSFD_Classified!E$2:E$506,Data!$N897,1)</f>
        <v>Pelagic habitats</v>
      </c>
      <c r="S897" t="str">
        <f>INDEX(MSFD_Classified!F$2:F$506,Data!$N897,1)</f>
        <v>Cephalopods</v>
      </c>
    </row>
    <row r="898" spans="1:19" x14ac:dyDescent="0.25">
      <c r="A898" s="10">
        <v>7</v>
      </c>
      <c r="B898" s="10" t="s">
        <v>343</v>
      </c>
      <c r="C898" s="10" t="s">
        <v>405</v>
      </c>
      <c r="D898" s="6">
        <v>46</v>
      </c>
      <c r="E898" s="20" t="s">
        <v>392</v>
      </c>
      <c r="F898" s="10" t="s">
        <v>445</v>
      </c>
      <c r="G898" s="6" t="s">
        <v>346</v>
      </c>
      <c r="H898" s="6">
        <v>0</v>
      </c>
      <c r="I898" s="23">
        <v>3</v>
      </c>
      <c r="J898" s="6">
        <v>5</v>
      </c>
      <c r="K898" s="6">
        <v>5</v>
      </c>
      <c r="M898">
        <f>MATCH(LEFT(F898,LEN(F898)-5),MSFD_Classified!$G$2:$G$506,0)</f>
        <v>252</v>
      </c>
      <c r="N898">
        <v>252</v>
      </c>
      <c r="O898" t="str">
        <f t="shared" si="13"/>
        <v>Pelagic Cephalopods 1987</v>
      </c>
      <c r="P898" t="str">
        <f>INDEX(MSFD_Classified!$G$2:$G$506,Data!$N898,1)</f>
        <v>Pelagic Cephalopods</v>
      </c>
      <c r="Q898" t="str">
        <f>INDEX(MSFD_Classified!D$2:D$506,Data!$N898,1)</f>
        <v>D1 - Biological diversity</v>
      </c>
      <c r="R898" t="str">
        <f>INDEX(MSFD_Classified!E$2:E$506,Data!$N898,1)</f>
        <v>Pelagic habitats</v>
      </c>
      <c r="S898" t="str">
        <f>INDEX(MSFD_Classified!F$2:F$506,Data!$N898,1)</f>
        <v>Cephalopods</v>
      </c>
    </row>
    <row r="899" spans="1:19" x14ac:dyDescent="0.25">
      <c r="A899" s="10">
        <v>7</v>
      </c>
      <c r="B899" s="10" t="s">
        <v>343</v>
      </c>
      <c r="C899" s="10" t="s">
        <v>405</v>
      </c>
      <c r="D899" s="6">
        <v>46</v>
      </c>
      <c r="E899" s="20" t="s">
        <v>392</v>
      </c>
      <c r="F899" s="10" t="s">
        <v>446</v>
      </c>
      <c r="G899" s="6" t="s">
        <v>346</v>
      </c>
      <c r="H899" s="6">
        <v>0</v>
      </c>
      <c r="I899" s="23">
        <v>3</v>
      </c>
      <c r="J899" s="6">
        <v>5</v>
      </c>
      <c r="K899" s="6">
        <v>4.3</v>
      </c>
      <c r="M899">
        <f>MATCH(LEFT(F899,LEN(F899)-5),MSFD_Classified!$G$2:$G$506,0)</f>
        <v>252</v>
      </c>
      <c r="N899">
        <v>252</v>
      </c>
      <c r="O899" t="str">
        <f t="shared" ref="O899:O962" si="14">F899</f>
        <v>Pelagic Cephalopods 1988</v>
      </c>
      <c r="P899" t="str">
        <f>INDEX(MSFD_Classified!$G$2:$G$506,Data!$N899,1)</f>
        <v>Pelagic Cephalopods</v>
      </c>
      <c r="Q899" t="str">
        <f>INDEX(MSFD_Classified!D$2:D$506,Data!$N899,1)</f>
        <v>D1 - Biological diversity</v>
      </c>
      <c r="R899" t="str">
        <f>INDEX(MSFD_Classified!E$2:E$506,Data!$N899,1)</f>
        <v>Pelagic habitats</v>
      </c>
      <c r="S899" t="str">
        <f>INDEX(MSFD_Classified!F$2:F$506,Data!$N899,1)</f>
        <v>Cephalopods</v>
      </c>
    </row>
    <row r="900" spans="1:19" x14ac:dyDescent="0.25">
      <c r="A900" s="10">
        <v>7</v>
      </c>
      <c r="B900" s="10" t="s">
        <v>343</v>
      </c>
      <c r="C900" s="10" t="s">
        <v>405</v>
      </c>
      <c r="D900" s="6">
        <v>46</v>
      </c>
      <c r="E900" s="20" t="s">
        <v>392</v>
      </c>
      <c r="F900" s="10" t="s">
        <v>447</v>
      </c>
      <c r="G900" s="6" t="s">
        <v>346</v>
      </c>
      <c r="H900" s="6">
        <v>0</v>
      </c>
      <c r="I900" s="23">
        <v>3</v>
      </c>
      <c r="J900" s="6">
        <v>5</v>
      </c>
      <c r="K900" s="6">
        <v>3.7</v>
      </c>
      <c r="M900">
        <f>MATCH(LEFT(F900,LEN(F900)-5),MSFD_Classified!$G$2:$G$506,0)</f>
        <v>252</v>
      </c>
      <c r="N900">
        <v>252</v>
      </c>
      <c r="O900" t="str">
        <f t="shared" si="14"/>
        <v>Pelagic Cephalopods 1999</v>
      </c>
      <c r="P900" t="str">
        <f>INDEX(MSFD_Classified!$G$2:$G$506,Data!$N900,1)</f>
        <v>Pelagic Cephalopods</v>
      </c>
      <c r="Q900" t="str">
        <f>INDEX(MSFD_Classified!D$2:D$506,Data!$N900,1)</f>
        <v>D1 - Biological diversity</v>
      </c>
      <c r="R900" t="str">
        <f>INDEX(MSFD_Classified!E$2:E$506,Data!$N900,1)</f>
        <v>Pelagic habitats</v>
      </c>
      <c r="S900" t="str">
        <f>INDEX(MSFD_Classified!F$2:F$506,Data!$N900,1)</f>
        <v>Cephalopods</v>
      </c>
    </row>
    <row r="901" spans="1:19" x14ac:dyDescent="0.25">
      <c r="A901" s="10">
        <v>7</v>
      </c>
      <c r="B901" s="10" t="s">
        <v>343</v>
      </c>
      <c r="C901" s="10" t="s">
        <v>405</v>
      </c>
      <c r="D901" s="6">
        <v>46</v>
      </c>
      <c r="E901" s="20" t="s">
        <v>392</v>
      </c>
      <c r="F901" s="10" t="s">
        <v>448</v>
      </c>
      <c r="G901" s="6" t="s">
        <v>346</v>
      </c>
      <c r="H901" s="6">
        <v>0</v>
      </c>
      <c r="I901" s="23">
        <v>3</v>
      </c>
      <c r="J901" s="6">
        <v>5</v>
      </c>
      <c r="K901" s="6">
        <v>1.7</v>
      </c>
      <c r="M901">
        <f>MATCH(LEFT(F901,LEN(F901)-5),MSFD_Classified!$G$2:$G$506,0)</f>
        <v>252</v>
      </c>
      <c r="N901">
        <v>252</v>
      </c>
      <c r="O901" t="str">
        <f t="shared" si="14"/>
        <v>Pelagic Cephalopods 1990</v>
      </c>
      <c r="P901" t="str">
        <f>INDEX(MSFD_Classified!$G$2:$G$506,Data!$N901,1)</f>
        <v>Pelagic Cephalopods</v>
      </c>
      <c r="Q901" t="str">
        <f>INDEX(MSFD_Classified!D$2:D$506,Data!$N901,1)</f>
        <v>D1 - Biological diversity</v>
      </c>
      <c r="R901" t="str">
        <f>INDEX(MSFD_Classified!E$2:E$506,Data!$N901,1)</f>
        <v>Pelagic habitats</v>
      </c>
      <c r="S901" t="str">
        <f>INDEX(MSFD_Classified!F$2:F$506,Data!$N901,1)</f>
        <v>Cephalopods</v>
      </c>
    </row>
    <row r="902" spans="1:19" x14ac:dyDescent="0.25">
      <c r="A902" s="10">
        <v>7</v>
      </c>
      <c r="B902" s="10" t="s">
        <v>343</v>
      </c>
      <c r="C902" s="10" t="s">
        <v>405</v>
      </c>
      <c r="D902" s="6">
        <v>46</v>
      </c>
      <c r="E902" s="20" t="s">
        <v>392</v>
      </c>
      <c r="F902" s="10" t="s">
        <v>449</v>
      </c>
      <c r="G902" s="6" t="s">
        <v>346</v>
      </c>
      <c r="H902" s="6">
        <v>0</v>
      </c>
      <c r="I902" s="23">
        <v>3</v>
      </c>
      <c r="J902" s="6">
        <v>5</v>
      </c>
      <c r="K902" s="6">
        <v>3.4</v>
      </c>
      <c r="M902">
        <f>MATCH(LEFT(F902,LEN(F902)-5),MSFD_Classified!$G$2:$G$506,0)</f>
        <v>252</v>
      </c>
      <c r="N902">
        <v>252</v>
      </c>
      <c r="O902" t="str">
        <f t="shared" si="14"/>
        <v>Pelagic Cephalopods 1991</v>
      </c>
      <c r="P902" t="str">
        <f>INDEX(MSFD_Classified!$G$2:$G$506,Data!$N902,1)</f>
        <v>Pelagic Cephalopods</v>
      </c>
      <c r="Q902" t="str">
        <f>INDEX(MSFD_Classified!D$2:D$506,Data!$N902,1)</f>
        <v>D1 - Biological diversity</v>
      </c>
      <c r="R902" t="str">
        <f>INDEX(MSFD_Classified!E$2:E$506,Data!$N902,1)</f>
        <v>Pelagic habitats</v>
      </c>
      <c r="S902" t="str">
        <f>INDEX(MSFD_Classified!F$2:F$506,Data!$N902,1)</f>
        <v>Cephalopods</v>
      </c>
    </row>
    <row r="903" spans="1:19" x14ac:dyDescent="0.25">
      <c r="A903" s="10">
        <v>7</v>
      </c>
      <c r="B903" s="10" t="s">
        <v>343</v>
      </c>
      <c r="C903" s="10" t="s">
        <v>405</v>
      </c>
      <c r="D903" s="6">
        <v>46</v>
      </c>
      <c r="E903" s="20" t="s">
        <v>392</v>
      </c>
      <c r="F903" s="10" t="s">
        <v>450</v>
      </c>
      <c r="G903" s="6" t="s">
        <v>346</v>
      </c>
      <c r="H903" s="6">
        <v>0</v>
      </c>
      <c r="I903" s="23">
        <v>3</v>
      </c>
      <c r="J903" s="6">
        <v>5</v>
      </c>
      <c r="K903" s="6">
        <v>3</v>
      </c>
      <c r="M903">
        <f>MATCH(LEFT(F903,LEN(F903)-5),MSFD_Classified!$G$2:$G$506,0)</f>
        <v>252</v>
      </c>
      <c r="N903">
        <v>252</v>
      </c>
      <c r="O903" t="str">
        <f t="shared" si="14"/>
        <v>Pelagic Cephalopods 1992</v>
      </c>
      <c r="P903" t="str">
        <f>INDEX(MSFD_Classified!$G$2:$G$506,Data!$N903,1)</f>
        <v>Pelagic Cephalopods</v>
      </c>
      <c r="Q903" t="str">
        <f>INDEX(MSFD_Classified!D$2:D$506,Data!$N903,1)</f>
        <v>D1 - Biological diversity</v>
      </c>
      <c r="R903" t="str">
        <f>INDEX(MSFD_Classified!E$2:E$506,Data!$N903,1)</f>
        <v>Pelagic habitats</v>
      </c>
      <c r="S903" t="str">
        <f>INDEX(MSFD_Classified!F$2:F$506,Data!$N903,1)</f>
        <v>Cephalopods</v>
      </c>
    </row>
    <row r="904" spans="1:19" x14ac:dyDescent="0.25">
      <c r="A904" s="10">
        <v>7</v>
      </c>
      <c r="B904" s="10" t="s">
        <v>343</v>
      </c>
      <c r="C904" s="10" t="s">
        <v>405</v>
      </c>
      <c r="D904" s="6">
        <v>46</v>
      </c>
      <c r="E904" s="20" t="s">
        <v>392</v>
      </c>
      <c r="F904" s="10" t="s">
        <v>451</v>
      </c>
      <c r="G904" s="6" t="s">
        <v>346</v>
      </c>
      <c r="H904" s="6">
        <v>0</v>
      </c>
      <c r="I904" s="23">
        <v>3</v>
      </c>
      <c r="J904" s="6">
        <v>5</v>
      </c>
      <c r="K904" s="6">
        <v>1.4</v>
      </c>
      <c r="M904">
        <f>MATCH(LEFT(F904,LEN(F904)-5),MSFD_Classified!$G$2:$G$506,0)</f>
        <v>252</v>
      </c>
      <c r="N904">
        <v>252</v>
      </c>
      <c r="O904" t="str">
        <f t="shared" si="14"/>
        <v>Pelagic Cephalopods 1993</v>
      </c>
      <c r="P904" t="str">
        <f>INDEX(MSFD_Classified!$G$2:$G$506,Data!$N904,1)</f>
        <v>Pelagic Cephalopods</v>
      </c>
      <c r="Q904" t="str">
        <f>INDEX(MSFD_Classified!D$2:D$506,Data!$N904,1)</f>
        <v>D1 - Biological diversity</v>
      </c>
      <c r="R904" t="str">
        <f>INDEX(MSFD_Classified!E$2:E$506,Data!$N904,1)</f>
        <v>Pelagic habitats</v>
      </c>
      <c r="S904" t="str">
        <f>INDEX(MSFD_Classified!F$2:F$506,Data!$N904,1)</f>
        <v>Cephalopods</v>
      </c>
    </row>
    <row r="905" spans="1:19" x14ac:dyDescent="0.25">
      <c r="A905" s="10">
        <v>7</v>
      </c>
      <c r="B905" s="10" t="s">
        <v>343</v>
      </c>
      <c r="C905" s="10" t="s">
        <v>405</v>
      </c>
      <c r="D905" s="6">
        <v>46</v>
      </c>
      <c r="E905" s="20" t="s">
        <v>392</v>
      </c>
      <c r="F905" s="10" t="s">
        <v>452</v>
      </c>
      <c r="G905" s="6" t="s">
        <v>346</v>
      </c>
      <c r="H905" s="6">
        <v>0</v>
      </c>
      <c r="I905" s="23">
        <v>3</v>
      </c>
      <c r="J905" s="6">
        <v>5</v>
      </c>
      <c r="K905" s="6">
        <v>1</v>
      </c>
      <c r="M905">
        <f>MATCH(LEFT(F905,LEN(F905)-5),MSFD_Classified!$G$2:$G$506,0)</f>
        <v>252</v>
      </c>
      <c r="N905">
        <v>252</v>
      </c>
      <c r="O905" t="str">
        <f t="shared" si="14"/>
        <v>Pelagic Cephalopods 1994</v>
      </c>
      <c r="P905" t="str">
        <f>INDEX(MSFD_Classified!$G$2:$G$506,Data!$N905,1)</f>
        <v>Pelagic Cephalopods</v>
      </c>
      <c r="Q905" t="str">
        <f>INDEX(MSFD_Classified!D$2:D$506,Data!$N905,1)</f>
        <v>D1 - Biological diversity</v>
      </c>
      <c r="R905" t="str">
        <f>INDEX(MSFD_Classified!E$2:E$506,Data!$N905,1)</f>
        <v>Pelagic habitats</v>
      </c>
      <c r="S905" t="str">
        <f>INDEX(MSFD_Classified!F$2:F$506,Data!$N905,1)</f>
        <v>Cephalopods</v>
      </c>
    </row>
    <row r="906" spans="1:19" x14ac:dyDescent="0.25">
      <c r="A906" s="10">
        <v>7</v>
      </c>
      <c r="B906" s="10" t="s">
        <v>343</v>
      </c>
      <c r="C906" s="10" t="s">
        <v>405</v>
      </c>
      <c r="D906" s="6">
        <v>46</v>
      </c>
      <c r="E906" s="20" t="s">
        <v>392</v>
      </c>
      <c r="F906" s="10" t="s">
        <v>453</v>
      </c>
      <c r="G906" s="6" t="s">
        <v>346</v>
      </c>
      <c r="H906" s="6">
        <v>0</v>
      </c>
      <c r="I906" s="23">
        <v>3</v>
      </c>
      <c r="J906" s="6">
        <v>5</v>
      </c>
      <c r="K906" s="6">
        <v>1</v>
      </c>
      <c r="M906">
        <f>MATCH(LEFT(F906,LEN(F906)-5),MSFD_Classified!$G$2:$G$506,0)</f>
        <v>252</v>
      </c>
      <c r="N906">
        <v>252</v>
      </c>
      <c r="O906" t="str">
        <f t="shared" si="14"/>
        <v>Pelagic Cephalopods 1995</v>
      </c>
      <c r="P906" t="str">
        <f>INDEX(MSFD_Classified!$G$2:$G$506,Data!$N906,1)</f>
        <v>Pelagic Cephalopods</v>
      </c>
      <c r="Q906" t="str">
        <f>INDEX(MSFD_Classified!D$2:D$506,Data!$N906,1)</f>
        <v>D1 - Biological diversity</v>
      </c>
      <c r="R906" t="str">
        <f>INDEX(MSFD_Classified!E$2:E$506,Data!$N906,1)</f>
        <v>Pelagic habitats</v>
      </c>
      <c r="S906" t="str">
        <f>INDEX(MSFD_Classified!F$2:F$506,Data!$N906,1)</f>
        <v>Cephalopods</v>
      </c>
    </row>
    <row r="907" spans="1:19" x14ac:dyDescent="0.25">
      <c r="A907" s="10">
        <v>7</v>
      </c>
      <c r="B907" s="10" t="s">
        <v>343</v>
      </c>
      <c r="C907" s="10" t="s">
        <v>405</v>
      </c>
      <c r="D907" s="6">
        <v>46</v>
      </c>
      <c r="E907" s="20" t="s">
        <v>392</v>
      </c>
      <c r="F907" s="10" t="s">
        <v>454</v>
      </c>
      <c r="G907" s="6" t="s">
        <v>346</v>
      </c>
      <c r="H907" s="6">
        <v>0</v>
      </c>
      <c r="I907" s="23">
        <v>3</v>
      </c>
      <c r="J907" s="6">
        <v>5</v>
      </c>
      <c r="K907" s="6">
        <v>1</v>
      </c>
      <c r="M907">
        <f>MATCH(LEFT(F907,LEN(F907)-5),MSFD_Classified!$G$2:$G$506,0)</f>
        <v>252</v>
      </c>
      <c r="N907">
        <v>252</v>
      </c>
      <c r="O907" t="str">
        <f t="shared" si="14"/>
        <v>Pelagic Cephalopods 1996</v>
      </c>
      <c r="P907" t="str">
        <f>INDEX(MSFD_Classified!$G$2:$G$506,Data!$N907,1)</f>
        <v>Pelagic Cephalopods</v>
      </c>
      <c r="Q907" t="str">
        <f>INDEX(MSFD_Classified!D$2:D$506,Data!$N907,1)</f>
        <v>D1 - Biological diversity</v>
      </c>
      <c r="R907" t="str">
        <f>INDEX(MSFD_Classified!E$2:E$506,Data!$N907,1)</f>
        <v>Pelagic habitats</v>
      </c>
      <c r="S907" t="str">
        <f>INDEX(MSFD_Classified!F$2:F$506,Data!$N907,1)</f>
        <v>Cephalopods</v>
      </c>
    </row>
    <row r="908" spans="1:19" x14ac:dyDescent="0.25">
      <c r="A908" s="10">
        <v>7</v>
      </c>
      <c r="B908" s="10" t="s">
        <v>343</v>
      </c>
      <c r="C908" s="10" t="s">
        <v>405</v>
      </c>
      <c r="D908" s="6">
        <v>46</v>
      </c>
      <c r="E908" s="20" t="s">
        <v>392</v>
      </c>
      <c r="F908" s="10" t="s">
        <v>455</v>
      </c>
      <c r="G908" s="6" t="s">
        <v>346</v>
      </c>
      <c r="H908" s="6">
        <v>0</v>
      </c>
      <c r="I908" s="23">
        <v>3</v>
      </c>
      <c r="J908" s="6">
        <v>5</v>
      </c>
      <c r="K908" s="6">
        <v>1.8</v>
      </c>
      <c r="M908">
        <f>MATCH(LEFT(F908,LEN(F908)-5),MSFD_Classified!$G$2:$G$506,0)</f>
        <v>252</v>
      </c>
      <c r="N908">
        <v>252</v>
      </c>
      <c r="O908" t="str">
        <f t="shared" si="14"/>
        <v>Pelagic Cephalopods 1997</v>
      </c>
      <c r="P908" t="str">
        <f>INDEX(MSFD_Classified!$G$2:$G$506,Data!$N908,1)</f>
        <v>Pelagic Cephalopods</v>
      </c>
      <c r="Q908" t="str">
        <f>INDEX(MSFD_Classified!D$2:D$506,Data!$N908,1)</f>
        <v>D1 - Biological diversity</v>
      </c>
      <c r="R908" t="str">
        <f>INDEX(MSFD_Classified!E$2:E$506,Data!$N908,1)</f>
        <v>Pelagic habitats</v>
      </c>
      <c r="S908" t="str">
        <f>INDEX(MSFD_Classified!F$2:F$506,Data!$N908,1)</f>
        <v>Cephalopods</v>
      </c>
    </row>
    <row r="909" spans="1:19" x14ac:dyDescent="0.25">
      <c r="A909" s="10">
        <v>7</v>
      </c>
      <c r="B909" s="10" t="s">
        <v>343</v>
      </c>
      <c r="C909" s="10" t="s">
        <v>405</v>
      </c>
      <c r="D909" s="6">
        <v>46</v>
      </c>
      <c r="E909" s="20" t="s">
        <v>392</v>
      </c>
      <c r="F909" s="10" t="s">
        <v>456</v>
      </c>
      <c r="G909" s="6" t="s">
        <v>346</v>
      </c>
      <c r="H909" s="6">
        <v>0</v>
      </c>
      <c r="I909" s="23">
        <v>3</v>
      </c>
      <c r="J909" s="6">
        <v>5</v>
      </c>
      <c r="K909" s="6">
        <v>1</v>
      </c>
      <c r="M909">
        <f>MATCH(LEFT(F909,LEN(F909)-5),MSFD_Classified!$G$2:$G$506,0)</f>
        <v>252</v>
      </c>
      <c r="N909">
        <v>252</v>
      </c>
      <c r="O909" t="str">
        <f t="shared" si="14"/>
        <v>Pelagic Cephalopods 1998</v>
      </c>
      <c r="P909" t="str">
        <f>INDEX(MSFD_Classified!$G$2:$G$506,Data!$N909,1)</f>
        <v>Pelagic Cephalopods</v>
      </c>
      <c r="Q909" t="str">
        <f>INDEX(MSFD_Classified!D$2:D$506,Data!$N909,1)</f>
        <v>D1 - Biological diversity</v>
      </c>
      <c r="R909" t="str">
        <f>INDEX(MSFD_Classified!E$2:E$506,Data!$N909,1)</f>
        <v>Pelagic habitats</v>
      </c>
      <c r="S909" t="str">
        <f>INDEX(MSFD_Classified!F$2:F$506,Data!$N909,1)</f>
        <v>Cephalopods</v>
      </c>
    </row>
    <row r="910" spans="1:19" x14ac:dyDescent="0.25">
      <c r="A910" s="10">
        <v>7</v>
      </c>
      <c r="B910" s="10" t="s">
        <v>343</v>
      </c>
      <c r="C910" s="10" t="s">
        <v>405</v>
      </c>
      <c r="D910" s="6">
        <v>46</v>
      </c>
      <c r="E910" s="20" t="s">
        <v>392</v>
      </c>
      <c r="F910" s="10" t="s">
        <v>447</v>
      </c>
      <c r="G910" s="6" t="s">
        <v>346</v>
      </c>
      <c r="H910" s="6">
        <v>0</v>
      </c>
      <c r="I910" s="23">
        <v>3</v>
      </c>
      <c r="J910" s="6">
        <v>5</v>
      </c>
      <c r="K910" s="6">
        <v>3.3</v>
      </c>
      <c r="M910">
        <f>MATCH(LEFT(F910,LEN(F910)-5),MSFD_Classified!$G$2:$G$506,0)</f>
        <v>252</v>
      </c>
      <c r="N910">
        <v>252</v>
      </c>
      <c r="O910" t="str">
        <f t="shared" si="14"/>
        <v>Pelagic Cephalopods 1999</v>
      </c>
      <c r="P910" t="str">
        <f>INDEX(MSFD_Classified!$G$2:$G$506,Data!$N910,1)</f>
        <v>Pelagic Cephalopods</v>
      </c>
      <c r="Q910" t="str">
        <f>INDEX(MSFD_Classified!D$2:D$506,Data!$N910,1)</f>
        <v>D1 - Biological diversity</v>
      </c>
      <c r="R910" t="str">
        <f>INDEX(MSFD_Classified!E$2:E$506,Data!$N910,1)</f>
        <v>Pelagic habitats</v>
      </c>
      <c r="S910" t="str">
        <f>INDEX(MSFD_Classified!F$2:F$506,Data!$N910,1)</f>
        <v>Cephalopods</v>
      </c>
    </row>
    <row r="911" spans="1:19" x14ac:dyDescent="0.25">
      <c r="A911" s="10">
        <v>7</v>
      </c>
      <c r="B911" s="10" t="s">
        <v>343</v>
      </c>
      <c r="C911" s="10" t="s">
        <v>405</v>
      </c>
      <c r="D911" s="6">
        <v>46</v>
      </c>
      <c r="E911" s="20" t="s">
        <v>392</v>
      </c>
      <c r="F911" s="10" t="s">
        <v>457</v>
      </c>
      <c r="G911" s="6" t="s">
        <v>346</v>
      </c>
      <c r="H911" s="6">
        <v>0</v>
      </c>
      <c r="I911" s="23">
        <v>3</v>
      </c>
      <c r="J911" s="6">
        <v>5</v>
      </c>
      <c r="K911" s="6">
        <v>2.6</v>
      </c>
      <c r="M911">
        <f>MATCH(LEFT(F911,LEN(F911)-5),MSFD_Classified!$G$2:$G$506,0)</f>
        <v>252</v>
      </c>
      <c r="N911">
        <v>252</v>
      </c>
      <c r="O911" t="str">
        <f t="shared" si="14"/>
        <v>Pelagic Cephalopods 2000</v>
      </c>
      <c r="P911" t="str">
        <f>INDEX(MSFD_Classified!$G$2:$G$506,Data!$N911,1)</f>
        <v>Pelagic Cephalopods</v>
      </c>
      <c r="Q911" t="str">
        <f>INDEX(MSFD_Classified!D$2:D$506,Data!$N911,1)</f>
        <v>D1 - Biological diversity</v>
      </c>
      <c r="R911" t="str">
        <f>INDEX(MSFD_Classified!E$2:E$506,Data!$N911,1)</f>
        <v>Pelagic habitats</v>
      </c>
      <c r="S911" t="str">
        <f>INDEX(MSFD_Classified!F$2:F$506,Data!$N911,1)</f>
        <v>Cephalopods</v>
      </c>
    </row>
    <row r="912" spans="1:19" x14ac:dyDescent="0.25">
      <c r="A912" s="10">
        <v>7</v>
      </c>
      <c r="B912" s="10" t="s">
        <v>343</v>
      </c>
      <c r="C912" s="10" t="s">
        <v>405</v>
      </c>
      <c r="D912" s="6">
        <v>46</v>
      </c>
      <c r="E912" s="20" t="s">
        <v>392</v>
      </c>
      <c r="F912" s="10" t="s">
        <v>458</v>
      </c>
      <c r="G912" s="6" t="s">
        <v>346</v>
      </c>
      <c r="H912" s="6">
        <v>0</v>
      </c>
      <c r="I912" s="23">
        <v>3</v>
      </c>
      <c r="J912" s="6">
        <v>5</v>
      </c>
      <c r="K912" s="6">
        <v>3</v>
      </c>
      <c r="M912">
        <f>MATCH(LEFT(F912,LEN(F912)-5),MSFD_Classified!$G$2:$G$506,0)</f>
        <v>252</v>
      </c>
      <c r="N912">
        <v>252</v>
      </c>
      <c r="O912" t="str">
        <f t="shared" si="14"/>
        <v>Pelagic Cephalopods 2001</v>
      </c>
      <c r="P912" t="str">
        <f>INDEX(MSFD_Classified!$G$2:$G$506,Data!$N912,1)</f>
        <v>Pelagic Cephalopods</v>
      </c>
      <c r="Q912" t="str">
        <f>INDEX(MSFD_Classified!D$2:D$506,Data!$N912,1)</f>
        <v>D1 - Biological diversity</v>
      </c>
      <c r="R912" t="str">
        <f>INDEX(MSFD_Classified!E$2:E$506,Data!$N912,1)</f>
        <v>Pelagic habitats</v>
      </c>
      <c r="S912" t="str">
        <f>INDEX(MSFD_Classified!F$2:F$506,Data!$N912,1)</f>
        <v>Cephalopods</v>
      </c>
    </row>
    <row r="913" spans="1:19" x14ac:dyDescent="0.25">
      <c r="A913" s="10">
        <v>7</v>
      </c>
      <c r="B913" s="10" t="s">
        <v>343</v>
      </c>
      <c r="C913" s="10" t="s">
        <v>405</v>
      </c>
      <c r="D913" s="6">
        <v>46</v>
      </c>
      <c r="E913" s="20" t="s">
        <v>392</v>
      </c>
      <c r="F913" s="10" t="s">
        <v>459</v>
      </c>
      <c r="G913" s="6" t="s">
        <v>346</v>
      </c>
      <c r="H913" s="6">
        <v>0</v>
      </c>
      <c r="I913" s="23">
        <v>3</v>
      </c>
      <c r="J913" s="6">
        <v>5</v>
      </c>
      <c r="K913" s="6">
        <v>2.6</v>
      </c>
      <c r="M913">
        <f>MATCH(LEFT(F913,LEN(F913)-5),MSFD_Classified!$G$2:$G$506,0)</f>
        <v>252</v>
      </c>
      <c r="N913">
        <v>252</v>
      </c>
      <c r="O913" t="str">
        <f t="shared" si="14"/>
        <v>Pelagic Cephalopods 2002</v>
      </c>
      <c r="P913" t="str">
        <f>INDEX(MSFD_Classified!$G$2:$G$506,Data!$N913,1)</f>
        <v>Pelagic Cephalopods</v>
      </c>
      <c r="Q913" t="str">
        <f>INDEX(MSFD_Classified!D$2:D$506,Data!$N913,1)</f>
        <v>D1 - Biological diversity</v>
      </c>
      <c r="R913" t="str">
        <f>INDEX(MSFD_Classified!E$2:E$506,Data!$N913,1)</f>
        <v>Pelagic habitats</v>
      </c>
      <c r="S913" t="str">
        <f>INDEX(MSFD_Classified!F$2:F$506,Data!$N913,1)</f>
        <v>Cephalopods</v>
      </c>
    </row>
    <row r="914" spans="1:19" x14ac:dyDescent="0.25">
      <c r="A914" s="10">
        <v>7</v>
      </c>
      <c r="B914" s="10" t="s">
        <v>343</v>
      </c>
      <c r="C914" s="10" t="s">
        <v>405</v>
      </c>
      <c r="D914" s="6">
        <v>46</v>
      </c>
      <c r="E914" s="20" t="s">
        <v>392</v>
      </c>
      <c r="F914" s="10" t="s">
        <v>460</v>
      </c>
      <c r="G914" s="6" t="s">
        <v>346</v>
      </c>
      <c r="H914" s="6">
        <v>0</v>
      </c>
      <c r="I914" s="23">
        <v>3</v>
      </c>
      <c r="J914" s="6">
        <v>5</v>
      </c>
      <c r="K914" s="6">
        <v>2.4</v>
      </c>
      <c r="M914">
        <f>MATCH(LEFT(F914,LEN(F914)-5),MSFD_Classified!$G$2:$G$506,0)</f>
        <v>252</v>
      </c>
      <c r="N914">
        <v>252</v>
      </c>
      <c r="O914" t="str">
        <f t="shared" si="14"/>
        <v>Pelagic Cephalopods 2003</v>
      </c>
      <c r="P914" t="str">
        <f>INDEX(MSFD_Classified!$G$2:$G$506,Data!$N914,1)</f>
        <v>Pelagic Cephalopods</v>
      </c>
      <c r="Q914" t="str">
        <f>INDEX(MSFD_Classified!D$2:D$506,Data!$N914,1)</f>
        <v>D1 - Biological diversity</v>
      </c>
      <c r="R914" t="str">
        <f>INDEX(MSFD_Classified!E$2:E$506,Data!$N914,1)</f>
        <v>Pelagic habitats</v>
      </c>
      <c r="S914" t="str">
        <f>INDEX(MSFD_Classified!F$2:F$506,Data!$N914,1)</f>
        <v>Cephalopods</v>
      </c>
    </row>
    <row r="915" spans="1:19" x14ac:dyDescent="0.25">
      <c r="A915" s="10">
        <v>7</v>
      </c>
      <c r="B915" s="10" t="s">
        <v>343</v>
      </c>
      <c r="C915" s="10" t="s">
        <v>405</v>
      </c>
      <c r="D915" s="6">
        <v>46</v>
      </c>
      <c r="E915" s="20" t="s">
        <v>392</v>
      </c>
      <c r="F915" s="10" t="s">
        <v>461</v>
      </c>
      <c r="G915" s="6" t="s">
        <v>346</v>
      </c>
      <c r="H915" s="6">
        <v>0</v>
      </c>
      <c r="I915" s="23">
        <v>3</v>
      </c>
      <c r="J915" s="6">
        <v>5</v>
      </c>
      <c r="K915" s="6">
        <v>4</v>
      </c>
      <c r="M915">
        <f>MATCH(LEFT(F915,LEN(F915)-5),MSFD_Classified!$G$2:$G$506,0)</f>
        <v>252</v>
      </c>
      <c r="N915">
        <v>252</v>
      </c>
      <c r="O915" t="str">
        <f t="shared" si="14"/>
        <v>Pelagic Cephalopods 2004</v>
      </c>
      <c r="P915" t="str">
        <f>INDEX(MSFD_Classified!$G$2:$G$506,Data!$N915,1)</f>
        <v>Pelagic Cephalopods</v>
      </c>
      <c r="Q915" t="str">
        <f>INDEX(MSFD_Classified!D$2:D$506,Data!$N915,1)</f>
        <v>D1 - Biological diversity</v>
      </c>
      <c r="R915" t="str">
        <f>INDEX(MSFD_Classified!E$2:E$506,Data!$N915,1)</f>
        <v>Pelagic habitats</v>
      </c>
      <c r="S915" t="str">
        <f>INDEX(MSFD_Classified!F$2:F$506,Data!$N915,1)</f>
        <v>Cephalopods</v>
      </c>
    </row>
    <row r="916" spans="1:19" x14ac:dyDescent="0.25">
      <c r="A916" s="10">
        <v>7</v>
      </c>
      <c r="B916" s="10" t="s">
        <v>343</v>
      </c>
      <c r="C916" s="10" t="s">
        <v>405</v>
      </c>
      <c r="D916" s="6">
        <v>46</v>
      </c>
      <c r="E916" s="20" t="s">
        <v>392</v>
      </c>
      <c r="F916" s="10" t="s">
        <v>462</v>
      </c>
      <c r="G916" s="6" t="s">
        <v>346</v>
      </c>
      <c r="H916" s="6">
        <v>0</v>
      </c>
      <c r="I916" s="23">
        <v>3</v>
      </c>
      <c r="J916" s="6">
        <v>5</v>
      </c>
      <c r="K916" s="6">
        <v>3.7</v>
      </c>
      <c r="M916">
        <f>MATCH(LEFT(F916,LEN(F916)-5),MSFD_Classified!$G$2:$G$506,0)</f>
        <v>252</v>
      </c>
      <c r="N916">
        <v>252</v>
      </c>
      <c r="O916" t="str">
        <f t="shared" si="14"/>
        <v>Pelagic Cephalopods 2005</v>
      </c>
      <c r="P916" t="str">
        <f>INDEX(MSFD_Classified!$G$2:$G$506,Data!$N916,1)</f>
        <v>Pelagic Cephalopods</v>
      </c>
      <c r="Q916" t="str">
        <f>INDEX(MSFD_Classified!D$2:D$506,Data!$N916,1)</f>
        <v>D1 - Biological diversity</v>
      </c>
      <c r="R916" t="str">
        <f>INDEX(MSFD_Classified!E$2:E$506,Data!$N916,1)</f>
        <v>Pelagic habitats</v>
      </c>
      <c r="S916" t="str">
        <f>INDEX(MSFD_Classified!F$2:F$506,Data!$N916,1)</f>
        <v>Cephalopods</v>
      </c>
    </row>
    <row r="917" spans="1:19" x14ac:dyDescent="0.25">
      <c r="A917" s="10">
        <v>7</v>
      </c>
      <c r="B917" s="10" t="s">
        <v>343</v>
      </c>
      <c r="C917" s="10" t="s">
        <v>405</v>
      </c>
      <c r="D917" s="6">
        <v>46</v>
      </c>
      <c r="E917" s="20" t="s">
        <v>392</v>
      </c>
      <c r="F917" s="10" t="s">
        <v>463</v>
      </c>
      <c r="G917" s="6" t="s">
        <v>346</v>
      </c>
      <c r="H917" s="6">
        <v>0</v>
      </c>
      <c r="I917" s="23">
        <v>3</v>
      </c>
      <c r="J917" s="6">
        <v>5</v>
      </c>
      <c r="K917" s="6">
        <v>2.2999999999999998</v>
      </c>
      <c r="M917">
        <f>MATCH(LEFT(F917,LEN(F917)-5),MSFD_Classified!$G$2:$G$506,0)</f>
        <v>252</v>
      </c>
      <c r="N917">
        <v>252</v>
      </c>
      <c r="O917" t="str">
        <f t="shared" si="14"/>
        <v>Pelagic Cephalopods 2006</v>
      </c>
      <c r="P917" t="str">
        <f>INDEX(MSFD_Classified!$G$2:$G$506,Data!$N917,1)</f>
        <v>Pelagic Cephalopods</v>
      </c>
      <c r="Q917" t="str">
        <f>INDEX(MSFD_Classified!D$2:D$506,Data!$N917,1)</f>
        <v>D1 - Biological diversity</v>
      </c>
      <c r="R917" t="str">
        <f>INDEX(MSFD_Classified!E$2:E$506,Data!$N917,1)</f>
        <v>Pelagic habitats</v>
      </c>
      <c r="S917" t="str">
        <f>INDEX(MSFD_Classified!F$2:F$506,Data!$N917,1)</f>
        <v>Cephalopods</v>
      </c>
    </row>
    <row r="918" spans="1:19" x14ac:dyDescent="0.25">
      <c r="A918" s="10">
        <v>7</v>
      </c>
      <c r="B918" s="10" t="s">
        <v>343</v>
      </c>
      <c r="C918" s="10" t="s">
        <v>405</v>
      </c>
      <c r="D918" s="6">
        <v>46</v>
      </c>
      <c r="E918" s="20" t="s">
        <v>392</v>
      </c>
      <c r="F918" s="10" t="s">
        <v>464</v>
      </c>
      <c r="G918" s="6" t="s">
        <v>346</v>
      </c>
      <c r="H918" s="6">
        <v>0</v>
      </c>
      <c r="I918" s="23">
        <v>3</v>
      </c>
      <c r="J918" s="6">
        <v>5</v>
      </c>
      <c r="K918" s="6">
        <v>2.4</v>
      </c>
      <c r="M918">
        <f>MATCH(LEFT(F918,LEN(F918)-5),MSFD_Classified!$G$2:$G$506,0)</f>
        <v>252</v>
      </c>
      <c r="N918">
        <v>252</v>
      </c>
      <c r="O918" t="str">
        <f t="shared" si="14"/>
        <v>Pelagic Cephalopods 2007</v>
      </c>
      <c r="P918" t="str">
        <f>INDEX(MSFD_Classified!$G$2:$G$506,Data!$N918,1)</f>
        <v>Pelagic Cephalopods</v>
      </c>
      <c r="Q918" t="str">
        <f>INDEX(MSFD_Classified!D$2:D$506,Data!$N918,1)</f>
        <v>D1 - Biological diversity</v>
      </c>
      <c r="R918" t="str">
        <f>INDEX(MSFD_Classified!E$2:E$506,Data!$N918,1)</f>
        <v>Pelagic habitats</v>
      </c>
      <c r="S918" t="str">
        <f>INDEX(MSFD_Classified!F$2:F$506,Data!$N918,1)</f>
        <v>Cephalopods</v>
      </c>
    </row>
    <row r="919" spans="1:19" x14ac:dyDescent="0.25">
      <c r="A919" s="10">
        <v>7</v>
      </c>
      <c r="B919" s="10" t="s">
        <v>343</v>
      </c>
      <c r="C919" s="10" t="s">
        <v>405</v>
      </c>
      <c r="D919" s="6">
        <v>46</v>
      </c>
      <c r="E919" s="20" t="s">
        <v>392</v>
      </c>
      <c r="F919" s="10" t="s">
        <v>465</v>
      </c>
      <c r="G919" s="6" t="s">
        <v>346</v>
      </c>
      <c r="H919" s="6">
        <v>0</v>
      </c>
      <c r="I919" s="23">
        <v>3</v>
      </c>
      <c r="J919" s="6">
        <v>5</v>
      </c>
      <c r="K919" s="6">
        <v>2.5</v>
      </c>
      <c r="M919">
        <f>MATCH(LEFT(F919,LEN(F919)-5),MSFD_Classified!$G$2:$G$506,0)</f>
        <v>252</v>
      </c>
      <c r="N919">
        <v>252</v>
      </c>
      <c r="O919" t="str">
        <f t="shared" si="14"/>
        <v>Pelagic Cephalopods 2008</v>
      </c>
      <c r="P919" t="str">
        <f>INDEX(MSFD_Classified!$G$2:$G$506,Data!$N919,1)</f>
        <v>Pelagic Cephalopods</v>
      </c>
      <c r="Q919" t="str">
        <f>INDEX(MSFD_Classified!D$2:D$506,Data!$N919,1)</f>
        <v>D1 - Biological diversity</v>
      </c>
      <c r="R919" t="str">
        <f>INDEX(MSFD_Classified!E$2:E$506,Data!$N919,1)</f>
        <v>Pelagic habitats</v>
      </c>
      <c r="S919" t="str">
        <f>INDEX(MSFD_Classified!F$2:F$506,Data!$N919,1)</f>
        <v>Cephalopods</v>
      </c>
    </row>
    <row r="920" spans="1:19" x14ac:dyDescent="0.25">
      <c r="A920" s="10">
        <v>7</v>
      </c>
      <c r="B920" s="10" t="s">
        <v>343</v>
      </c>
      <c r="C920" s="10" t="s">
        <v>405</v>
      </c>
      <c r="D920" s="6">
        <v>46</v>
      </c>
      <c r="E920" s="20" t="s">
        <v>392</v>
      </c>
      <c r="F920" s="10" t="s">
        <v>466</v>
      </c>
      <c r="G920" s="6" t="s">
        <v>346</v>
      </c>
      <c r="H920" s="6">
        <v>0</v>
      </c>
      <c r="I920" s="23">
        <v>3</v>
      </c>
      <c r="J920" s="6">
        <v>5</v>
      </c>
      <c r="K920" s="6">
        <v>2.5</v>
      </c>
      <c r="M920">
        <f>MATCH(LEFT(F920,LEN(F920)-5),MSFD_Classified!$G$2:$G$506,0)</f>
        <v>252</v>
      </c>
      <c r="N920">
        <v>252</v>
      </c>
      <c r="O920" t="str">
        <f t="shared" si="14"/>
        <v>Pelagic Cephalopods 2009</v>
      </c>
      <c r="P920" t="str">
        <f>INDEX(MSFD_Classified!$G$2:$G$506,Data!$N920,1)</f>
        <v>Pelagic Cephalopods</v>
      </c>
      <c r="Q920" t="str">
        <f>INDEX(MSFD_Classified!D$2:D$506,Data!$N920,1)</f>
        <v>D1 - Biological diversity</v>
      </c>
      <c r="R920" t="str">
        <f>INDEX(MSFD_Classified!E$2:E$506,Data!$N920,1)</f>
        <v>Pelagic habitats</v>
      </c>
      <c r="S920" t="str">
        <f>INDEX(MSFD_Classified!F$2:F$506,Data!$N920,1)</f>
        <v>Cephalopods</v>
      </c>
    </row>
    <row r="921" spans="1:19" x14ac:dyDescent="0.25">
      <c r="A921" s="10">
        <v>7</v>
      </c>
      <c r="B921" s="10" t="s">
        <v>343</v>
      </c>
      <c r="C921" s="10" t="s">
        <v>405</v>
      </c>
      <c r="D921" s="6">
        <v>46</v>
      </c>
      <c r="E921" s="20" t="s">
        <v>392</v>
      </c>
      <c r="F921" s="10" t="s">
        <v>467</v>
      </c>
      <c r="G921" s="6" t="s">
        <v>346</v>
      </c>
      <c r="H921" s="6">
        <v>0</v>
      </c>
      <c r="I921" s="23">
        <v>3</v>
      </c>
      <c r="J921" s="6">
        <v>5</v>
      </c>
      <c r="K921" s="6">
        <v>2</v>
      </c>
      <c r="M921">
        <f>MATCH(LEFT(F921,LEN(F921)-5),MSFD_Classified!$G$2:$G$506,0)</f>
        <v>252</v>
      </c>
      <c r="N921">
        <v>252</v>
      </c>
      <c r="O921" t="str">
        <f t="shared" si="14"/>
        <v>Pelagic Cephalopods 2010</v>
      </c>
      <c r="P921" t="str">
        <f>INDEX(MSFD_Classified!$G$2:$G$506,Data!$N921,1)</f>
        <v>Pelagic Cephalopods</v>
      </c>
      <c r="Q921" t="str">
        <f>INDEX(MSFD_Classified!D$2:D$506,Data!$N921,1)</f>
        <v>D1 - Biological diversity</v>
      </c>
      <c r="R921" t="str">
        <f>INDEX(MSFD_Classified!E$2:E$506,Data!$N921,1)</f>
        <v>Pelagic habitats</v>
      </c>
      <c r="S921" t="str">
        <f>INDEX(MSFD_Classified!F$2:F$506,Data!$N921,1)</f>
        <v>Cephalopods</v>
      </c>
    </row>
    <row r="922" spans="1:19" x14ac:dyDescent="0.25">
      <c r="A922" s="10">
        <v>7</v>
      </c>
      <c r="B922" s="10" t="s">
        <v>343</v>
      </c>
      <c r="C922" s="10" t="s">
        <v>405</v>
      </c>
      <c r="D922" s="6">
        <v>46</v>
      </c>
      <c r="E922" s="20" t="s">
        <v>392</v>
      </c>
      <c r="F922" s="10" t="s">
        <v>468</v>
      </c>
      <c r="G922" s="6" t="s">
        <v>346</v>
      </c>
      <c r="H922" s="6">
        <v>0</v>
      </c>
      <c r="I922" s="23">
        <v>3</v>
      </c>
      <c r="J922" s="6">
        <v>5</v>
      </c>
      <c r="K922" s="6">
        <v>1.9</v>
      </c>
      <c r="M922">
        <f>MATCH(LEFT(F922,LEN(F922)-5),MSFD_Classified!$G$2:$G$506,0)</f>
        <v>252</v>
      </c>
      <c r="N922">
        <v>252</v>
      </c>
      <c r="O922" t="str">
        <f t="shared" si="14"/>
        <v>Pelagic Cephalopods 2011</v>
      </c>
      <c r="P922" t="str">
        <f>INDEX(MSFD_Classified!$G$2:$G$506,Data!$N922,1)</f>
        <v>Pelagic Cephalopods</v>
      </c>
      <c r="Q922" t="str">
        <f>INDEX(MSFD_Classified!D$2:D$506,Data!$N922,1)</f>
        <v>D1 - Biological diversity</v>
      </c>
      <c r="R922" t="str">
        <f>INDEX(MSFD_Classified!E$2:E$506,Data!$N922,1)</f>
        <v>Pelagic habitats</v>
      </c>
      <c r="S922" t="str">
        <f>INDEX(MSFD_Classified!F$2:F$506,Data!$N922,1)</f>
        <v>Cephalopods</v>
      </c>
    </row>
    <row r="923" spans="1:19" x14ac:dyDescent="0.25">
      <c r="A923" s="10">
        <v>7</v>
      </c>
      <c r="B923" s="10" t="s">
        <v>343</v>
      </c>
      <c r="C923" s="10" t="s">
        <v>406</v>
      </c>
      <c r="D923" s="6">
        <v>4</v>
      </c>
      <c r="E923" s="20" t="s">
        <v>392</v>
      </c>
      <c r="F923" s="10" t="s">
        <v>469</v>
      </c>
      <c r="G923" s="6" t="s">
        <v>346</v>
      </c>
      <c r="H923" s="6">
        <v>0</v>
      </c>
      <c r="I923" s="23">
        <v>3</v>
      </c>
      <c r="J923" s="6">
        <v>5</v>
      </c>
      <c r="K923" s="6">
        <v>4.0999999999999996</v>
      </c>
      <c r="M923">
        <f>MATCH(LEFT(F923,LEN(F923)-5),MSFD_Classified!$G$2:$G$506,0)</f>
        <v>253</v>
      </c>
      <c r="N923">
        <v>253</v>
      </c>
      <c r="O923" t="str">
        <f t="shared" si="14"/>
        <v>Deep Pelagic Cephalopods 1987</v>
      </c>
      <c r="P923" t="str">
        <f>INDEX(MSFD_Classified!$G$2:$G$506,Data!$N923,1)</f>
        <v>Deep Pelagic Cephalopods</v>
      </c>
      <c r="Q923" t="str">
        <f>INDEX(MSFD_Classified!D$2:D$506,Data!$N923,1)</f>
        <v>D1 - Biological diversity</v>
      </c>
      <c r="R923" t="str">
        <f>INDEX(MSFD_Classified!E$2:E$506,Data!$N923,1)</f>
        <v>Pelagic habitats</v>
      </c>
      <c r="S923" t="str">
        <f>INDEX(MSFD_Classified!F$2:F$506,Data!$N923,1)</f>
        <v>Cephalopods</v>
      </c>
    </row>
    <row r="924" spans="1:19" x14ac:dyDescent="0.25">
      <c r="A924" s="10">
        <v>7</v>
      </c>
      <c r="B924" s="10" t="s">
        <v>343</v>
      </c>
      <c r="C924" s="10" t="s">
        <v>406</v>
      </c>
      <c r="D924" s="6">
        <v>4</v>
      </c>
      <c r="E924" s="20" t="s">
        <v>392</v>
      </c>
      <c r="F924" s="10" t="s">
        <v>470</v>
      </c>
      <c r="G924" s="6" t="s">
        <v>346</v>
      </c>
      <c r="H924" s="6">
        <v>0</v>
      </c>
      <c r="I924" s="23">
        <v>3</v>
      </c>
      <c r="J924" s="6">
        <v>5</v>
      </c>
      <c r="K924" s="6">
        <v>3.9</v>
      </c>
      <c r="M924">
        <f>MATCH(LEFT(F924,LEN(F924)-5),MSFD_Classified!$G$2:$G$506,0)</f>
        <v>253</v>
      </c>
      <c r="N924">
        <v>253</v>
      </c>
      <c r="O924" t="str">
        <f t="shared" si="14"/>
        <v>Deep Pelagic Cephalopods 1988</v>
      </c>
      <c r="P924" t="str">
        <f>INDEX(MSFD_Classified!$G$2:$G$506,Data!$N924,1)</f>
        <v>Deep Pelagic Cephalopods</v>
      </c>
      <c r="Q924" t="str">
        <f>INDEX(MSFD_Classified!D$2:D$506,Data!$N924,1)</f>
        <v>D1 - Biological diversity</v>
      </c>
      <c r="R924" t="str">
        <f>INDEX(MSFD_Classified!E$2:E$506,Data!$N924,1)</f>
        <v>Pelagic habitats</v>
      </c>
      <c r="S924" t="str">
        <f>INDEX(MSFD_Classified!F$2:F$506,Data!$N924,1)</f>
        <v>Cephalopods</v>
      </c>
    </row>
    <row r="925" spans="1:19" x14ac:dyDescent="0.25">
      <c r="A925" s="10">
        <v>7</v>
      </c>
      <c r="B925" s="10" t="s">
        <v>343</v>
      </c>
      <c r="C925" s="10" t="s">
        <v>406</v>
      </c>
      <c r="D925" s="6">
        <v>4</v>
      </c>
      <c r="E925" s="20" t="s">
        <v>392</v>
      </c>
      <c r="F925" s="10" t="s">
        <v>471</v>
      </c>
      <c r="G925" s="6" t="s">
        <v>346</v>
      </c>
      <c r="H925" s="6">
        <v>0</v>
      </c>
      <c r="I925" s="23">
        <v>3</v>
      </c>
      <c r="J925" s="6">
        <v>5</v>
      </c>
      <c r="K925" s="6">
        <v>3.6</v>
      </c>
      <c r="M925">
        <f>MATCH(LEFT(F925,LEN(F925)-5),MSFD_Classified!$G$2:$G$506,0)</f>
        <v>253</v>
      </c>
      <c r="N925">
        <v>253</v>
      </c>
      <c r="O925" t="str">
        <f t="shared" si="14"/>
        <v>Deep Pelagic Cephalopods 1999</v>
      </c>
      <c r="P925" t="str">
        <f>INDEX(MSFD_Classified!$G$2:$G$506,Data!$N925,1)</f>
        <v>Deep Pelagic Cephalopods</v>
      </c>
      <c r="Q925" t="str">
        <f>INDEX(MSFD_Classified!D$2:D$506,Data!$N925,1)</f>
        <v>D1 - Biological diversity</v>
      </c>
      <c r="R925" t="str">
        <f>INDEX(MSFD_Classified!E$2:E$506,Data!$N925,1)</f>
        <v>Pelagic habitats</v>
      </c>
      <c r="S925" t="str">
        <f>INDEX(MSFD_Classified!F$2:F$506,Data!$N925,1)</f>
        <v>Cephalopods</v>
      </c>
    </row>
    <row r="926" spans="1:19" x14ac:dyDescent="0.25">
      <c r="A926" s="10">
        <v>7</v>
      </c>
      <c r="B926" s="10" t="s">
        <v>343</v>
      </c>
      <c r="C926" s="10" t="s">
        <v>406</v>
      </c>
      <c r="D926" s="6">
        <v>4</v>
      </c>
      <c r="E926" s="20" t="s">
        <v>392</v>
      </c>
      <c r="F926" s="10" t="s">
        <v>472</v>
      </c>
      <c r="G926" s="6" t="s">
        <v>346</v>
      </c>
      <c r="H926" s="6">
        <v>0</v>
      </c>
      <c r="I926" s="23">
        <v>3</v>
      </c>
      <c r="J926" s="6">
        <v>5</v>
      </c>
      <c r="K926" s="6">
        <v>4.9000000000000004</v>
      </c>
      <c r="M926">
        <f>MATCH(LEFT(F926,LEN(F926)-5),MSFD_Classified!$G$2:$G$506,0)</f>
        <v>253</v>
      </c>
      <c r="N926">
        <v>253</v>
      </c>
      <c r="O926" t="str">
        <f t="shared" si="14"/>
        <v>Deep Pelagic Cephalopods 1990</v>
      </c>
      <c r="P926" t="str">
        <f>INDEX(MSFD_Classified!$G$2:$G$506,Data!$N926,1)</f>
        <v>Deep Pelagic Cephalopods</v>
      </c>
      <c r="Q926" t="str">
        <f>INDEX(MSFD_Classified!D$2:D$506,Data!$N926,1)</f>
        <v>D1 - Biological diversity</v>
      </c>
      <c r="R926" t="str">
        <f>INDEX(MSFD_Classified!E$2:E$506,Data!$N926,1)</f>
        <v>Pelagic habitats</v>
      </c>
      <c r="S926" t="str">
        <f>INDEX(MSFD_Classified!F$2:F$506,Data!$N926,1)</f>
        <v>Cephalopods</v>
      </c>
    </row>
    <row r="927" spans="1:19" x14ac:dyDescent="0.25">
      <c r="A927" s="10">
        <v>7</v>
      </c>
      <c r="B927" s="10" t="s">
        <v>343</v>
      </c>
      <c r="C927" s="10" t="s">
        <v>406</v>
      </c>
      <c r="D927" s="6">
        <v>4</v>
      </c>
      <c r="E927" s="20" t="s">
        <v>392</v>
      </c>
      <c r="F927" s="10" t="s">
        <v>473</v>
      </c>
      <c r="G927" s="6" t="s">
        <v>346</v>
      </c>
      <c r="H927" s="6">
        <v>0</v>
      </c>
      <c r="I927" s="23">
        <v>3</v>
      </c>
      <c r="J927" s="6">
        <v>5</v>
      </c>
      <c r="K927" s="6">
        <v>3.5</v>
      </c>
      <c r="M927">
        <f>MATCH(LEFT(F927,LEN(F927)-5),MSFD_Classified!$G$2:$G$506,0)</f>
        <v>253</v>
      </c>
      <c r="N927">
        <v>253</v>
      </c>
      <c r="O927" t="str">
        <f t="shared" si="14"/>
        <v>Deep Pelagic Cephalopods 1991</v>
      </c>
      <c r="P927" t="str">
        <f>INDEX(MSFD_Classified!$G$2:$G$506,Data!$N927,1)</f>
        <v>Deep Pelagic Cephalopods</v>
      </c>
      <c r="Q927" t="str">
        <f>INDEX(MSFD_Classified!D$2:D$506,Data!$N927,1)</f>
        <v>D1 - Biological diversity</v>
      </c>
      <c r="R927" t="str">
        <f>INDEX(MSFD_Classified!E$2:E$506,Data!$N927,1)</f>
        <v>Pelagic habitats</v>
      </c>
      <c r="S927" t="str">
        <f>INDEX(MSFD_Classified!F$2:F$506,Data!$N927,1)</f>
        <v>Cephalopods</v>
      </c>
    </row>
    <row r="928" spans="1:19" x14ac:dyDescent="0.25">
      <c r="A928" s="10">
        <v>7</v>
      </c>
      <c r="B928" s="10" t="s">
        <v>343</v>
      </c>
      <c r="C928" s="10" t="s">
        <v>406</v>
      </c>
      <c r="D928" s="6">
        <v>4</v>
      </c>
      <c r="E928" s="20" t="s">
        <v>392</v>
      </c>
      <c r="F928" s="10" t="s">
        <v>474</v>
      </c>
      <c r="G928" s="6" t="s">
        <v>346</v>
      </c>
      <c r="H928" s="6">
        <v>0</v>
      </c>
      <c r="I928" s="23">
        <v>3</v>
      </c>
      <c r="J928" s="6">
        <v>5</v>
      </c>
      <c r="K928" s="6">
        <v>2.7</v>
      </c>
      <c r="M928">
        <f>MATCH(LEFT(F928,LEN(F928)-5),MSFD_Classified!$G$2:$G$506,0)</f>
        <v>253</v>
      </c>
      <c r="N928">
        <v>253</v>
      </c>
      <c r="O928" t="str">
        <f t="shared" si="14"/>
        <v>Deep Pelagic Cephalopods 1992</v>
      </c>
      <c r="P928" t="str">
        <f>INDEX(MSFD_Classified!$G$2:$G$506,Data!$N928,1)</f>
        <v>Deep Pelagic Cephalopods</v>
      </c>
      <c r="Q928" t="str">
        <f>INDEX(MSFD_Classified!D$2:D$506,Data!$N928,1)</f>
        <v>D1 - Biological diversity</v>
      </c>
      <c r="R928" t="str">
        <f>INDEX(MSFD_Classified!E$2:E$506,Data!$N928,1)</f>
        <v>Pelagic habitats</v>
      </c>
      <c r="S928" t="str">
        <f>INDEX(MSFD_Classified!F$2:F$506,Data!$N928,1)</f>
        <v>Cephalopods</v>
      </c>
    </row>
    <row r="929" spans="1:19" x14ac:dyDescent="0.25">
      <c r="A929" s="10">
        <v>7</v>
      </c>
      <c r="B929" s="10" t="s">
        <v>343</v>
      </c>
      <c r="C929" s="10" t="s">
        <v>406</v>
      </c>
      <c r="D929" s="6">
        <v>4</v>
      </c>
      <c r="E929" s="20" t="s">
        <v>392</v>
      </c>
      <c r="F929" s="10" t="s">
        <v>475</v>
      </c>
      <c r="G929" s="6" t="s">
        <v>346</v>
      </c>
      <c r="H929" s="6">
        <v>0</v>
      </c>
      <c r="I929" s="23">
        <v>3</v>
      </c>
      <c r="J929" s="6">
        <v>5</v>
      </c>
      <c r="K929" s="6">
        <v>1.7</v>
      </c>
      <c r="M929">
        <f>MATCH(LEFT(F929,LEN(F929)-5),MSFD_Classified!$G$2:$G$506,0)</f>
        <v>253</v>
      </c>
      <c r="N929">
        <v>253</v>
      </c>
      <c r="O929" t="str">
        <f t="shared" si="14"/>
        <v>Deep Pelagic Cephalopods 1993</v>
      </c>
      <c r="P929" t="str">
        <f>INDEX(MSFD_Classified!$G$2:$G$506,Data!$N929,1)</f>
        <v>Deep Pelagic Cephalopods</v>
      </c>
      <c r="Q929" t="str">
        <f>INDEX(MSFD_Classified!D$2:D$506,Data!$N929,1)</f>
        <v>D1 - Biological diversity</v>
      </c>
      <c r="R929" t="str">
        <f>INDEX(MSFD_Classified!E$2:E$506,Data!$N929,1)</f>
        <v>Pelagic habitats</v>
      </c>
      <c r="S929" t="str">
        <f>INDEX(MSFD_Classified!F$2:F$506,Data!$N929,1)</f>
        <v>Cephalopods</v>
      </c>
    </row>
    <row r="930" spans="1:19" x14ac:dyDescent="0.25">
      <c r="A930" s="10">
        <v>7</v>
      </c>
      <c r="B930" s="10" t="s">
        <v>343</v>
      </c>
      <c r="C930" s="10" t="s">
        <v>406</v>
      </c>
      <c r="D930" s="6">
        <v>4</v>
      </c>
      <c r="E930" s="20" t="s">
        <v>392</v>
      </c>
      <c r="F930" s="10" t="s">
        <v>476</v>
      </c>
      <c r="G930" s="6" t="s">
        <v>346</v>
      </c>
      <c r="H930" s="6">
        <v>0</v>
      </c>
      <c r="I930" s="23">
        <v>3</v>
      </c>
      <c r="J930" s="6">
        <v>5</v>
      </c>
      <c r="K930" s="6">
        <v>1.5</v>
      </c>
      <c r="M930">
        <f>MATCH(LEFT(F930,LEN(F930)-5),MSFD_Classified!$G$2:$G$506,0)</f>
        <v>253</v>
      </c>
      <c r="N930">
        <v>253</v>
      </c>
      <c r="O930" t="str">
        <f t="shared" si="14"/>
        <v>Deep Pelagic Cephalopods 1994</v>
      </c>
      <c r="P930" t="str">
        <f>INDEX(MSFD_Classified!$G$2:$G$506,Data!$N930,1)</f>
        <v>Deep Pelagic Cephalopods</v>
      </c>
      <c r="Q930" t="str">
        <f>INDEX(MSFD_Classified!D$2:D$506,Data!$N930,1)</f>
        <v>D1 - Biological diversity</v>
      </c>
      <c r="R930" t="str">
        <f>INDEX(MSFD_Classified!E$2:E$506,Data!$N930,1)</f>
        <v>Pelagic habitats</v>
      </c>
      <c r="S930" t="str">
        <f>INDEX(MSFD_Classified!F$2:F$506,Data!$N930,1)</f>
        <v>Cephalopods</v>
      </c>
    </row>
    <row r="931" spans="1:19" x14ac:dyDescent="0.25">
      <c r="A931" s="10">
        <v>7</v>
      </c>
      <c r="B931" s="10" t="s">
        <v>343</v>
      </c>
      <c r="C931" s="10" t="s">
        <v>406</v>
      </c>
      <c r="D931" s="6">
        <v>4</v>
      </c>
      <c r="E931" s="20" t="s">
        <v>392</v>
      </c>
      <c r="F931" s="10" t="s">
        <v>477</v>
      </c>
      <c r="G931" s="6" t="s">
        <v>346</v>
      </c>
      <c r="H931" s="6">
        <v>0</v>
      </c>
      <c r="I931" s="23">
        <v>3</v>
      </c>
      <c r="J931" s="6">
        <v>5</v>
      </c>
      <c r="K931" s="6">
        <v>1.8</v>
      </c>
      <c r="M931">
        <f>MATCH(LEFT(F931,LEN(F931)-5),MSFD_Classified!$G$2:$G$506,0)</f>
        <v>253</v>
      </c>
      <c r="N931">
        <v>253</v>
      </c>
      <c r="O931" t="str">
        <f t="shared" si="14"/>
        <v>Deep Pelagic Cephalopods 1995</v>
      </c>
      <c r="P931" t="str">
        <f>INDEX(MSFD_Classified!$G$2:$G$506,Data!$N931,1)</f>
        <v>Deep Pelagic Cephalopods</v>
      </c>
      <c r="Q931" t="str">
        <f>INDEX(MSFD_Classified!D$2:D$506,Data!$N931,1)</f>
        <v>D1 - Biological diversity</v>
      </c>
      <c r="R931" t="str">
        <f>INDEX(MSFD_Classified!E$2:E$506,Data!$N931,1)</f>
        <v>Pelagic habitats</v>
      </c>
      <c r="S931" t="str">
        <f>INDEX(MSFD_Classified!F$2:F$506,Data!$N931,1)</f>
        <v>Cephalopods</v>
      </c>
    </row>
    <row r="932" spans="1:19" x14ac:dyDescent="0.25">
      <c r="A932" s="10">
        <v>7</v>
      </c>
      <c r="B932" s="10" t="s">
        <v>343</v>
      </c>
      <c r="C932" s="10" t="s">
        <v>406</v>
      </c>
      <c r="D932" s="6">
        <v>4</v>
      </c>
      <c r="E932" s="20" t="s">
        <v>392</v>
      </c>
      <c r="F932" s="10" t="s">
        <v>478</v>
      </c>
      <c r="G932" s="6" t="s">
        <v>346</v>
      </c>
      <c r="H932" s="6">
        <v>0</v>
      </c>
      <c r="I932" s="23">
        <v>3</v>
      </c>
      <c r="J932" s="6">
        <v>5</v>
      </c>
      <c r="K932" s="6">
        <v>3.7</v>
      </c>
      <c r="M932">
        <f>MATCH(LEFT(F932,LEN(F932)-5),MSFD_Classified!$G$2:$G$506,0)</f>
        <v>253</v>
      </c>
      <c r="N932">
        <v>253</v>
      </c>
      <c r="O932" t="str">
        <f t="shared" si="14"/>
        <v>Deep Pelagic Cephalopods 1996</v>
      </c>
      <c r="P932" t="str">
        <f>INDEX(MSFD_Classified!$G$2:$G$506,Data!$N932,1)</f>
        <v>Deep Pelagic Cephalopods</v>
      </c>
      <c r="Q932" t="str">
        <f>INDEX(MSFD_Classified!D$2:D$506,Data!$N932,1)</f>
        <v>D1 - Biological diversity</v>
      </c>
      <c r="R932" t="str">
        <f>INDEX(MSFD_Classified!E$2:E$506,Data!$N932,1)</f>
        <v>Pelagic habitats</v>
      </c>
      <c r="S932" t="str">
        <f>INDEX(MSFD_Classified!F$2:F$506,Data!$N932,1)</f>
        <v>Cephalopods</v>
      </c>
    </row>
    <row r="933" spans="1:19" x14ac:dyDescent="0.25">
      <c r="A933" s="10">
        <v>7</v>
      </c>
      <c r="B933" s="10" t="s">
        <v>343</v>
      </c>
      <c r="C933" s="10" t="s">
        <v>406</v>
      </c>
      <c r="D933" s="6">
        <v>4</v>
      </c>
      <c r="E933" s="20" t="s">
        <v>392</v>
      </c>
      <c r="F933" s="10" t="s">
        <v>479</v>
      </c>
      <c r="G933" s="6" t="s">
        <v>346</v>
      </c>
      <c r="H933" s="6">
        <v>0</v>
      </c>
      <c r="I933" s="23">
        <v>3</v>
      </c>
      <c r="J933" s="6">
        <v>5</v>
      </c>
      <c r="K933" s="6">
        <v>3.4</v>
      </c>
      <c r="M933">
        <f>MATCH(LEFT(F933,LEN(F933)-5),MSFD_Classified!$G$2:$G$506,0)</f>
        <v>253</v>
      </c>
      <c r="N933">
        <v>253</v>
      </c>
      <c r="O933" t="str">
        <f t="shared" si="14"/>
        <v>Deep Pelagic Cephalopods 1997</v>
      </c>
      <c r="P933" t="str">
        <f>INDEX(MSFD_Classified!$G$2:$G$506,Data!$N933,1)</f>
        <v>Deep Pelagic Cephalopods</v>
      </c>
      <c r="Q933" t="str">
        <f>INDEX(MSFD_Classified!D$2:D$506,Data!$N933,1)</f>
        <v>D1 - Biological diversity</v>
      </c>
      <c r="R933" t="str">
        <f>INDEX(MSFD_Classified!E$2:E$506,Data!$N933,1)</f>
        <v>Pelagic habitats</v>
      </c>
      <c r="S933" t="str">
        <f>INDEX(MSFD_Classified!F$2:F$506,Data!$N933,1)</f>
        <v>Cephalopods</v>
      </c>
    </row>
    <row r="934" spans="1:19" x14ac:dyDescent="0.25">
      <c r="A934" s="10">
        <v>7</v>
      </c>
      <c r="B934" s="10" t="s">
        <v>343</v>
      </c>
      <c r="C934" s="10" t="s">
        <v>406</v>
      </c>
      <c r="D934" s="6">
        <v>4</v>
      </c>
      <c r="E934" s="20" t="s">
        <v>392</v>
      </c>
      <c r="F934" s="10" t="s">
        <v>480</v>
      </c>
      <c r="G934" s="6" t="s">
        <v>346</v>
      </c>
      <c r="H934" s="6">
        <v>0</v>
      </c>
      <c r="I934" s="23">
        <v>3</v>
      </c>
      <c r="J934" s="6">
        <v>5</v>
      </c>
      <c r="K934" s="6">
        <v>2.2000000000000002</v>
      </c>
      <c r="M934">
        <f>MATCH(LEFT(F934,LEN(F934)-5),MSFD_Classified!$G$2:$G$506,0)</f>
        <v>253</v>
      </c>
      <c r="N934">
        <v>253</v>
      </c>
      <c r="O934" t="str">
        <f t="shared" si="14"/>
        <v>Deep Pelagic Cephalopods 1998</v>
      </c>
      <c r="P934" t="str">
        <f>INDEX(MSFD_Classified!$G$2:$G$506,Data!$N934,1)</f>
        <v>Deep Pelagic Cephalopods</v>
      </c>
      <c r="Q934" t="str">
        <f>INDEX(MSFD_Classified!D$2:D$506,Data!$N934,1)</f>
        <v>D1 - Biological diversity</v>
      </c>
      <c r="R934" t="str">
        <f>INDEX(MSFD_Classified!E$2:E$506,Data!$N934,1)</f>
        <v>Pelagic habitats</v>
      </c>
      <c r="S934" t="str">
        <f>INDEX(MSFD_Classified!F$2:F$506,Data!$N934,1)</f>
        <v>Cephalopods</v>
      </c>
    </row>
    <row r="935" spans="1:19" x14ac:dyDescent="0.25">
      <c r="A935" s="10">
        <v>7</v>
      </c>
      <c r="B935" s="10" t="s">
        <v>343</v>
      </c>
      <c r="C935" s="10" t="s">
        <v>406</v>
      </c>
      <c r="D935" s="6">
        <v>4</v>
      </c>
      <c r="E935" s="20" t="s">
        <v>392</v>
      </c>
      <c r="F935" s="10" t="s">
        <v>471</v>
      </c>
      <c r="G935" s="6" t="s">
        <v>346</v>
      </c>
      <c r="H935" s="6">
        <v>0</v>
      </c>
      <c r="I935" s="23">
        <v>3</v>
      </c>
      <c r="J935" s="6">
        <v>5</v>
      </c>
      <c r="K935" s="6">
        <v>2.4</v>
      </c>
      <c r="M935">
        <f>MATCH(LEFT(F935,LEN(F935)-5),MSFD_Classified!$G$2:$G$506,0)</f>
        <v>253</v>
      </c>
      <c r="N935">
        <v>253</v>
      </c>
      <c r="O935" t="str">
        <f t="shared" si="14"/>
        <v>Deep Pelagic Cephalopods 1999</v>
      </c>
      <c r="P935" t="str">
        <f>INDEX(MSFD_Classified!$G$2:$G$506,Data!$N935,1)</f>
        <v>Deep Pelagic Cephalopods</v>
      </c>
      <c r="Q935" t="str">
        <f>INDEX(MSFD_Classified!D$2:D$506,Data!$N935,1)</f>
        <v>D1 - Biological diversity</v>
      </c>
      <c r="R935" t="str">
        <f>INDEX(MSFD_Classified!E$2:E$506,Data!$N935,1)</f>
        <v>Pelagic habitats</v>
      </c>
      <c r="S935" t="str">
        <f>INDEX(MSFD_Classified!F$2:F$506,Data!$N935,1)</f>
        <v>Cephalopods</v>
      </c>
    </row>
    <row r="936" spans="1:19" x14ac:dyDescent="0.25">
      <c r="A936" s="10">
        <v>7</v>
      </c>
      <c r="B936" s="10" t="s">
        <v>343</v>
      </c>
      <c r="C936" s="10" t="s">
        <v>406</v>
      </c>
      <c r="D936" s="6">
        <v>4</v>
      </c>
      <c r="E936" s="20" t="s">
        <v>392</v>
      </c>
      <c r="F936" s="10" t="s">
        <v>481</v>
      </c>
      <c r="G936" s="6" t="s">
        <v>346</v>
      </c>
      <c r="H936" s="6">
        <v>0</v>
      </c>
      <c r="I936" s="23">
        <v>3</v>
      </c>
      <c r="J936" s="6">
        <v>5</v>
      </c>
      <c r="K936" s="6">
        <v>3</v>
      </c>
      <c r="M936">
        <f>MATCH(LEFT(F936,LEN(F936)-5),MSFD_Classified!$G$2:$G$506,0)</f>
        <v>253</v>
      </c>
      <c r="N936">
        <v>253</v>
      </c>
      <c r="O936" t="str">
        <f t="shared" si="14"/>
        <v>Deep Pelagic Cephalopods 2000</v>
      </c>
      <c r="P936" t="str">
        <f>INDEX(MSFD_Classified!$G$2:$G$506,Data!$N936,1)</f>
        <v>Deep Pelagic Cephalopods</v>
      </c>
      <c r="Q936" t="str">
        <f>INDEX(MSFD_Classified!D$2:D$506,Data!$N936,1)</f>
        <v>D1 - Biological diversity</v>
      </c>
      <c r="R936" t="str">
        <f>INDEX(MSFD_Classified!E$2:E$506,Data!$N936,1)</f>
        <v>Pelagic habitats</v>
      </c>
      <c r="S936" t="str">
        <f>INDEX(MSFD_Classified!F$2:F$506,Data!$N936,1)</f>
        <v>Cephalopods</v>
      </c>
    </row>
    <row r="937" spans="1:19" x14ac:dyDescent="0.25">
      <c r="A937" s="10">
        <v>7</v>
      </c>
      <c r="B937" s="10" t="s">
        <v>343</v>
      </c>
      <c r="C937" s="10" t="s">
        <v>406</v>
      </c>
      <c r="D937" s="6">
        <v>4</v>
      </c>
      <c r="E937" s="20" t="s">
        <v>392</v>
      </c>
      <c r="F937" s="10" t="s">
        <v>482</v>
      </c>
      <c r="G937" s="6" t="s">
        <v>346</v>
      </c>
      <c r="H937" s="6">
        <v>0</v>
      </c>
      <c r="I937" s="23">
        <v>3</v>
      </c>
      <c r="J937" s="6">
        <v>5</v>
      </c>
      <c r="K937" s="6">
        <v>3.1</v>
      </c>
      <c r="M937">
        <f>MATCH(LEFT(F937,LEN(F937)-5),MSFD_Classified!$G$2:$G$506,0)</f>
        <v>253</v>
      </c>
      <c r="N937">
        <v>253</v>
      </c>
      <c r="O937" t="str">
        <f t="shared" si="14"/>
        <v>Deep Pelagic Cephalopods 2001</v>
      </c>
      <c r="P937" t="str">
        <f>INDEX(MSFD_Classified!$G$2:$G$506,Data!$N937,1)</f>
        <v>Deep Pelagic Cephalopods</v>
      </c>
      <c r="Q937" t="str">
        <f>INDEX(MSFD_Classified!D$2:D$506,Data!$N937,1)</f>
        <v>D1 - Biological diversity</v>
      </c>
      <c r="R937" t="str">
        <f>INDEX(MSFD_Classified!E$2:E$506,Data!$N937,1)</f>
        <v>Pelagic habitats</v>
      </c>
      <c r="S937" t="str">
        <f>INDEX(MSFD_Classified!F$2:F$506,Data!$N937,1)</f>
        <v>Cephalopods</v>
      </c>
    </row>
    <row r="938" spans="1:19" x14ac:dyDescent="0.25">
      <c r="A938" s="10">
        <v>7</v>
      </c>
      <c r="B938" s="10" t="s">
        <v>343</v>
      </c>
      <c r="C938" s="10" t="s">
        <v>406</v>
      </c>
      <c r="D938" s="6">
        <v>4</v>
      </c>
      <c r="E938" s="20" t="s">
        <v>392</v>
      </c>
      <c r="F938" s="10" t="s">
        <v>483</v>
      </c>
      <c r="G938" s="6" t="s">
        <v>346</v>
      </c>
      <c r="H938" s="6">
        <v>0</v>
      </c>
      <c r="I938" s="23">
        <v>3</v>
      </c>
      <c r="J938" s="6">
        <v>5</v>
      </c>
      <c r="K938" s="6">
        <v>3.3</v>
      </c>
      <c r="M938">
        <f>MATCH(LEFT(F938,LEN(F938)-5),MSFD_Classified!$G$2:$G$506,0)</f>
        <v>253</v>
      </c>
      <c r="N938">
        <v>253</v>
      </c>
      <c r="O938" t="str">
        <f t="shared" si="14"/>
        <v>Deep Pelagic Cephalopods 2002</v>
      </c>
      <c r="P938" t="str">
        <f>INDEX(MSFD_Classified!$G$2:$G$506,Data!$N938,1)</f>
        <v>Deep Pelagic Cephalopods</v>
      </c>
      <c r="Q938" t="str">
        <f>INDEX(MSFD_Classified!D$2:D$506,Data!$N938,1)</f>
        <v>D1 - Biological diversity</v>
      </c>
      <c r="R938" t="str">
        <f>INDEX(MSFD_Classified!E$2:E$506,Data!$N938,1)</f>
        <v>Pelagic habitats</v>
      </c>
      <c r="S938" t="str">
        <f>INDEX(MSFD_Classified!F$2:F$506,Data!$N938,1)</f>
        <v>Cephalopods</v>
      </c>
    </row>
    <row r="939" spans="1:19" x14ac:dyDescent="0.25">
      <c r="A939" s="10">
        <v>7</v>
      </c>
      <c r="B939" s="10" t="s">
        <v>343</v>
      </c>
      <c r="C939" s="10" t="s">
        <v>406</v>
      </c>
      <c r="D939" s="6">
        <v>4</v>
      </c>
      <c r="E939" s="20" t="s">
        <v>392</v>
      </c>
      <c r="F939" s="10" t="s">
        <v>484</v>
      </c>
      <c r="G939" s="6" t="s">
        <v>346</v>
      </c>
      <c r="H939" s="6">
        <v>0</v>
      </c>
      <c r="I939" s="23">
        <v>3</v>
      </c>
      <c r="J939" s="6">
        <v>5</v>
      </c>
      <c r="K939" s="6">
        <v>4</v>
      </c>
      <c r="M939">
        <f>MATCH(LEFT(F939,LEN(F939)-5),MSFD_Classified!$G$2:$G$506,0)</f>
        <v>253</v>
      </c>
      <c r="N939">
        <v>253</v>
      </c>
      <c r="O939" t="str">
        <f t="shared" si="14"/>
        <v>Deep Pelagic Cephalopods 2003</v>
      </c>
      <c r="P939" t="str">
        <f>INDEX(MSFD_Classified!$G$2:$G$506,Data!$N939,1)</f>
        <v>Deep Pelagic Cephalopods</v>
      </c>
      <c r="Q939" t="str">
        <f>INDEX(MSFD_Classified!D$2:D$506,Data!$N939,1)</f>
        <v>D1 - Biological diversity</v>
      </c>
      <c r="R939" t="str">
        <f>INDEX(MSFD_Classified!E$2:E$506,Data!$N939,1)</f>
        <v>Pelagic habitats</v>
      </c>
      <c r="S939" t="str">
        <f>INDEX(MSFD_Classified!F$2:F$506,Data!$N939,1)</f>
        <v>Cephalopods</v>
      </c>
    </row>
    <row r="940" spans="1:19" x14ac:dyDescent="0.25">
      <c r="A940" s="10">
        <v>7</v>
      </c>
      <c r="B940" s="10" t="s">
        <v>343</v>
      </c>
      <c r="C940" s="10" t="s">
        <v>406</v>
      </c>
      <c r="D940" s="6">
        <v>4</v>
      </c>
      <c r="E940" s="20" t="s">
        <v>392</v>
      </c>
      <c r="F940" s="10" t="s">
        <v>485</v>
      </c>
      <c r="G940" s="6" t="s">
        <v>346</v>
      </c>
      <c r="H940" s="6">
        <v>0</v>
      </c>
      <c r="I940" s="23">
        <v>3</v>
      </c>
      <c r="J940" s="6">
        <v>5</v>
      </c>
      <c r="K940" s="6">
        <v>4.0999999999999996</v>
      </c>
      <c r="M940">
        <f>MATCH(LEFT(F940,LEN(F940)-5),MSFD_Classified!$G$2:$G$506,0)</f>
        <v>253</v>
      </c>
      <c r="N940">
        <v>253</v>
      </c>
      <c r="O940" t="str">
        <f t="shared" si="14"/>
        <v>Deep Pelagic Cephalopods 2004</v>
      </c>
      <c r="P940" t="str">
        <f>INDEX(MSFD_Classified!$G$2:$G$506,Data!$N940,1)</f>
        <v>Deep Pelagic Cephalopods</v>
      </c>
      <c r="Q940" t="str">
        <f>INDEX(MSFD_Classified!D$2:D$506,Data!$N940,1)</f>
        <v>D1 - Biological diversity</v>
      </c>
      <c r="R940" t="str">
        <f>INDEX(MSFD_Classified!E$2:E$506,Data!$N940,1)</f>
        <v>Pelagic habitats</v>
      </c>
      <c r="S940" t="str">
        <f>INDEX(MSFD_Classified!F$2:F$506,Data!$N940,1)</f>
        <v>Cephalopods</v>
      </c>
    </row>
    <row r="941" spans="1:19" x14ac:dyDescent="0.25">
      <c r="A941" s="10">
        <v>7</v>
      </c>
      <c r="B941" s="10" t="s">
        <v>343</v>
      </c>
      <c r="C941" s="10" t="s">
        <v>406</v>
      </c>
      <c r="D941" s="6">
        <v>4</v>
      </c>
      <c r="E941" s="20" t="s">
        <v>392</v>
      </c>
      <c r="F941" s="10" t="s">
        <v>486</v>
      </c>
      <c r="G941" s="6" t="s">
        <v>346</v>
      </c>
      <c r="H941" s="6">
        <v>0</v>
      </c>
      <c r="I941" s="23">
        <v>3</v>
      </c>
      <c r="J941" s="6">
        <v>5</v>
      </c>
      <c r="K941" s="6">
        <v>3</v>
      </c>
      <c r="M941">
        <f>MATCH(LEFT(F941,LEN(F941)-5),MSFD_Classified!$G$2:$G$506,0)</f>
        <v>253</v>
      </c>
      <c r="N941">
        <v>253</v>
      </c>
      <c r="O941" t="str">
        <f t="shared" si="14"/>
        <v>Deep Pelagic Cephalopods 2005</v>
      </c>
      <c r="P941" t="str">
        <f>INDEX(MSFD_Classified!$G$2:$G$506,Data!$N941,1)</f>
        <v>Deep Pelagic Cephalopods</v>
      </c>
      <c r="Q941" t="str">
        <f>INDEX(MSFD_Classified!D$2:D$506,Data!$N941,1)</f>
        <v>D1 - Biological diversity</v>
      </c>
      <c r="R941" t="str">
        <f>INDEX(MSFD_Classified!E$2:E$506,Data!$N941,1)</f>
        <v>Pelagic habitats</v>
      </c>
      <c r="S941" t="str">
        <f>INDEX(MSFD_Classified!F$2:F$506,Data!$N941,1)</f>
        <v>Cephalopods</v>
      </c>
    </row>
    <row r="942" spans="1:19" x14ac:dyDescent="0.25">
      <c r="A942" s="10">
        <v>7</v>
      </c>
      <c r="B942" s="10" t="s">
        <v>343</v>
      </c>
      <c r="C942" s="10" t="s">
        <v>406</v>
      </c>
      <c r="D942" s="6">
        <v>4</v>
      </c>
      <c r="E942" s="20" t="s">
        <v>392</v>
      </c>
      <c r="F942" s="10" t="s">
        <v>487</v>
      </c>
      <c r="G942" s="6" t="s">
        <v>346</v>
      </c>
      <c r="H942" s="6">
        <v>0</v>
      </c>
      <c r="I942" s="23">
        <v>3</v>
      </c>
      <c r="J942" s="6">
        <v>5</v>
      </c>
      <c r="K942" s="6">
        <v>2</v>
      </c>
      <c r="M942">
        <f>MATCH(LEFT(F942,LEN(F942)-5),MSFD_Classified!$G$2:$G$506,0)</f>
        <v>253</v>
      </c>
      <c r="N942">
        <v>253</v>
      </c>
      <c r="O942" t="str">
        <f t="shared" si="14"/>
        <v>Deep Pelagic Cephalopods 2006</v>
      </c>
      <c r="P942" t="str">
        <f>INDEX(MSFD_Classified!$G$2:$G$506,Data!$N942,1)</f>
        <v>Deep Pelagic Cephalopods</v>
      </c>
      <c r="Q942" t="str">
        <f>INDEX(MSFD_Classified!D$2:D$506,Data!$N942,1)</f>
        <v>D1 - Biological diversity</v>
      </c>
      <c r="R942" t="str">
        <f>INDEX(MSFD_Classified!E$2:E$506,Data!$N942,1)</f>
        <v>Pelagic habitats</v>
      </c>
      <c r="S942" t="str">
        <f>INDEX(MSFD_Classified!F$2:F$506,Data!$N942,1)</f>
        <v>Cephalopods</v>
      </c>
    </row>
    <row r="943" spans="1:19" x14ac:dyDescent="0.25">
      <c r="A943" s="10">
        <v>7</v>
      </c>
      <c r="B943" s="10" t="s">
        <v>343</v>
      </c>
      <c r="C943" s="10" t="s">
        <v>406</v>
      </c>
      <c r="D943" s="6">
        <v>4</v>
      </c>
      <c r="E943" s="20" t="s">
        <v>392</v>
      </c>
      <c r="F943" s="10" t="s">
        <v>488</v>
      </c>
      <c r="G943" s="6" t="s">
        <v>346</v>
      </c>
      <c r="H943" s="6">
        <v>0</v>
      </c>
      <c r="I943" s="23">
        <v>3</v>
      </c>
      <c r="J943" s="6">
        <v>5</v>
      </c>
      <c r="K943" s="6">
        <v>2.6</v>
      </c>
      <c r="M943">
        <f>MATCH(LEFT(F943,LEN(F943)-5),MSFD_Classified!$G$2:$G$506,0)</f>
        <v>253</v>
      </c>
      <c r="N943">
        <v>253</v>
      </c>
      <c r="O943" t="str">
        <f t="shared" si="14"/>
        <v>Deep Pelagic Cephalopods 2007</v>
      </c>
      <c r="P943" t="str">
        <f>INDEX(MSFD_Classified!$G$2:$G$506,Data!$N943,1)</f>
        <v>Deep Pelagic Cephalopods</v>
      </c>
      <c r="Q943" t="str">
        <f>INDEX(MSFD_Classified!D$2:D$506,Data!$N943,1)</f>
        <v>D1 - Biological diversity</v>
      </c>
      <c r="R943" t="str">
        <f>INDEX(MSFD_Classified!E$2:E$506,Data!$N943,1)</f>
        <v>Pelagic habitats</v>
      </c>
      <c r="S943" t="str">
        <f>INDEX(MSFD_Classified!F$2:F$506,Data!$N943,1)</f>
        <v>Cephalopods</v>
      </c>
    </row>
    <row r="944" spans="1:19" x14ac:dyDescent="0.25">
      <c r="A944" s="10">
        <v>7</v>
      </c>
      <c r="B944" s="10" t="s">
        <v>343</v>
      </c>
      <c r="C944" s="10" t="s">
        <v>406</v>
      </c>
      <c r="D944" s="6">
        <v>4</v>
      </c>
      <c r="E944" s="20" t="s">
        <v>392</v>
      </c>
      <c r="F944" s="10" t="s">
        <v>489</v>
      </c>
      <c r="G944" s="6" t="s">
        <v>346</v>
      </c>
      <c r="H944" s="6">
        <v>0</v>
      </c>
      <c r="I944" s="23">
        <v>3</v>
      </c>
      <c r="J944" s="6">
        <v>5</v>
      </c>
      <c r="K944" s="6">
        <v>2.2000000000000002</v>
      </c>
      <c r="M944">
        <f>MATCH(LEFT(F944,LEN(F944)-5),MSFD_Classified!$G$2:$G$506,0)</f>
        <v>253</v>
      </c>
      <c r="N944">
        <v>253</v>
      </c>
      <c r="O944" t="str">
        <f t="shared" si="14"/>
        <v>Deep Pelagic Cephalopods 2008</v>
      </c>
      <c r="P944" t="str">
        <f>INDEX(MSFD_Classified!$G$2:$G$506,Data!$N944,1)</f>
        <v>Deep Pelagic Cephalopods</v>
      </c>
      <c r="Q944" t="str">
        <f>INDEX(MSFD_Classified!D$2:D$506,Data!$N944,1)</f>
        <v>D1 - Biological diversity</v>
      </c>
      <c r="R944" t="str">
        <f>INDEX(MSFD_Classified!E$2:E$506,Data!$N944,1)</f>
        <v>Pelagic habitats</v>
      </c>
      <c r="S944" t="str">
        <f>INDEX(MSFD_Classified!F$2:F$506,Data!$N944,1)</f>
        <v>Cephalopods</v>
      </c>
    </row>
    <row r="945" spans="1:19" x14ac:dyDescent="0.25">
      <c r="A945" s="10">
        <v>7</v>
      </c>
      <c r="B945" s="10" t="s">
        <v>343</v>
      </c>
      <c r="C945" s="10" t="s">
        <v>406</v>
      </c>
      <c r="D945" s="6">
        <v>4</v>
      </c>
      <c r="E945" s="20" t="s">
        <v>392</v>
      </c>
      <c r="F945" s="10" t="s">
        <v>490</v>
      </c>
      <c r="G945" s="6" t="s">
        <v>346</v>
      </c>
      <c r="H945" s="6">
        <v>0</v>
      </c>
      <c r="I945" s="23">
        <v>3</v>
      </c>
      <c r="J945" s="6">
        <v>5</v>
      </c>
      <c r="K945" s="6">
        <v>2.6</v>
      </c>
      <c r="M945">
        <f>MATCH(LEFT(F945,LEN(F945)-5),MSFD_Classified!$G$2:$G$506,0)</f>
        <v>253</v>
      </c>
      <c r="N945">
        <v>253</v>
      </c>
      <c r="O945" t="str">
        <f t="shared" si="14"/>
        <v>Deep Pelagic Cephalopods 2009</v>
      </c>
      <c r="P945" t="str">
        <f>INDEX(MSFD_Classified!$G$2:$G$506,Data!$N945,1)</f>
        <v>Deep Pelagic Cephalopods</v>
      </c>
      <c r="Q945" t="str">
        <f>INDEX(MSFD_Classified!D$2:D$506,Data!$N945,1)</f>
        <v>D1 - Biological diversity</v>
      </c>
      <c r="R945" t="str">
        <f>INDEX(MSFD_Classified!E$2:E$506,Data!$N945,1)</f>
        <v>Pelagic habitats</v>
      </c>
      <c r="S945" t="str">
        <f>INDEX(MSFD_Classified!F$2:F$506,Data!$N945,1)</f>
        <v>Cephalopods</v>
      </c>
    </row>
    <row r="946" spans="1:19" x14ac:dyDescent="0.25">
      <c r="A946" s="10">
        <v>7</v>
      </c>
      <c r="B946" s="10" t="s">
        <v>343</v>
      </c>
      <c r="C946" s="10" t="s">
        <v>406</v>
      </c>
      <c r="D946" s="6">
        <v>4</v>
      </c>
      <c r="E946" s="20" t="s">
        <v>392</v>
      </c>
      <c r="F946" s="10" t="s">
        <v>491</v>
      </c>
      <c r="G946" s="6" t="s">
        <v>346</v>
      </c>
      <c r="H946" s="6">
        <v>0</v>
      </c>
      <c r="I946" s="23">
        <v>3</v>
      </c>
      <c r="J946" s="6">
        <v>5</v>
      </c>
      <c r="K946" s="6">
        <v>2.5</v>
      </c>
      <c r="M946">
        <f>MATCH(LEFT(F946,LEN(F946)-5),MSFD_Classified!$G$2:$G$506,0)</f>
        <v>253</v>
      </c>
      <c r="N946">
        <v>253</v>
      </c>
      <c r="O946" t="str">
        <f t="shared" si="14"/>
        <v>Deep Pelagic Cephalopods 2010</v>
      </c>
      <c r="P946" t="str">
        <f>INDEX(MSFD_Classified!$G$2:$G$506,Data!$N946,1)</f>
        <v>Deep Pelagic Cephalopods</v>
      </c>
      <c r="Q946" t="str">
        <f>INDEX(MSFD_Classified!D$2:D$506,Data!$N946,1)</f>
        <v>D1 - Biological diversity</v>
      </c>
      <c r="R946" t="str">
        <f>INDEX(MSFD_Classified!E$2:E$506,Data!$N946,1)</f>
        <v>Pelagic habitats</v>
      </c>
      <c r="S946" t="str">
        <f>INDEX(MSFD_Classified!F$2:F$506,Data!$N946,1)</f>
        <v>Cephalopods</v>
      </c>
    </row>
    <row r="947" spans="1:19" x14ac:dyDescent="0.25">
      <c r="A947" s="10">
        <v>7</v>
      </c>
      <c r="B947" s="10" t="s">
        <v>343</v>
      </c>
      <c r="C947" s="10" t="s">
        <v>406</v>
      </c>
      <c r="D947" s="6">
        <v>4</v>
      </c>
      <c r="E947" s="20" t="s">
        <v>392</v>
      </c>
      <c r="F947" s="10" t="s">
        <v>492</v>
      </c>
      <c r="G947" s="6" t="s">
        <v>346</v>
      </c>
      <c r="H947" s="6">
        <v>0</v>
      </c>
      <c r="I947" s="23">
        <v>3</v>
      </c>
      <c r="J947" s="6">
        <v>5</v>
      </c>
      <c r="K947" s="6">
        <v>2.4</v>
      </c>
      <c r="M947">
        <f>MATCH(LEFT(F947,LEN(F947)-5),MSFD_Classified!$G$2:$G$506,0)</f>
        <v>253</v>
      </c>
      <c r="N947">
        <v>253</v>
      </c>
      <c r="O947" t="str">
        <f t="shared" si="14"/>
        <v>Deep Pelagic Cephalopods 2011</v>
      </c>
      <c r="P947" t="str">
        <f>INDEX(MSFD_Classified!$G$2:$G$506,Data!$N947,1)</f>
        <v>Deep Pelagic Cephalopods</v>
      </c>
      <c r="Q947" t="str">
        <f>INDEX(MSFD_Classified!D$2:D$506,Data!$N947,1)</f>
        <v>D1 - Biological diversity</v>
      </c>
      <c r="R947" t="str">
        <f>INDEX(MSFD_Classified!E$2:E$506,Data!$N947,1)</f>
        <v>Pelagic habitats</v>
      </c>
      <c r="S947" t="str">
        <f>INDEX(MSFD_Classified!F$2:F$506,Data!$N947,1)</f>
        <v>Cephalopods</v>
      </c>
    </row>
    <row r="948" spans="1:19" x14ac:dyDescent="0.25">
      <c r="A948" s="10">
        <v>7</v>
      </c>
      <c r="B948" s="10" t="s">
        <v>343</v>
      </c>
      <c r="C948" s="10" t="s">
        <v>397</v>
      </c>
      <c r="D948" s="6">
        <v>20</v>
      </c>
      <c r="E948" s="20" t="s">
        <v>392</v>
      </c>
      <c r="F948" s="10" t="s">
        <v>469</v>
      </c>
      <c r="G948" s="6" t="s">
        <v>346</v>
      </c>
      <c r="H948" s="6">
        <v>0</v>
      </c>
      <c r="I948" s="23">
        <v>3</v>
      </c>
      <c r="J948" s="6">
        <v>5</v>
      </c>
      <c r="K948" s="6">
        <v>3.1</v>
      </c>
      <c r="M948">
        <f>MATCH(LEFT(F948,LEN(F948)-5),MSFD_Classified!$G$2:$G$506,0)</f>
        <v>253</v>
      </c>
      <c r="N948">
        <v>253</v>
      </c>
      <c r="O948" t="str">
        <f t="shared" si="14"/>
        <v>Deep Pelagic Cephalopods 1987</v>
      </c>
      <c r="P948" t="str">
        <f>INDEX(MSFD_Classified!$G$2:$G$506,Data!$N948,1)</f>
        <v>Deep Pelagic Cephalopods</v>
      </c>
      <c r="Q948" t="str">
        <f>INDEX(MSFD_Classified!D$2:D$506,Data!$N948,1)</f>
        <v>D1 - Biological diversity</v>
      </c>
      <c r="R948" t="str">
        <f>INDEX(MSFD_Classified!E$2:E$506,Data!$N948,1)</f>
        <v>Pelagic habitats</v>
      </c>
      <c r="S948" t="str">
        <f>INDEX(MSFD_Classified!F$2:F$506,Data!$N948,1)</f>
        <v>Cephalopods</v>
      </c>
    </row>
    <row r="949" spans="1:19" x14ac:dyDescent="0.25">
      <c r="A949" s="10">
        <v>7</v>
      </c>
      <c r="B949" s="10" t="s">
        <v>343</v>
      </c>
      <c r="C949" s="10" t="s">
        <v>397</v>
      </c>
      <c r="D949" s="6">
        <v>20</v>
      </c>
      <c r="E949" s="20" t="s">
        <v>392</v>
      </c>
      <c r="F949" s="10" t="s">
        <v>470</v>
      </c>
      <c r="G949" s="6" t="s">
        <v>346</v>
      </c>
      <c r="H949" s="6">
        <v>0</v>
      </c>
      <c r="I949" s="23">
        <v>3</v>
      </c>
      <c r="J949" s="6">
        <v>5</v>
      </c>
      <c r="K949" s="6">
        <v>3.2</v>
      </c>
      <c r="M949">
        <f>MATCH(LEFT(F949,LEN(F949)-5),MSFD_Classified!$G$2:$G$506,0)</f>
        <v>253</v>
      </c>
      <c r="N949">
        <v>253</v>
      </c>
      <c r="O949" t="str">
        <f t="shared" si="14"/>
        <v>Deep Pelagic Cephalopods 1988</v>
      </c>
      <c r="P949" t="str">
        <f>INDEX(MSFD_Classified!$G$2:$G$506,Data!$N949,1)</f>
        <v>Deep Pelagic Cephalopods</v>
      </c>
      <c r="Q949" t="str">
        <f>INDEX(MSFD_Classified!D$2:D$506,Data!$N949,1)</f>
        <v>D1 - Biological diversity</v>
      </c>
      <c r="R949" t="str">
        <f>INDEX(MSFD_Classified!E$2:E$506,Data!$N949,1)</f>
        <v>Pelagic habitats</v>
      </c>
      <c r="S949" t="str">
        <f>INDEX(MSFD_Classified!F$2:F$506,Data!$N949,1)</f>
        <v>Cephalopods</v>
      </c>
    </row>
    <row r="950" spans="1:19" x14ac:dyDescent="0.25">
      <c r="A950" s="10">
        <v>7</v>
      </c>
      <c r="B950" s="10" t="s">
        <v>343</v>
      </c>
      <c r="C950" s="10" t="s">
        <v>397</v>
      </c>
      <c r="D950" s="6">
        <v>20</v>
      </c>
      <c r="E950" s="20" t="s">
        <v>392</v>
      </c>
      <c r="F950" s="10" t="s">
        <v>471</v>
      </c>
      <c r="G950" s="6" t="s">
        <v>346</v>
      </c>
      <c r="H950" s="6">
        <v>0</v>
      </c>
      <c r="I950" s="23">
        <v>3</v>
      </c>
      <c r="J950" s="6">
        <v>5</v>
      </c>
      <c r="K950" s="6">
        <v>2.8</v>
      </c>
      <c r="M950">
        <f>MATCH(LEFT(F950,LEN(F950)-5),MSFD_Classified!$G$2:$G$506,0)</f>
        <v>253</v>
      </c>
      <c r="N950">
        <v>253</v>
      </c>
      <c r="O950" t="str">
        <f t="shared" si="14"/>
        <v>Deep Pelagic Cephalopods 1999</v>
      </c>
      <c r="P950" t="str">
        <f>INDEX(MSFD_Classified!$G$2:$G$506,Data!$N950,1)</f>
        <v>Deep Pelagic Cephalopods</v>
      </c>
      <c r="Q950" t="str">
        <f>INDEX(MSFD_Classified!D$2:D$506,Data!$N950,1)</f>
        <v>D1 - Biological diversity</v>
      </c>
      <c r="R950" t="str">
        <f>INDEX(MSFD_Classified!E$2:E$506,Data!$N950,1)</f>
        <v>Pelagic habitats</v>
      </c>
      <c r="S950" t="str">
        <f>INDEX(MSFD_Classified!F$2:F$506,Data!$N950,1)</f>
        <v>Cephalopods</v>
      </c>
    </row>
    <row r="951" spans="1:19" x14ac:dyDescent="0.25">
      <c r="A951" s="10">
        <v>7</v>
      </c>
      <c r="B951" s="10" t="s">
        <v>343</v>
      </c>
      <c r="C951" s="10" t="s">
        <v>397</v>
      </c>
      <c r="D951" s="6">
        <v>20</v>
      </c>
      <c r="E951" s="20" t="s">
        <v>392</v>
      </c>
      <c r="F951" s="10" t="s">
        <v>472</v>
      </c>
      <c r="G951" s="6" t="s">
        <v>346</v>
      </c>
      <c r="H951" s="6">
        <v>0</v>
      </c>
      <c r="I951" s="23">
        <v>3</v>
      </c>
      <c r="J951" s="6">
        <v>5</v>
      </c>
      <c r="K951" s="6">
        <v>2.9</v>
      </c>
      <c r="M951">
        <f>MATCH(LEFT(F951,LEN(F951)-5),MSFD_Classified!$G$2:$G$506,0)</f>
        <v>253</v>
      </c>
      <c r="N951">
        <v>253</v>
      </c>
      <c r="O951" t="str">
        <f t="shared" si="14"/>
        <v>Deep Pelagic Cephalopods 1990</v>
      </c>
      <c r="P951" t="str">
        <f>INDEX(MSFD_Classified!$G$2:$G$506,Data!$N951,1)</f>
        <v>Deep Pelagic Cephalopods</v>
      </c>
      <c r="Q951" t="str">
        <f>INDEX(MSFD_Classified!D$2:D$506,Data!$N951,1)</f>
        <v>D1 - Biological diversity</v>
      </c>
      <c r="R951" t="str">
        <f>INDEX(MSFD_Classified!E$2:E$506,Data!$N951,1)</f>
        <v>Pelagic habitats</v>
      </c>
      <c r="S951" t="str">
        <f>INDEX(MSFD_Classified!F$2:F$506,Data!$N951,1)</f>
        <v>Cephalopods</v>
      </c>
    </row>
    <row r="952" spans="1:19" x14ac:dyDescent="0.25">
      <c r="A952" s="10">
        <v>7</v>
      </c>
      <c r="B952" s="10" t="s">
        <v>343</v>
      </c>
      <c r="C952" s="10" t="s">
        <v>397</v>
      </c>
      <c r="D952" s="6">
        <v>20</v>
      </c>
      <c r="E952" s="20" t="s">
        <v>392</v>
      </c>
      <c r="F952" s="10" t="s">
        <v>473</v>
      </c>
      <c r="G952" s="6" t="s">
        <v>346</v>
      </c>
      <c r="H952" s="6">
        <v>0</v>
      </c>
      <c r="I952" s="23">
        <v>3</v>
      </c>
      <c r="J952" s="6">
        <v>5</v>
      </c>
      <c r="K952" s="6">
        <v>2</v>
      </c>
      <c r="M952">
        <f>MATCH(LEFT(F952,LEN(F952)-5),MSFD_Classified!$G$2:$G$506,0)</f>
        <v>253</v>
      </c>
      <c r="N952">
        <v>253</v>
      </c>
      <c r="O952" t="str">
        <f t="shared" si="14"/>
        <v>Deep Pelagic Cephalopods 1991</v>
      </c>
      <c r="P952" t="str">
        <f>INDEX(MSFD_Classified!$G$2:$G$506,Data!$N952,1)</f>
        <v>Deep Pelagic Cephalopods</v>
      </c>
      <c r="Q952" t="str">
        <f>INDEX(MSFD_Classified!D$2:D$506,Data!$N952,1)</f>
        <v>D1 - Biological diversity</v>
      </c>
      <c r="R952" t="str">
        <f>INDEX(MSFD_Classified!E$2:E$506,Data!$N952,1)</f>
        <v>Pelagic habitats</v>
      </c>
      <c r="S952" t="str">
        <f>INDEX(MSFD_Classified!F$2:F$506,Data!$N952,1)</f>
        <v>Cephalopods</v>
      </c>
    </row>
    <row r="953" spans="1:19" x14ac:dyDescent="0.25">
      <c r="A953" s="10">
        <v>7</v>
      </c>
      <c r="B953" s="10" t="s">
        <v>343</v>
      </c>
      <c r="C953" s="10" t="s">
        <v>397</v>
      </c>
      <c r="D953" s="6">
        <v>20</v>
      </c>
      <c r="E953" s="20" t="s">
        <v>392</v>
      </c>
      <c r="F953" s="10" t="s">
        <v>474</v>
      </c>
      <c r="G953" s="6" t="s">
        <v>346</v>
      </c>
      <c r="H953" s="6">
        <v>0</v>
      </c>
      <c r="I953" s="23">
        <v>3</v>
      </c>
      <c r="J953" s="6">
        <v>5</v>
      </c>
      <c r="K953" s="6">
        <v>2</v>
      </c>
      <c r="M953">
        <f>MATCH(LEFT(F953,LEN(F953)-5),MSFD_Classified!$G$2:$G$506,0)</f>
        <v>253</v>
      </c>
      <c r="N953">
        <v>253</v>
      </c>
      <c r="O953" t="str">
        <f t="shared" si="14"/>
        <v>Deep Pelagic Cephalopods 1992</v>
      </c>
      <c r="P953" t="str">
        <f>INDEX(MSFD_Classified!$G$2:$G$506,Data!$N953,1)</f>
        <v>Deep Pelagic Cephalopods</v>
      </c>
      <c r="Q953" t="str">
        <f>INDEX(MSFD_Classified!D$2:D$506,Data!$N953,1)</f>
        <v>D1 - Biological diversity</v>
      </c>
      <c r="R953" t="str">
        <f>INDEX(MSFD_Classified!E$2:E$506,Data!$N953,1)</f>
        <v>Pelagic habitats</v>
      </c>
      <c r="S953" t="str">
        <f>INDEX(MSFD_Classified!F$2:F$506,Data!$N953,1)</f>
        <v>Cephalopods</v>
      </c>
    </row>
    <row r="954" spans="1:19" x14ac:dyDescent="0.25">
      <c r="A954" s="10">
        <v>7</v>
      </c>
      <c r="B954" s="10" t="s">
        <v>343</v>
      </c>
      <c r="C954" s="10" t="s">
        <v>397</v>
      </c>
      <c r="D954" s="6">
        <v>20</v>
      </c>
      <c r="E954" s="20" t="s">
        <v>392</v>
      </c>
      <c r="F954" s="10" t="s">
        <v>476</v>
      </c>
      <c r="G954" s="6" t="s">
        <v>346</v>
      </c>
      <c r="H954" s="6">
        <v>0</v>
      </c>
      <c r="I954" s="23">
        <v>3</v>
      </c>
      <c r="J954" s="6">
        <v>5</v>
      </c>
      <c r="K954" s="6">
        <v>0.9</v>
      </c>
      <c r="M954">
        <f>MATCH(LEFT(F954,LEN(F954)-5),MSFD_Classified!$G$2:$G$506,0)</f>
        <v>253</v>
      </c>
      <c r="N954">
        <v>253</v>
      </c>
      <c r="O954" t="str">
        <f t="shared" si="14"/>
        <v>Deep Pelagic Cephalopods 1994</v>
      </c>
      <c r="P954" t="str">
        <f>INDEX(MSFD_Classified!$G$2:$G$506,Data!$N954,1)</f>
        <v>Deep Pelagic Cephalopods</v>
      </c>
      <c r="Q954" t="str">
        <f>INDEX(MSFD_Classified!D$2:D$506,Data!$N954,1)</f>
        <v>D1 - Biological diversity</v>
      </c>
      <c r="R954" t="str">
        <f>INDEX(MSFD_Classified!E$2:E$506,Data!$N954,1)</f>
        <v>Pelagic habitats</v>
      </c>
      <c r="S954" t="str">
        <f>INDEX(MSFD_Classified!F$2:F$506,Data!$N954,1)</f>
        <v>Cephalopods</v>
      </c>
    </row>
    <row r="955" spans="1:19" x14ac:dyDescent="0.25">
      <c r="A955" s="10">
        <v>7</v>
      </c>
      <c r="B955" s="10" t="s">
        <v>343</v>
      </c>
      <c r="C955" s="10" t="s">
        <v>397</v>
      </c>
      <c r="D955" s="6">
        <v>20</v>
      </c>
      <c r="E955" s="20" t="s">
        <v>392</v>
      </c>
      <c r="F955" s="10" t="s">
        <v>477</v>
      </c>
      <c r="G955" s="6" t="s">
        <v>346</v>
      </c>
      <c r="H955" s="6">
        <v>0</v>
      </c>
      <c r="I955" s="23">
        <v>3</v>
      </c>
      <c r="J955" s="6">
        <v>5</v>
      </c>
      <c r="K955" s="6">
        <v>3.1</v>
      </c>
      <c r="M955">
        <f>MATCH(LEFT(F955,LEN(F955)-5),MSFD_Classified!$G$2:$G$506,0)</f>
        <v>253</v>
      </c>
      <c r="N955">
        <v>253</v>
      </c>
      <c r="O955" t="str">
        <f t="shared" si="14"/>
        <v>Deep Pelagic Cephalopods 1995</v>
      </c>
      <c r="P955" t="str">
        <f>INDEX(MSFD_Classified!$G$2:$G$506,Data!$N955,1)</f>
        <v>Deep Pelagic Cephalopods</v>
      </c>
      <c r="Q955" t="str">
        <f>INDEX(MSFD_Classified!D$2:D$506,Data!$N955,1)</f>
        <v>D1 - Biological diversity</v>
      </c>
      <c r="R955" t="str">
        <f>INDEX(MSFD_Classified!E$2:E$506,Data!$N955,1)</f>
        <v>Pelagic habitats</v>
      </c>
      <c r="S955" t="str">
        <f>INDEX(MSFD_Classified!F$2:F$506,Data!$N955,1)</f>
        <v>Cephalopods</v>
      </c>
    </row>
    <row r="956" spans="1:19" x14ac:dyDescent="0.25">
      <c r="A956" s="10">
        <v>7</v>
      </c>
      <c r="B956" s="10" t="s">
        <v>343</v>
      </c>
      <c r="C956" s="10" t="s">
        <v>397</v>
      </c>
      <c r="D956" s="6">
        <v>20</v>
      </c>
      <c r="E956" s="20" t="s">
        <v>392</v>
      </c>
      <c r="F956" s="10" t="s">
        <v>478</v>
      </c>
      <c r="G956" s="6" t="s">
        <v>346</v>
      </c>
      <c r="H956" s="6">
        <v>0</v>
      </c>
      <c r="I956" s="23">
        <v>3</v>
      </c>
      <c r="J956" s="6">
        <v>5</v>
      </c>
      <c r="K956" s="6">
        <v>2.2000000000000002</v>
      </c>
      <c r="M956">
        <f>MATCH(LEFT(F956,LEN(F956)-5),MSFD_Classified!$G$2:$G$506,0)</f>
        <v>253</v>
      </c>
      <c r="N956">
        <v>253</v>
      </c>
      <c r="O956" t="str">
        <f t="shared" si="14"/>
        <v>Deep Pelagic Cephalopods 1996</v>
      </c>
      <c r="P956" t="str">
        <f>INDEX(MSFD_Classified!$G$2:$G$506,Data!$N956,1)</f>
        <v>Deep Pelagic Cephalopods</v>
      </c>
      <c r="Q956" t="str">
        <f>INDEX(MSFD_Classified!D$2:D$506,Data!$N956,1)</f>
        <v>D1 - Biological diversity</v>
      </c>
      <c r="R956" t="str">
        <f>INDEX(MSFD_Classified!E$2:E$506,Data!$N956,1)</f>
        <v>Pelagic habitats</v>
      </c>
      <c r="S956" t="str">
        <f>INDEX(MSFD_Classified!F$2:F$506,Data!$N956,1)</f>
        <v>Cephalopods</v>
      </c>
    </row>
    <row r="957" spans="1:19" x14ac:dyDescent="0.25">
      <c r="A957" s="10">
        <v>7</v>
      </c>
      <c r="B957" s="10" t="s">
        <v>343</v>
      </c>
      <c r="C957" s="10" t="s">
        <v>397</v>
      </c>
      <c r="D957" s="6">
        <v>20</v>
      </c>
      <c r="E957" s="20" t="s">
        <v>392</v>
      </c>
      <c r="F957" s="10" t="s">
        <v>479</v>
      </c>
      <c r="G957" s="6" t="s">
        <v>346</v>
      </c>
      <c r="H957" s="6">
        <v>0</v>
      </c>
      <c r="I957" s="23">
        <v>3</v>
      </c>
      <c r="J957" s="6">
        <v>5</v>
      </c>
      <c r="K957" s="6">
        <v>3.1</v>
      </c>
      <c r="M957">
        <f>MATCH(LEFT(F957,LEN(F957)-5),MSFD_Classified!$G$2:$G$506,0)</f>
        <v>253</v>
      </c>
      <c r="N957">
        <v>253</v>
      </c>
      <c r="O957" t="str">
        <f t="shared" si="14"/>
        <v>Deep Pelagic Cephalopods 1997</v>
      </c>
      <c r="P957" t="str">
        <f>INDEX(MSFD_Classified!$G$2:$G$506,Data!$N957,1)</f>
        <v>Deep Pelagic Cephalopods</v>
      </c>
      <c r="Q957" t="str">
        <f>INDEX(MSFD_Classified!D$2:D$506,Data!$N957,1)</f>
        <v>D1 - Biological diversity</v>
      </c>
      <c r="R957" t="str">
        <f>INDEX(MSFD_Classified!E$2:E$506,Data!$N957,1)</f>
        <v>Pelagic habitats</v>
      </c>
      <c r="S957" t="str">
        <f>INDEX(MSFD_Classified!F$2:F$506,Data!$N957,1)</f>
        <v>Cephalopods</v>
      </c>
    </row>
    <row r="958" spans="1:19" x14ac:dyDescent="0.25">
      <c r="A958" s="10">
        <v>7</v>
      </c>
      <c r="B958" s="10" t="s">
        <v>343</v>
      </c>
      <c r="C958" s="10" t="s">
        <v>397</v>
      </c>
      <c r="D958" s="6">
        <v>20</v>
      </c>
      <c r="E958" s="20" t="s">
        <v>392</v>
      </c>
      <c r="F958" s="10" t="s">
        <v>480</v>
      </c>
      <c r="G958" s="6" t="s">
        <v>346</v>
      </c>
      <c r="H958" s="6">
        <v>0</v>
      </c>
      <c r="I958" s="23">
        <v>3</v>
      </c>
      <c r="J958" s="6">
        <v>5</v>
      </c>
      <c r="K958" s="6">
        <v>3</v>
      </c>
      <c r="M958">
        <f>MATCH(LEFT(F958,LEN(F958)-5),MSFD_Classified!$G$2:$G$506,0)</f>
        <v>253</v>
      </c>
      <c r="N958">
        <v>253</v>
      </c>
      <c r="O958" t="str">
        <f t="shared" si="14"/>
        <v>Deep Pelagic Cephalopods 1998</v>
      </c>
      <c r="P958" t="str">
        <f>INDEX(MSFD_Classified!$G$2:$G$506,Data!$N958,1)</f>
        <v>Deep Pelagic Cephalopods</v>
      </c>
      <c r="Q958" t="str">
        <f>INDEX(MSFD_Classified!D$2:D$506,Data!$N958,1)</f>
        <v>D1 - Biological diversity</v>
      </c>
      <c r="R958" t="str">
        <f>INDEX(MSFD_Classified!E$2:E$506,Data!$N958,1)</f>
        <v>Pelagic habitats</v>
      </c>
      <c r="S958" t="str">
        <f>INDEX(MSFD_Classified!F$2:F$506,Data!$N958,1)</f>
        <v>Cephalopods</v>
      </c>
    </row>
    <row r="959" spans="1:19" x14ac:dyDescent="0.25">
      <c r="A959" s="10">
        <v>7</v>
      </c>
      <c r="B959" s="10" t="s">
        <v>343</v>
      </c>
      <c r="C959" s="10" t="s">
        <v>397</v>
      </c>
      <c r="D959" s="6">
        <v>20</v>
      </c>
      <c r="E959" s="20" t="s">
        <v>392</v>
      </c>
      <c r="F959" s="10" t="s">
        <v>471</v>
      </c>
      <c r="G959" s="6" t="s">
        <v>346</v>
      </c>
      <c r="H959" s="6">
        <v>0</v>
      </c>
      <c r="I959" s="23">
        <v>3</v>
      </c>
      <c r="J959" s="6">
        <v>5</v>
      </c>
      <c r="K959" s="6">
        <v>2.6</v>
      </c>
      <c r="M959">
        <f>MATCH(LEFT(F959,LEN(F959)-5),MSFD_Classified!$G$2:$G$506,0)</f>
        <v>253</v>
      </c>
      <c r="N959">
        <v>253</v>
      </c>
      <c r="O959" t="str">
        <f t="shared" si="14"/>
        <v>Deep Pelagic Cephalopods 1999</v>
      </c>
      <c r="P959" t="str">
        <f>INDEX(MSFD_Classified!$G$2:$G$506,Data!$N959,1)</f>
        <v>Deep Pelagic Cephalopods</v>
      </c>
      <c r="Q959" t="str">
        <f>INDEX(MSFD_Classified!D$2:D$506,Data!$N959,1)</f>
        <v>D1 - Biological diversity</v>
      </c>
      <c r="R959" t="str">
        <f>INDEX(MSFD_Classified!E$2:E$506,Data!$N959,1)</f>
        <v>Pelagic habitats</v>
      </c>
      <c r="S959" t="str">
        <f>INDEX(MSFD_Classified!F$2:F$506,Data!$N959,1)</f>
        <v>Cephalopods</v>
      </c>
    </row>
    <row r="960" spans="1:19" x14ac:dyDescent="0.25">
      <c r="A960" s="10">
        <v>7</v>
      </c>
      <c r="B960" s="10" t="s">
        <v>343</v>
      </c>
      <c r="C960" s="10" t="s">
        <v>397</v>
      </c>
      <c r="D960" s="6">
        <v>20</v>
      </c>
      <c r="E960" s="20" t="s">
        <v>392</v>
      </c>
      <c r="F960" s="10" t="s">
        <v>481</v>
      </c>
      <c r="G960" s="6" t="s">
        <v>346</v>
      </c>
      <c r="H960" s="6">
        <v>0</v>
      </c>
      <c r="I960" s="23">
        <v>3</v>
      </c>
      <c r="J960" s="6">
        <v>5</v>
      </c>
      <c r="K960" s="6">
        <v>2.2999999999999998</v>
      </c>
      <c r="M960">
        <f>MATCH(LEFT(F960,LEN(F960)-5),MSFD_Classified!$G$2:$G$506,0)</f>
        <v>253</v>
      </c>
      <c r="N960">
        <v>253</v>
      </c>
      <c r="O960" t="str">
        <f t="shared" si="14"/>
        <v>Deep Pelagic Cephalopods 2000</v>
      </c>
      <c r="P960" t="str">
        <f>INDEX(MSFD_Classified!$G$2:$G$506,Data!$N960,1)</f>
        <v>Deep Pelagic Cephalopods</v>
      </c>
      <c r="Q960" t="str">
        <f>INDEX(MSFD_Classified!D$2:D$506,Data!$N960,1)</f>
        <v>D1 - Biological diversity</v>
      </c>
      <c r="R960" t="str">
        <f>INDEX(MSFD_Classified!E$2:E$506,Data!$N960,1)</f>
        <v>Pelagic habitats</v>
      </c>
      <c r="S960" t="str">
        <f>INDEX(MSFD_Classified!F$2:F$506,Data!$N960,1)</f>
        <v>Cephalopods</v>
      </c>
    </row>
    <row r="961" spans="1:19" x14ac:dyDescent="0.25">
      <c r="A961" s="10">
        <v>7</v>
      </c>
      <c r="B961" s="10" t="s">
        <v>343</v>
      </c>
      <c r="C961" s="10" t="s">
        <v>397</v>
      </c>
      <c r="D961" s="6">
        <v>20</v>
      </c>
      <c r="E961" s="20" t="s">
        <v>392</v>
      </c>
      <c r="F961" s="10" t="s">
        <v>482</v>
      </c>
      <c r="G961" s="6" t="s">
        <v>346</v>
      </c>
      <c r="H961" s="6">
        <v>0</v>
      </c>
      <c r="I961" s="23">
        <v>3</v>
      </c>
      <c r="J961" s="6">
        <v>5</v>
      </c>
      <c r="K961" s="6">
        <v>2.5</v>
      </c>
      <c r="M961">
        <f>MATCH(LEFT(F961,LEN(F961)-5),MSFD_Classified!$G$2:$G$506,0)</f>
        <v>253</v>
      </c>
      <c r="N961">
        <v>253</v>
      </c>
      <c r="O961" t="str">
        <f t="shared" si="14"/>
        <v>Deep Pelagic Cephalopods 2001</v>
      </c>
      <c r="P961" t="str">
        <f>INDEX(MSFD_Classified!$G$2:$G$506,Data!$N961,1)</f>
        <v>Deep Pelagic Cephalopods</v>
      </c>
      <c r="Q961" t="str">
        <f>INDEX(MSFD_Classified!D$2:D$506,Data!$N961,1)</f>
        <v>D1 - Biological diversity</v>
      </c>
      <c r="R961" t="str">
        <f>INDEX(MSFD_Classified!E$2:E$506,Data!$N961,1)</f>
        <v>Pelagic habitats</v>
      </c>
      <c r="S961" t="str">
        <f>INDEX(MSFD_Classified!F$2:F$506,Data!$N961,1)</f>
        <v>Cephalopods</v>
      </c>
    </row>
    <row r="962" spans="1:19" x14ac:dyDescent="0.25">
      <c r="A962" s="10">
        <v>7</v>
      </c>
      <c r="B962" s="10" t="s">
        <v>343</v>
      </c>
      <c r="C962" s="10" t="s">
        <v>397</v>
      </c>
      <c r="D962" s="6">
        <v>20</v>
      </c>
      <c r="E962" s="20" t="s">
        <v>392</v>
      </c>
      <c r="F962" s="10" t="s">
        <v>483</v>
      </c>
      <c r="G962" s="6" t="s">
        <v>346</v>
      </c>
      <c r="H962" s="6">
        <v>0</v>
      </c>
      <c r="I962" s="23">
        <v>3</v>
      </c>
      <c r="J962" s="6">
        <v>5</v>
      </c>
      <c r="K962" s="6">
        <v>2.6</v>
      </c>
      <c r="M962">
        <f>MATCH(LEFT(F962,LEN(F962)-5),MSFD_Classified!$G$2:$G$506,0)</f>
        <v>253</v>
      </c>
      <c r="N962">
        <v>253</v>
      </c>
      <c r="O962" t="str">
        <f t="shared" si="14"/>
        <v>Deep Pelagic Cephalopods 2002</v>
      </c>
      <c r="P962" t="str">
        <f>INDEX(MSFD_Classified!$G$2:$G$506,Data!$N962,1)</f>
        <v>Deep Pelagic Cephalopods</v>
      </c>
      <c r="Q962" t="str">
        <f>INDEX(MSFD_Classified!D$2:D$506,Data!$N962,1)</f>
        <v>D1 - Biological diversity</v>
      </c>
      <c r="R962" t="str">
        <f>INDEX(MSFD_Classified!E$2:E$506,Data!$N962,1)</f>
        <v>Pelagic habitats</v>
      </c>
      <c r="S962" t="str">
        <f>INDEX(MSFD_Classified!F$2:F$506,Data!$N962,1)</f>
        <v>Cephalopods</v>
      </c>
    </row>
    <row r="963" spans="1:19" x14ac:dyDescent="0.25">
      <c r="A963" s="10">
        <v>7</v>
      </c>
      <c r="B963" s="10" t="s">
        <v>343</v>
      </c>
      <c r="C963" s="10" t="s">
        <v>397</v>
      </c>
      <c r="D963" s="6">
        <v>20</v>
      </c>
      <c r="E963" s="20" t="s">
        <v>392</v>
      </c>
      <c r="F963" s="10" t="s">
        <v>484</v>
      </c>
      <c r="G963" s="6" t="s">
        <v>346</v>
      </c>
      <c r="H963" s="6">
        <v>0</v>
      </c>
      <c r="I963" s="23">
        <v>3</v>
      </c>
      <c r="J963" s="6">
        <v>5</v>
      </c>
      <c r="K963" s="6">
        <v>2.5</v>
      </c>
      <c r="M963">
        <f>MATCH(LEFT(F963,LEN(F963)-5),MSFD_Classified!$G$2:$G$506,0)</f>
        <v>253</v>
      </c>
      <c r="N963">
        <v>253</v>
      </c>
      <c r="O963" t="str">
        <f t="shared" ref="O963:O1026" si="15">F963</f>
        <v>Deep Pelagic Cephalopods 2003</v>
      </c>
      <c r="P963" t="str">
        <f>INDEX(MSFD_Classified!$G$2:$G$506,Data!$N963,1)</f>
        <v>Deep Pelagic Cephalopods</v>
      </c>
      <c r="Q963" t="str">
        <f>INDEX(MSFD_Classified!D$2:D$506,Data!$N963,1)</f>
        <v>D1 - Biological diversity</v>
      </c>
      <c r="R963" t="str">
        <f>INDEX(MSFD_Classified!E$2:E$506,Data!$N963,1)</f>
        <v>Pelagic habitats</v>
      </c>
      <c r="S963" t="str">
        <f>INDEX(MSFD_Classified!F$2:F$506,Data!$N963,1)</f>
        <v>Cephalopods</v>
      </c>
    </row>
    <row r="964" spans="1:19" x14ac:dyDescent="0.25">
      <c r="A964" s="10">
        <v>7</v>
      </c>
      <c r="B964" s="10" t="s">
        <v>343</v>
      </c>
      <c r="C964" s="10" t="s">
        <v>397</v>
      </c>
      <c r="D964" s="6">
        <v>20</v>
      </c>
      <c r="E964" s="20" t="s">
        <v>392</v>
      </c>
      <c r="F964" s="10" t="s">
        <v>485</v>
      </c>
      <c r="G964" s="6" t="s">
        <v>346</v>
      </c>
      <c r="H964" s="6">
        <v>0</v>
      </c>
      <c r="I964" s="23">
        <v>3</v>
      </c>
      <c r="J964" s="6">
        <v>5</v>
      </c>
      <c r="K964" s="6">
        <v>3</v>
      </c>
      <c r="M964">
        <f>MATCH(LEFT(F964,LEN(F964)-5),MSFD_Classified!$G$2:$G$506,0)</f>
        <v>253</v>
      </c>
      <c r="N964">
        <v>253</v>
      </c>
      <c r="O964" t="str">
        <f t="shared" si="15"/>
        <v>Deep Pelagic Cephalopods 2004</v>
      </c>
      <c r="P964" t="str">
        <f>INDEX(MSFD_Classified!$G$2:$G$506,Data!$N964,1)</f>
        <v>Deep Pelagic Cephalopods</v>
      </c>
      <c r="Q964" t="str">
        <f>INDEX(MSFD_Classified!D$2:D$506,Data!$N964,1)</f>
        <v>D1 - Biological diversity</v>
      </c>
      <c r="R964" t="str">
        <f>INDEX(MSFD_Classified!E$2:E$506,Data!$N964,1)</f>
        <v>Pelagic habitats</v>
      </c>
      <c r="S964" t="str">
        <f>INDEX(MSFD_Classified!F$2:F$506,Data!$N964,1)</f>
        <v>Cephalopods</v>
      </c>
    </row>
    <row r="965" spans="1:19" x14ac:dyDescent="0.25">
      <c r="A965" s="10">
        <v>7</v>
      </c>
      <c r="B965" s="10" t="s">
        <v>343</v>
      </c>
      <c r="C965" s="10" t="s">
        <v>397</v>
      </c>
      <c r="D965" s="6">
        <v>20</v>
      </c>
      <c r="E965" s="20" t="s">
        <v>392</v>
      </c>
      <c r="F965" s="10" t="s">
        <v>486</v>
      </c>
      <c r="G965" s="6" t="s">
        <v>346</v>
      </c>
      <c r="H965" s="6">
        <v>0</v>
      </c>
      <c r="I965" s="23">
        <v>3</v>
      </c>
      <c r="J965" s="6">
        <v>5</v>
      </c>
      <c r="K965" s="6">
        <v>2</v>
      </c>
      <c r="M965">
        <f>MATCH(LEFT(F965,LEN(F965)-5),MSFD_Classified!$G$2:$G$506,0)</f>
        <v>253</v>
      </c>
      <c r="N965">
        <v>253</v>
      </c>
      <c r="O965" t="str">
        <f t="shared" si="15"/>
        <v>Deep Pelagic Cephalopods 2005</v>
      </c>
      <c r="P965" t="str">
        <f>INDEX(MSFD_Classified!$G$2:$G$506,Data!$N965,1)</f>
        <v>Deep Pelagic Cephalopods</v>
      </c>
      <c r="Q965" t="str">
        <f>INDEX(MSFD_Classified!D$2:D$506,Data!$N965,1)</f>
        <v>D1 - Biological diversity</v>
      </c>
      <c r="R965" t="str">
        <f>INDEX(MSFD_Classified!E$2:E$506,Data!$N965,1)</f>
        <v>Pelagic habitats</v>
      </c>
      <c r="S965" t="str">
        <f>INDEX(MSFD_Classified!F$2:F$506,Data!$N965,1)</f>
        <v>Cephalopods</v>
      </c>
    </row>
    <row r="966" spans="1:19" x14ac:dyDescent="0.25">
      <c r="A966" s="10">
        <v>7</v>
      </c>
      <c r="B966" s="10" t="s">
        <v>343</v>
      </c>
      <c r="C966" s="10" t="s">
        <v>397</v>
      </c>
      <c r="D966" s="6">
        <v>20</v>
      </c>
      <c r="E966" s="20" t="s">
        <v>392</v>
      </c>
      <c r="F966" s="10" t="s">
        <v>487</v>
      </c>
      <c r="G966" s="6" t="s">
        <v>346</v>
      </c>
      <c r="H966" s="6">
        <v>0</v>
      </c>
      <c r="I966" s="23">
        <v>3</v>
      </c>
      <c r="J966" s="6">
        <v>5</v>
      </c>
      <c r="K966" s="6">
        <v>2</v>
      </c>
      <c r="M966">
        <f>MATCH(LEFT(F966,LEN(F966)-5),MSFD_Classified!$G$2:$G$506,0)</f>
        <v>253</v>
      </c>
      <c r="N966">
        <v>253</v>
      </c>
      <c r="O966" t="str">
        <f t="shared" si="15"/>
        <v>Deep Pelagic Cephalopods 2006</v>
      </c>
      <c r="P966" t="str">
        <f>INDEX(MSFD_Classified!$G$2:$G$506,Data!$N966,1)</f>
        <v>Deep Pelagic Cephalopods</v>
      </c>
      <c r="Q966" t="str">
        <f>INDEX(MSFD_Classified!D$2:D$506,Data!$N966,1)</f>
        <v>D1 - Biological diversity</v>
      </c>
      <c r="R966" t="str">
        <f>INDEX(MSFD_Classified!E$2:E$506,Data!$N966,1)</f>
        <v>Pelagic habitats</v>
      </c>
      <c r="S966" t="str">
        <f>INDEX(MSFD_Classified!F$2:F$506,Data!$N966,1)</f>
        <v>Cephalopods</v>
      </c>
    </row>
    <row r="967" spans="1:19" x14ac:dyDescent="0.25">
      <c r="A967" s="10">
        <v>7</v>
      </c>
      <c r="B967" s="10" t="s">
        <v>343</v>
      </c>
      <c r="C967" s="10" t="s">
        <v>397</v>
      </c>
      <c r="D967" s="6">
        <v>20</v>
      </c>
      <c r="E967" s="20" t="s">
        <v>392</v>
      </c>
      <c r="F967" s="10" t="s">
        <v>488</v>
      </c>
      <c r="G967" s="6" t="s">
        <v>346</v>
      </c>
      <c r="H967" s="6">
        <v>0</v>
      </c>
      <c r="I967" s="23">
        <v>3</v>
      </c>
      <c r="J967" s="6">
        <v>5</v>
      </c>
      <c r="K967" s="6">
        <v>2</v>
      </c>
      <c r="M967">
        <f>MATCH(LEFT(F967,LEN(F967)-5),MSFD_Classified!$G$2:$G$506,0)</f>
        <v>253</v>
      </c>
      <c r="N967">
        <v>253</v>
      </c>
      <c r="O967" t="str">
        <f t="shared" si="15"/>
        <v>Deep Pelagic Cephalopods 2007</v>
      </c>
      <c r="P967" t="str">
        <f>INDEX(MSFD_Classified!$G$2:$G$506,Data!$N967,1)</f>
        <v>Deep Pelagic Cephalopods</v>
      </c>
      <c r="Q967" t="str">
        <f>INDEX(MSFD_Classified!D$2:D$506,Data!$N967,1)</f>
        <v>D1 - Biological diversity</v>
      </c>
      <c r="R967" t="str">
        <f>INDEX(MSFD_Classified!E$2:E$506,Data!$N967,1)</f>
        <v>Pelagic habitats</v>
      </c>
      <c r="S967" t="str">
        <f>INDEX(MSFD_Classified!F$2:F$506,Data!$N967,1)</f>
        <v>Cephalopods</v>
      </c>
    </row>
    <row r="968" spans="1:19" x14ac:dyDescent="0.25">
      <c r="A968" s="10">
        <v>7</v>
      </c>
      <c r="B968" s="10" t="s">
        <v>343</v>
      </c>
      <c r="C968" s="10" t="s">
        <v>397</v>
      </c>
      <c r="D968" s="6">
        <v>20</v>
      </c>
      <c r="E968" s="20" t="s">
        <v>392</v>
      </c>
      <c r="F968" s="10" t="s">
        <v>489</v>
      </c>
      <c r="G968" s="6" t="s">
        <v>346</v>
      </c>
      <c r="H968" s="6">
        <v>0</v>
      </c>
      <c r="I968" s="23">
        <v>3</v>
      </c>
      <c r="J968" s="6">
        <v>5</v>
      </c>
      <c r="K968" s="6">
        <v>2</v>
      </c>
      <c r="M968">
        <f>MATCH(LEFT(F968,LEN(F968)-5),MSFD_Classified!$G$2:$G$506,0)</f>
        <v>253</v>
      </c>
      <c r="N968">
        <v>253</v>
      </c>
      <c r="O968" t="str">
        <f t="shared" si="15"/>
        <v>Deep Pelagic Cephalopods 2008</v>
      </c>
      <c r="P968" t="str">
        <f>INDEX(MSFD_Classified!$G$2:$G$506,Data!$N968,1)</f>
        <v>Deep Pelagic Cephalopods</v>
      </c>
      <c r="Q968" t="str">
        <f>INDEX(MSFD_Classified!D$2:D$506,Data!$N968,1)</f>
        <v>D1 - Biological diversity</v>
      </c>
      <c r="R968" t="str">
        <f>INDEX(MSFD_Classified!E$2:E$506,Data!$N968,1)</f>
        <v>Pelagic habitats</v>
      </c>
      <c r="S968" t="str">
        <f>INDEX(MSFD_Classified!F$2:F$506,Data!$N968,1)</f>
        <v>Cephalopods</v>
      </c>
    </row>
    <row r="969" spans="1:19" x14ac:dyDescent="0.25">
      <c r="A969" s="10">
        <v>7</v>
      </c>
      <c r="B969" s="10" t="s">
        <v>343</v>
      </c>
      <c r="C969" s="10" t="s">
        <v>397</v>
      </c>
      <c r="D969" s="6">
        <v>20</v>
      </c>
      <c r="E969" s="20" t="s">
        <v>392</v>
      </c>
      <c r="F969" s="10" t="s">
        <v>490</v>
      </c>
      <c r="G969" s="6" t="s">
        <v>346</v>
      </c>
      <c r="H969" s="6">
        <v>0</v>
      </c>
      <c r="I969" s="23">
        <v>3</v>
      </c>
      <c r="J969" s="6">
        <v>5</v>
      </c>
      <c r="K969" s="6">
        <v>2</v>
      </c>
      <c r="M969">
        <f>MATCH(LEFT(F969,LEN(F969)-5),MSFD_Classified!$G$2:$G$506,0)</f>
        <v>253</v>
      </c>
      <c r="N969">
        <v>253</v>
      </c>
      <c r="O969" t="str">
        <f t="shared" si="15"/>
        <v>Deep Pelagic Cephalopods 2009</v>
      </c>
      <c r="P969" t="str">
        <f>INDEX(MSFD_Classified!$G$2:$G$506,Data!$N969,1)</f>
        <v>Deep Pelagic Cephalopods</v>
      </c>
      <c r="Q969" t="str">
        <f>INDEX(MSFD_Classified!D$2:D$506,Data!$N969,1)</f>
        <v>D1 - Biological diversity</v>
      </c>
      <c r="R969" t="str">
        <f>INDEX(MSFD_Classified!E$2:E$506,Data!$N969,1)</f>
        <v>Pelagic habitats</v>
      </c>
      <c r="S969" t="str">
        <f>INDEX(MSFD_Classified!F$2:F$506,Data!$N969,1)</f>
        <v>Cephalopods</v>
      </c>
    </row>
    <row r="970" spans="1:19" x14ac:dyDescent="0.25">
      <c r="A970" s="10">
        <v>7</v>
      </c>
      <c r="B970" s="10" t="s">
        <v>343</v>
      </c>
      <c r="C970" s="10" t="s">
        <v>397</v>
      </c>
      <c r="D970" s="6">
        <v>20</v>
      </c>
      <c r="E970" s="20" t="s">
        <v>392</v>
      </c>
      <c r="F970" s="10" t="s">
        <v>491</v>
      </c>
      <c r="G970" s="6" t="s">
        <v>346</v>
      </c>
      <c r="H970" s="6">
        <v>0</v>
      </c>
      <c r="I970" s="23">
        <v>3</v>
      </c>
      <c r="J970" s="6">
        <v>5</v>
      </c>
      <c r="K970" s="6">
        <v>2.2999999999999998</v>
      </c>
      <c r="M970">
        <f>MATCH(LEFT(F970,LEN(F970)-5),MSFD_Classified!$G$2:$G$506,0)</f>
        <v>253</v>
      </c>
      <c r="N970">
        <v>253</v>
      </c>
      <c r="O970" t="str">
        <f t="shared" si="15"/>
        <v>Deep Pelagic Cephalopods 2010</v>
      </c>
      <c r="P970" t="str">
        <f>INDEX(MSFD_Classified!$G$2:$G$506,Data!$N970,1)</f>
        <v>Deep Pelagic Cephalopods</v>
      </c>
      <c r="Q970" t="str">
        <f>INDEX(MSFD_Classified!D$2:D$506,Data!$N970,1)</f>
        <v>D1 - Biological diversity</v>
      </c>
      <c r="R970" t="str">
        <f>INDEX(MSFD_Classified!E$2:E$506,Data!$N970,1)</f>
        <v>Pelagic habitats</v>
      </c>
      <c r="S970" t="str">
        <f>INDEX(MSFD_Classified!F$2:F$506,Data!$N970,1)</f>
        <v>Cephalopods</v>
      </c>
    </row>
    <row r="971" spans="1:19" x14ac:dyDescent="0.25">
      <c r="A971" s="10">
        <v>7</v>
      </c>
      <c r="B971" s="10" t="s">
        <v>343</v>
      </c>
      <c r="C971" s="10" t="s">
        <v>397</v>
      </c>
      <c r="D971" s="6">
        <v>20</v>
      </c>
      <c r="E971" s="20" t="s">
        <v>392</v>
      </c>
      <c r="F971" s="10" t="s">
        <v>492</v>
      </c>
      <c r="G971" s="6" t="s">
        <v>346</v>
      </c>
      <c r="H971" s="6">
        <v>0</v>
      </c>
      <c r="I971" s="23">
        <v>3</v>
      </c>
      <c r="J971" s="6">
        <v>5</v>
      </c>
      <c r="K971" s="6">
        <v>2.4</v>
      </c>
      <c r="M971">
        <f>MATCH(LEFT(F971,LEN(F971)-5),MSFD_Classified!$G$2:$G$506,0)</f>
        <v>253</v>
      </c>
      <c r="N971">
        <v>253</v>
      </c>
      <c r="O971" t="str">
        <f t="shared" si="15"/>
        <v>Deep Pelagic Cephalopods 2011</v>
      </c>
      <c r="P971" t="str">
        <f>INDEX(MSFD_Classified!$G$2:$G$506,Data!$N971,1)</f>
        <v>Deep Pelagic Cephalopods</v>
      </c>
      <c r="Q971" t="str">
        <f>INDEX(MSFD_Classified!D$2:D$506,Data!$N971,1)</f>
        <v>D1 - Biological diversity</v>
      </c>
      <c r="R971" t="str">
        <f>INDEX(MSFD_Classified!E$2:E$506,Data!$N971,1)</f>
        <v>Pelagic habitats</v>
      </c>
      <c r="S971" t="str">
        <f>INDEX(MSFD_Classified!F$2:F$506,Data!$N971,1)</f>
        <v>Cephalopods</v>
      </c>
    </row>
    <row r="972" spans="1:19" x14ac:dyDescent="0.25">
      <c r="A972" s="10">
        <v>7</v>
      </c>
      <c r="B972" s="10" t="s">
        <v>343</v>
      </c>
      <c r="C972" s="10" t="s">
        <v>405</v>
      </c>
      <c r="D972" s="6">
        <v>46</v>
      </c>
      <c r="E972" s="20" t="s">
        <v>392</v>
      </c>
      <c r="F972" s="10" t="s">
        <v>492</v>
      </c>
      <c r="G972" s="6" t="s">
        <v>346</v>
      </c>
      <c r="H972" s="6">
        <v>0</v>
      </c>
      <c r="I972" s="23">
        <v>3</v>
      </c>
      <c r="J972" s="6">
        <v>5</v>
      </c>
      <c r="K972" s="6">
        <v>3.2</v>
      </c>
      <c r="M972">
        <f>MATCH(LEFT(F972,LEN(F972)-5),MSFD_Classified!$G$2:$G$506,0)</f>
        <v>253</v>
      </c>
      <c r="N972">
        <v>253</v>
      </c>
      <c r="O972" t="str">
        <f t="shared" si="15"/>
        <v>Deep Pelagic Cephalopods 2011</v>
      </c>
      <c r="P972" t="str">
        <f>INDEX(MSFD_Classified!$G$2:$G$506,Data!$N972,1)</f>
        <v>Deep Pelagic Cephalopods</v>
      </c>
      <c r="Q972" t="str">
        <f>INDEX(MSFD_Classified!D$2:D$506,Data!$N972,1)</f>
        <v>D1 - Biological diversity</v>
      </c>
      <c r="R972" t="str">
        <f>INDEX(MSFD_Classified!E$2:E$506,Data!$N972,1)</f>
        <v>Pelagic habitats</v>
      </c>
      <c r="S972" t="str">
        <f>INDEX(MSFD_Classified!F$2:F$506,Data!$N972,1)</f>
        <v>Cephalopods</v>
      </c>
    </row>
    <row r="973" spans="1:19" x14ac:dyDescent="0.25">
      <c r="A973" s="10">
        <v>7</v>
      </c>
      <c r="B973" s="10" t="s">
        <v>343</v>
      </c>
      <c r="C973" s="10" t="s">
        <v>405</v>
      </c>
      <c r="D973" s="6">
        <v>46</v>
      </c>
      <c r="E973" s="20" t="s">
        <v>392</v>
      </c>
      <c r="F973" s="10" t="s">
        <v>492</v>
      </c>
      <c r="G973" s="6" t="s">
        <v>346</v>
      </c>
      <c r="H973" s="6">
        <v>0</v>
      </c>
      <c r="I973" s="23">
        <v>3</v>
      </c>
      <c r="J973" s="6">
        <v>5</v>
      </c>
      <c r="K973" s="6">
        <v>3.1</v>
      </c>
      <c r="M973">
        <f>MATCH(LEFT(F973,LEN(F973)-5),MSFD_Classified!$G$2:$G$506,0)</f>
        <v>253</v>
      </c>
      <c r="N973">
        <v>253</v>
      </c>
      <c r="O973" t="str">
        <f t="shared" si="15"/>
        <v>Deep Pelagic Cephalopods 2011</v>
      </c>
      <c r="P973" t="str">
        <f>INDEX(MSFD_Classified!$G$2:$G$506,Data!$N973,1)</f>
        <v>Deep Pelagic Cephalopods</v>
      </c>
      <c r="Q973" t="str">
        <f>INDEX(MSFD_Classified!D$2:D$506,Data!$N973,1)</f>
        <v>D1 - Biological diversity</v>
      </c>
      <c r="R973" t="str">
        <f>INDEX(MSFD_Classified!E$2:E$506,Data!$N973,1)</f>
        <v>Pelagic habitats</v>
      </c>
      <c r="S973" t="str">
        <f>INDEX(MSFD_Classified!F$2:F$506,Data!$N973,1)</f>
        <v>Cephalopods</v>
      </c>
    </row>
    <row r="974" spans="1:19" x14ac:dyDescent="0.25">
      <c r="A974" s="10">
        <v>7</v>
      </c>
      <c r="B974" s="10" t="s">
        <v>343</v>
      </c>
      <c r="C974" s="10" t="s">
        <v>405</v>
      </c>
      <c r="D974" s="6">
        <v>46</v>
      </c>
      <c r="E974" s="20" t="s">
        <v>392</v>
      </c>
      <c r="F974" s="10" t="s">
        <v>492</v>
      </c>
      <c r="G974" s="6" t="s">
        <v>346</v>
      </c>
      <c r="H974" s="6">
        <v>0</v>
      </c>
      <c r="I974" s="23">
        <v>3</v>
      </c>
      <c r="J974" s="6">
        <v>5</v>
      </c>
      <c r="K974" s="6">
        <v>5</v>
      </c>
      <c r="M974">
        <f>MATCH(LEFT(F974,LEN(F974)-5),MSFD_Classified!$G$2:$G$506,0)</f>
        <v>253</v>
      </c>
      <c r="N974">
        <v>253</v>
      </c>
      <c r="O974" t="str">
        <f t="shared" si="15"/>
        <v>Deep Pelagic Cephalopods 2011</v>
      </c>
      <c r="P974" t="str">
        <f>INDEX(MSFD_Classified!$G$2:$G$506,Data!$N974,1)</f>
        <v>Deep Pelagic Cephalopods</v>
      </c>
      <c r="Q974" t="str">
        <f>INDEX(MSFD_Classified!D$2:D$506,Data!$N974,1)</f>
        <v>D1 - Biological diversity</v>
      </c>
      <c r="R974" t="str">
        <f>INDEX(MSFD_Classified!E$2:E$506,Data!$N974,1)</f>
        <v>Pelagic habitats</v>
      </c>
      <c r="S974" t="str">
        <f>INDEX(MSFD_Classified!F$2:F$506,Data!$N974,1)</f>
        <v>Cephalopods</v>
      </c>
    </row>
    <row r="975" spans="1:19" x14ac:dyDescent="0.25">
      <c r="A975" s="10">
        <v>7</v>
      </c>
      <c r="B975" s="10" t="s">
        <v>343</v>
      </c>
      <c r="C975" s="10" t="s">
        <v>405</v>
      </c>
      <c r="D975" s="6">
        <v>46</v>
      </c>
      <c r="E975" s="20" t="s">
        <v>392</v>
      </c>
      <c r="F975" s="10" t="s">
        <v>492</v>
      </c>
      <c r="G975" s="6" t="s">
        <v>346</v>
      </c>
      <c r="H975" s="6">
        <v>0</v>
      </c>
      <c r="I975" s="23">
        <v>3</v>
      </c>
      <c r="J975" s="6">
        <v>5</v>
      </c>
      <c r="K975" s="6">
        <v>3</v>
      </c>
      <c r="M975">
        <f>MATCH(LEFT(F975,LEN(F975)-5),MSFD_Classified!$G$2:$G$506,0)</f>
        <v>253</v>
      </c>
      <c r="N975">
        <v>253</v>
      </c>
      <c r="O975" t="str">
        <f t="shared" si="15"/>
        <v>Deep Pelagic Cephalopods 2011</v>
      </c>
      <c r="P975" t="str">
        <f>INDEX(MSFD_Classified!$G$2:$G$506,Data!$N975,1)</f>
        <v>Deep Pelagic Cephalopods</v>
      </c>
      <c r="Q975" t="str">
        <f>INDEX(MSFD_Classified!D$2:D$506,Data!$N975,1)</f>
        <v>D1 - Biological diversity</v>
      </c>
      <c r="R975" t="str">
        <f>INDEX(MSFD_Classified!E$2:E$506,Data!$N975,1)</f>
        <v>Pelagic habitats</v>
      </c>
      <c r="S975" t="str">
        <f>INDEX(MSFD_Classified!F$2:F$506,Data!$N975,1)</f>
        <v>Cephalopods</v>
      </c>
    </row>
    <row r="976" spans="1:19" x14ac:dyDescent="0.25">
      <c r="A976" s="10">
        <v>7</v>
      </c>
      <c r="B976" s="10" t="s">
        <v>343</v>
      </c>
      <c r="C976" s="10" t="s">
        <v>405</v>
      </c>
      <c r="D976" s="6">
        <v>46</v>
      </c>
      <c r="E976" s="20" t="s">
        <v>392</v>
      </c>
      <c r="F976" s="10" t="s">
        <v>492</v>
      </c>
      <c r="G976" s="6" t="s">
        <v>346</v>
      </c>
      <c r="H976" s="6">
        <v>0</v>
      </c>
      <c r="I976" s="23">
        <v>3</v>
      </c>
      <c r="J976" s="6">
        <v>5</v>
      </c>
      <c r="K976" s="6">
        <v>1.3</v>
      </c>
      <c r="M976">
        <f>MATCH(LEFT(F976,LEN(F976)-5),MSFD_Classified!$G$2:$G$506,0)</f>
        <v>253</v>
      </c>
      <c r="N976">
        <v>253</v>
      </c>
      <c r="O976" t="str">
        <f t="shared" si="15"/>
        <v>Deep Pelagic Cephalopods 2011</v>
      </c>
      <c r="P976" t="str">
        <f>INDEX(MSFD_Classified!$G$2:$G$506,Data!$N976,1)</f>
        <v>Deep Pelagic Cephalopods</v>
      </c>
      <c r="Q976" t="str">
        <f>INDEX(MSFD_Classified!D$2:D$506,Data!$N976,1)</f>
        <v>D1 - Biological diversity</v>
      </c>
      <c r="R976" t="str">
        <f>INDEX(MSFD_Classified!E$2:E$506,Data!$N976,1)</f>
        <v>Pelagic habitats</v>
      </c>
      <c r="S976" t="str">
        <f>INDEX(MSFD_Classified!F$2:F$506,Data!$N976,1)</f>
        <v>Cephalopods</v>
      </c>
    </row>
    <row r="977" spans="1:19" x14ac:dyDescent="0.25">
      <c r="A977" s="10">
        <v>7</v>
      </c>
      <c r="B977" s="10" t="s">
        <v>343</v>
      </c>
      <c r="C977" s="10" t="s">
        <v>405</v>
      </c>
      <c r="D977" s="6">
        <v>46</v>
      </c>
      <c r="E977" s="20" t="s">
        <v>392</v>
      </c>
      <c r="F977" s="10" t="s">
        <v>492</v>
      </c>
      <c r="G977" s="6" t="s">
        <v>346</v>
      </c>
      <c r="H977" s="6">
        <v>0</v>
      </c>
      <c r="I977" s="23">
        <v>3</v>
      </c>
      <c r="J977" s="6">
        <v>5</v>
      </c>
      <c r="K977" s="6">
        <v>2.5</v>
      </c>
      <c r="M977">
        <f>MATCH(LEFT(F977,LEN(F977)-5),MSFD_Classified!$G$2:$G$506,0)</f>
        <v>253</v>
      </c>
      <c r="N977">
        <v>253</v>
      </c>
      <c r="O977" t="str">
        <f t="shared" si="15"/>
        <v>Deep Pelagic Cephalopods 2011</v>
      </c>
      <c r="P977" t="str">
        <f>INDEX(MSFD_Classified!$G$2:$G$506,Data!$N977,1)</f>
        <v>Deep Pelagic Cephalopods</v>
      </c>
      <c r="Q977" t="str">
        <f>INDEX(MSFD_Classified!D$2:D$506,Data!$N977,1)</f>
        <v>D1 - Biological diversity</v>
      </c>
      <c r="R977" t="str">
        <f>INDEX(MSFD_Classified!E$2:E$506,Data!$N977,1)</f>
        <v>Pelagic habitats</v>
      </c>
      <c r="S977" t="str">
        <f>INDEX(MSFD_Classified!F$2:F$506,Data!$N977,1)</f>
        <v>Cephalopods</v>
      </c>
    </row>
    <row r="978" spans="1:19" x14ac:dyDescent="0.25">
      <c r="A978" s="10">
        <v>7</v>
      </c>
      <c r="B978" s="10" t="s">
        <v>343</v>
      </c>
      <c r="C978" s="10" t="s">
        <v>405</v>
      </c>
      <c r="D978" s="6">
        <v>46</v>
      </c>
      <c r="E978" s="20" t="s">
        <v>392</v>
      </c>
      <c r="F978" s="10" t="s">
        <v>492</v>
      </c>
      <c r="G978" s="6" t="s">
        <v>346</v>
      </c>
      <c r="H978" s="6">
        <v>0</v>
      </c>
      <c r="I978" s="23">
        <v>3</v>
      </c>
      <c r="J978" s="6">
        <v>5</v>
      </c>
      <c r="K978" s="6">
        <v>2.9</v>
      </c>
      <c r="M978">
        <f>MATCH(LEFT(F978,LEN(F978)-5),MSFD_Classified!$G$2:$G$506,0)</f>
        <v>253</v>
      </c>
      <c r="N978">
        <v>253</v>
      </c>
      <c r="O978" t="str">
        <f t="shared" si="15"/>
        <v>Deep Pelagic Cephalopods 2011</v>
      </c>
      <c r="P978" t="str">
        <f>INDEX(MSFD_Classified!$G$2:$G$506,Data!$N978,1)</f>
        <v>Deep Pelagic Cephalopods</v>
      </c>
      <c r="Q978" t="str">
        <f>INDEX(MSFD_Classified!D$2:D$506,Data!$N978,1)</f>
        <v>D1 - Biological diversity</v>
      </c>
      <c r="R978" t="str">
        <f>INDEX(MSFD_Classified!E$2:E$506,Data!$N978,1)</f>
        <v>Pelagic habitats</v>
      </c>
      <c r="S978" t="str">
        <f>INDEX(MSFD_Classified!F$2:F$506,Data!$N978,1)</f>
        <v>Cephalopods</v>
      </c>
    </row>
    <row r="979" spans="1:19" x14ac:dyDescent="0.25">
      <c r="A979" s="10">
        <v>7</v>
      </c>
      <c r="B979" s="10" t="s">
        <v>343</v>
      </c>
      <c r="C979" s="10" t="s">
        <v>405</v>
      </c>
      <c r="D979" s="6">
        <v>46</v>
      </c>
      <c r="E979" s="20" t="s">
        <v>392</v>
      </c>
      <c r="F979" s="10" t="s">
        <v>492</v>
      </c>
      <c r="G979" s="6" t="s">
        <v>346</v>
      </c>
      <c r="H979" s="6">
        <v>0</v>
      </c>
      <c r="I979" s="23">
        <v>3</v>
      </c>
      <c r="J979" s="6">
        <v>5</v>
      </c>
      <c r="K979" s="6">
        <v>2.8</v>
      </c>
      <c r="M979">
        <f>MATCH(LEFT(F979,LEN(F979)-5),MSFD_Classified!$G$2:$G$506,0)</f>
        <v>253</v>
      </c>
      <c r="N979">
        <v>253</v>
      </c>
      <c r="O979" t="str">
        <f t="shared" si="15"/>
        <v>Deep Pelagic Cephalopods 2011</v>
      </c>
      <c r="P979" t="str">
        <f>INDEX(MSFD_Classified!$G$2:$G$506,Data!$N979,1)</f>
        <v>Deep Pelagic Cephalopods</v>
      </c>
      <c r="Q979" t="str">
        <f>INDEX(MSFD_Classified!D$2:D$506,Data!$N979,1)</f>
        <v>D1 - Biological diversity</v>
      </c>
      <c r="R979" t="str">
        <f>INDEX(MSFD_Classified!E$2:E$506,Data!$N979,1)</f>
        <v>Pelagic habitats</v>
      </c>
      <c r="S979" t="str">
        <f>INDEX(MSFD_Classified!F$2:F$506,Data!$N979,1)</f>
        <v>Cephalopods</v>
      </c>
    </row>
    <row r="980" spans="1:19" x14ac:dyDescent="0.25">
      <c r="A980" s="10">
        <v>7</v>
      </c>
      <c r="B980" s="10" t="s">
        <v>343</v>
      </c>
      <c r="C980" s="10" t="s">
        <v>405</v>
      </c>
      <c r="D980" s="6">
        <v>46</v>
      </c>
      <c r="E980" s="20" t="s">
        <v>392</v>
      </c>
      <c r="F980" s="10" t="s">
        <v>492</v>
      </c>
      <c r="G980" s="6" t="s">
        <v>346</v>
      </c>
      <c r="H980" s="6">
        <v>0</v>
      </c>
      <c r="I980" s="23">
        <v>3</v>
      </c>
      <c r="J980" s="6">
        <v>5</v>
      </c>
      <c r="K980" s="6">
        <v>1.9</v>
      </c>
      <c r="M980">
        <f>MATCH(LEFT(F980,LEN(F980)-5),MSFD_Classified!$G$2:$G$506,0)</f>
        <v>253</v>
      </c>
      <c r="N980">
        <v>253</v>
      </c>
      <c r="O980" t="str">
        <f t="shared" si="15"/>
        <v>Deep Pelagic Cephalopods 2011</v>
      </c>
      <c r="P980" t="str">
        <f>INDEX(MSFD_Classified!$G$2:$G$506,Data!$N980,1)</f>
        <v>Deep Pelagic Cephalopods</v>
      </c>
      <c r="Q980" t="str">
        <f>INDEX(MSFD_Classified!D$2:D$506,Data!$N980,1)</f>
        <v>D1 - Biological diversity</v>
      </c>
      <c r="R980" t="str">
        <f>INDEX(MSFD_Classified!E$2:E$506,Data!$N980,1)</f>
        <v>Pelagic habitats</v>
      </c>
      <c r="S980" t="str">
        <f>INDEX(MSFD_Classified!F$2:F$506,Data!$N980,1)</f>
        <v>Cephalopods</v>
      </c>
    </row>
    <row r="981" spans="1:19" x14ac:dyDescent="0.25">
      <c r="A981" s="10">
        <v>7</v>
      </c>
      <c r="B981" s="10" t="s">
        <v>343</v>
      </c>
      <c r="C981" s="10" t="s">
        <v>405</v>
      </c>
      <c r="D981" s="6">
        <v>46</v>
      </c>
      <c r="E981" s="20" t="s">
        <v>392</v>
      </c>
      <c r="F981" s="10" t="s">
        <v>492</v>
      </c>
      <c r="G981" s="6" t="s">
        <v>346</v>
      </c>
      <c r="H981" s="6">
        <v>0</v>
      </c>
      <c r="I981" s="23">
        <v>3</v>
      </c>
      <c r="J981" s="6">
        <v>5</v>
      </c>
      <c r="K981" s="6">
        <v>2.7</v>
      </c>
      <c r="M981">
        <f>MATCH(LEFT(F981,LEN(F981)-5),MSFD_Classified!$G$2:$G$506,0)</f>
        <v>253</v>
      </c>
      <c r="N981">
        <v>253</v>
      </c>
      <c r="O981" t="str">
        <f t="shared" si="15"/>
        <v>Deep Pelagic Cephalopods 2011</v>
      </c>
      <c r="P981" t="str">
        <f>INDEX(MSFD_Classified!$G$2:$G$506,Data!$N981,1)</f>
        <v>Deep Pelagic Cephalopods</v>
      </c>
      <c r="Q981" t="str">
        <f>INDEX(MSFD_Classified!D$2:D$506,Data!$N981,1)</f>
        <v>D1 - Biological diversity</v>
      </c>
      <c r="R981" t="str">
        <f>INDEX(MSFD_Classified!E$2:E$506,Data!$N981,1)</f>
        <v>Pelagic habitats</v>
      </c>
      <c r="S981" t="str">
        <f>INDEX(MSFD_Classified!F$2:F$506,Data!$N981,1)</f>
        <v>Cephalopods</v>
      </c>
    </row>
    <row r="982" spans="1:19" x14ac:dyDescent="0.25">
      <c r="A982" s="10">
        <v>7</v>
      </c>
      <c r="B982" s="10" t="s">
        <v>343</v>
      </c>
      <c r="C982" s="10" t="s">
        <v>405</v>
      </c>
      <c r="D982" s="6">
        <v>46</v>
      </c>
      <c r="E982" s="20" t="s">
        <v>392</v>
      </c>
      <c r="F982" s="10" t="s">
        <v>492</v>
      </c>
      <c r="G982" s="6" t="s">
        <v>346</v>
      </c>
      <c r="H982" s="6">
        <v>0</v>
      </c>
      <c r="I982" s="23">
        <v>3</v>
      </c>
      <c r="J982" s="6">
        <v>5</v>
      </c>
      <c r="K982" s="6">
        <v>2</v>
      </c>
      <c r="M982">
        <f>MATCH(LEFT(F982,LEN(F982)-5),MSFD_Classified!$G$2:$G$506,0)</f>
        <v>253</v>
      </c>
      <c r="N982">
        <v>253</v>
      </c>
      <c r="O982" t="str">
        <f t="shared" si="15"/>
        <v>Deep Pelagic Cephalopods 2011</v>
      </c>
      <c r="P982" t="str">
        <f>INDEX(MSFD_Classified!$G$2:$G$506,Data!$N982,1)</f>
        <v>Deep Pelagic Cephalopods</v>
      </c>
      <c r="Q982" t="str">
        <f>INDEX(MSFD_Classified!D$2:D$506,Data!$N982,1)</f>
        <v>D1 - Biological diversity</v>
      </c>
      <c r="R982" t="str">
        <f>INDEX(MSFD_Classified!E$2:E$506,Data!$N982,1)</f>
        <v>Pelagic habitats</v>
      </c>
      <c r="S982" t="str">
        <f>INDEX(MSFD_Classified!F$2:F$506,Data!$N982,1)</f>
        <v>Cephalopods</v>
      </c>
    </row>
    <row r="983" spans="1:19" x14ac:dyDescent="0.25">
      <c r="A983" s="10">
        <v>7</v>
      </c>
      <c r="B983" s="10" t="s">
        <v>343</v>
      </c>
      <c r="C983" s="10" t="s">
        <v>405</v>
      </c>
      <c r="D983" s="6">
        <v>46</v>
      </c>
      <c r="E983" s="20" t="s">
        <v>392</v>
      </c>
      <c r="F983" s="10" t="s">
        <v>492</v>
      </c>
      <c r="G983" s="6" t="s">
        <v>346</v>
      </c>
      <c r="H983" s="6">
        <v>0</v>
      </c>
      <c r="I983" s="23">
        <v>3</v>
      </c>
      <c r="J983" s="6">
        <v>5</v>
      </c>
      <c r="K983" s="6">
        <v>2</v>
      </c>
      <c r="M983">
        <f>MATCH(LEFT(F983,LEN(F983)-5),MSFD_Classified!$G$2:$G$506,0)</f>
        <v>253</v>
      </c>
      <c r="N983">
        <v>253</v>
      </c>
      <c r="O983" t="str">
        <f t="shared" si="15"/>
        <v>Deep Pelagic Cephalopods 2011</v>
      </c>
      <c r="P983" t="str">
        <f>INDEX(MSFD_Classified!$G$2:$G$506,Data!$N983,1)</f>
        <v>Deep Pelagic Cephalopods</v>
      </c>
      <c r="Q983" t="str">
        <f>INDEX(MSFD_Classified!D$2:D$506,Data!$N983,1)</f>
        <v>D1 - Biological diversity</v>
      </c>
      <c r="R983" t="str">
        <f>INDEX(MSFD_Classified!E$2:E$506,Data!$N983,1)</f>
        <v>Pelagic habitats</v>
      </c>
      <c r="S983" t="str">
        <f>INDEX(MSFD_Classified!F$2:F$506,Data!$N983,1)</f>
        <v>Cephalopods</v>
      </c>
    </row>
    <row r="984" spans="1:19" x14ac:dyDescent="0.25">
      <c r="A984" s="10">
        <v>7</v>
      </c>
      <c r="B984" s="10" t="s">
        <v>343</v>
      </c>
      <c r="C984" s="10" t="s">
        <v>405</v>
      </c>
      <c r="D984" s="6">
        <v>46</v>
      </c>
      <c r="E984" s="20" t="s">
        <v>392</v>
      </c>
      <c r="F984" s="10" t="s">
        <v>492</v>
      </c>
      <c r="G984" s="6" t="s">
        <v>346</v>
      </c>
      <c r="H984" s="6">
        <v>0</v>
      </c>
      <c r="I984" s="23">
        <v>3</v>
      </c>
      <c r="J984" s="6">
        <v>5</v>
      </c>
      <c r="K984" s="6">
        <v>3.2</v>
      </c>
      <c r="M984">
        <f>MATCH(LEFT(F984,LEN(F984)-5),MSFD_Classified!$G$2:$G$506,0)</f>
        <v>253</v>
      </c>
      <c r="N984">
        <v>253</v>
      </c>
      <c r="O984" t="str">
        <f t="shared" si="15"/>
        <v>Deep Pelagic Cephalopods 2011</v>
      </c>
      <c r="P984" t="str">
        <f>INDEX(MSFD_Classified!$G$2:$G$506,Data!$N984,1)</f>
        <v>Deep Pelagic Cephalopods</v>
      </c>
      <c r="Q984" t="str">
        <f>INDEX(MSFD_Classified!D$2:D$506,Data!$N984,1)</f>
        <v>D1 - Biological diversity</v>
      </c>
      <c r="R984" t="str">
        <f>INDEX(MSFD_Classified!E$2:E$506,Data!$N984,1)</f>
        <v>Pelagic habitats</v>
      </c>
      <c r="S984" t="str">
        <f>INDEX(MSFD_Classified!F$2:F$506,Data!$N984,1)</f>
        <v>Cephalopods</v>
      </c>
    </row>
    <row r="985" spans="1:19" x14ac:dyDescent="0.25">
      <c r="A985" s="10">
        <v>7</v>
      </c>
      <c r="B985" s="10" t="s">
        <v>343</v>
      </c>
      <c r="C985" s="10" t="s">
        <v>405</v>
      </c>
      <c r="D985" s="6">
        <v>46</v>
      </c>
      <c r="E985" s="20" t="s">
        <v>392</v>
      </c>
      <c r="F985" s="10" t="s">
        <v>492</v>
      </c>
      <c r="G985" s="6" t="s">
        <v>346</v>
      </c>
      <c r="H985" s="6">
        <v>0</v>
      </c>
      <c r="I985" s="23">
        <v>3</v>
      </c>
      <c r="J985" s="6">
        <v>5</v>
      </c>
      <c r="K985" s="6">
        <v>2</v>
      </c>
      <c r="M985">
        <f>MATCH(LEFT(F985,LEN(F985)-5),MSFD_Classified!$G$2:$G$506,0)</f>
        <v>253</v>
      </c>
      <c r="N985">
        <v>253</v>
      </c>
      <c r="O985" t="str">
        <f t="shared" si="15"/>
        <v>Deep Pelagic Cephalopods 2011</v>
      </c>
      <c r="P985" t="str">
        <f>INDEX(MSFD_Classified!$G$2:$G$506,Data!$N985,1)</f>
        <v>Deep Pelagic Cephalopods</v>
      </c>
      <c r="Q985" t="str">
        <f>INDEX(MSFD_Classified!D$2:D$506,Data!$N985,1)</f>
        <v>D1 - Biological diversity</v>
      </c>
      <c r="R985" t="str">
        <f>INDEX(MSFD_Classified!E$2:E$506,Data!$N985,1)</f>
        <v>Pelagic habitats</v>
      </c>
      <c r="S985" t="str">
        <f>INDEX(MSFD_Classified!F$2:F$506,Data!$N985,1)</f>
        <v>Cephalopods</v>
      </c>
    </row>
    <row r="986" spans="1:19" x14ac:dyDescent="0.25">
      <c r="A986" s="10">
        <v>7</v>
      </c>
      <c r="B986" s="10" t="s">
        <v>343</v>
      </c>
      <c r="C986" s="10" t="s">
        <v>405</v>
      </c>
      <c r="D986" s="6">
        <v>46</v>
      </c>
      <c r="E986" s="20" t="s">
        <v>392</v>
      </c>
      <c r="F986" s="10" t="s">
        <v>492</v>
      </c>
      <c r="G986" s="6" t="s">
        <v>346</v>
      </c>
      <c r="H986" s="6">
        <v>0</v>
      </c>
      <c r="I986" s="23">
        <v>3</v>
      </c>
      <c r="J986" s="6">
        <v>5</v>
      </c>
      <c r="K986" s="6">
        <v>2</v>
      </c>
      <c r="M986">
        <f>MATCH(LEFT(F986,LEN(F986)-5),MSFD_Classified!$G$2:$G$506,0)</f>
        <v>253</v>
      </c>
      <c r="N986">
        <v>253</v>
      </c>
      <c r="O986" t="str">
        <f t="shared" si="15"/>
        <v>Deep Pelagic Cephalopods 2011</v>
      </c>
      <c r="P986" t="str">
        <f>INDEX(MSFD_Classified!$G$2:$G$506,Data!$N986,1)</f>
        <v>Deep Pelagic Cephalopods</v>
      </c>
      <c r="Q986" t="str">
        <f>INDEX(MSFD_Classified!D$2:D$506,Data!$N986,1)</f>
        <v>D1 - Biological diversity</v>
      </c>
      <c r="R986" t="str">
        <f>INDEX(MSFD_Classified!E$2:E$506,Data!$N986,1)</f>
        <v>Pelagic habitats</v>
      </c>
      <c r="S986" t="str">
        <f>INDEX(MSFD_Classified!F$2:F$506,Data!$N986,1)</f>
        <v>Cephalopods</v>
      </c>
    </row>
    <row r="987" spans="1:19" x14ac:dyDescent="0.25">
      <c r="A987" s="10">
        <v>7</v>
      </c>
      <c r="B987" s="10" t="s">
        <v>343</v>
      </c>
      <c r="C987" s="10" t="s">
        <v>405</v>
      </c>
      <c r="D987" s="6">
        <v>46</v>
      </c>
      <c r="E987" s="20" t="s">
        <v>392</v>
      </c>
      <c r="F987" s="10" t="s">
        <v>492</v>
      </c>
      <c r="G987" s="6" t="s">
        <v>346</v>
      </c>
      <c r="H987" s="6">
        <v>0</v>
      </c>
      <c r="I987" s="23">
        <v>3</v>
      </c>
      <c r="J987" s="6">
        <v>5</v>
      </c>
      <c r="K987" s="6">
        <v>2.4</v>
      </c>
      <c r="M987">
        <f>MATCH(LEFT(F987,LEN(F987)-5),MSFD_Classified!$G$2:$G$506,0)</f>
        <v>253</v>
      </c>
      <c r="N987">
        <v>253</v>
      </c>
      <c r="O987" t="str">
        <f t="shared" si="15"/>
        <v>Deep Pelagic Cephalopods 2011</v>
      </c>
      <c r="P987" t="str">
        <f>INDEX(MSFD_Classified!$G$2:$G$506,Data!$N987,1)</f>
        <v>Deep Pelagic Cephalopods</v>
      </c>
      <c r="Q987" t="str">
        <f>INDEX(MSFD_Classified!D$2:D$506,Data!$N987,1)</f>
        <v>D1 - Biological diversity</v>
      </c>
      <c r="R987" t="str">
        <f>INDEX(MSFD_Classified!E$2:E$506,Data!$N987,1)</f>
        <v>Pelagic habitats</v>
      </c>
      <c r="S987" t="str">
        <f>INDEX(MSFD_Classified!F$2:F$506,Data!$N987,1)</f>
        <v>Cephalopods</v>
      </c>
    </row>
    <row r="988" spans="1:19" x14ac:dyDescent="0.25">
      <c r="A988" s="10">
        <v>7</v>
      </c>
      <c r="B988" s="10" t="s">
        <v>343</v>
      </c>
      <c r="C988" s="10" t="s">
        <v>405</v>
      </c>
      <c r="D988" s="6">
        <v>46</v>
      </c>
      <c r="E988" s="20" t="s">
        <v>392</v>
      </c>
      <c r="F988" s="10" t="s">
        <v>492</v>
      </c>
      <c r="G988" s="6" t="s">
        <v>346</v>
      </c>
      <c r="H988" s="6">
        <v>0</v>
      </c>
      <c r="I988" s="23">
        <v>3</v>
      </c>
      <c r="J988" s="6">
        <v>5</v>
      </c>
      <c r="K988" s="6">
        <v>2</v>
      </c>
      <c r="M988">
        <f>MATCH(LEFT(F988,LEN(F988)-5),MSFD_Classified!$G$2:$G$506,0)</f>
        <v>253</v>
      </c>
      <c r="N988">
        <v>253</v>
      </c>
      <c r="O988" t="str">
        <f t="shared" si="15"/>
        <v>Deep Pelagic Cephalopods 2011</v>
      </c>
      <c r="P988" t="str">
        <f>INDEX(MSFD_Classified!$G$2:$G$506,Data!$N988,1)</f>
        <v>Deep Pelagic Cephalopods</v>
      </c>
      <c r="Q988" t="str">
        <f>INDEX(MSFD_Classified!D$2:D$506,Data!$N988,1)</f>
        <v>D1 - Biological diversity</v>
      </c>
      <c r="R988" t="str">
        <f>INDEX(MSFD_Classified!E$2:E$506,Data!$N988,1)</f>
        <v>Pelagic habitats</v>
      </c>
      <c r="S988" t="str">
        <f>INDEX(MSFD_Classified!F$2:F$506,Data!$N988,1)</f>
        <v>Cephalopods</v>
      </c>
    </row>
    <row r="989" spans="1:19" x14ac:dyDescent="0.25">
      <c r="A989" s="10">
        <v>7</v>
      </c>
      <c r="B989" s="10" t="s">
        <v>343</v>
      </c>
      <c r="C989" s="10" t="s">
        <v>405</v>
      </c>
      <c r="D989" s="6">
        <v>46</v>
      </c>
      <c r="E989" s="20" t="s">
        <v>392</v>
      </c>
      <c r="F989" s="10" t="s">
        <v>492</v>
      </c>
      <c r="G989" s="6" t="s">
        <v>346</v>
      </c>
      <c r="H989" s="6">
        <v>0</v>
      </c>
      <c r="I989" s="23">
        <v>3</v>
      </c>
      <c r="J989" s="6">
        <v>5</v>
      </c>
      <c r="K989" s="6">
        <v>2.4</v>
      </c>
      <c r="M989">
        <f>MATCH(LEFT(F989,LEN(F989)-5),MSFD_Classified!$G$2:$G$506,0)</f>
        <v>253</v>
      </c>
      <c r="N989">
        <v>253</v>
      </c>
      <c r="O989" t="str">
        <f t="shared" si="15"/>
        <v>Deep Pelagic Cephalopods 2011</v>
      </c>
      <c r="P989" t="str">
        <f>INDEX(MSFD_Classified!$G$2:$G$506,Data!$N989,1)</f>
        <v>Deep Pelagic Cephalopods</v>
      </c>
      <c r="Q989" t="str">
        <f>INDEX(MSFD_Classified!D$2:D$506,Data!$N989,1)</f>
        <v>D1 - Biological diversity</v>
      </c>
      <c r="R989" t="str">
        <f>INDEX(MSFD_Classified!E$2:E$506,Data!$N989,1)</f>
        <v>Pelagic habitats</v>
      </c>
      <c r="S989" t="str">
        <f>INDEX(MSFD_Classified!F$2:F$506,Data!$N989,1)</f>
        <v>Cephalopods</v>
      </c>
    </row>
    <row r="990" spans="1:19" x14ac:dyDescent="0.25">
      <c r="A990" s="10">
        <v>7</v>
      </c>
      <c r="B990" s="10" t="s">
        <v>343</v>
      </c>
      <c r="C990" s="10" t="s">
        <v>405</v>
      </c>
      <c r="D990" s="6">
        <v>46</v>
      </c>
      <c r="E990" s="20" t="s">
        <v>392</v>
      </c>
      <c r="F990" s="10" t="s">
        <v>492</v>
      </c>
      <c r="G990" s="6" t="s">
        <v>346</v>
      </c>
      <c r="H990" s="6">
        <v>0</v>
      </c>
      <c r="I990" s="23">
        <v>3</v>
      </c>
      <c r="J990" s="6">
        <v>5</v>
      </c>
      <c r="K990" s="6">
        <v>3.2</v>
      </c>
      <c r="M990">
        <f>MATCH(LEFT(F990,LEN(F990)-5),MSFD_Classified!$G$2:$G$506,0)</f>
        <v>253</v>
      </c>
      <c r="N990">
        <v>253</v>
      </c>
      <c r="O990" t="str">
        <f t="shared" si="15"/>
        <v>Deep Pelagic Cephalopods 2011</v>
      </c>
      <c r="P990" t="str">
        <f>INDEX(MSFD_Classified!$G$2:$G$506,Data!$N990,1)</f>
        <v>Deep Pelagic Cephalopods</v>
      </c>
      <c r="Q990" t="str">
        <f>INDEX(MSFD_Classified!D$2:D$506,Data!$N990,1)</f>
        <v>D1 - Biological diversity</v>
      </c>
      <c r="R990" t="str">
        <f>INDEX(MSFD_Classified!E$2:E$506,Data!$N990,1)</f>
        <v>Pelagic habitats</v>
      </c>
      <c r="S990" t="str">
        <f>INDEX(MSFD_Classified!F$2:F$506,Data!$N990,1)</f>
        <v>Cephalopods</v>
      </c>
    </row>
    <row r="991" spans="1:19" x14ac:dyDescent="0.25">
      <c r="A991" s="10">
        <v>8</v>
      </c>
      <c r="B991" s="10" t="s">
        <v>493</v>
      </c>
      <c r="C991" s="10" t="s">
        <v>494</v>
      </c>
      <c r="D991" s="6">
        <v>5</v>
      </c>
      <c r="E991" s="74" t="s">
        <v>88</v>
      </c>
      <c r="F991" s="10" t="s">
        <v>495</v>
      </c>
      <c r="G991" s="40" t="s">
        <v>496</v>
      </c>
      <c r="H991" s="41">
        <v>1.51</v>
      </c>
      <c r="I991" s="41">
        <v>0.38</v>
      </c>
      <c r="J991" s="41">
        <v>3.9E-2</v>
      </c>
      <c r="K991" s="43">
        <v>0.42361811399006727</v>
      </c>
      <c r="M991">
        <f>MATCH(F991,MSFD_Classified!$G$2:$G$506,0)</f>
        <v>254</v>
      </c>
      <c r="N991">
        <v>254</v>
      </c>
      <c r="O991" t="str">
        <f t="shared" si="15"/>
        <v>Eutrophication Index (EI)</v>
      </c>
      <c r="P991" t="str">
        <f>INDEX(MSFD_Classified!$G$2:$G$506,Data!$N991,1)</f>
        <v>Eutrophication Index (EI)</v>
      </c>
      <c r="Q991" t="str">
        <f>INDEX(MSFD_Classified!D$2:D$506,Data!$N991,1)</f>
        <v>D5 - Eutrophication</v>
      </c>
      <c r="R991" t="str">
        <f>INDEX(MSFD_Classified!E$2:E$506,Data!$N991,1)</f>
        <v/>
      </c>
      <c r="S991" t="str">
        <f>INDEX(MSFD_Classified!F$2:F$506,Data!$N991,1)</f>
        <v/>
      </c>
    </row>
    <row r="992" spans="1:19" x14ac:dyDescent="0.25">
      <c r="A992" s="10">
        <v>8</v>
      </c>
      <c r="B992" s="10" t="s">
        <v>493</v>
      </c>
      <c r="C992" s="10" t="s">
        <v>494</v>
      </c>
      <c r="D992" s="6">
        <v>5</v>
      </c>
      <c r="E992" s="74" t="s">
        <v>60</v>
      </c>
      <c r="F992" s="6" t="s">
        <v>497</v>
      </c>
      <c r="G992" s="40" t="s">
        <v>496</v>
      </c>
      <c r="H992" s="41">
        <v>0</v>
      </c>
      <c r="I992" s="41">
        <v>6</v>
      </c>
      <c r="J992" s="41">
        <v>10</v>
      </c>
      <c r="K992" s="43">
        <v>6.4363636363636365</v>
      </c>
      <c r="M992">
        <f>MATCH(F992,MSFD_Classified!$G$2:$G$506,0)</f>
        <v>255</v>
      </c>
      <c r="N992">
        <v>255</v>
      </c>
      <c r="O992" t="str">
        <f t="shared" si="15"/>
        <v>Benthic Vegetation (EEI EQR)</v>
      </c>
      <c r="P992" t="str">
        <f>INDEX(MSFD_Classified!$G$2:$G$506,Data!$N992,1)</f>
        <v>Benthic Vegetation (EEI EQR)</v>
      </c>
      <c r="Q992" t="str">
        <f>INDEX(MSFD_Classified!D$2:D$506,Data!$N992,1)</f>
        <v>D1 - Biological diversity</v>
      </c>
      <c r="R992" t="str">
        <f>INDEX(MSFD_Classified!E$2:E$506,Data!$N992,1)</f>
        <v>Benthic habitats</v>
      </c>
      <c r="S992" t="str">
        <f>INDEX(MSFD_Classified!F$2:F$506,Data!$N992,1)</f>
        <v>Biodiversity Indices</v>
      </c>
    </row>
    <row r="993" spans="1:19" x14ac:dyDescent="0.25">
      <c r="A993" s="10">
        <v>8</v>
      </c>
      <c r="B993" s="10" t="s">
        <v>493</v>
      </c>
      <c r="C993" s="10" t="s">
        <v>494</v>
      </c>
      <c r="D993" s="6">
        <v>5</v>
      </c>
      <c r="E993" s="74" t="s">
        <v>65</v>
      </c>
      <c r="F993" s="10" t="s">
        <v>498</v>
      </c>
      <c r="G993" s="40" t="s">
        <v>274</v>
      </c>
      <c r="H993" s="42">
        <v>0</v>
      </c>
      <c r="I993" s="42">
        <v>0.6</v>
      </c>
      <c r="J993" s="42">
        <v>1</v>
      </c>
      <c r="K993" s="43">
        <v>0.56904701364018051</v>
      </c>
      <c r="M993">
        <f>MATCH(F993,MSFD_Classified!$G$2:$G$506,0)</f>
        <v>256</v>
      </c>
      <c r="N993">
        <v>256</v>
      </c>
      <c r="O993" t="str">
        <f t="shared" si="15"/>
        <v>Benthic Fauna (Multimetric BENTIX)</v>
      </c>
      <c r="P993" t="str">
        <f>INDEX(MSFD_Classified!$G$2:$G$506,Data!$N993,1)</f>
        <v>Benthic Fauna (Multimetric BENTIX)</v>
      </c>
      <c r="Q993" t="str">
        <f>INDEX(MSFD_Classified!D$2:D$506,Data!$N993,1)</f>
        <v>D1 - Biological diversity</v>
      </c>
      <c r="R993" t="str">
        <f>INDEX(MSFD_Classified!E$2:E$506,Data!$N993,1)</f>
        <v>Benthic habitats</v>
      </c>
      <c r="S993" t="str">
        <f>INDEX(MSFD_Classified!F$2:F$506,Data!$N993,1)</f>
        <v>Biodiversity Indices</v>
      </c>
    </row>
    <row r="994" spans="1:19" x14ac:dyDescent="0.25">
      <c r="A994" s="10">
        <v>8</v>
      </c>
      <c r="B994" s="10" t="s">
        <v>493</v>
      </c>
      <c r="C994" s="10" t="s">
        <v>494</v>
      </c>
      <c r="D994" s="6">
        <v>5</v>
      </c>
      <c r="E994" s="74" t="s">
        <v>65</v>
      </c>
      <c r="F994" s="10" t="s">
        <v>498</v>
      </c>
      <c r="G994" s="40" t="s">
        <v>274</v>
      </c>
      <c r="H994" s="42">
        <v>0</v>
      </c>
      <c r="I994" s="42">
        <v>0.6</v>
      </c>
      <c r="J994" s="42">
        <v>1</v>
      </c>
      <c r="K994" s="43">
        <v>0.50519398692810458</v>
      </c>
      <c r="M994">
        <f>MATCH(F994,MSFD_Classified!$G$2:$G$506,0)</f>
        <v>256</v>
      </c>
      <c r="N994">
        <v>256</v>
      </c>
      <c r="O994" t="str">
        <f t="shared" si="15"/>
        <v>Benthic Fauna (Multimetric BENTIX)</v>
      </c>
      <c r="P994" t="str">
        <f>INDEX(MSFD_Classified!$G$2:$G$506,Data!$N994,1)</f>
        <v>Benthic Fauna (Multimetric BENTIX)</v>
      </c>
      <c r="Q994" t="str">
        <f>INDEX(MSFD_Classified!D$2:D$506,Data!$N994,1)</f>
        <v>D1 - Biological diversity</v>
      </c>
      <c r="R994" t="str">
        <f>INDEX(MSFD_Classified!E$2:E$506,Data!$N994,1)</f>
        <v>Benthic habitats</v>
      </c>
      <c r="S994" t="str">
        <f>INDEX(MSFD_Classified!F$2:F$506,Data!$N994,1)</f>
        <v>Biodiversity Indices</v>
      </c>
    </row>
    <row r="995" spans="1:19" x14ac:dyDescent="0.25">
      <c r="A995" s="10">
        <v>8</v>
      </c>
      <c r="B995" s="10" t="s">
        <v>493</v>
      </c>
      <c r="C995" s="10" t="s">
        <v>494</v>
      </c>
      <c r="D995" s="6">
        <v>5</v>
      </c>
      <c r="E995" s="74" t="s">
        <v>65</v>
      </c>
      <c r="F995" s="10" t="s">
        <v>498</v>
      </c>
      <c r="G995" s="40" t="s">
        <v>274</v>
      </c>
      <c r="H995" s="42">
        <v>0</v>
      </c>
      <c r="I995" s="42">
        <v>0.6</v>
      </c>
      <c r="J995" s="42">
        <v>1</v>
      </c>
      <c r="K995" s="43">
        <v>0.61902296181630545</v>
      </c>
      <c r="M995">
        <f>MATCH(F995,MSFD_Classified!$G$2:$G$506,0)</f>
        <v>256</v>
      </c>
      <c r="N995">
        <v>256</v>
      </c>
      <c r="O995" t="str">
        <f t="shared" si="15"/>
        <v>Benthic Fauna (Multimetric BENTIX)</v>
      </c>
      <c r="P995" t="str">
        <f>INDEX(MSFD_Classified!$G$2:$G$506,Data!$N995,1)</f>
        <v>Benthic Fauna (Multimetric BENTIX)</v>
      </c>
      <c r="Q995" t="str">
        <f>INDEX(MSFD_Classified!D$2:D$506,Data!$N995,1)</f>
        <v>D1 - Biological diversity</v>
      </c>
      <c r="R995" t="str">
        <f>INDEX(MSFD_Classified!E$2:E$506,Data!$N995,1)</f>
        <v>Benthic habitats</v>
      </c>
      <c r="S995" t="str">
        <f>INDEX(MSFD_Classified!F$2:F$506,Data!$N995,1)</f>
        <v>Biodiversity Indices</v>
      </c>
    </row>
    <row r="996" spans="1:19" x14ac:dyDescent="0.25">
      <c r="A996" s="10">
        <v>8</v>
      </c>
      <c r="B996" s="10" t="s">
        <v>493</v>
      </c>
      <c r="C996" s="10" t="s">
        <v>494</v>
      </c>
      <c r="D996" s="6">
        <v>5</v>
      </c>
      <c r="E996" s="74" t="s">
        <v>65</v>
      </c>
      <c r="F996" s="10" t="s">
        <v>499</v>
      </c>
      <c r="G996" s="40" t="s">
        <v>496</v>
      </c>
      <c r="H996" s="43">
        <v>0</v>
      </c>
      <c r="I996" s="43">
        <v>3.5</v>
      </c>
      <c r="J996" s="43">
        <v>6</v>
      </c>
      <c r="K996" s="43">
        <v>3.2152380952380959</v>
      </c>
      <c r="M996">
        <f>MATCH(F996,MSFD_Classified!$G$2:$G$506,0)</f>
        <v>257</v>
      </c>
      <c r="N996">
        <v>257</v>
      </c>
      <c r="O996" t="str">
        <f t="shared" si="15"/>
        <v>Benthic Fauna (BENTIX)</v>
      </c>
      <c r="P996" t="str">
        <f>INDEX(MSFD_Classified!$G$2:$G$506,Data!$N996,1)</f>
        <v>Benthic Fauna (BENTIX)</v>
      </c>
      <c r="Q996" t="str">
        <f>INDEX(MSFD_Classified!D$2:D$506,Data!$N996,1)</f>
        <v>D1 - Biological diversity</v>
      </c>
      <c r="R996" t="str">
        <f>INDEX(MSFD_Classified!E$2:E$506,Data!$N996,1)</f>
        <v>Benthic habitats</v>
      </c>
      <c r="S996" t="str">
        <f>INDEX(MSFD_Classified!F$2:F$506,Data!$N996,1)</f>
        <v>Biodiversity Indices</v>
      </c>
    </row>
    <row r="997" spans="1:19" x14ac:dyDescent="0.25">
      <c r="A997" s="10">
        <v>8</v>
      </c>
      <c r="B997" s="10" t="s">
        <v>493</v>
      </c>
      <c r="C997" s="10" t="s">
        <v>494</v>
      </c>
      <c r="D997" s="6">
        <v>5</v>
      </c>
      <c r="E997" s="74" t="s">
        <v>65</v>
      </c>
      <c r="F997" s="10" t="s">
        <v>499</v>
      </c>
      <c r="G997" s="40" t="s">
        <v>496</v>
      </c>
      <c r="H997" s="43">
        <v>0</v>
      </c>
      <c r="I997" s="43">
        <v>3.5</v>
      </c>
      <c r="J997" s="43">
        <v>6</v>
      </c>
      <c r="K997" s="43">
        <v>2.8342857142857136</v>
      </c>
      <c r="M997">
        <f>MATCH(F997,MSFD_Classified!$G$2:$G$506,0)</f>
        <v>257</v>
      </c>
      <c r="N997">
        <v>257</v>
      </c>
      <c r="O997" t="str">
        <f t="shared" si="15"/>
        <v>Benthic Fauna (BENTIX)</v>
      </c>
      <c r="P997" t="str">
        <f>INDEX(MSFD_Classified!$G$2:$G$506,Data!$N997,1)</f>
        <v>Benthic Fauna (BENTIX)</v>
      </c>
      <c r="Q997" t="str">
        <f>INDEX(MSFD_Classified!D$2:D$506,Data!$N997,1)</f>
        <v>D1 - Biological diversity</v>
      </c>
      <c r="R997" t="str">
        <f>INDEX(MSFD_Classified!E$2:E$506,Data!$N997,1)</f>
        <v>Benthic habitats</v>
      </c>
      <c r="S997" t="str">
        <f>INDEX(MSFD_Classified!F$2:F$506,Data!$N997,1)</f>
        <v>Biodiversity Indices</v>
      </c>
    </row>
    <row r="998" spans="1:19" x14ac:dyDescent="0.25">
      <c r="A998" s="10">
        <v>8</v>
      </c>
      <c r="B998" s="10" t="s">
        <v>493</v>
      </c>
      <c r="C998" s="10" t="s">
        <v>494</v>
      </c>
      <c r="D998" s="6">
        <v>5</v>
      </c>
      <c r="E998" s="74" t="s">
        <v>65</v>
      </c>
      <c r="F998" s="10" t="s">
        <v>499</v>
      </c>
      <c r="G998" s="40" t="s">
        <v>496</v>
      </c>
      <c r="H998" s="43">
        <v>0</v>
      </c>
      <c r="I998" s="43">
        <v>3.5</v>
      </c>
      <c r="J998" s="43">
        <v>6</v>
      </c>
      <c r="K998" s="43">
        <v>3.3952631578947363</v>
      </c>
      <c r="M998">
        <f>MATCH(F998,MSFD_Classified!$G$2:$G$506,0)</f>
        <v>257</v>
      </c>
      <c r="N998">
        <v>257</v>
      </c>
      <c r="O998" t="str">
        <f t="shared" si="15"/>
        <v>Benthic Fauna (BENTIX)</v>
      </c>
      <c r="P998" t="str">
        <f>INDEX(MSFD_Classified!$G$2:$G$506,Data!$N998,1)</f>
        <v>Benthic Fauna (BENTIX)</v>
      </c>
      <c r="Q998" t="str">
        <f>INDEX(MSFD_Classified!D$2:D$506,Data!$N998,1)</f>
        <v>D1 - Biological diversity</v>
      </c>
      <c r="R998" t="str">
        <f>INDEX(MSFD_Classified!E$2:E$506,Data!$N998,1)</f>
        <v>Benthic habitats</v>
      </c>
      <c r="S998" t="str">
        <f>INDEX(MSFD_Classified!F$2:F$506,Data!$N998,1)</f>
        <v>Biodiversity Indices</v>
      </c>
    </row>
    <row r="999" spans="1:19" x14ac:dyDescent="0.25">
      <c r="A999" s="10">
        <v>8</v>
      </c>
      <c r="B999" s="10" t="s">
        <v>493</v>
      </c>
      <c r="C999" s="10" t="s">
        <v>494</v>
      </c>
      <c r="D999" s="6">
        <v>5</v>
      </c>
      <c r="E999" s="74" t="s">
        <v>65</v>
      </c>
      <c r="F999" s="6" t="s">
        <v>500</v>
      </c>
      <c r="G999" s="40" t="s">
        <v>496</v>
      </c>
      <c r="H999" s="43">
        <v>0</v>
      </c>
      <c r="I999" s="43">
        <v>48</v>
      </c>
      <c r="J999" s="43">
        <v>80</v>
      </c>
      <c r="K999" s="75">
        <v>36.88095238095238</v>
      </c>
      <c r="M999" t="e">
        <f>MATCH(F999,MSFD_Classified!$G$2:$G$506,0)</f>
        <v>#N/A</v>
      </c>
      <c r="N999" t="e">
        <v>#N/A</v>
      </c>
      <c r="O999" t="str">
        <f t="shared" si="15"/>
        <v>S index</v>
      </c>
      <c r="P999" t="e">
        <f>INDEX(MSFD_Classified!$G$2:$G$506,Data!$N999,1)</f>
        <v>#N/A</v>
      </c>
      <c r="Q999" t="e">
        <f>INDEX(MSFD_Classified!D$2:D$506,Data!$N999,1)</f>
        <v>#N/A</v>
      </c>
      <c r="R999" t="e">
        <f>INDEX(MSFD_Classified!E$2:E$506,Data!$N999,1)</f>
        <v>#N/A</v>
      </c>
      <c r="S999" t="e">
        <f>INDEX(MSFD_Classified!F$2:F$506,Data!$N999,1)</f>
        <v>#N/A</v>
      </c>
    </row>
    <row r="1000" spans="1:19" x14ac:dyDescent="0.25">
      <c r="A1000" s="10">
        <v>8</v>
      </c>
      <c r="B1000" s="10" t="s">
        <v>493</v>
      </c>
      <c r="C1000" s="10" t="s">
        <v>494</v>
      </c>
      <c r="D1000" s="6">
        <v>5</v>
      </c>
      <c r="E1000" s="74" t="s">
        <v>65</v>
      </c>
      <c r="F1000" s="6" t="s">
        <v>500</v>
      </c>
      <c r="G1000" s="40" t="s">
        <v>496</v>
      </c>
      <c r="H1000" s="43">
        <v>0</v>
      </c>
      <c r="I1000" s="43">
        <v>24</v>
      </c>
      <c r="J1000" s="43">
        <v>40</v>
      </c>
      <c r="K1000" s="43">
        <v>17.533333333333335</v>
      </c>
      <c r="M1000" t="e">
        <f>MATCH(F1000,MSFD_Classified!$G$2:$G$506,0)</f>
        <v>#N/A</v>
      </c>
      <c r="N1000" t="e">
        <v>#N/A</v>
      </c>
      <c r="O1000" t="str">
        <f t="shared" si="15"/>
        <v>S index</v>
      </c>
      <c r="P1000" t="e">
        <f>INDEX(MSFD_Classified!$G$2:$G$506,Data!$N1000,1)</f>
        <v>#N/A</v>
      </c>
      <c r="Q1000" t="e">
        <f>INDEX(MSFD_Classified!D$2:D$506,Data!$N1000,1)</f>
        <v>#N/A</v>
      </c>
      <c r="R1000" t="e">
        <f>INDEX(MSFD_Classified!E$2:E$506,Data!$N1000,1)</f>
        <v>#N/A</v>
      </c>
      <c r="S1000" t="e">
        <f>INDEX(MSFD_Classified!F$2:F$506,Data!$N1000,1)</f>
        <v>#N/A</v>
      </c>
    </row>
    <row r="1001" spans="1:19" x14ac:dyDescent="0.25">
      <c r="A1001" s="10">
        <v>8</v>
      </c>
      <c r="B1001" s="10" t="s">
        <v>493</v>
      </c>
      <c r="C1001" s="10" t="s">
        <v>494</v>
      </c>
      <c r="D1001" s="6">
        <v>5</v>
      </c>
      <c r="E1001" s="74" t="s">
        <v>65</v>
      </c>
      <c r="F1001" s="6" t="s">
        <v>500</v>
      </c>
      <c r="G1001" s="40" t="s">
        <v>496</v>
      </c>
      <c r="H1001" s="43">
        <v>0</v>
      </c>
      <c r="I1001" s="43">
        <v>36</v>
      </c>
      <c r="J1001" s="43">
        <v>60</v>
      </c>
      <c r="K1001" s="43">
        <v>35.763157894736842</v>
      </c>
      <c r="M1001" t="e">
        <f>MATCH(F1001,MSFD_Classified!$G$2:$G$506,0)</f>
        <v>#N/A</v>
      </c>
      <c r="N1001" t="e">
        <v>#N/A</v>
      </c>
      <c r="O1001" t="str">
        <f t="shared" si="15"/>
        <v>S index</v>
      </c>
      <c r="P1001" t="e">
        <f>INDEX(MSFD_Classified!$G$2:$G$506,Data!$N1001,1)</f>
        <v>#N/A</v>
      </c>
      <c r="Q1001" t="e">
        <f>INDEX(MSFD_Classified!D$2:D$506,Data!$N1001,1)</f>
        <v>#N/A</v>
      </c>
      <c r="R1001" t="e">
        <f>INDEX(MSFD_Classified!E$2:E$506,Data!$N1001,1)</f>
        <v>#N/A</v>
      </c>
      <c r="S1001" t="e">
        <f>INDEX(MSFD_Classified!F$2:F$506,Data!$N1001,1)</f>
        <v>#N/A</v>
      </c>
    </row>
    <row r="1002" spans="1:19" x14ac:dyDescent="0.25">
      <c r="A1002" s="10">
        <v>8</v>
      </c>
      <c r="B1002" s="10" t="s">
        <v>493</v>
      </c>
      <c r="C1002" s="57" t="s">
        <v>501</v>
      </c>
      <c r="D1002" s="44">
        <v>6</v>
      </c>
      <c r="E1002" s="74" t="s">
        <v>88</v>
      </c>
      <c r="F1002" s="10" t="s">
        <v>495</v>
      </c>
      <c r="G1002" s="40" t="s">
        <v>496</v>
      </c>
      <c r="H1002" s="41">
        <v>1.51</v>
      </c>
      <c r="I1002" s="41">
        <v>0.38</v>
      </c>
      <c r="J1002" s="41">
        <v>3.9E-2</v>
      </c>
      <c r="K1002" s="76">
        <v>0.69976445812050359</v>
      </c>
      <c r="M1002">
        <f>MATCH(F1002,MSFD_Classified!$G$2:$G$506,0)</f>
        <v>254</v>
      </c>
      <c r="N1002">
        <v>254</v>
      </c>
      <c r="O1002" t="str">
        <f t="shared" si="15"/>
        <v>Eutrophication Index (EI)</v>
      </c>
      <c r="P1002" t="str">
        <f>INDEX(MSFD_Classified!$G$2:$G$506,Data!$N1002,1)</f>
        <v>Eutrophication Index (EI)</v>
      </c>
      <c r="Q1002" t="str">
        <f>INDEX(MSFD_Classified!D$2:D$506,Data!$N1002,1)</f>
        <v>D5 - Eutrophication</v>
      </c>
      <c r="R1002" t="str">
        <f>INDEX(MSFD_Classified!E$2:E$506,Data!$N1002,1)</f>
        <v/>
      </c>
      <c r="S1002" t="str">
        <f>INDEX(MSFD_Classified!F$2:F$506,Data!$N1002,1)</f>
        <v/>
      </c>
    </row>
    <row r="1003" spans="1:19" x14ac:dyDescent="0.25">
      <c r="A1003" s="10">
        <v>8</v>
      </c>
      <c r="B1003" s="10" t="s">
        <v>493</v>
      </c>
      <c r="C1003" s="57" t="s">
        <v>501</v>
      </c>
      <c r="D1003" s="44">
        <v>6</v>
      </c>
      <c r="E1003" s="74" t="s">
        <v>60</v>
      </c>
      <c r="F1003" s="6" t="s">
        <v>497</v>
      </c>
      <c r="G1003" s="40" t="s">
        <v>496</v>
      </c>
      <c r="H1003" s="41">
        <v>0</v>
      </c>
      <c r="I1003" s="41">
        <v>6</v>
      </c>
      <c r="J1003" s="41">
        <v>10</v>
      </c>
      <c r="K1003" s="43">
        <v>0.38666666666666666</v>
      </c>
      <c r="M1003">
        <f>MATCH(F1003,MSFD_Classified!$G$2:$G$506,0)</f>
        <v>255</v>
      </c>
      <c r="N1003">
        <v>255</v>
      </c>
      <c r="O1003" t="str">
        <f t="shared" si="15"/>
        <v>Benthic Vegetation (EEI EQR)</v>
      </c>
      <c r="P1003" t="str">
        <f>INDEX(MSFD_Classified!$G$2:$G$506,Data!$N1003,1)</f>
        <v>Benthic Vegetation (EEI EQR)</v>
      </c>
      <c r="Q1003" t="str">
        <f>INDEX(MSFD_Classified!D$2:D$506,Data!$N1003,1)</f>
        <v>D1 - Biological diversity</v>
      </c>
      <c r="R1003" t="str">
        <f>INDEX(MSFD_Classified!E$2:E$506,Data!$N1003,1)</f>
        <v>Benthic habitats</v>
      </c>
      <c r="S1003" t="str">
        <f>INDEX(MSFD_Classified!F$2:F$506,Data!$N1003,1)</f>
        <v>Biodiversity Indices</v>
      </c>
    </row>
    <row r="1004" spans="1:19" x14ac:dyDescent="0.25">
      <c r="A1004" s="10">
        <v>8</v>
      </c>
      <c r="B1004" s="10" t="s">
        <v>493</v>
      </c>
      <c r="C1004" s="57" t="s">
        <v>501</v>
      </c>
      <c r="D1004" s="44">
        <v>6</v>
      </c>
      <c r="E1004" s="74" t="s">
        <v>65</v>
      </c>
      <c r="F1004" s="10" t="s">
        <v>498</v>
      </c>
      <c r="G1004" s="40" t="s">
        <v>274</v>
      </c>
      <c r="H1004" s="42">
        <v>0</v>
      </c>
      <c r="I1004" s="42">
        <v>0.6</v>
      </c>
      <c r="J1004" s="42">
        <v>1</v>
      </c>
      <c r="K1004" s="43">
        <v>0.33421604938271604</v>
      </c>
      <c r="M1004">
        <f>MATCH(F1004,MSFD_Classified!$G$2:$G$506,0)</f>
        <v>256</v>
      </c>
      <c r="N1004">
        <v>256</v>
      </c>
      <c r="O1004" t="str">
        <f t="shared" si="15"/>
        <v>Benthic Fauna (Multimetric BENTIX)</v>
      </c>
      <c r="P1004" t="str">
        <f>INDEX(MSFD_Classified!$G$2:$G$506,Data!$N1004,1)</f>
        <v>Benthic Fauna (Multimetric BENTIX)</v>
      </c>
      <c r="Q1004" t="str">
        <f>INDEX(MSFD_Classified!D$2:D$506,Data!$N1004,1)</f>
        <v>D1 - Biological diversity</v>
      </c>
      <c r="R1004" t="str">
        <f>INDEX(MSFD_Classified!E$2:E$506,Data!$N1004,1)</f>
        <v>Benthic habitats</v>
      </c>
      <c r="S1004" t="str">
        <f>INDEX(MSFD_Classified!F$2:F$506,Data!$N1004,1)</f>
        <v>Biodiversity Indices</v>
      </c>
    </row>
    <row r="1005" spans="1:19" x14ac:dyDescent="0.25">
      <c r="A1005" s="10">
        <v>8</v>
      </c>
      <c r="B1005" s="10" t="s">
        <v>493</v>
      </c>
      <c r="C1005" s="57" t="s">
        <v>501</v>
      </c>
      <c r="D1005" s="44">
        <v>6</v>
      </c>
      <c r="E1005" s="74" t="s">
        <v>65</v>
      </c>
      <c r="F1005" s="10" t="s">
        <v>499</v>
      </c>
      <c r="G1005" s="40" t="s">
        <v>496</v>
      </c>
      <c r="H1005" s="43">
        <v>0</v>
      </c>
      <c r="I1005" s="43">
        <v>3.5</v>
      </c>
      <c r="J1005" s="43">
        <v>6</v>
      </c>
      <c r="K1005" s="43">
        <v>2.3200000000000003</v>
      </c>
      <c r="M1005">
        <f>MATCH(F1005,MSFD_Classified!$G$2:$G$506,0)</f>
        <v>257</v>
      </c>
      <c r="N1005">
        <v>257</v>
      </c>
      <c r="O1005" t="str">
        <f t="shared" si="15"/>
        <v>Benthic Fauna (BENTIX)</v>
      </c>
      <c r="P1005" t="str">
        <f>INDEX(MSFD_Classified!$G$2:$G$506,Data!$N1005,1)</f>
        <v>Benthic Fauna (BENTIX)</v>
      </c>
      <c r="Q1005" t="str">
        <f>INDEX(MSFD_Classified!D$2:D$506,Data!$N1005,1)</f>
        <v>D1 - Biological diversity</v>
      </c>
      <c r="R1005" t="str">
        <f>INDEX(MSFD_Classified!E$2:E$506,Data!$N1005,1)</f>
        <v>Benthic habitats</v>
      </c>
      <c r="S1005" t="str">
        <f>INDEX(MSFD_Classified!F$2:F$506,Data!$N1005,1)</f>
        <v>Biodiversity Indices</v>
      </c>
    </row>
    <row r="1006" spans="1:19" x14ac:dyDescent="0.25">
      <c r="A1006" s="10">
        <v>8</v>
      </c>
      <c r="B1006" s="10" t="s">
        <v>493</v>
      </c>
      <c r="C1006" s="57" t="s">
        <v>501</v>
      </c>
      <c r="D1006" s="44">
        <v>6</v>
      </c>
      <c r="E1006" s="74" t="s">
        <v>65</v>
      </c>
      <c r="F1006" s="6" t="s">
        <v>500</v>
      </c>
      <c r="G1006" s="40" t="s">
        <v>496</v>
      </c>
      <c r="H1006" s="43">
        <v>0</v>
      </c>
      <c r="I1006" s="43">
        <v>48</v>
      </c>
      <c r="J1006" s="43">
        <v>80</v>
      </c>
      <c r="K1006" s="75">
        <v>23.2777777777778</v>
      </c>
      <c r="M1006" t="e">
        <f>MATCH(F1006,MSFD_Classified!$G$2:$G$506,0)</f>
        <v>#N/A</v>
      </c>
      <c r="N1006" t="e">
        <v>#N/A</v>
      </c>
      <c r="O1006" t="str">
        <f t="shared" si="15"/>
        <v>S index</v>
      </c>
      <c r="P1006" t="e">
        <f>INDEX(MSFD_Classified!$G$2:$G$506,Data!$N1006,1)</f>
        <v>#N/A</v>
      </c>
      <c r="Q1006" t="e">
        <f>INDEX(MSFD_Classified!D$2:D$506,Data!$N1006,1)</f>
        <v>#N/A</v>
      </c>
      <c r="R1006" t="e">
        <f>INDEX(MSFD_Classified!E$2:E$506,Data!$N1006,1)</f>
        <v>#N/A</v>
      </c>
      <c r="S1006" t="e">
        <f>INDEX(MSFD_Classified!F$2:F$506,Data!$N1006,1)</f>
        <v>#N/A</v>
      </c>
    </row>
    <row r="1007" spans="1:19" x14ac:dyDescent="0.25">
      <c r="A1007" s="10">
        <v>8</v>
      </c>
      <c r="B1007" s="10" t="s">
        <v>493</v>
      </c>
      <c r="C1007" s="57" t="s">
        <v>493</v>
      </c>
      <c r="D1007" s="6">
        <v>3</v>
      </c>
      <c r="E1007" s="6" t="s">
        <v>20</v>
      </c>
      <c r="F1007" s="45" t="s">
        <v>502</v>
      </c>
      <c r="G1007" s="6" t="s">
        <v>503</v>
      </c>
      <c r="H1007" s="46">
        <v>0.75</v>
      </c>
      <c r="I1007" s="46">
        <v>0.35</v>
      </c>
      <c r="J1007" s="46">
        <v>0</v>
      </c>
      <c r="K1007" s="6">
        <v>0.66700000000000004</v>
      </c>
      <c r="M1007">
        <f>MATCH(F1007,MSFD_Classified!$G$2:$G$506,0)</f>
        <v>258</v>
      </c>
      <c r="N1007">
        <v>258</v>
      </c>
      <c r="O1007" t="str">
        <f t="shared" si="15"/>
        <v>% Threatened mammals</v>
      </c>
      <c r="P1007" t="str">
        <f>INDEX(MSFD_Classified!$G$2:$G$506,Data!$N1007,1)</f>
        <v>% Threatened mammals</v>
      </c>
      <c r="Q1007" t="str">
        <f>INDEX(MSFD_Classified!D$2:D$506,Data!$N1007,1)</f>
        <v>D1 - Biological diversity</v>
      </c>
      <c r="R1007" t="str">
        <f>INDEX(MSFD_Classified!E$2:E$506,Data!$N1007,1)</f>
        <v>Mammals</v>
      </c>
      <c r="S1007" t="str">
        <f>INDEX(MSFD_Classified!F$2:F$506,Data!$N1007,1)</f>
        <v>Biodiversity Indices</v>
      </c>
    </row>
    <row r="1008" spans="1:19" x14ac:dyDescent="0.25">
      <c r="A1008" s="10">
        <v>8</v>
      </c>
      <c r="B1008" s="10" t="s">
        <v>493</v>
      </c>
      <c r="C1008" s="57" t="s">
        <v>493</v>
      </c>
      <c r="D1008" s="6">
        <v>3</v>
      </c>
      <c r="E1008" s="6" t="s">
        <v>8</v>
      </c>
      <c r="F1008" s="45" t="s">
        <v>504</v>
      </c>
      <c r="G1008" s="6" t="s">
        <v>503</v>
      </c>
      <c r="H1008" s="47">
        <v>0.75</v>
      </c>
      <c r="I1008" s="47">
        <v>0.35</v>
      </c>
      <c r="J1008" s="47">
        <v>0</v>
      </c>
      <c r="K1008" s="6">
        <v>0.3</v>
      </c>
      <c r="M1008">
        <f>MATCH(F1008,MSFD_Classified!$G$2:$G$506,0)</f>
        <v>259</v>
      </c>
      <c r="N1008">
        <v>259</v>
      </c>
      <c r="O1008" t="str">
        <f t="shared" si="15"/>
        <v>% Threatened sharks</v>
      </c>
      <c r="P1008" t="str">
        <f>INDEX(MSFD_Classified!$G$2:$G$506,Data!$N1008,1)</f>
        <v>% Threatened sharks</v>
      </c>
      <c r="Q1008" t="str">
        <f>INDEX(MSFD_Classified!D$2:D$506,Data!$N1008,1)</f>
        <v>D1 - Biological diversity</v>
      </c>
      <c r="R1008" t="str">
        <f>INDEX(MSFD_Classified!E$2:E$506,Data!$N1008,1)</f>
        <v>Fish</v>
      </c>
      <c r="S1008" t="str">
        <f>INDEX(MSFD_Classified!F$2:F$506,Data!$N1008,1)</f>
        <v>Biodiversity Indices</v>
      </c>
    </row>
    <row r="1009" spans="1:19" x14ac:dyDescent="0.25">
      <c r="A1009" s="10">
        <v>8</v>
      </c>
      <c r="B1009" s="10" t="s">
        <v>493</v>
      </c>
      <c r="C1009" s="57" t="s">
        <v>493</v>
      </c>
      <c r="D1009" s="6">
        <v>3</v>
      </c>
      <c r="E1009" s="62" t="s">
        <v>211</v>
      </c>
      <c r="F1009" s="45" t="s">
        <v>505</v>
      </c>
      <c r="G1009" s="10" t="s">
        <v>496</v>
      </c>
      <c r="H1009" s="47">
        <v>50</v>
      </c>
      <c r="I1009" s="47">
        <v>10</v>
      </c>
      <c r="J1009" s="47">
        <v>0</v>
      </c>
      <c r="K1009" s="6">
        <v>14.823617</v>
      </c>
      <c r="M1009">
        <f>MATCH(F1009,MSFD_Classified!$G$2:$G$506,0)</f>
        <v>260</v>
      </c>
      <c r="N1009">
        <v>260</v>
      </c>
      <c r="O1009" t="str">
        <f t="shared" si="15"/>
        <v>CIMPAL index (alien species)</v>
      </c>
      <c r="P1009" t="str">
        <f>INDEX(MSFD_Classified!$G$2:$G$506,Data!$N1009,1)</f>
        <v>CIMPAL index (alien species)</v>
      </c>
      <c r="Q1009" t="str">
        <f>INDEX(MSFD_Classified!D$2:D$506,Data!$N1009,1)</f>
        <v>D2 - Non-indigenous species</v>
      </c>
      <c r="R1009" t="str">
        <f>INDEX(MSFD_Classified!E$2:E$506,Data!$N1009,1)</f>
        <v/>
      </c>
      <c r="S1009" t="str">
        <f>INDEX(MSFD_Classified!F$2:F$506,Data!$N1009,1)</f>
        <v/>
      </c>
    </row>
    <row r="1010" spans="1:19" x14ac:dyDescent="0.25">
      <c r="A1010" s="10">
        <v>8</v>
      </c>
      <c r="B1010" s="10" t="s">
        <v>493</v>
      </c>
      <c r="C1010" s="57" t="s">
        <v>493</v>
      </c>
      <c r="D1010" s="6">
        <v>3</v>
      </c>
      <c r="E1010" s="6" t="s">
        <v>8</v>
      </c>
      <c r="F1010" s="48" t="s">
        <v>506</v>
      </c>
      <c r="G1010" s="6" t="s">
        <v>503</v>
      </c>
      <c r="H1010" s="47">
        <v>0</v>
      </c>
      <c r="I1010" s="47">
        <v>0.65</v>
      </c>
      <c r="J1010" s="47">
        <v>1</v>
      </c>
      <c r="K1010" s="47">
        <v>0.88888900000000004</v>
      </c>
      <c r="M1010">
        <f>MATCH(F1010,MSFD_Classified!$G$2:$G$506,0)</f>
        <v>261</v>
      </c>
      <c r="N1010">
        <v>261</v>
      </c>
      <c r="O1010" t="str">
        <f t="shared" si="15"/>
        <v>% of stocks that meet GES based on reproductive capacity</v>
      </c>
      <c r="P1010" t="str">
        <f>INDEX(MSFD_Classified!$G$2:$G$506,Data!$N1010,1)</f>
        <v>% of stocks that meet GES based on reproductive capacity</v>
      </c>
      <c r="Q1010" t="str">
        <f>INDEX(MSFD_Classified!D$2:D$506,Data!$N1010,1)</f>
        <v>D3 -Populations of all commercially exploited fish and shellfish</v>
      </c>
      <c r="R1010" t="str">
        <f>INDEX(MSFD_Classified!E$2:E$506,Data!$N1010,1)</f>
        <v>Fish</v>
      </c>
      <c r="S1010" t="str">
        <f>INDEX(MSFD_Classified!F$2:F$506,Data!$N1010,1)</f>
        <v>Biodiversity Indices</v>
      </c>
    </row>
    <row r="1011" spans="1:19" x14ac:dyDescent="0.25">
      <c r="A1011" s="10">
        <v>8</v>
      </c>
      <c r="B1011" s="10" t="s">
        <v>493</v>
      </c>
      <c r="C1011" s="57" t="s">
        <v>493</v>
      </c>
      <c r="D1011" s="6">
        <v>3</v>
      </c>
      <c r="E1011" s="6" t="s">
        <v>8</v>
      </c>
      <c r="F1011" s="48" t="s">
        <v>507</v>
      </c>
      <c r="G1011" s="6" t="s">
        <v>503</v>
      </c>
      <c r="H1011" s="47">
        <v>0</v>
      </c>
      <c r="I1011" s="47">
        <v>0.65</v>
      </c>
      <c r="J1011" s="47">
        <v>1</v>
      </c>
      <c r="K1011" s="47">
        <v>1</v>
      </c>
      <c r="M1011">
        <f>MATCH(F1011,MSFD_Classified!$G$2:$G$506,0)</f>
        <v>262</v>
      </c>
      <c r="N1011">
        <v>262</v>
      </c>
      <c r="O1011" t="str">
        <f t="shared" si="15"/>
        <v>% of stocks that meet GES based on reproductive capacity and biomass indices</v>
      </c>
      <c r="P1011" t="str">
        <f>INDEX(MSFD_Classified!$G$2:$G$506,Data!$N1011,1)</f>
        <v>% of stocks that meet GES based on reproductive capacity and biomass indices</v>
      </c>
      <c r="Q1011" t="str">
        <f>INDEX(MSFD_Classified!D$2:D$506,Data!$N1011,1)</f>
        <v>D3 -Populations of all commercially exploited fish and shellfish</v>
      </c>
      <c r="R1011" t="str">
        <f>INDEX(MSFD_Classified!E$2:E$506,Data!$N1011,1)</f>
        <v>Fish</v>
      </c>
      <c r="S1011" t="str">
        <f>INDEX(MSFD_Classified!F$2:F$506,Data!$N1011,1)</f>
        <v>Biodiversity Indices</v>
      </c>
    </row>
    <row r="1012" spans="1:19" x14ac:dyDescent="0.25">
      <c r="A1012" s="10">
        <v>9</v>
      </c>
      <c r="B1012" s="44" t="s">
        <v>508</v>
      </c>
      <c r="C1012" s="10" t="s">
        <v>509</v>
      </c>
      <c r="D1012" s="6">
        <v>4</v>
      </c>
      <c r="E1012" s="6" t="s">
        <v>50</v>
      </c>
      <c r="F1012" s="10" t="s">
        <v>510</v>
      </c>
      <c r="G1012" s="10" t="s">
        <v>145</v>
      </c>
      <c r="H1012" s="6">
        <v>1.8000000000000007</v>
      </c>
      <c r="I1012" s="23">
        <v>1.2000000000000002</v>
      </c>
      <c r="J1012" s="6">
        <v>0.8</v>
      </c>
      <c r="K1012" s="6">
        <v>2.5</v>
      </c>
      <c r="M1012">
        <f>MATCH(F1012,MSFD_Classified!$G$2:$G$506,0)</f>
        <v>263</v>
      </c>
      <c r="N1012">
        <v>263</v>
      </c>
      <c r="O1012" t="str">
        <f t="shared" si="15"/>
        <v>Chlorophyll-a, summer mean</v>
      </c>
      <c r="P1012" t="str">
        <f>INDEX(MSFD_Classified!$G$2:$G$506,Data!$N1012,1)</f>
        <v>Chlorophyll-a, summer mean</v>
      </c>
      <c r="Q1012" t="str">
        <f>INDEX(MSFD_Classified!D$2:D$506,Data!$N1012,1)</f>
        <v>D5 - Eutrophication</v>
      </c>
      <c r="R1012" t="str">
        <f>INDEX(MSFD_Classified!E$2:E$506,Data!$N1012,1)</f>
        <v/>
      </c>
      <c r="S1012" t="str">
        <f>INDEX(MSFD_Classified!F$2:F$506,Data!$N1012,1)</f>
        <v/>
      </c>
    </row>
    <row r="1013" spans="1:19" x14ac:dyDescent="0.25">
      <c r="A1013" s="10">
        <v>9</v>
      </c>
      <c r="B1013" s="44" t="s">
        <v>508</v>
      </c>
      <c r="C1013" s="10" t="s">
        <v>509</v>
      </c>
      <c r="D1013" s="6">
        <v>4</v>
      </c>
      <c r="E1013" s="6" t="s">
        <v>8</v>
      </c>
      <c r="F1013" s="10" t="s">
        <v>511</v>
      </c>
      <c r="G1013" s="10" t="s">
        <v>512</v>
      </c>
      <c r="H1013" s="6">
        <v>-8.6641929543657064</v>
      </c>
      <c r="I1013" s="23">
        <v>-6.9198673573462823</v>
      </c>
      <c r="J1013" s="6">
        <v>-5.7569836260000002</v>
      </c>
      <c r="K1013" s="6">
        <v>-6.7684932120000001</v>
      </c>
      <c r="M1013">
        <f>MATCH(F1013,MSFD_Classified!$G$2:$G$506,0)</f>
        <v>264</v>
      </c>
      <c r="N1013">
        <v>264</v>
      </c>
      <c r="O1013" t="str">
        <f t="shared" si="15"/>
        <v>Log(Number of long lived fish)</v>
      </c>
      <c r="P1013" t="str">
        <f>INDEX(MSFD_Classified!$G$2:$G$506,Data!$N1013,1)</f>
        <v>Log(Number of long lived fish)</v>
      </c>
      <c r="Q1013" t="str">
        <f>INDEX(MSFD_Classified!D$2:D$506,Data!$N1013,1)</f>
        <v>D3 -Populations of all commercially exploited fish and shellfish</v>
      </c>
      <c r="R1013" t="str">
        <f>INDEX(MSFD_Classified!E$2:E$506,Data!$N1013,1)</f>
        <v>Fish</v>
      </c>
      <c r="S1013" t="str">
        <f>INDEX(MSFD_Classified!F$2:F$506,Data!$N1013,1)</f>
        <v>Biodiversity Indices</v>
      </c>
    </row>
    <row r="1014" spans="1:19" x14ac:dyDescent="0.25">
      <c r="A1014" s="10">
        <v>9</v>
      </c>
      <c r="B1014" s="44" t="s">
        <v>508</v>
      </c>
      <c r="C1014" s="10" t="s">
        <v>509</v>
      </c>
      <c r="D1014" s="6">
        <v>4</v>
      </c>
      <c r="E1014" s="6" t="s">
        <v>8</v>
      </c>
      <c r="F1014" s="10" t="s">
        <v>513</v>
      </c>
      <c r="H1014" s="6">
        <v>38.099999998199991</v>
      </c>
      <c r="I1014" s="23">
        <v>42.599999999280001</v>
      </c>
      <c r="J1014" s="6">
        <v>45.6</v>
      </c>
      <c r="K1014" s="6">
        <v>53.2</v>
      </c>
      <c r="M1014">
        <f>MATCH(F1014,MSFD_Classified!$G$2:$G$506,0)</f>
        <v>265</v>
      </c>
      <c r="N1014">
        <v>265</v>
      </c>
      <c r="O1014" t="str">
        <f t="shared" si="15"/>
        <v>Species richness</v>
      </c>
      <c r="P1014" t="str">
        <f>INDEX(MSFD_Classified!$G$2:$G$506,Data!$N1014,1)</f>
        <v>Species richness</v>
      </c>
      <c r="Q1014" t="str">
        <f>INDEX(MSFD_Classified!D$2:D$506,Data!$N1014,1)</f>
        <v>D1 - Biological diversity</v>
      </c>
      <c r="R1014" t="str">
        <f>INDEX(MSFD_Classified!E$2:E$506,Data!$N1014,1)</f>
        <v>Benthic habitats</v>
      </c>
      <c r="S1014" t="str">
        <f>INDEX(MSFD_Classified!F$2:F$506,Data!$N1014,1)</f>
        <v>Biodiversity Indices</v>
      </c>
    </row>
    <row r="1015" spans="1:19" x14ac:dyDescent="0.25">
      <c r="A1015" s="10">
        <v>9</v>
      </c>
      <c r="B1015" s="44" t="s">
        <v>508</v>
      </c>
      <c r="C1015" s="10" t="s">
        <v>509</v>
      </c>
      <c r="D1015" s="6">
        <v>4</v>
      </c>
      <c r="E1015" s="6" t="s">
        <v>8</v>
      </c>
      <c r="F1015" s="10" t="s">
        <v>514</v>
      </c>
      <c r="H1015" s="6">
        <v>0.9245000000504997</v>
      </c>
      <c r="I1015" s="23">
        <v>0.77600000002019998</v>
      </c>
      <c r="J1015" s="6">
        <v>0.67700000000000005</v>
      </c>
      <c r="K1015" s="6">
        <v>0.67400000000000004</v>
      </c>
      <c r="M1015">
        <f>MATCH(F1015,MSFD_Classified!$G$2:$G$506,0)</f>
        <v>266</v>
      </c>
      <c r="N1015">
        <v>266</v>
      </c>
      <c r="O1015" t="str">
        <f t="shared" si="15"/>
        <v>Species eveness</v>
      </c>
      <c r="P1015" t="str">
        <f>INDEX(MSFD_Classified!$G$2:$G$506,Data!$N1015,1)</f>
        <v>Species eveness</v>
      </c>
      <c r="Q1015" t="str">
        <f>INDEX(MSFD_Classified!D$2:D$506,Data!$N1015,1)</f>
        <v>D1 - Biological diversity</v>
      </c>
      <c r="R1015" t="str">
        <f>INDEX(MSFD_Classified!E$2:E$506,Data!$N1015,1)</f>
        <v>Benthic habitats</v>
      </c>
      <c r="S1015" t="str">
        <f>INDEX(MSFD_Classified!F$2:F$506,Data!$N1015,1)</f>
        <v>Biodiversity Indices</v>
      </c>
    </row>
    <row r="1016" spans="1:19" x14ac:dyDescent="0.25">
      <c r="A1016" s="10">
        <v>9</v>
      </c>
      <c r="B1016" s="44" t="s">
        <v>508</v>
      </c>
      <c r="C1016" s="10" t="s">
        <v>509</v>
      </c>
      <c r="D1016" s="6">
        <v>4</v>
      </c>
      <c r="E1016" s="6" t="s">
        <v>8</v>
      </c>
      <c r="F1016" s="10" t="s">
        <v>515</v>
      </c>
      <c r="H1016" s="6">
        <v>-7.505000000407497</v>
      </c>
      <c r="I1016" s="23">
        <v>-6.3800000001629993</v>
      </c>
      <c r="J1016" s="6">
        <v>-5.63</v>
      </c>
      <c r="K1016" s="6">
        <v>-4.92</v>
      </c>
      <c r="M1016">
        <f>MATCH(F1016,MSFD_Classified!$G$2:$G$506,0)</f>
        <v>267</v>
      </c>
      <c r="N1016">
        <v>267</v>
      </c>
      <c r="O1016" t="str">
        <f t="shared" si="15"/>
        <v>Size spectra slope</v>
      </c>
      <c r="P1016" t="str">
        <f>INDEX(MSFD_Classified!$G$2:$G$506,Data!$N1016,1)</f>
        <v>Size spectra slope</v>
      </c>
      <c r="Q1016" t="str">
        <f>INDEX(MSFD_Classified!D$2:D$506,Data!$N1016,1)</f>
        <v>D1 - Biological diversity</v>
      </c>
      <c r="R1016" t="str">
        <f>INDEX(MSFD_Classified!E$2:E$506,Data!$N1016,1)</f>
        <v>Benthic habitats</v>
      </c>
      <c r="S1016" t="str">
        <f>INDEX(MSFD_Classified!F$2:F$506,Data!$N1016,1)</f>
        <v>Biodiversity Indices</v>
      </c>
    </row>
    <row r="1017" spans="1:19" x14ac:dyDescent="0.25">
      <c r="A1017" s="10">
        <v>9</v>
      </c>
      <c r="B1017" s="44" t="s">
        <v>508</v>
      </c>
      <c r="C1017" s="10" t="s">
        <v>509</v>
      </c>
      <c r="D1017" s="6">
        <v>4</v>
      </c>
      <c r="E1017" s="6" t="s">
        <v>8</v>
      </c>
      <c r="F1017" s="10" t="s">
        <v>516</v>
      </c>
      <c r="G1017" s="10" t="s">
        <v>517</v>
      </c>
      <c r="H1017" s="6">
        <v>0</v>
      </c>
      <c r="I1017" s="23">
        <v>0.28499999997799996</v>
      </c>
      <c r="J1017" s="6">
        <v>0.505</v>
      </c>
      <c r="K1017" s="6">
        <v>0.66400000000000003</v>
      </c>
      <c r="M1017">
        <f>MATCH(F1017,MSFD_Classified!$G$2:$G$506,0)</f>
        <v>268</v>
      </c>
      <c r="N1017">
        <v>268</v>
      </c>
      <c r="O1017" t="str">
        <f t="shared" si="15"/>
        <v>Size spectra height</v>
      </c>
      <c r="P1017" t="str">
        <f>INDEX(MSFD_Classified!$G$2:$G$506,Data!$N1017,1)</f>
        <v>Size spectra height</v>
      </c>
      <c r="Q1017" t="str">
        <f>INDEX(MSFD_Classified!D$2:D$506,Data!$N1017,1)</f>
        <v>D1 - Biological diversity</v>
      </c>
      <c r="R1017" t="str">
        <f>INDEX(MSFD_Classified!E$2:E$506,Data!$N1017,1)</f>
        <v>Benthic habitats</v>
      </c>
      <c r="S1017" t="str">
        <f>INDEX(MSFD_Classified!F$2:F$506,Data!$N1017,1)</f>
        <v>Biodiversity Indices</v>
      </c>
    </row>
    <row r="1018" spans="1:19" x14ac:dyDescent="0.25">
      <c r="A1018" s="10">
        <v>9</v>
      </c>
      <c r="B1018" s="44" t="s">
        <v>508</v>
      </c>
      <c r="C1018" s="10" t="s">
        <v>509</v>
      </c>
      <c r="D1018" s="6">
        <v>4</v>
      </c>
      <c r="E1018" s="6" t="s">
        <v>8</v>
      </c>
      <c r="F1018" s="10" t="s">
        <v>518</v>
      </c>
      <c r="G1018" s="10" t="s">
        <v>519</v>
      </c>
      <c r="H1018" s="6">
        <v>-1.162999999975</v>
      </c>
      <c r="I1018" s="23">
        <v>-0.84799999999000009</v>
      </c>
      <c r="J1018" s="6">
        <v>-0.63800000000000001</v>
      </c>
      <c r="K1018" s="6">
        <v>-0.441</v>
      </c>
      <c r="M1018">
        <f>MATCH(F1018,MSFD_Classified!$G$2:$G$506,0)</f>
        <v>269</v>
      </c>
      <c r="N1018">
        <v>269</v>
      </c>
      <c r="O1018" t="str">
        <f t="shared" si="15"/>
        <v>Large Fish Indicator (LFI)</v>
      </c>
      <c r="P1018" t="str">
        <f>INDEX(MSFD_Classified!$G$2:$G$506,Data!$N1018,1)</f>
        <v>Large Fish Indicator (LFI)</v>
      </c>
      <c r="Q1018" t="str">
        <f>INDEX(MSFD_Classified!D$2:D$506,Data!$N1018,1)</f>
        <v>D3 -Populations of all commercially exploited fish and shellfish</v>
      </c>
      <c r="R1018" t="str">
        <f>INDEX(MSFD_Classified!E$2:E$506,Data!$N1018,1)</f>
        <v>Fish</v>
      </c>
      <c r="S1018" t="str">
        <f>INDEX(MSFD_Classified!F$2:F$506,Data!$N1018,1)</f>
        <v>Biodiversity Indices</v>
      </c>
    </row>
    <row r="1019" spans="1:19" x14ac:dyDescent="0.25">
      <c r="A1019" s="10">
        <v>9</v>
      </c>
      <c r="B1019" s="44" t="s">
        <v>508</v>
      </c>
      <c r="C1019" s="10" t="s">
        <v>509</v>
      </c>
      <c r="D1019" s="6">
        <v>4</v>
      </c>
      <c r="E1019" s="6" t="s">
        <v>65</v>
      </c>
      <c r="F1019" s="10" t="s">
        <v>520</v>
      </c>
      <c r="G1019" s="10" t="s">
        <v>520</v>
      </c>
      <c r="H1019" s="6">
        <v>6.2800000000000047</v>
      </c>
      <c r="I1019" s="23">
        <v>11.932</v>
      </c>
      <c r="J1019" s="6">
        <v>15.7</v>
      </c>
      <c r="K1019" s="6">
        <v>11.76</v>
      </c>
      <c r="M1019">
        <f>MATCH(F1019,MSFD_Classified!$G$2:$G$506,0)</f>
        <v>270</v>
      </c>
      <c r="N1019">
        <v>270</v>
      </c>
      <c r="O1019" t="str">
        <f t="shared" si="15"/>
        <v>BQI</v>
      </c>
      <c r="P1019" t="str">
        <f>INDEX(MSFD_Classified!$G$2:$G$506,Data!$N1019,1)</f>
        <v>BQI</v>
      </c>
      <c r="Q1019" t="str">
        <f>INDEX(MSFD_Classified!D$2:D$506,Data!$N1019,1)</f>
        <v>D1 - Biological diversity</v>
      </c>
      <c r="R1019" t="str">
        <f>INDEX(MSFD_Classified!E$2:E$506,Data!$N1019,1)</f>
        <v>Benthic habitats</v>
      </c>
      <c r="S1019" t="str">
        <f>INDEX(MSFD_Classified!F$2:F$506,Data!$N1019,1)</f>
        <v>Biodiversity Indices</v>
      </c>
    </row>
    <row r="1020" spans="1:19" x14ac:dyDescent="0.25">
      <c r="A1020" s="10">
        <v>9</v>
      </c>
      <c r="B1020" s="44" t="s">
        <v>508</v>
      </c>
      <c r="C1020" s="10" t="s">
        <v>509</v>
      </c>
      <c r="D1020" s="6">
        <v>4</v>
      </c>
      <c r="E1020" s="6" t="s">
        <v>65</v>
      </c>
      <c r="F1020" s="10" t="s">
        <v>521</v>
      </c>
      <c r="G1020" s="10" t="s">
        <v>521</v>
      </c>
      <c r="H1020" s="6">
        <v>0.17499999999999982</v>
      </c>
      <c r="I1020" s="23">
        <v>0.66999999999999993</v>
      </c>
      <c r="J1020" s="6">
        <v>1</v>
      </c>
      <c r="K1020" s="6">
        <v>0.55000000000000004</v>
      </c>
      <c r="M1020">
        <f>MATCH(F1020,MSFD_Classified!$G$2:$G$506,0)</f>
        <v>271</v>
      </c>
      <c r="N1020">
        <v>271</v>
      </c>
      <c r="O1020" t="str">
        <f t="shared" si="15"/>
        <v>DKI</v>
      </c>
      <c r="P1020" t="str">
        <f>INDEX(MSFD_Classified!$G$2:$G$506,Data!$N1020,1)</f>
        <v>DKI</v>
      </c>
      <c r="Q1020" t="str">
        <f>INDEX(MSFD_Classified!D$2:D$506,Data!$N1020,1)</f>
        <v>D1 - Biological diversity</v>
      </c>
      <c r="R1020" t="str">
        <f>INDEX(MSFD_Classified!E$2:E$506,Data!$N1020,1)</f>
        <v>Benthic habitats</v>
      </c>
      <c r="S1020" t="str">
        <f>INDEX(MSFD_Classified!F$2:F$506,Data!$N1020,1)</f>
        <v>Biodiversity Indices</v>
      </c>
    </row>
    <row r="1021" spans="1:19" x14ac:dyDescent="0.25">
      <c r="A1021" s="10">
        <v>9</v>
      </c>
      <c r="B1021" s="44" t="s">
        <v>508</v>
      </c>
      <c r="C1021" s="10" t="s">
        <v>509</v>
      </c>
      <c r="D1021" s="6">
        <v>4</v>
      </c>
      <c r="E1021" s="6" t="s">
        <v>60</v>
      </c>
      <c r="F1021" s="10" t="s">
        <v>522</v>
      </c>
      <c r="G1021" s="10" t="s">
        <v>25</v>
      </c>
      <c r="H1021" s="6">
        <v>89.725000000000009</v>
      </c>
      <c r="I1021" s="23">
        <v>94.09</v>
      </c>
      <c r="J1021" s="6">
        <v>97</v>
      </c>
      <c r="K1021" s="6">
        <v>95</v>
      </c>
      <c r="M1021">
        <f>MATCH(F1021,MSFD_Classified!$G$2:$G$506,0)</f>
        <v>272</v>
      </c>
      <c r="N1021">
        <v>272</v>
      </c>
      <c r="O1021" t="str">
        <f t="shared" si="15"/>
        <v>SAV, total cover, 9.5m, St. Middelgrund, st. 1</v>
      </c>
      <c r="P1021" t="str">
        <f>INDEX(MSFD_Classified!$G$2:$G$506,Data!$N1021,1)</f>
        <v>SAV, total cover, 9.5m, St. Middelgrund, st. 1</v>
      </c>
      <c r="Q1021" t="str">
        <f>INDEX(MSFD_Classified!D$2:D$506,Data!$N1021,1)</f>
        <v>D1 - Biological diversity</v>
      </c>
      <c r="R1021" t="str">
        <f>INDEX(MSFD_Classified!E$2:E$506,Data!$N1021,1)</f>
        <v>Plants</v>
      </c>
      <c r="S1021" t="str">
        <f>INDEX(MSFD_Classified!F$2:F$506,Data!$N1021,1)</f>
        <v>Biodiversity Indices</v>
      </c>
    </row>
    <row r="1022" spans="1:19" x14ac:dyDescent="0.25">
      <c r="A1022" s="10">
        <v>9</v>
      </c>
      <c r="B1022" s="44" t="s">
        <v>508</v>
      </c>
      <c r="C1022" s="10" t="s">
        <v>509</v>
      </c>
      <c r="D1022" s="6">
        <v>4</v>
      </c>
      <c r="E1022" s="6" t="s">
        <v>60</v>
      </c>
      <c r="F1022" s="10" t="s">
        <v>523</v>
      </c>
      <c r="G1022" s="10" t="s">
        <v>25</v>
      </c>
      <c r="H1022" s="6">
        <v>86.025000000000006</v>
      </c>
      <c r="I1022" s="23">
        <v>90.21</v>
      </c>
      <c r="J1022" s="6">
        <v>93</v>
      </c>
      <c r="K1022" s="6">
        <v>70</v>
      </c>
      <c r="M1022">
        <f>MATCH(F1022,MSFD_Classified!$G$2:$G$506,0)</f>
        <v>273</v>
      </c>
      <c r="N1022">
        <v>273</v>
      </c>
      <c r="O1022" t="str">
        <f t="shared" si="15"/>
        <v>SAV, total cover, 12.6m, St. Middelgrund, st. 2</v>
      </c>
      <c r="P1022" t="str">
        <f>INDEX(MSFD_Classified!$G$2:$G$506,Data!$N1022,1)</f>
        <v>SAV, total cover, 12.6m, St. Middelgrund, st. 2</v>
      </c>
      <c r="Q1022" t="str">
        <f>INDEX(MSFD_Classified!D$2:D$506,Data!$N1022,1)</f>
        <v>D1 - Biological diversity</v>
      </c>
      <c r="R1022" t="str">
        <f>INDEX(MSFD_Classified!E$2:E$506,Data!$N1022,1)</f>
        <v>Plants</v>
      </c>
      <c r="S1022" t="str">
        <f>INDEX(MSFD_Classified!F$2:F$506,Data!$N1022,1)</f>
        <v>Biodiversity Indices</v>
      </c>
    </row>
    <row r="1023" spans="1:19" x14ac:dyDescent="0.25">
      <c r="A1023" s="10">
        <v>9</v>
      </c>
      <c r="B1023" s="44" t="s">
        <v>508</v>
      </c>
      <c r="C1023" s="10" t="s">
        <v>509</v>
      </c>
      <c r="D1023" s="6">
        <v>4</v>
      </c>
      <c r="E1023" s="6" t="s">
        <v>60</v>
      </c>
      <c r="F1023" s="10" t="s">
        <v>524</v>
      </c>
      <c r="G1023" s="10" t="s">
        <v>25</v>
      </c>
      <c r="H1023" s="6">
        <v>76.125</v>
      </c>
      <c r="I1023" s="23">
        <v>82.649999999999991</v>
      </c>
      <c r="J1023" s="6">
        <v>87</v>
      </c>
      <c r="K1023" s="6">
        <v>90</v>
      </c>
      <c r="M1023">
        <f>MATCH(F1023,MSFD_Classified!$G$2:$G$506,0)</f>
        <v>274</v>
      </c>
      <c r="N1023">
        <v>274</v>
      </c>
      <c r="O1023" t="str">
        <f t="shared" si="15"/>
        <v>SAV, total cover, 15.1m, St. Middelgrund, st. 3</v>
      </c>
      <c r="P1023" t="str">
        <f>INDEX(MSFD_Classified!$G$2:$G$506,Data!$N1023,1)</f>
        <v>SAV, total cover, 15.1m, St. Middelgrund, st. 3</v>
      </c>
      <c r="Q1023" t="str">
        <f>INDEX(MSFD_Classified!D$2:D$506,Data!$N1023,1)</f>
        <v>D1 - Biological diversity</v>
      </c>
      <c r="R1023" t="str">
        <f>INDEX(MSFD_Classified!E$2:E$506,Data!$N1023,1)</f>
        <v>Plants</v>
      </c>
      <c r="S1023" t="str">
        <f>INDEX(MSFD_Classified!F$2:F$506,Data!$N1023,1)</f>
        <v>Biodiversity Indices</v>
      </c>
    </row>
    <row r="1024" spans="1:19" x14ac:dyDescent="0.25">
      <c r="A1024" s="10">
        <v>9</v>
      </c>
      <c r="B1024" s="44" t="s">
        <v>508</v>
      </c>
      <c r="C1024" s="10" t="s">
        <v>509</v>
      </c>
      <c r="D1024" s="6">
        <v>4</v>
      </c>
      <c r="E1024" s="6" t="s">
        <v>60</v>
      </c>
      <c r="F1024" s="10" t="s">
        <v>525</v>
      </c>
      <c r="G1024" s="10" t="s">
        <v>25</v>
      </c>
      <c r="H1024" s="6">
        <v>43.75</v>
      </c>
      <c r="I1024" s="23">
        <v>59.5</v>
      </c>
      <c r="J1024" s="6">
        <v>70</v>
      </c>
      <c r="K1024" s="6">
        <v>10</v>
      </c>
      <c r="M1024">
        <f>MATCH(F1024,MSFD_Classified!$G$2:$G$506,0)</f>
        <v>275</v>
      </c>
      <c r="N1024">
        <v>275</v>
      </c>
      <c r="O1024" t="str">
        <f t="shared" si="15"/>
        <v>SAV, total cover, 18.8m, St. Middelgrund, st. 4</v>
      </c>
      <c r="P1024" t="str">
        <f>INDEX(MSFD_Classified!$G$2:$G$506,Data!$N1024,1)</f>
        <v>SAV, total cover, 18.8m, St. Middelgrund, st. 4</v>
      </c>
      <c r="Q1024" t="str">
        <f>INDEX(MSFD_Classified!D$2:D$506,Data!$N1024,1)</f>
        <v>D1 - Biological diversity</v>
      </c>
      <c r="R1024" t="str">
        <f>INDEX(MSFD_Classified!E$2:E$506,Data!$N1024,1)</f>
        <v>Plants</v>
      </c>
      <c r="S1024" t="str">
        <f>INDEX(MSFD_Classified!F$2:F$506,Data!$N1024,1)</f>
        <v>Biodiversity Indices</v>
      </c>
    </row>
    <row r="1025" spans="1:19" x14ac:dyDescent="0.25">
      <c r="A1025" s="10">
        <v>9</v>
      </c>
      <c r="B1025" s="44" t="s">
        <v>508</v>
      </c>
      <c r="C1025" s="10" t="s">
        <v>509</v>
      </c>
      <c r="D1025" s="6">
        <v>4</v>
      </c>
      <c r="E1025" s="6" t="s">
        <v>60</v>
      </c>
      <c r="F1025" s="10" t="s">
        <v>526</v>
      </c>
      <c r="G1025" s="10" t="s">
        <v>25</v>
      </c>
      <c r="H1025" s="6">
        <v>28.024999999999999</v>
      </c>
      <c r="I1025" s="23">
        <v>46.61</v>
      </c>
      <c r="J1025" s="6">
        <v>59</v>
      </c>
      <c r="K1025" s="6">
        <v>50</v>
      </c>
      <c r="M1025">
        <f>MATCH(F1025,MSFD_Classified!$G$2:$G$506,0)</f>
        <v>276</v>
      </c>
      <c r="N1025">
        <v>276</v>
      </c>
      <c r="O1025" t="str">
        <f t="shared" si="15"/>
        <v>SAV, total cover, 20.5m, St. Middelgrund, st. 5</v>
      </c>
      <c r="P1025" t="str">
        <f>INDEX(MSFD_Classified!$G$2:$G$506,Data!$N1025,1)</f>
        <v>SAV, total cover, 20.5m, St. Middelgrund, st. 5</v>
      </c>
      <c r="Q1025" t="str">
        <f>INDEX(MSFD_Classified!D$2:D$506,Data!$N1025,1)</f>
        <v>D1 - Biological diversity</v>
      </c>
      <c r="R1025" t="str">
        <f>INDEX(MSFD_Classified!E$2:E$506,Data!$N1025,1)</f>
        <v>Plants</v>
      </c>
      <c r="S1025" t="str">
        <f>INDEX(MSFD_Classified!F$2:F$506,Data!$N1025,1)</f>
        <v>Biodiversity Indices</v>
      </c>
    </row>
    <row r="1026" spans="1:19" x14ac:dyDescent="0.25">
      <c r="A1026" s="10">
        <v>9</v>
      </c>
      <c r="B1026" s="44" t="s">
        <v>508</v>
      </c>
      <c r="C1026" s="10" t="s">
        <v>509</v>
      </c>
      <c r="D1026" s="6">
        <v>4</v>
      </c>
      <c r="E1026" s="6" t="s">
        <v>60</v>
      </c>
      <c r="F1026" s="10" t="s">
        <v>527</v>
      </c>
      <c r="G1026" s="10" t="s">
        <v>25</v>
      </c>
      <c r="H1026" s="6">
        <v>7.7999999999999901</v>
      </c>
      <c r="I1026" s="23">
        <v>26.519999999999996</v>
      </c>
      <c r="J1026" s="6">
        <v>39</v>
      </c>
      <c r="K1026" s="6">
        <v>20</v>
      </c>
      <c r="M1026">
        <f>MATCH(F1026,MSFD_Classified!$G$2:$G$506,0)</f>
        <v>277</v>
      </c>
      <c r="N1026">
        <v>277</v>
      </c>
      <c r="O1026" t="str">
        <f t="shared" si="15"/>
        <v>SAV, total cover, 23.3m, St. Middelgrund, st.6</v>
      </c>
      <c r="P1026" t="str">
        <f>INDEX(MSFD_Classified!$G$2:$G$506,Data!$N1026,1)</f>
        <v>SAV, total cover, 23.3m, St. Middelgrund, st.6</v>
      </c>
      <c r="Q1026" t="str">
        <f>INDEX(MSFD_Classified!D$2:D$506,Data!$N1026,1)</f>
        <v>D1 - Biological diversity</v>
      </c>
      <c r="R1026" t="str">
        <f>INDEX(MSFD_Classified!E$2:E$506,Data!$N1026,1)</f>
        <v>Plants</v>
      </c>
      <c r="S1026" t="str">
        <f>INDEX(MSFD_Classified!F$2:F$506,Data!$N1026,1)</f>
        <v>Biodiversity Indices</v>
      </c>
    </row>
    <row r="1027" spans="1:19" x14ac:dyDescent="0.25">
      <c r="A1027" s="10">
        <v>9</v>
      </c>
      <c r="B1027" s="44" t="s">
        <v>508</v>
      </c>
      <c r="C1027" s="10" t="s">
        <v>509</v>
      </c>
      <c r="D1027" s="6">
        <v>4</v>
      </c>
      <c r="E1027" s="6" t="s">
        <v>8</v>
      </c>
      <c r="F1027" s="10" t="s">
        <v>528</v>
      </c>
      <c r="G1027" s="10" t="s">
        <v>529</v>
      </c>
      <c r="H1027" s="6">
        <v>7.875</v>
      </c>
      <c r="I1027" s="23">
        <v>9.4500000000000011</v>
      </c>
      <c r="J1027" s="6">
        <v>10.5</v>
      </c>
      <c r="K1027" s="6">
        <v>2</v>
      </c>
      <c r="M1027">
        <f>MATCH(F1027,MSFD_Classified!$G$2:$G$506,0)</f>
        <v>278</v>
      </c>
      <c r="N1027">
        <v>278</v>
      </c>
      <c r="O1027" t="str">
        <f t="shared" ref="O1027:O1090" si="16">F1027</f>
        <v>SSB of Cod in Kattegat</v>
      </c>
      <c r="P1027" t="str">
        <f>INDEX(MSFD_Classified!$G$2:$G$506,Data!$N1027,1)</f>
        <v>SSB of Cod in Kattegat</v>
      </c>
      <c r="Q1027" t="str">
        <f>INDEX(MSFD_Classified!D$2:D$506,Data!$N1027,1)</f>
        <v>D9 - Contaminants in fish and seafood for human consumption</v>
      </c>
      <c r="R1027" t="str">
        <f>INDEX(MSFD_Classified!E$2:E$506,Data!$N1027,1)</f>
        <v/>
      </c>
      <c r="S1027" t="str">
        <f>INDEX(MSFD_Classified!F$2:F$506,Data!$N1027,1)</f>
        <v/>
      </c>
    </row>
    <row r="1028" spans="1:19" x14ac:dyDescent="0.25">
      <c r="A1028" s="10">
        <v>9</v>
      </c>
      <c r="B1028" s="44" t="s">
        <v>508</v>
      </c>
      <c r="C1028" s="10" t="s">
        <v>509</v>
      </c>
      <c r="D1028" s="6">
        <v>4</v>
      </c>
      <c r="E1028" s="6" t="s">
        <v>8</v>
      </c>
      <c r="F1028" s="10" t="s">
        <v>530</v>
      </c>
      <c r="G1028" s="10" t="s">
        <v>529</v>
      </c>
      <c r="H1028" s="6">
        <v>1.8499999999999999</v>
      </c>
      <c r="I1028" s="23">
        <v>1.94</v>
      </c>
      <c r="J1028" s="6">
        <v>2</v>
      </c>
      <c r="K1028" s="6">
        <v>1.9</v>
      </c>
      <c r="M1028">
        <f>MATCH(F1028,MSFD_Classified!$G$2:$G$506,0)</f>
        <v>279</v>
      </c>
      <c r="N1028">
        <v>279</v>
      </c>
      <c r="O1028" t="str">
        <f t="shared" si="16"/>
        <v>SSB of Sole in IIIa and the Belts</v>
      </c>
      <c r="P1028" t="str">
        <f>INDEX(MSFD_Classified!$G$2:$G$506,Data!$N1028,1)</f>
        <v>SSB of Sole in IIIa and the Belts</v>
      </c>
      <c r="Q1028" t="str">
        <f>INDEX(MSFD_Classified!D$2:D$506,Data!$N1028,1)</f>
        <v>D9 - Contaminants in fish and seafood for human consumption</v>
      </c>
      <c r="R1028" t="str">
        <f>INDEX(MSFD_Classified!E$2:E$506,Data!$N1028,1)</f>
        <v/>
      </c>
      <c r="S1028" t="str">
        <f>INDEX(MSFD_Classified!F$2:F$506,Data!$N1028,1)</f>
        <v/>
      </c>
    </row>
    <row r="1029" spans="1:19" x14ac:dyDescent="0.25">
      <c r="A1029" s="10">
        <v>9</v>
      </c>
      <c r="B1029" s="44" t="s">
        <v>508</v>
      </c>
      <c r="C1029" s="10" t="s">
        <v>509</v>
      </c>
      <c r="D1029" s="6">
        <v>4</v>
      </c>
      <c r="E1029" s="6" t="s">
        <v>8</v>
      </c>
      <c r="F1029" s="10" t="s">
        <v>531</v>
      </c>
      <c r="H1029" s="6">
        <v>0.47500000000000009</v>
      </c>
      <c r="I1029" s="23">
        <v>0.41800000000000004</v>
      </c>
      <c r="J1029" s="6">
        <v>0.38</v>
      </c>
      <c r="K1029" s="6">
        <v>0.34</v>
      </c>
      <c r="M1029">
        <f>MATCH(F1029,MSFD_Classified!$G$2:$G$506,0)</f>
        <v>280</v>
      </c>
      <c r="N1029">
        <v>280</v>
      </c>
      <c r="O1029" t="str">
        <f t="shared" si="16"/>
        <v>F of Sole in IIIa and the Belts</v>
      </c>
      <c r="P1029" t="str">
        <f>INDEX(MSFD_Classified!$G$2:$G$506,Data!$N1029,1)</f>
        <v>F of Sole in IIIa and the Belts</v>
      </c>
      <c r="Q1029" t="str">
        <f>INDEX(MSFD_Classified!D$2:D$506,Data!$N1029,1)</f>
        <v>D3 -Populations of all commercially exploited fish and shellfish</v>
      </c>
      <c r="R1029" t="str">
        <f>INDEX(MSFD_Classified!E$2:E$506,Data!$N1029,1)</f>
        <v>Fish</v>
      </c>
      <c r="S1029" t="str">
        <f>INDEX(MSFD_Classified!F$2:F$506,Data!$N1029,1)</f>
        <v>Biodiversity Indices</v>
      </c>
    </row>
    <row r="1030" spans="1:19" x14ac:dyDescent="0.25">
      <c r="A1030" s="10">
        <v>9</v>
      </c>
      <c r="B1030" s="44" t="s">
        <v>508</v>
      </c>
      <c r="C1030" s="10" t="s">
        <v>509</v>
      </c>
      <c r="D1030" s="6">
        <v>4</v>
      </c>
      <c r="E1030" s="6" t="s">
        <v>8</v>
      </c>
      <c r="F1030" s="10" t="s">
        <v>532</v>
      </c>
      <c r="G1030" s="10" t="s">
        <v>529</v>
      </c>
      <c r="H1030" s="6">
        <v>101.75000000000003</v>
      </c>
      <c r="I1030" s="23">
        <v>106.7</v>
      </c>
      <c r="J1030" s="6">
        <v>110</v>
      </c>
      <c r="K1030" s="6">
        <v>97.5</v>
      </c>
      <c r="M1030">
        <f>MATCH(F1030,MSFD_Classified!$G$2:$G$506,0)</f>
        <v>281</v>
      </c>
      <c r="N1030">
        <v>281</v>
      </c>
      <c r="O1030" t="str">
        <f t="shared" si="16"/>
        <v>SSB of Herring in IIIa and sd 22-24</v>
      </c>
      <c r="P1030" t="str">
        <f>INDEX(MSFD_Classified!$G$2:$G$506,Data!$N1030,1)</f>
        <v>SSB of Herring in IIIa and sd 22-24</v>
      </c>
      <c r="Q1030" t="str">
        <f>INDEX(MSFD_Classified!D$2:D$506,Data!$N1030,1)</f>
        <v>D9 - Contaminants in fish and seafood for human consumption</v>
      </c>
      <c r="R1030" t="str">
        <f>INDEX(MSFD_Classified!E$2:E$506,Data!$N1030,1)</f>
        <v/>
      </c>
      <c r="S1030" t="str">
        <f>INDEX(MSFD_Classified!F$2:F$506,Data!$N1030,1)</f>
        <v/>
      </c>
    </row>
    <row r="1031" spans="1:19" x14ac:dyDescent="0.25">
      <c r="A1031" s="10">
        <v>9</v>
      </c>
      <c r="B1031" s="44" t="s">
        <v>508</v>
      </c>
      <c r="C1031" s="10" t="s">
        <v>509</v>
      </c>
      <c r="D1031" s="6">
        <v>4</v>
      </c>
      <c r="E1031" s="6" t="s">
        <v>8</v>
      </c>
      <c r="F1031" s="10" t="s">
        <v>533</v>
      </c>
      <c r="H1031" s="6">
        <v>0.31250000000000006</v>
      </c>
      <c r="I1031" s="23">
        <v>0.27500000000000002</v>
      </c>
      <c r="J1031" s="6">
        <v>0.25</v>
      </c>
      <c r="K1031" s="6">
        <v>0.3</v>
      </c>
      <c r="M1031">
        <f>MATCH(F1031,MSFD_Classified!$G$2:$G$506,0)</f>
        <v>282</v>
      </c>
      <c r="N1031">
        <v>282</v>
      </c>
      <c r="O1031" t="str">
        <f t="shared" si="16"/>
        <v>F of Herring in IIIa and sd 22-24</v>
      </c>
      <c r="P1031" t="str">
        <f>INDEX(MSFD_Classified!$G$2:$G$506,Data!$N1031,1)</f>
        <v>F of Herring in IIIa and sd 22-24</v>
      </c>
      <c r="Q1031" t="str">
        <f>INDEX(MSFD_Classified!D$2:D$506,Data!$N1031,1)</f>
        <v>D3 -Populations of all commercially exploited fish and shellfish</v>
      </c>
      <c r="R1031" t="str">
        <f>INDEX(MSFD_Classified!E$2:E$506,Data!$N1031,1)</f>
        <v>Fish</v>
      </c>
      <c r="S1031" t="str">
        <f>INDEX(MSFD_Classified!F$2:F$506,Data!$N1031,1)</f>
        <v>Biodiversity Indices</v>
      </c>
    </row>
    <row r="1032" spans="1:19" x14ac:dyDescent="0.25">
      <c r="A1032" s="10">
        <v>9</v>
      </c>
      <c r="B1032" s="44" t="s">
        <v>508</v>
      </c>
      <c r="C1032" s="10" t="s">
        <v>509</v>
      </c>
      <c r="D1032" s="6">
        <v>4</v>
      </c>
      <c r="E1032" s="6" t="s">
        <v>31</v>
      </c>
      <c r="F1032" s="10" t="s">
        <v>534</v>
      </c>
      <c r="G1032" s="10" t="s">
        <v>535</v>
      </c>
      <c r="H1032" s="6">
        <v>0</v>
      </c>
      <c r="I1032" s="23">
        <v>0.4</v>
      </c>
      <c r="J1032" s="6">
        <v>0.8</v>
      </c>
      <c r="K1032" s="6">
        <v>0.1</v>
      </c>
      <c r="M1032">
        <f>MATCH(F1032,MSFD_Classified!$G$2:$G$506,0)</f>
        <v>283</v>
      </c>
      <c r="N1032">
        <v>283</v>
      </c>
      <c r="O1032" t="str">
        <f t="shared" si="16"/>
        <v>Fulmar winter abundance (encounter rate)</v>
      </c>
      <c r="P1032" t="str">
        <f>INDEX(MSFD_Classified!$G$2:$G$506,Data!$N1032,1)</f>
        <v>Fulmar winter abundance (encounter rate)</v>
      </c>
      <c r="Q1032" t="str">
        <f>INDEX(MSFD_Classified!D$2:D$506,Data!$N1032,1)</f>
        <v>D1 - Biological diversity</v>
      </c>
      <c r="R1032" t="str">
        <f>INDEX(MSFD_Classified!E$2:E$506,Data!$N1032,1)</f>
        <v>Birds</v>
      </c>
      <c r="S1032" t="str">
        <f>INDEX(MSFD_Classified!F$2:F$506,Data!$N1032,1)</f>
        <v>Seabirds</v>
      </c>
    </row>
    <row r="1033" spans="1:19" x14ac:dyDescent="0.25">
      <c r="A1033" s="10">
        <v>9</v>
      </c>
      <c r="B1033" s="44" t="s">
        <v>508</v>
      </c>
      <c r="C1033" s="10" t="s">
        <v>509</v>
      </c>
      <c r="D1033" s="6">
        <v>4</v>
      </c>
      <c r="E1033" s="6" t="s">
        <v>31</v>
      </c>
      <c r="F1033" s="10" t="s">
        <v>536</v>
      </c>
      <c r="G1033" s="10" t="s">
        <v>535</v>
      </c>
      <c r="H1033" s="6">
        <v>0</v>
      </c>
      <c r="I1033" s="23">
        <v>2.5449999999999999</v>
      </c>
      <c r="J1033" s="6">
        <v>5.09</v>
      </c>
      <c r="K1033" s="6">
        <v>0.03</v>
      </c>
      <c r="M1033">
        <f>MATCH(F1033,MSFD_Classified!$G$2:$G$506,0)</f>
        <v>284</v>
      </c>
      <c r="N1033">
        <v>284</v>
      </c>
      <c r="O1033" t="str">
        <f t="shared" si="16"/>
        <v>Kittiwake winter abundance (encounter rate)</v>
      </c>
      <c r="P1033" t="str">
        <f>INDEX(MSFD_Classified!$G$2:$G$506,Data!$N1033,1)</f>
        <v>Kittiwake winter abundance (encounter rate)</v>
      </c>
      <c r="Q1033" t="str">
        <f>INDEX(MSFD_Classified!D$2:D$506,Data!$N1033,1)</f>
        <v>D1 - Biological diversity</v>
      </c>
      <c r="R1033" t="str">
        <f>INDEX(MSFD_Classified!E$2:E$506,Data!$N1033,1)</f>
        <v>Birds</v>
      </c>
      <c r="S1033" t="str">
        <f>INDEX(MSFD_Classified!F$2:F$506,Data!$N1033,1)</f>
        <v>Seabirds</v>
      </c>
    </row>
    <row r="1034" spans="1:19" x14ac:dyDescent="0.25">
      <c r="A1034" s="10">
        <v>9</v>
      </c>
      <c r="B1034" s="44" t="s">
        <v>508</v>
      </c>
      <c r="C1034" s="10" t="s">
        <v>509</v>
      </c>
      <c r="D1034" s="6">
        <v>4</v>
      </c>
      <c r="E1034" s="6" t="s">
        <v>31</v>
      </c>
      <c r="F1034" s="10" t="s">
        <v>537</v>
      </c>
      <c r="G1034" s="10" t="s">
        <v>535</v>
      </c>
      <c r="H1034" s="6">
        <v>0</v>
      </c>
      <c r="I1034" s="23">
        <v>2.89</v>
      </c>
      <c r="J1034" s="6">
        <v>5.78</v>
      </c>
      <c r="K1034" s="6">
        <v>0.3</v>
      </c>
      <c r="M1034">
        <f>MATCH(F1034,MSFD_Classified!$G$2:$G$506,0)</f>
        <v>285</v>
      </c>
      <c r="N1034">
        <v>285</v>
      </c>
      <c r="O1034" t="str">
        <f t="shared" si="16"/>
        <v>Guillemot winter abundance (encounter rate)</v>
      </c>
      <c r="P1034" t="str">
        <f>INDEX(MSFD_Classified!$G$2:$G$506,Data!$N1034,1)</f>
        <v>Guillemot winter abundance (encounter rate)</v>
      </c>
      <c r="Q1034" t="str">
        <f>INDEX(MSFD_Classified!D$2:D$506,Data!$N1034,1)</f>
        <v>D1 - Biological diversity</v>
      </c>
      <c r="R1034" t="str">
        <f>INDEX(MSFD_Classified!E$2:E$506,Data!$N1034,1)</f>
        <v>Birds</v>
      </c>
      <c r="S1034" t="str">
        <f>INDEX(MSFD_Classified!F$2:F$506,Data!$N1034,1)</f>
        <v>Seabirds</v>
      </c>
    </row>
    <row r="1035" spans="1:19" x14ac:dyDescent="0.25">
      <c r="A1035" s="10">
        <v>9</v>
      </c>
      <c r="B1035" s="44" t="s">
        <v>508</v>
      </c>
      <c r="C1035" s="10" t="s">
        <v>509</v>
      </c>
      <c r="D1035" s="6">
        <v>4</v>
      </c>
      <c r="E1035" s="6" t="s">
        <v>20</v>
      </c>
      <c r="F1035" s="10" t="s">
        <v>538</v>
      </c>
      <c r="G1035" s="10" t="s">
        <v>535</v>
      </c>
      <c r="H1035" s="6">
        <v>0</v>
      </c>
      <c r="I1035" s="23">
        <v>7.1999999999999995E-2</v>
      </c>
      <c r="J1035" s="6">
        <v>0.14399999999999999</v>
      </c>
      <c r="K1035" s="6">
        <v>4.4699999999999997E-2</v>
      </c>
      <c r="M1035">
        <f>MATCH(F1035,MSFD_Classified!$G$2:$G$506,0)</f>
        <v>286</v>
      </c>
      <c r="N1035">
        <v>286</v>
      </c>
      <c r="O1035" t="str">
        <f t="shared" si="16"/>
        <v>Harbour porpoise summer abundance (encounter rate</v>
      </c>
      <c r="P1035" t="str">
        <f>INDEX(MSFD_Classified!$G$2:$G$506,Data!$N1035,1)</f>
        <v>Harbour porpoise summer abundance (encounter rate</v>
      </c>
      <c r="Q1035" t="str">
        <f>INDEX(MSFD_Classified!D$2:D$506,Data!$N1035,1)</f>
        <v>D1 - Biological diversity</v>
      </c>
      <c r="R1035" t="str">
        <f>INDEX(MSFD_Classified!E$2:E$506,Data!$N1035,1)</f>
        <v>Mammals</v>
      </c>
      <c r="S1035" t="str">
        <f>INDEX(MSFD_Classified!F$2:F$506,Data!$N1035,1)</f>
        <v>Cetaceans</v>
      </c>
    </row>
    <row r="1036" spans="1:19" x14ac:dyDescent="0.25">
      <c r="A1036" s="10">
        <v>9</v>
      </c>
      <c r="B1036" s="44" t="s">
        <v>508</v>
      </c>
      <c r="C1036" s="10" t="s">
        <v>509</v>
      </c>
      <c r="D1036" s="6">
        <v>4</v>
      </c>
      <c r="E1036" s="6" t="s">
        <v>88</v>
      </c>
      <c r="F1036" s="10" t="s">
        <v>539</v>
      </c>
      <c r="G1036" s="10" t="s">
        <v>183</v>
      </c>
      <c r="H1036" s="6">
        <v>4.2000000000000011</v>
      </c>
      <c r="I1036" s="23">
        <v>7.98</v>
      </c>
      <c r="J1036" s="6">
        <v>10.5</v>
      </c>
      <c r="K1036" s="6">
        <v>7.7</v>
      </c>
      <c r="M1036">
        <f>MATCH(F1036,MSFD_Classified!$G$2:$G$506,0)</f>
        <v>287</v>
      </c>
      <c r="N1036">
        <v>287</v>
      </c>
      <c r="O1036" t="str">
        <f t="shared" si="16"/>
        <v>Secchi depth, summer</v>
      </c>
      <c r="P1036" t="str">
        <f>INDEX(MSFD_Classified!$G$2:$G$506,Data!$N1036,1)</f>
        <v>Secchi depth, summer</v>
      </c>
      <c r="Q1036" t="str">
        <f>INDEX(MSFD_Classified!D$2:D$506,Data!$N1036,1)</f>
        <v>D5 - Eutrophication</v>
      </c>
      <c r="R1036" t="str">
        <f>INDEX(MSFD_Classified!E$2:E$506,Data!$N1036,1)</f>
        <v/>
      </c>
      <c r="S1036" t="str">
        <f>INDEX(MSFD_Classified!F$2:F$506,Data!$N1036,1)</f>
        <v/>
      </c>
    </row>
    <row r="1037" spans="1:19" x14ac:dyDescent="0.25">
      <c r="A1037" s="10">
        <v>9</v>
      </c>
      <c r="B1037" s="44" t="s">
        <v>508</v>
      </c>
      <c r="C1037" s="10" t="s">
        <v>540</v>
      </c>
      <c r="D1037" s="6">
        <v>6</v>
      </c>
      <c r="E1037" s="6" t="s">
        <v>60</v>
      </c>
      <c r="F1037" s="10" t="s">
        <v>541</v>
      </c>
      <c r="G1037" s="10" t="s">
        <v>183</v>
      </c>
      <c r="H1037" s="6">
        <v>1.9600000000000009</v>
      </c>
      <c r="I1037" s="23">
        <v>4.1440000000000001</v>
      </c>
      <c r="J1037" s="6">
        <v>5.6</v>
      </c>
      <c r="K1037" s="6">
        <v>2.6</v>
      </c>
      <c r="M1037">
        <f>MATCH(F1037,MSFD_Classified!$G$2:$G$506,0)</f>
        <v>288</v>
      </c>
      <c r="N1037">
        <v>288</v>
      </c>
      <c r="O1037" t="str">
        <f t="shared" si="16"/>
        <v>Eelgrass depth limit, western</v>
      </c>
      <c r="P1037" t="str">
        <f>INDEX(MSFD_Classified!$G$2:$G$506,Data!$N1037,1)</f>
        <v>Eelgrass depth limit, western</v>
      </c>
      <c r="Q1037" t="str">
        <f>INDEX(MSFD_Classified!D$2:D$506,Data!$N1037,1)</f>
        <v>D1 - Biological diversity</v>
      </c>
      <c r="R1037" t="str">
        <f>INDEX(MSFD_Classified!E$2:E$506,Data!$N1037,1)</f>
        <v>Plants</v>
      </c>
      <c r="S1037" t="str">
        <f>INDEX(MSFD_Classified!F$2:F$506,Data!$N1037,1)</f>
        <v>Flowering Plants</v>
      </c>
    </row>
    <row r="1038" spans="1:19" x14ac:dyDescent="0.25">
      <c r="A1038" s="10">
        <v>9</v>
      </c>
      <c r="B1038" s="44" t="s">
        <v>508</v>
      </c>
      <c r="C1038" s="10" t="s">
        <v>540</v>
      </c>
      <c r="D1038" s="6">
        <v>6</v>
      </c>
      <c r="E1038" s="6" t="s">
        <v>60</v>
      </c>
      <c r="F1038" s="10" t="s">
        <v>542</v>
      </c>
      <c r="G1038" s="10" t="s">
        <v>183</v>
      </c>
      <c r="H1038" s="6">
        <v>1.9600000000000009</v>
      </c>
      <c r="I1038" s="23">
        <v>4.1440000000000001</v>
      </c>
      <c r="J1038" s="6">
        <v>5.6</v>
      </c>
      <c r="K1038" s="6">
        <v>1.9</v>
      </c>
      <c r="M1038">
        <f>MATCH(F1038,MSFD_Classified!$G$2:$G$506,0)</f>
        <v>289</v>
      </c>
      <c r="N1038">
        <v>289</v>
      </c>
      <c r="O1038" t="str">
        <f t="shared" si="16"/>
        <v>Eelgarss depth limit, central</v>
      </c>
      <c r="P1038" t="str">
        <f>INDEX(MSFD_Classified!$G$2:$G$506,Data!$N1038,1)</f>
        <v>Eelgarss depth limit, central</v>
      </c>
      <c r="Q1038" t="str">
        <f>INDEX(MSFD_Classified!D$2:D$506,Data!$N1038,1)</f>
        <v>D1 - Biological diversity</v>
      </c>
      <c r="R1038" t="str">
        <f>INDEX(MSFD_Classified!E$2:E$506,Data!$N1038,1)</f>
        <v>Plants</v>
      </c>
      <c r="S1038" t="str">
        <f>INDEX(MSFD_Classified!F$2:F$506,Data!$N1038,1)</f>
        <v>Flowering Plants</v>
      </c>
    </row>
    <row r="1039" spans="1:19" x14ac:dyDescent="0.25">
      <c r="A1039" s="10">
        <v>9</v>
      </c>
      <c r="B1039" s="44" t="s">
        <v>508</v>
      </c>
      <c r="C1039" s="10" t="s">
        <v>540</v>
      </c>
      <c r="D1039" s="6">
        <v>6</v>
      </c>
      <c r="E1039" s="6" t="s">
        <v>60</v>
      </c>
      <c r="F1039" s="10" t="s">
        <v>543</v>
      </c>
      <c r="G1039" s="10" t="s">
        <v>183</v>
      </c>
      <c r="H1039" s="6">
        <v>1.9600000000000009</v>
      </c>
      <c r="I1039" s="23">
        <v>4.1440000000000001</v>
      </c>
      <c r="J1039" s="6">
        <v>5.6</v>
      </c>
      <c r="K1039" s="6">
        <v>3.1</v>
      </c>
      <c r="M1039">
        <f>MATCH(F1039,MSFD_Classified!$G$2:$G$506,0)</f>
        <v>290</v>
      </c>
      <c r="N1039">
        <v>290</v>
      </c>
      <c r="O1039" t="str">
        <f t="shared" si="16"/>
        <v>Eelgrass depth limit, southern</v>
      </c>
      <c r="P1039" t="str">
        <f>INDEX(MSFD_Classified!$G$2:$G$506,Data!$N1039,1)</f>
        <v>Eelgrass depth limit, southern</v>
      </c>
      <c r="Q1039" t="str">
        <f>INDEX(MSFD_Classified!D$2:D$506,Data!$N1039,1)</f>
        <v>D1 - Biological diversity</v>
      </c>
      <c r="R1039" t="str">
        <f>INDEX(MSFD_Classified!E$2:E$506,Data!$N1039,1)</f>
        <v>Plants</v>
      </c>
      <c r="S1039" t="str">
        <f>INDEX(MSFD_Classified!F$2:F$506,Data!$N1039,1)</f>
        <v>Flowering Plants</v>
      </c>
    </row>
    <row r="1040" spans="1:19" x14ac:dyDescent="0.25">
      <c r="A1040" s="10">
        <v>9</v>
      </c>
      <c r="B1040" s="44" t="s">
        <v>508</v>
      </c>
      <c r="C1040" s="10" t="s">
        <v>540</v>
      </c>
      <c r="D1040" s="6">
        <v>6</v>
      </c>
      <c r="E1040" s="6" t="s">
        <v>60</v>
      </c>
      <c r="F1040" s="10" t="s">
        <v>544</v>
      </c>
      <c r="G1040" s="10" t="s">
        <v>183</v>
      </c>
      <c r="H1040" s="6">
        <v>1.9600000000000009</v>
      </c>
      <c r="I1040" s="23">
        <v>4.1440000000000001</v>
      </c>
      <c r="J1040" s="6">
        <v>5.6</v>
      </c>
      <c r="K1040" s="6">
        <v>1.8</v>
      </c>
      <c r="M1040">
        <f>MATCH(F1040,MSFD_Classified!$G$2:$G$506,0)</f>
        <v>291</v>
      </c>
      <c r="N1040">
        <v>291</v>
      </c>
      <c r="O1040" t="str">
        <f t="shared" si="16"/>
        <v>Eelgrass depth limit, eastern</v>
      </c>
      <c r="P1040" t="str">
        <f>INDEX(MSFD_Classified!$G$2:$G$506,Data!$N1040,1)</f>
        <v>Eelgrass depth limit, eastern</v>
      </c>
      <c r="Q1040" t="str">
        <f>INDEX(MSFD_Classified!D$2:D$506,Data!$N1040,1)</f>
        <v>D1 - Biological diversity</v>
      </c>
      <c r="R1040" t="str">
        <f>INDEX(MSFD_Classified!E$2:E$506,Data!$N1040,1)</f>
        <v>Plants</v>
      </c>
      <c r="S1040" t="str">
        <f>INDEX(MSFD_Classified!F$2:F$506,Data!$N1040,1)</f>
        <v>Flowering Plants</v>
      </c>
    </row>
    <row r="1041" spans="1:19" x14ac:dyDescent="0.25">
      <c r="A1041" s="10">
        <v>9</v>
      </c>
      <c r="B1041" s="44" t="s">
        <v>508</v>
      </c>
      <c r="C1041" s="10" t="s">
        <v>540</v>
      </c>
      <c r="D1041" s="6">
        <v>6</v>
      </c>
      <c r="E1041" s="6" t="s">
        <v>60</v>
      </c>
      <c r="F1041" s="10" t="s">
        <v>545</v>
      </c>
      <c r="G1041" s="10" t="s">
        <v>25</v>
      </c>
      <c r="H1041" s="6">
        <v>0</v>
      </c>
      <c r="I1041" s="23">
        <v>20.159999999999997</v>
      </c>
      <c r="J1041" s="6">
        <v>96</v>
      </c>
      <c r="K1041" s="6">
        <v>14.7</v>
      </c>
      <c r="M1041">
        <f>MATCH(F1041,MSFD_Classified!$G$2:$G$506,0)</f>
        <v>292</v>
      </c>
      <c r="N1041">
        <v>292</v>
      </c>
      <c r="O1041" t="str">
        <f t="shared" si="16"/>
        <v>SAV, total cover, Mors, NW</v>
      </c>
      <c r="P1041" t="str">
        <f>INDEX(MSFD_Classified!$G$2:$G$506,Data!$N1041,1)</f>
        <v>SAV, total cover, Mors, NW</v>
      </c>
      <c r="Q1041" t="str">
        <f>INDEX(MSFD_Classified!D$2:D$506,Data!$N1041,1)</f>
        <v>D1 - Biological diversity</v>
      </c>
      <c r="R1041" t="str">
        <f>INDEX(MSFD_Classified!E$2:E$506,Data!$N1041,1)</f>
        <v>Plants</v>
      </c>
      <c r="S1041" t="str">
        <f>INDEX(MSFD_Classified!F$2:F$506,Data!$N1041,1)</f>
        <v>Biodiversity Indices</v>
      </c>
    </row>
    <row r="1042" spans="1:19" x14ac:dyDescent="0.25">
      <c r="A1042" s="10">
        <v>9</v>
      </c>
      <c r="B1042" s="44" t="s">
        <v>508</v>
      </c>
      <c r="C1042" s="10" t="s">
        <v>540</v>
      </c>
      <c r="D1042" s="6">
        <v>6</v>
      </c>
      <c r="E1042" s="6" t="s">
        <v>60</v>
      </c>
      <c r="F1042" s="10" t="s">
        <v>546</v>
      </c>
      <c r="G1042" s="10" t="s">
        <v>25</v>
      </c>
      <c r="H1042" s="6">
        <v>0</v>
      </c>
      <c r="I1042" s="23">
        <v>36.704000000000001</v>
      </c>
      <c r="J1042" s="6">
        <v>99.2</v>
      </c>
      <c r="K1042" s="6">
        <v>10.9</v>
      </c>
      <c r="M1042">
        <f>MATCH(F1042,MSFD_Classified!$G$2:$G$506,0)</f>
        <v>293</v>
      </c>
      <c r="N1042">
        <v>293</v>
      </c>
      <c r="O1042" t="str">
        <f t="shared" si="16"/>
        <v>SAV, total cover, Mors, W</v>
      </c>
      <c r="P1042" t="str">
        <f>INDEX(MSFD_Classified!$G$2:$G$506,Data!$N1042,1)</f>
        <v>SAV, total cover, Mors, W</v>
      </c>
      <c r="Q1042" t="str">
        <f>INDEX(MSFD_Classified!D$2:D$506,Data!$N1042,1)</f>
        <v>D1 - Biological diversity</v>
      </c>
      <c r="R1042" t="str">
        <f>INDEX(MSFD_Classified!E$2:E$506,Data!$N1042,1)</f>
        <v>Plants</v>
      </c>
      <c r="S1042" t="str">
        <f>INDEX(MSFD_Classified!F$2:F$506,Data!$N1042,1)</f>
        <v>Biodiversity Indices</v>
      </c>
    </row>
    <row r="1043" spans="1:19" x14ac:dyDescent="0.25">
      <c r="A1043" s="10">
        <v>9</v>
      </c>
      <c r="B1043" s="44" t="s">
        <v>508</v>
      </c>
      <c r="C1043" s="10" t="s">
        <v>540</v>
      </c>
      <c r="D1043" s="6">
        <v>6</v>
      </c>
      <c r="E1043" s="6" t="s">
        <v>60</v>
      </c>
      <c r="F1043" s="10" t="s">
        <v>547</v>
      </c>
      <c r="G1043" s="10" t="s">
        <v>25</v>
      </c>
      <c r="H1043" s="6">
        <v>0</v>
      </c>
      <c r="I1043" s="23">
        <v>20.327999999999996</v>
      </c>
      <c r="J1043" s="6">
        <v>96.8</v>
      </c>
      <c r="K1043" s="6">
        <v>31.6</v>
      </c>
      <c r="M1043">
        <f>MATCH(F1043,MSFD_Classified!$G$2:$G$506,0)</f>
        <v>294</v>
      </c>
      <c r="N1043">
        <v>294</v>
      </c>
      <c r="O1043" t="str">
        <f t="shared" si="16"/>
        <v>SAV, total cover, Løgstør Bredning</v>
      </c>
      <c r="P1043" t="str">
        <f>INDEX(MSFD_Classified!$G$2:$G$506,Data!$N1043,1)</f>
        <v>SAV, total cover, Løgstør Bredning</v>
      </c>
      <c r="Q1043" t="str">
        <f>INDEX(MSFD_Classified!D$2:D$506,Data!$N1043,1)</f>
        <v>D1 - Biological diversity</v>
      </c>
      <c r="R1043" t="str">
        <f>INDEX(MSFD_Classified!E$2:E$506,Data!$N1043,1)</f>
        <v>Plants</v>
      </c>
      <c r="S1043" t="str">
        <f>INDEX(MSFD_Classified!F$2:F$506,Data!$N1043,1)</f>
        <v>Biodiversity Indices</v>
      </c>
    </row>
    <row r="1044" spans="1:19" x14ac:dyDescent="0.25">
      <c r="A1044" s="10">
        <v>9</v>
      </c>
      <c r="B1044" s="44" t="s">
        <v>508</v>
      </c>
      <c r="C1044" s="10" t="s">
        <v>540</v>
      </c>
      <c r="D1044" s="6">
        <v>6</v>
      </c>
      <c r="E1044" s="6" t="s">
        <v>60</v>
      </c>
      <c r="F1044" s="10" t="s">
        <v>548</v>
      </c>
      <c r="G1044" s="10" t="s">
        <v>25</v>
      </c>
      <c r="H1044" s="6">
        <v>0</v>
      </c>
      <c r="I1044" s="23">
        <v>43.955999999999996</v>
      </c>
      <c r="J1044" s="6">
        <v>99.9</v>
      </c>
      <c r="K1044" s="6">
        <v>67.3</v>
      </c>
      <c r="M1044">
        <f>MATCH(F1044,MSFD_Classified!$G$2:$G$506,0)</f>
        <v>295</v>
      </c>
      <c r="N1044">
        <v>295</v>
      </c>
      <c r="O1044" t="str">
        <f t="shared" si="16"/>
        <v>SAV, total cover, Nissum Bredning</v>
      </c>
      <c r="P1044" t="str">
        <f>INDEX(MSFD_Classified!$G$2:$G$506,Data!$N1044,1)</f>
        <v>SAV, total cover, Nissum Bredning</v>
      </c>
      <c r="Q1044" t="str">
        <f>INDEX(MSFD_Classified!D$2:D$506,Data!$N1044,1)</f>
        <v>D1 - Biological diversity</v>
      </c>
      <c r="R1044" t="str">
        <f>INDEX(MSFD_Classified!E$2:E$506,Data!$N1044,1)</f>
        <v>Plants</v>
      </c>
      <c r="S1044" t="str">
        <f>INDEX(MSFD_Classified!F$2:F$506,Data!$N1044,1)</f>
        <v>Biodiversity Indices</v>
      </c>
    </row>
    <row r="1045" spans="1:19" x14ac:dyDescent="0.25">
      <c r="A1045" s="10">
        <v>9</v>
      </c>
      <c r="B1045" s="44" t="s">
        <v>508</v>
      </c>
      <c r="C1045" s="10" t="s">
        <v>540</v>
      </c>
      <c r="D1045" s="6">
        <v>6</v>
      </c>
      <c r="E1045" s="6" t="s">
        <v>60</v>
      </c>
      <c r="F1045" s="10" t="s">
        <v>549</v>
      </c>
      <c r="G1045" s="10" t="s">
        <v>25</v>
      </c>
      <c r="H1045" s="6">
        <v>0</v>
      </c>
      <c r="I1045" s="23">
        <v>30.690000000000005</v>
      </c>
      <c r="J1045" s="6">
        <v>99</v>
      </c>
      <c r="K1045" s="6">
        <v>26.4</v>
      </c>
      <c r="M1045">
        <f>MATCH(F1045,MSFD_Classified!$G$2:$G$506,0)</f>
        <v>296</v>
      </c>
      <c r="N1045">
        <v>296</v>
      </c>
      <c r="O1045" t="str">
        <f t="shared" si="16"/>
        <v>SAV, total cover, Venø Bay</v>
      </c>
      <c r="P1045" t="str">
        <f>INDEX(MSFD_Classified!$G$2:$G$506,Data!$N1045,1)</f>
        <v>SAV, total cover, Venø Bay</v>
      </c>
      <c r="Q1045" t="str">
        <f>INDEX(MSFD_Classified!D$2:D$506,Data!$N1045,1)</f>
        <v>D1 - Biological diversity</v>
      </c>
      <c r="R1045" t="str">
        <f>INDEX(MSFD_Classified!E$2:E$506,Data!$N1045,1)</f>
        <v>Plants</v>
      </c>
      <c r="S1045" t="str">
        <f>INDEX(MSFD_Classified!F$2:F$506,Data!$N1045,1)</f>
        <v>Biodiversity Indices</v>
      </c>
    </row>
    <row r="1046" spans="1:19" x14ac:dyDescent="0.25">
      <c r="A1046" s="10">
        <v>9</v>
      </c>
      <c r="B1046" s="44" t="s">
        <v>508</v>
      </c>
      <c r="C1046" s="10" t="s">
        <v>540</v>
      </c>
      <c r="D1046" s="6">
        <v>6</v>
      </c>
      <c r="E1046" s="6" t="s">
        <v>65</v>
      </c>
      <c r="F1046" s="10" t="s">
        <v>550</v>
      </c>
      <c r="H1046" s="6">
        <v>-0.25</v>
      </c>
      <c r="I1046" s="23">
        <v>0.5</v>
      </c>
      <c r="J1046" s="6">
        <v>1</v>
      </c>
      <c r="K1046" s="6">
        <v>0.34</v>
      </c>
      <c r="M1046">
        <f>MATCH(F1046,MSFD_Classified!$G$2:$G$506,0)</f>
        <v>297</v>
      </c>
      <c r="N1046">
        <v>297</v>
      </c>
      <c r="O1046" t="str">
        <f t="shared" si="16"/>
        <v>DKI, central</v>
      </c>
      <c r="P1046" t="str">
        <f>INDEX(MSFD_Classified!$G$2:$G$506,Data!$N1046,1)</f>
        <v>DKI, central</v>
      </c>
      <c r="Q1046" t="str">
        <f>INDEX(MSFD_Classified!D$2:D$506,Data!$N1046,1)</f>
        <v>D1 - Biological diversity</v>
      </c>
      <c r="R1046" t="str">
        <f>INDEX(MSFD_Classified!E$2:E$506,Data!$N1046,1)</f>
        <v>Benthic habitats</v>
      </c>
      <c r="S1046" t="str">
        <f>INDEX(MSFD_Classified!F$2:F$506,Data!$N1046,1)</f>
        <v>Biodiversity Indices</v>
      </c>
    </row>
    <row r="1047" spans="1:19" x14ac:dyDescent="0.25">
      <c r="A1047" s="10">
        <v>9</v>
      </c>
      <c r="B1047" s="44" t="s">
        <v>508</v>
      </c>
      <c r="C1047" s="10" t="s">
        <v>540</v>
      </c>
      <c r="D1047" s="6">
        <v>6</v>
      </c>
      <c r="E1047" s="6" t="s">
        <v>65</v>
      </c>
      <c r="F1047" s="10" t="s">
        <v>551</v>
      </c>
      <c r="H1047" s="6">
        <v>0.375</v>
      </c>
      <c r="I1047" s="23">
        <v>0.75</v>
      </c>
      <c r="J1047" s="6">
        <v>1</v>
      </c>
      <c r="K1047" s="6">
        <v>0.31</v>
      </c>
      <c r="M1047">
        <f>MATCH(F1047,MSFD_Classified!$G$2:$G$506,0)</f>
        <v>298</v>
      </c>
      <c r="N1047">
        <v>298</v>
      </c>
      <c r="O1047" t="str">
        <f t="shared" si="16"/>
        <v>DKI, southern</v>
      </c>
      <c r="P1047" t="str">
        <f>INDEX(MSFD_Classified!$G$2:$G$506,Data!$N1047,1)</f>
        <v>DKI, southern</v>
      </c>
      <c r="Q1047" t="str">
        <f>INDEX(MSFD_Classified!D$2:D$506,Data!$N1047,1)</f>
        <v>D1 - Biological diversity</v>
      </c>
      <c r="R1047" t="str">
        <f>INDEX(MSFD_Classified!E$2:E$506,Data!$N1047,1)</f>
        <v>Benthic habitats</v>
      </c>
      <c r="S1047" t="str">
        <f>INDEX(MSFD_Classified!F$2:F$506,Data!$N1047,1)</f>
        <v>Biodiversity Indices</v>
      </c>
    </row>
    <row r="1048" spans="1:19" x14ac:dyDescent="0.25">
      <c r="A1048" s="10">
        <v>9</v>
      </c>
      <c r="B1048" s="44" t="s">
        <v>508</v>
      </c>
      <c r="C1048" s="10" t="s">
        <v>540</v>
      </c>
      <c r="D1048" s="6">
        <v>6</v>
      </c>
      <c r="E1048" s="6" t="s">
        <v>88</v>
      </c>
      <c r="F1048" s="10" t="s">
        <v>552</v>
      </c>
      <c r="G1048" s="10" t="s">
        <v>553</v>
      </c>
      <c r="H1048" s="6">
        <v>67.5</v>
      </c>
      <c r="I1048" s="23">
        <v>45</v>
      </c>
      <c r="J1048" s="6">
        <v>30</v>
      </c>
      <c r="K1048" s="6">
        <v>33.700000000000003</v>
      </c>
      <c r="M1048">
        <f>MATCH(F1048,MSFD_Classified!$G$2:$G$506,0)</f>
        <v>299</v>
      </c>
      <c r="N1048">
        <v>299</v>
      </c>
      <c r="O1048" t="str">
        <f t="shared" si="16"/>
        <v>TN, anual mean, western</v>
      </c>
      <c r="P1048" t="str">
        <f>INDEX(MSFD_Classified!$G$2:$G$506,Data!$N1048,1)</f>
        <v>TN, anual mean, western</v>
      </c>
      <c r="Q1048" t="str">
        <f>INDEX(MSFD_Classified!D$2:D$506,Data!$N1048,1)</f>
        <v>D5 - Eutrophication</v>
      </c>
      <c r="R1048" t="str">
        <f>INDEX(MSFD_Classified!E$2:E$506,Data!$N1048,1)</f>
        <v/>
      </c>
      <c r="S1048" t="str">
        <f>INDEX(MSFD_Classified!F$2:F$506,Data!$N1048,1)</f>
        <v/>
      </c>
    </row>
    <row r="1049" spans="1:19" x14ac:dyDescent="0.25">
      <c r="A1049" s="10">
        <v>9</v>
      </c>
      <c r="B1049" s="44" t="s">
        <v>508</v>
      </c>
      <c r="C1049" s="10" t="s">
        <v>540</v>
      </c>
      <c r="D1049" s="6">
        <v>6</v>
      </c>
      <c r="E1049" s="6" t="s">
        <v>88</v>
      </c>
      <c r="F1049" s="10" t="s">
        <v>554</v>
      </c>
      <c r="G1049" s="10" t="s">
        <v>553</v>
      </c>
      <c r="H1049" s="6">
        <v>51.75</v>
      </c>
      <c r="I1049" s="23">
        <v>34.5</v>
      </c>
      <c r="J1049" s="6">
        <v>23</v>
      </c>
      <c r="K1049" s="6">
        <v>57.2</v>
      </c>
      <c r="M1049">
        <f>MATCH(F1049,MSFD_Classified!$G$2:$G$506,0)</f>
        <v>300</v>
      </c>
      <c r="N1049">
        <v>300</v>
      </c>
      <c r="O1049" t="str">
        <f t="shared" si="16"/>
        <v>TN, annual mean, southern</v>
      </c>
      <c r="P1049" t="str">
        <f>INDEX(MSFD_Classified!$G$2:$G$506,Data!$N1049,1)</f>
        <v>TN, annual mean, southern</v>
      </c>
      <c r="Q1049" t="str">
        <f>INDEX(MSFD_Classified!D$2:D$506,Data!$N1049,1)</f>
        <v>D5 - Eutrophication</v>
      </c>
      <c r="R1049" t="str">
        <f>INDEX(MSFD_Classified!E$2:E$506,Data!$N1049,1)</f>
        <v/>
      </c>
      <c r="S1049" t="str">
        <f>INDEX(MSFD_Classified!F$2:F$506,Data!$N1049,1)</f>
        <v/>
      </c>
    </row>
    <row r="1050" spans="1:19" x14ac:dyDescent="0.25">
      <c r="A1050" s="10">
        <v>9</v>
      </c>
      <c r="B1050" s="44" t="s">
        <v>508</v>
      </c>
      <c r="C1050" s="10" t="s">
        <v>540</v>
      </c>
      <c r="D1050" s="6">
        <v>6</v>
      </c>
      <c r="E1050" s="6" t="s">
        <v>88</v>
      </c>
      <c r="F1050" s="10" t="s">
        <v>555</v>
      </c>
      <c r="G1050" s="10" t="s">
        <v>183</v>
      </c>
      <c r="H1050" s="6">
        <v>1.9499999999999993</v>
      </c>
      <c r="I1050" s="23">
        <v>3.9000000000000004</v>
      </c>
      <c r="J1050" s="6">
        <v>5.2</v>
      </c>
      <c r="K1050" s="6">
        <v>3.7</v>
      </c>
      <c r="M1050">
        <f>MATCH(F1050,MSFD_Classified!$G$2:$G$506,0)</f>
        <v>301</v>
      </c>
      <c r="N1050">
        <v>301</v>
      </c>
      <c r="O1050" t="str">
        <f t="shared" si="16"/>
        <v>Secchi depth, central</v>
      </c>
      <c r="P1050" t="str">
        <f>INDEX(MSFD_Classified!$G$2:$G$506,Data!$N1050,1)</f>
        <v>Secchi depth, central</v>
      </c>
      <c r="Q1050" t="str">
        <f>INDEX(MSFD_Classified!D$2:D$506,Data!$N1050,1)</f>
        <v>D5 - Eutrophication</v>
      </c>
      <c r="R1050" t="str">
        <f>INDEX(MSFD_Classified!E$2:E$506,Data!$N1050,1)</f>
        <v/>
      </c>
      <c r="S1050" t="str">
        <f>INDEX(MSFD_Classified!F$2:F$506,Data!$N1050,1)</f>
        <v/>
      </c>
    </row>
    <row r="1051" spans="1:19" x14ac:dyDescent="0.25">
      <c r="A1051" s="10">
        <v>9</v>
      </c>
      <c r="B1051" s="44" t="s">
        <v>508</v>
      </c>
      <c r="C1051" s="10" t="s">
        <v>540</v>
      </c>
      <c r="D1051" s="6">
        <v>6</v>
      </c>
      <c r="E1051" s="6" t="s">
        <v>88</v>
      </c>
      <c r="F1051" s="10" t="s">
        <v>556</v>
      </c>
      <c r="G1051" s="10" t="s">
        <v>183</v>
      </c>
      <c r="H1051" s="6">
        <v>1.9499999999999993</v>
      </c>
      <c r="I1051" s="23">
        <v>3.9000000000000004</v>
      </c>
      <c r="J1051" s="6">
        <v>5.2</v>
      </c>
      <c r="K1051" s="6">
        <v>3.1</v>
      </c>
      <c r="M1051">
        <f>MATCH(F1051,MSFD_Classified!$G$2:$G$506,0)</f>
        <v>302</v>
      </c>
      <c r="N1051">
        <v>302</v>
      </c>
      <c r="O1051" t="str">
        <f t="shared" si="16"/>
        <v>Secchi depth, southern</v>
      </c>
      <c r="P1051" t="str">
        <f>INDEX(MSFD_Classified!$G$2:$G$506,Data!$N1051,1)</f>
        <v>Secchi depth, southern</v>
      </c>
      <c r="Q1051" t="str">
        <f>INDEX(MSFD_Classified!D$2:D$506,Data!$N1051,1)</f>
        <v>D5 - Eutrophication</v>
      </c>
      <c r="R1051" t="str">
        <f>INDEX(MSFD_Classified!E$2:E$506,Data!$N1051,1)</f>
        <v/>
      </c>
      <c r="S1051" t="str">
        <f>INDEX(MSFD_Classified!F$2:F$506,Data!$N1051,1)</f>
        <v/>
      </c>
    </row>
    <row r="1052" spans="1:19" x14ac:dyDescent="0.25">
      <c r="A1052" s="10">
        <v>9</v>
      </c>
      <c r="B1052" s="44" t="s">
        <v>508</v>
      </c>
      <c r="C1052" s="10" t="s">
        <v>557</v>
      </c>
      <c r="D1052" s="6">
        <v>7</v>
      </c>
      <c r="E1052" s="6" t="s">
        <v>65</v>
      </c>
      <c r="F1052" s="10" t="s">
        <v>558</v>
      </c>
      <c r="H1052" s="6">
        <v>0.17499999999999982</v>
      </c>
      <c r="I1052" s="23">
        <v>0.66999999999999993</v>
      </c>
      <c r="J1052" s="6">
        <v>1</v>
      </c>
      <c r="K1052" s="6">
        <v>0.37</v>
      </c>
      <c r="M1052">
        <f>MATCH(F1052,MSFD_Classified!$G$2:$G$506,0)</f>
        <v>303</v>
      </c>
      <c r="N1052">
        <v>303</v>
      </c>
      <c r="O1052" t="str">
        <f t="shared" si="16"/>
        <v>DKI index</v>
      </c>
      <c r="P1052" t="str">
        <f>INDEX(MSFD_Classified!$G$2:$G$506,Data!$N1052,1)</f>
        <v>DKI index</v>
      </c>
      <c r="Q1052" t="str">
        <f>INDEX(MSFD_Classified!D$2:D$506,Data!$N1052,1)</f>
        <v>D1 - Biological diversity</v>
      </c>
      <c r="R1052" t="str">
        <f>INDEX(MSFD_Classified!E$2:E$506,Data!$N1052,1)</f>
        <v>Benthic habitats</v>
      </c>
      <c r="S1052" t="str">
        <f>INDEX(MSFD_Classified!F$2:F$506,Data!$N1052,1)</f>
        <v>Biodiversity Indices</v>
      </c>
    </row>
    <row r="1053" spans="1:19" x14ac:dyDescent="0.25">
      <c r="A1053" s="10">
        <v>9</v>
      </c>
      <c r="B1053" s="44" t="s">
        <v>508</v>
      </c>
      <c r="C1053" s="10" t="s">
        <v>557</v>
      </c>
      <c r="D1053" s="6">
        <v>7</v>
      </c>
      <c r="E1053" s="6" t="s">
        <v>88</v>
      </c>
      <c r="F1053" s="10" t="s">
        <v>559</v>
      </c>
      <c r="G1053" s="10" t="s">
        <v>553</v>
      </c>
      <c r="H1053" s="6">
        <v>135</v>
      </c>
      <c r="I1053" s="23">
        <v>90</v>
      </c>
      <c r="J1053" s="6">
        <v>60</v>
      </c>
      <c r="K1053" s="6">
        <v>115.7</v>
      </c>
      <c r="M1053">
        <f>MATCH(F1053,MSFD_Classified!$G$2:$G$506,0)</f>
        <v>304</v>
      </c>
      <c r="N1053">
        <v>304</v>
      </c>
      <c r="O1053" t="str">
        <f t="shared" si="16"/>
        <v>TN, annual mean</v>
      </c>
      <c r="P1053" t="str">
        <f>INDEX(MSFD_Classified!$G$2:$G$506,Data!$N1053,1)</f>
        <v>TN, annual mean</v>
      </c>
      <c r="Q1053" t="str">
        <f>INDEX(MSFD_Classified!D$2:D$506,Data!$N1053,1)</f>
        <v>D5 - Eutrophication</v>
      </c>
      <c r="R1053" t="str">
        <f>INDEX(MSFD_Classified!E$2:E$506,Data!$N1053,1)</f>
        <v/>
      </c>
      <c r="S1053" t="str">
        <f>INDEX(MSFD_Classified!F$2:F$506,Data!$N1053,1)</f>
        <v/>
      </c>
    </row>
    <row r="1054" spans="1:19" x14ac:dyDescent="0.25">
      <c r="A1054" s="10">
        <v>9</v>
      </c>
      <c r="B1054" s="44" t="s">
        <v>508</v>
      </c>
      <c r="C1054" s="10" t="s">
        <v>560</v>
      </c>
      <c r="D1054" s="6">
        <v>9</v>
      </c>
      <c r="E1054" s="6" t="s">
        <v>50</v>
      </c>
      <c r="F1054" s="10" t="s">
        <v>561</v>
      </c>
      <c r="G1054" s="10" t="s">
        <v>145</v>
      </c>
      <c r="H1054" s="6">
        <v>20.25</v>
      </c>
      <c r="I1054" s="23">
        <v>13.5</v>
      </c>
      <c r="J1054" s="6">
        <v>9</v>
      </c>
      <c r="K1054" s="6">
        <v>13</v>
      </c>
      <c r="M1054">
        <f>MATCH(F1054,MSFD_Classified!$G$2:$G$506,0)</f>
        <v>305</v>
      </c>
      <c r="N1054">
        <v>305</v>
      </c>
      <c r="O1054" t="str">
        <f t="shared" si="16"/>
        <v>Chl-a, inner parts</v>
      </c>
      <c r="P1054" t="str">
        <f>INDEX(MSFD_Classified!$G$2:$G$506,Data!$N1054,1)</f>
        <v>Chl-a, inner parts</v>
      </c>
      <c r="Q1054" t="str">
        <f>INDEX(MSFD_Classified!D$2:D$506,Data!$N1054,1)</f>
        <v>D5 - Eutrophication</v>
      </c>
      <c r="R1054" t="str">
        <f>INDEX(MSFD_Classified!E$2:E$506,Data!$N1054,1)</f>
        <v/>
      </c>
      <c r="S1054" t="str">
        <f>INDEX(MSFD_Classified!F$2:F$506,Data!$N1054,1)</f>
        <v/>
      </c>
    </row>
    <row r="1055" spans="1:19" x14ac:dyDescent="0.25">
      <c r="A1055" s="10">
        <v>9</v>
      </c>
      <c r="B1055" s="44" t="s">
        <v>508</v>
      </c>
      <c r="C1055" s="10" t="s">
        <v>562</v>
      </c>
      <c r="D1055" s="6">
        <v>10</v>
      </c>
      <c r="E1055" s="6" t="s">
        <v>50</v>
      </c>
      <c r="F1055" s="10" t="s">
        <v>563</v>
      </c>
      <c r="G1055" s="10" t="s">
        <v>145</v>
      </c>
      <c r="H1055" s="6">
        <v>6.75</v>
      </c>
      <c r="I1055" s="23">
        <v>4.5</v>
      </c>
      <c r="J1055" s="6">
        <v>3</v>
      </c>
      <c r="K1055" s="6">
        <v>6.94</v>
      </c>
      <c r="M1055">
        <f>MATCH(F1055,MSFD_Classified!$G$2:$G$506,0)</f>
        <v>306</v>
      </c>
      <c r="N1055">
        <v>306</v>
      </c>
      <c r="O1055" t="str">
        <f t="shared" si="16"/>
        <v>Chl-a, outer parts</v>
      </c>
      <c r="P1055" t="str">
        <f>INDEX(MSFD_Classified!$G$2:$G$506,Data!$N1055,1)</f>
        <v>Chl-a, outer parts</v>
      </c>
      <c r="Q1055" t="str">
        <f>INDEX(MSFD_Classified!D$2:D$506,Data!$N1055,1)</f>
        <v>D5 - Eutrophication</v>
      </c>
      <c r="R1055" t="str">
        <f>INDEX(MSFD_Classified!E$2:E$506,Data!$N1055,1)</f>
        <v/>
      </c>
      <c r="S1055" t="str">
        <f>INDEX(MSFD_Classified!F$2:F$506,Data!$N1055,1)</f>
        <v/>
      </c>
    </row>
    <row r="1056" spans="1:19" x14ac:dyDescent="0.25">
      <c r="A1056" s="10">
        <v>9</v>
      </c>
      <c r="B1056" s="44" t="s">
        <v>508</v>
      </c>
      <c r="C1056" s="10" t="s">
        <v>564</v>
      </c>
      <c r="D1056" s="6">
        <v>8</v>
      </c>
      <c r="E1056" s="6" t="s">
        <v>60</v>
      </c>
      <c r="F1056" s="10" t="s">
        <v>565</v>
      </c>
      <c r="G1056" s="10" t="s">
        <v>183</v>
      </c>
      <c r="H1056" s="6">
        <v>2.3100000000000005</v>
      </c>
      <c r="I1056" s="23">
        <v>4.8839999999999995</v>
      </c>
      <c r="J1056" s="6">
        <v>6.6</v>
      </c>
      <c r="K1056" s="6">
        <v>1.7</v>
      </c>
      <c r="M1056">
        <f>MATCH(F1056,MSFD_Classified!$G$2:$G$506,0)</f>
        <v>307</v>
      </c>
      <c r="N1056">
        <v>307</v>
      </c>
      <c r="O1056" t="str">
        <f t="shared" si="16"/>
        <v>Eelgrass depth limit</v>
      </c>
      <c r="P1056" t="str">
        <f>INDEX(MSFD_Classified!$G$2:$G$506,Data!$N1056,1)</f>
        <v>Eelgrass depth limit</v>
      </c>
      <c r="Q1056" t="str">
        <f>INDEX(MSFD_Classified!D$2:D$506,Data!$N1056,1)</f>
        <v>D1 - Biological diversity</v>
      </c>
      <c r="R1056" t="str">
        <f>INDEX(MSFD_Classified!E$2:E$506,Data!$N1056,1)</f>
        <v>Plants</v>
      </c>
      <c r="S1056" t="str">
        <f>INDEX(MSFD_Classified!F$2:F$506,Data!$N1056,1)</f>
        <v>Flowering Plants</v>
      </c>
    </row>
    <row r="1057" spans="1:19" x14ac:dyDescent="0.25">
      <c r="A1057" s="10">
        <v>9</v>
      </c>
      <c r="B1057" s="44" t="s">
        <v>508</v>
      </c>
      <c r="C1057" s="10" t="s">
        <v>560</v>
      </c>
      <c r="D1057" s="6">
        <v>9</v>
      </c>
      <c r="E1057" s="6" t="s">
        <v>60</v>
      </c>
      <c r="F1057" s="10" t="s">
        <v>566</v>
      </c>
      <c r="G1057" s="10" t="s">
        <v>567</v>
      </c>
      <c r="H1057" s="6">
        <v>0</v>
      </c>
      <c r="I1057" s="23">
        <v>7.5</v>
      </c>
      <c r="J1057" s="6">
        <v>15</v>
      </c>
      <c r="K1057" s="6">
        <v>3</v>
      </c>
      <c r="M1057">
        <f>MATCH(F1057,MSFD_Classified!$G$2:$G$506,0)</f>
        <v>308</v>
      </c>
      <c r="N1057">
        <v>308</v>
      </c>
      <c r="O1057" t="str">
        <f t="shared" si="16"/>
        <v>Macroalgae species richness, inner parts</v>
      </c>
      <c r="P1057" t="str">
        <f>INDEX(MSFD_Classified!$G$2:$G$506,Data!$N1057,1)</f>
        <v>Macroalgae species richness, inner parts</v>
      </c>
      <c r="Q1057" t="str">
        <f>INDEX(MSFD_Classified!D$2:D$506,Data!$N1057,1)</f>
        <v>D1 - Biological diversity</v>
      </c>
      <c r="R1057" t="str">
        <f>INDEX(MSFD_Classified!E$2:E$506,Data!$N1057,1)</f>
        <v>Plants</v>
      </c>
      <c r="S1057" t="str">
        <f>INDEX(MSFD_Classified!F$2:F$506,Data!$N1057,1)</f>
        <v>Macroalgae</v>
      </c>
    </row>
    <row r="1058" spans="1:19" x14ac:dyDescent="0.25">
      <c r="A1058" s="10">
        <v>9</v>
      </c>
      <c r="B1058" s="44" t="s">
        <v>508</v>
      </c>
      <c r="C1058" s="10" t="s">
        <v>562</v>
      </c>
      <c r="D1058" s="6">
        <v>10</v>
      </c>
      <c r="E1058" s="6" t="s">
        <v>60</v>
      </c>
      <c r="F1058" s="10" t="s">
        <v>568</v>
      </c>
      <c r="G1058" s="10" t="s">
        <v>567</v>
      </c>
      <c r="H1058" s="6">
        <v>0</v>
      </c>
      <c r="I1058" s="23">
        <v>6</v>
      </c>
      <c r="J1058" s="6">
        <v>12</v>
      </c>
      <c r="K1058" s="6">
        <v>7</v>
      </c>
      <c r="M1058">
        <f>MATCH(F1058,MSFD_Classified!$G$2:$G$506,0)</f>
        <v>309</v>
      </c>
      <c r="N1058">
        <v>309</v>
      </c>
      <c r="O1058" t="str">
        <f t="shared" si="16"/>
        <v>Macroalgae species richness, outer parts</v>
      </c>
      <c r="P1058" t="str">
        <f>INDEX(MSFD_Classified!$G$2:$G$506,Data!$N1058,1)</f>
        <v>Macroalgae species richness, outer parts</v>
      </c>
      <c r="Q1058" t="str">
        <f>INDEX(MSFD_Classified!D$2:D$506,Data!$N1058,1)</f>
        <v>D1 - Biological diversity</v>
      </c>
      <c r="R1058" t="str">
        <f>INDEX(MSFD_Classified!E$2:E$506,Data!$N1058,1)</f>
        <v>Plants</v>
      </c>
      <c r="S1058" t="str">
        <f>INDEX(MSFD_Classified!F$2:F$506,Data!$N1058,1)</f>
        <v>Macroalgae</v>
      </c>
    </row>
    <row r="1059" spans="1:19" x14ac:dyDescent="0.25">
      <c r="A1059" s="10">
        <v>9</v>
      </c>
      <c r="B1059" s="44" t="s">
        <v>508</v>
      </c>
      <c r="C1059" s="10" t="s">
        <v>560</v>
      </c>
      <c r="D1059" s="6">
        <v>9</v>
      </c>
      <c r="E1059" s="6" t="s">
        <v>65</v>
      </c>
      <c r="F1059" s="10" t="s">
        <v>569</v>
      </c>
      <c r="G1059" s="10" t="s">
        <v>567</v>
      </c>
      <c r="H1059" s="6">
        <v>0</v>
      </c>
      <c r="I1059" s="23">
        <v>8</v>
      </c>
      <c r="J1059" s="6">
        <v>16</v>
      </c>
      <c r="K1059" s="6">
        <v>24</v>
      </c>
      <c r="M1059">
        <f>MATCH(F1059,MSFD_Classified!$G$2:$G$506,0)</f>
        <v>310</v>
      </c>
      <c r="N1059">
        <v>310</v>
      </c>
      <c r="O1059" t="str">
        <f t="shared" si="16"/>
        <v>Zoobenthos species richness, inner parts</v>
      </c>
      <c r="P1059" t="str">
        <f>INDEX(MSFD_Classified!$G$2:$G$506,Data!$N1059,1)</f>
        <v>Zoobenthos species richness, inner parts</v>
      </c>
      <c r="Q1059" t="str">
        <f>INDEX(MSFD_Classified!D$2:D$506,Data!$N1059,1)</f>
        <v>D1 - Biological diversity</v>
      </c>
      <c r="R1059" t="str">
        <f>INDEX(MSFD_Classified!E$2:E$506,Data!$N1059,1)</f>
        <v>Benthic habitats</v>
      </c>
      <c r="S1059" t="str">
        <f>INDEX(MSFD_Classified!F$2:F$506,Data!$N1059,1)</f>
        <v>Biodiversity Indices</v>
      </c>
    </row>
    <row r="1060" spans="1:19" x14ac:dyDescent="0.25">
      <c r="A1060" s="10">
        <v>9</v>
      </c>
      <c r="B1060" s="44" t="s">
        <v>508</v>
      </c>
      <c r="C1060" s="10" t="s">
        <v>562</v>
      </c>
      <c r="D1060" s="6">
        <v>10</v>
      </c>
      <c r="E1060" s="6" t="s">
        <v>65</v>
      </c>
      <c r="F1060" s="10" t="s">
        <v>570</v>
      </c>
      <c r="G1060" s="10" t="s">
        <v>567</v>
      </c>
      <c r="H1060" s="6">
        <v>0</v>
      </c>
      <c r="I1060" s="23">
        <v>47</v>
      </c>
      <c r="J1060" s="6">
        <v>94</v>
      </c>
      <c r="K1060" s="6">
        <v>46</v>
      </c>
      <c r="M1060">
        <f>MATCH(F1060,MSFD_Classified!$G$2:$G$506,0)</f>
        <v>311</v>
      </c>
      <c r="N1060">
        <v>311</v>
      </c>
      <c r="O1060" t="str">
        <f t="shared" si="16"/>
        <v>Zoobenthos species richness, outer parts</v>
      </c>
      <c r="P1060" t="str">
        <f>INDEX(MSFD_Classified!$G$2:$G$506,Data!$N1060,1)</f>
        <v>Zoobenthos species richness, outer parts</v>
      </c>
      <c r="Q1060" t="str">
        <f>INDEX(MSFD_Classified!D$2:D$506,Data!$N1060,1)</f>
        <v>D1 - Biological diversity</v>
      </c>
      <c r="R1060" t="str">
        <f>INDEX(MSFD_Classified!E$2:E$506,Data!$N1060,1)</f>
        <v>Benthic habitats</v>
      </c>
      <c r="S1060" t="str">
        <f>INDEX(MSFD_Classified!F$2:F$506,Data!$N1060,1)</f>
        <v>Biodiversity Indices</v>
      </c>
    </row>
    <row r="1061" spans="1:19" x14ac:dyDescent="0.25">
      <c r="A1061" s="10">
        <v>9</v>
      </c>
      <c r="B1061" s="44" t="s">
        <v>508</v>
      </c>
      <c r="C1061" s="10" t="s">
        <v>560</v>
      </c>
      <c r="D1061" s="6">
        <v>9</v>
      </c>
      <c r="E1061" s="6" t="s">
        <v>88</v>
      </c>
      <c r="F1061" s="10" t="s">
        <v>571</v>
      </c>
      <c r="G1061" s="10" t="s">
        <v>553</v>
      </c>
      <c r="H1061" s="6">
        <v>96.502499999999998</v>
      </c>
      <c r="I1061" s="23">
        <v>64.335000000000008</v>
      </c>
      <c r="J1061" s="6">
        <v>42.89</v>
      </c>
      <c r="K1061" s="6">
        <v>128.57</v>
      </c>
      <c r="M1061">
        <f>MATCH(F1061,MSFD_Classified!$G$2:$G$506,0)</f>
        <v>312</v>
      </c>
      <c r="N1061">
        <v>312</v>
      </c>
      <c r="O1061" t="str">
        <f t="shared" si="16"/>
        <v>TN, summer mean, inner parts</v>
      </c>
      <c r="P1061" t="str">
        <f>INDEX(MSFD_Classified!$G$2:$G$506,Data!$N1061,1)</f>
        <v>TN, summer mean, inner parts</v>
      </c>
      <c r="Q1061" t="str">
        <f>INDEX(MSFD_Classified!D$2:D$506,Data!$N1061,1)</f>
        <v>D5 - Eutrophication</v>
      </c>
      <c r="R1061" t="str">
        <f>INDEX(MSFD_Classified!E$2:E$506,Data!$N1061,1)</f>
        <v/>
      </c>
      <c r="S1061" t="str">
        <f>INDEX(MSFD_Classified!F$2:F$506,Data!$N1061,1)</f>
        <v/>
      </c>
    </row>
    <row r="1062" spans="1:19" x14ac:dyDescent="0.25">
      <c r="A1062" s="10">
        <v>9</v>
      </c>
      <c r="B1062" s="44" t="s">
        <v>508</v>
      </c>
      <c r="C1062" s="10" t="s">
        <v>562</v>
      </c>
      <c r="D1062" s="6">
        <v>10</v>
      </c>
      <c r="E1062" s="6" t="s">
        <v>88</v>
      </c>
      <c r="F1062" s="10" t="s">
        <v>572</v>
      </c>
      <c r="G1062" s="10" t="s">
        <v>553</v>
      </c>
      <c r="H1062" s="6">
        <v>32.152500000000003</v>
      </c>
      <c r="I1062" s="23">
        <v>21.434999999999999</v>
      </c>
      <c r="J1062" s="6">
        <v>14.29</v>
      </c>
      <c r="K1062" s="6">
        <v>71.430000000000007</v>
      </c>
      <c r="M1062">
        <f>MATCH(F1062,MSFD_Classified!$G$2:$G$506,0)</f>
        <v>313</v>
      </c>
      <c r="N1062">
        <v>313</v>
      </c>
      <c r="O1062" t="str">
        <f t="shared" si="16"/>
        <v>TN, summer mean, outer parts</v>
      </c>
      <c r="P1062" t="str">
        <f>INDEX(MSFD_Classified!$G$2:$G$506,Data!$N1062,1)</f>
        <v>TN, summer mean, outer parts</v>
      </c>
      <c r="Q1062" t="str">
        <f>INDEX(MSFD_Classified!D$2:D$506,Data!$N1062,1)</f>
        <v>D5 - Eutrophication</v>
      </c>
      <c r="R1062" t="str">
        <f>INDEX(MSFD_Classified!E$2:E$506,Data!$N1062,1)</f>
        <v/>
      </c>
      <c r="S1062" t="str">
        <f>INDEX(MSFD_Classified!F$2:F$506,Data!$N1062,1)</f>
        <v/>
      </c>
    </row>
    <row r="1063" spans="1:19" x14ac:dyDescent="0.25">
      <c r="A1063" s="10">
        <v>9</v>
      </c>
      <c r="B1063" s="44" t="s">
        <v>508</v>
      </c>
      <c r="C1063" s="10" t="s">
        <v>560</v>
      </c>
      <c r="D1063" s="6">
        <v>9</v>
      </c>
      <c r="E1063" s="6" t="s">
        <v>88</v>
      </c>
      <c r="F1063" s="10" t="s">
        <v>573</v>
      </c>
      <c r="G1063" s="10" t="s">
        <v>553</v>
      </c>
      <c r="H1063" s="6">
        <v>2.9025000000000007</v>
      </c>
      <c r="I1063" s="23">
        <v>1.9350000000000001</v>
      </c>
      <c r="J1063" s="6">
        <v>1.29</v>
      </c>
      <c r="K1063" s="6">
        <v>2.9</v>
      </c>
      <c r="M1063">
        <f>MATCH(F1063,MSFD_Classified!$G$2:$G$506,0)</f>
        <v>314</v>
      </c>
      <c r="N1063">
        <v>314</v>
      </c>
      <c r="O1063" t="str">
        <f t="shared" si="16"/>
        <v>TP, summer mean, inner parts</v>
      </c>
      <c r="P1063" t="str">
        <f>INDEX(MSFD_Classified!$G$2:$G$506,Data!$N1063,1)</f>
        <v>TP, summer mean, inner parts</v>
      </c>
      <c r="Q1063" t="str">
        <f>INDEX(MSFD_Classified!D$2:D$506,Data!$N1063,1)</f>
        <v>D5 - Eutrophication</v>
      </c>
      <c r="R1063" t="str">
        <f>INDEX(MSFD_Classified!E$2:E$506,Data!$N1063,1)</f>
        <v/>
      </c>
      <c r="S1063" t="str">
        <f>INDEX(MSFD_Classified!F$2:F$506,Data!$N1063,1)</f>
        <v/>
      </c>
    </row>
    <row r="1064" spans="1:19" x14ac:dyDescent="0.25">
      <c r="A1064" s="10">
        <v>9</v>
      </c>
      <c r="B1064" s="44" t="s">
        <v>508</v>
      </c>
      <c r="C1064" s="10" t="s">
        <v>562</v>
      </c>
      <c r="D1064" s="6">
        <v>10</v>
      </c>
      <c r="E1064" s="6" t="s">
        <v>88</v>
      </c>
      <c r="F1064" s="10" t="s">
        <v>574</v>
      </c>
      <c r="G1064" s="10" t="s">
        <v>553</v>
      </c>
      <c r="H1064" s="6">
        <v>2.1825000000000006</v>
      </c>
      <c r="I1064" s="23">
        <v>1.4550000000000001</v>
      </c>
      <c r="J1064" s="6">
        <v>0.97</v>
      </c>
      <c r="K1064" s="6">
        <v>1.95</v>
      </c>
      <c r="M1064">
        <f>MATCH(F1064,MSFD_Classified!$G$2:$G$506,0)</f>
        <v>315</v>
      </c>
      <c r="N1064">
        <v>315</v>
      </c>
      <c r="O1064" t="str">
        <f t="shared" si="16"/>
        <v>TP, summer mean, outer parts</v>
      </c>
      <c r="P1064" t="str">
        <f>INDEX(MSFD_Classified!$G$2:$G$506,Data!$N1064,1)</f>
        <v>TP, summer mean, outer parts</v>
      </c>
      <c r="Q1064" t="str">
        <f>INDEX(MSFD_Classified!D$2:D$506,Data!$N1064,1)</f>
        <v>D5 - Eutrophication</v>
      </c>
      <c r="R1064" t="str">
        <f>INDEX(MSFD_Classified!E$2:E$506,Data!$N1064,1)</f>
        <v/>
      </c>
      <c r="S1064" t="str">
        <f>INDEX(MSFD_Classified!F$2:F$506,Data!$N1064,1)</f>
        <v/>
      </c>
    </row>
    <row r="1065" spans="1:19" x14ac:dyDescent="0.25">
      <c r="A1065" s="10">
        <v>9</v>
      </c>
      <c r="B1065" s="44" t="s">
        <v>508</v>
      </c>
      <c r="C1065" s="10" t="s">
        <v>575</v>
      </c>
      <c r="D1065" s="6">
        <v>11</v>
      </c>
      <c r="E1065" s="6" t="s">
        <v>60</v>
      </c>
      <c r="F1065" s="10" t="s">
        <v>576</v>
      </c>
      <c r="G1065" s="10" t="s">
        <v>183</v>
      </c>
      <c r="H1065" s="6">
        <v>1.6449999999999996</v>
      </c>
      <c r="I1065" s="23">
        <v>3.4780000000000002</v>
      </c>
      <c r="J1065" s="6">
        <v>4.7</v>
      </c>
      <c r="K1065" s="6">
        <v>4.2</v>
      </c>
      <c r="M1065">
        <f>MATCH(F1065,MSFD_Classified!$G$2:$G$506,0)</f>
        <v>316</v>
      </c>
      <c r="N1065">
        <v>316</v>
      </c>
      <c r="O1065" t="str">
        <f t="shared" si="16"/>
        <v>Eelgrass depth limit, Isefjorden</v>
      </c>
      <c r="P1065" t="str">
        <f>INDEX(MSFD_Classified!$G$2:$G$506,Data!$N1065,1)</f>
        <v>Eelgrass depth limit, Isefjorden</v>
      </c>
      <c r="Q1065" t="str">
        <f>INDEX(MSFD_Classified!D$2:D$506,Data!$N1065,1)</f>
        <v>D1 - Biological diversity</v>
      </c>
      <c r="R1065" t="str">
        <f>INDEX(MSFD_Classified!E$2:E$506,Data!$N1065,1)</f>
        <v>Plants</v>
      </c>
      <c r="S1065" t="str">
        <f>INDEX(MSFD_Classified!F$2:F$506,Data!$N1065,1)</f>
        <v>Flowering Plants</v>
      </c>
    </row>
    <row r="1066" spans="1:19" x14ac:dyDescent="0.25">
      <c r="A1066" s="10">
        <v>9</v>
      </c>
      <c r="B1066" s="44" t="s">
        <v>508</v>
      </c>
      <c r="C1066" s="10" t="s">
        <v>575</v>
      </c>
      <c r="D1066" s="6">
        <v>11</v>
      </c>
      <c r="E1066" s="6" t="s">
        <v>60</v>
      </c>
      <c r="F1066" s="10" t="s">
        <v>577</v>
      </c>
      <c r="G1066" s="10" t="s">
        <v>183</v>
      </c>
      <c r="H1066" s="6">
        <v>1.5750000000000002</v>
      </c>
      <c r="I1066" s="23">
        <v>3.33</v>
      </c>
      <c r="J1066" s="6">
        <v>4.5</v>
      </c>
      <c r="K1066" s="6">
        <v>2.9</v>
      </c>
      <c r="M1066">
        <f>MATCH(F1066,MSFD_Classified!$G$2:$G$506,0)</f>
        <v>317</v>
      </c>
      <c r="N1066">
        <v>317</v>
      </c>
      <c r="O1066" t="str">
        <f t="shared" si="16"/>
        <v>Eelgrass depth limit, Roskilde Fjord</v>
      </c>
      <c r="P1066" t="str">
        <f>INDEX(MSFD_Classified!$G$2:$G$506,Data!$N1066,1)</f>
        <v>Eelgrass depth limit, Roskilde Fjord</v>
      </c>
      <c r="Q1066" t="str">
        <f>INDEX(MSFD_Classified!D$2:D$506,Data!$N1066,1)</f>
        <v>D1 - Biological diversity</v>
      </c>
      <c r="R1066" t="str">
        <f>INDEX(MSFD_Classified!E$2:E$506,Data!$N1066,1)</f>
        <v>Plants</v>
      </c>
      <c r="S1066" t="str">
        <f>INDEX(MSFD_Classified!F$2:F$506,Data!$N1066,1)</f>
        <v>Flowering Plants</v>
      </c>
    </row>
    <row r="1067" spans="1:19" x14ac:dyDescent="0.25">
      <c r="A1067" s="10">
        <v>9</v>
      </c>
      <c r="B1067" s="44" t="s">
        <v>508</v>
      </c>
      <c r="C1067" s="10" t="s">
        <v>575</v>
      </c>
      <c r="D1067" s="6">
        <v>11</v>
      </c>
      <c r="E1067" s="6" t="s">
        <v>65</v>
      </c>
      <c r="F1067" s="10" t="s">
        <v>578</v>
      </c>
      <c r="G1067" s="10" t="s">
        <v>579</v>
      </c>
      <c r="H1067" s="6">
        <v>31.5</v>
      </c>
      <c r="I1067" s="23">
        <v>21</v>
      </c>
      <c r="J1067" s="6">
        <v>14</v>
      </c>
      <c r="K1067" s="6">
        <v>489</v>
      </c>
      <c r="M1067">
        <f>MATCH(F1067,MSFD_Classified!$G$2:$G$506,0)</f>
        <v>318</v>
      </c>
      <c r="N1067">
        <v>318</v>
      </c>
      <c r="O1067" t="str">
        <f t="shared" si="16"/>
        <v>Invertebrate biomass</v>
      </c>
      <c r="P1067" t="str">
        <f>INDEX(MSFD_Classified!$G$2:$G$506,Data!$N1067,1)</f>
        <v>Invertebrate biomass</v>
      </c>
      <c r="Q1067" t="str">
        <f>INDEX(MSFD_Classified!D$2:D$506,Data!$N1067,1)</f>
        <v>D1 - Biological diversity</v>
      </c>
      <c r="R1067" t="str">
        <f>INDEX(MSFD_Classified!E$2:E$506,Data!$N1067,1)</f>
        <v>Benthic habitats</v>
      </c>
      <c r="S1067" t="str">
        <f>INDEX(MSFD_Classified!F$2:F$506,Data!$N1067,1)</f>
        <v>Invertebrates</v>
      </c>
    </row>
    <row r="1068" spans="1:19" x14ac:dyDescent="0.25">
      <c r="A1068" s="10">
        <v>9</v>
      </c>
      <c r="B1068" s="44" t="s">
        <v>508</v>
      </c>
      <c r="C1068" s="10" t="s">
        <v>575</v>
      </c>
      <c r="D1068" s="6">
        <v>11</v>
      </c>
      <c r="E1068" s="6" t="s">
        <v>60</v>
      </c>
      <c r="F1068" s="10" t="s">
        <v>580</v>
      </c>
      <c r="G1068" s="10" t="s">
        <v>25</v>
      </c>
      <c r="H1068" s="6">
        <v>11.047499999999999</v>
      </c>
      <c r="I1068" s="23">
        <v>63.339000000000006</v>
      </c>
      <c r="J1068" s="6">
        <v>98.2</v>
      </c>
      <c r="K1068" s="6">
        <v>92.2</v>
      </c>
      <c r="M1068">
        <f>MATCH(F1068,MSFD_Classified!$G$2:$G$506,0)</f>
        <v>319</v>
      </c>
      <c r="N1068">
        <v>319</v>
      </c>
      <c r="O1068" t="str">
        <f t="shared" si="16"/>
        <v>SAV, total cover, inner parts of Isefjorden</v>
      </c>
      <c r="P1068" t="str">
        <f>INDEX(MSFD_Classified!$G$2:$G$506,Data!$N1068,1)</f>
        <v>SAV, total cover, inner parts of Isefjorden</v>
      </c>
      <c r="Q1068" t="str">
        <f>INDEX(MSFD_Classified!D$2:D$506,Data!$N1068,1)</f>
        <v>D1 - Biological diversity</v>
      </c>
      <c r="R1068" t="str">
        <f>INDEX(MSFD_Classified!E$2:E$506,Data!$N1068,1)</f>
        <v>Plants</v>
      </c>
      <c r="S1068" t="str">
        <f>INDEX(MSFD_Classified!F$2:F$506,Data!$N1068,1)</f>
        <v>Biodiversity Indices</v>
      </c>
    </row>
    <row r="1069" spans="1:19" x14ac:dyDescent="0.25">
      <c r="A1069" s="10">
        <v>9</v>
      </c>
      <c r="B1069" s="44" t="s">
        <v>508</v>
      </c>
      <c r="C1069" s="10" t="s">
        <v>575</v>
      </c>
      <c r="D1069" s="6">
        <v>11</v>
      </c>
      <c r="E1069" s="6" t="s">
        <v>60</v>
      </c>
      <c r="F1069" s="10" t="s">
        <v>581</v>
      </c>
      <c r="G1069" s="10" t="s">
        <v>25</v>
      </c>
      <c r="H1069" s="6">
        <v>69.790000000000006</v>
      </c>
      <c r="I1069" s="23">
        <v>87.736000000000004</v>
      </c>
      <c r="J1069" s="6">
        <v>99.7</v>
      </c>
      <c r="K1069" s="6">
        <v>100</v>
      </c>
      <c r="M1069">
        <f>MATCH(F1069,MSFD_Classified!$G$2:$G$506,0)</f>
        <v>320</v>
      </c>
      <c r="N1069">
        <v>320</v>
      </c>
      <c r="O1069" t="str">
        <f t="shared" si="16"/>
        <v>SAV, total cover, outer parts of Isefjorden</v>
      </c>
      <c r="P1069" t="str">
        <f>INDEX(MSFD_Classified!$G$2:$G$506,Data!$N1069,1)</f>
        <v>SAV, total cover, outer parts of Isefjorden</v>
      </c>
      <c r="Q1069" t="str">
        <f>INDEX(MSFD_Classified!D$2:D$506,Data!$N1069,1)</f>
        <v>D1 - Biological diversity</v>
      </c>
      <c r="R1069" t="str">
        <f>INDEX(MSFD_Classified!E$2:E$506,Data!$N1069,1)</f>
        <v>Plants</v>
      </c>
      <c r="S1069" t="str">
        <f>INDEX(MSFD_Classified!F$2:F$506,Data!$N1069,1)</f>
        <v>Biodiversity Indices</v>
      </c>
    </row>
    <row r="1070" spans="1:19" x14ac:dyDescent="0.25">
      <c r="A1070" s="10">
        <v>9</v>
      </c>
      <c r="B1070" s="44" t="s">
        <v>508</v>
      </c>
      <c r="C1070" s="10" t="s">
        <v>575</v>
      </c>
      <c r="D1070" s="6">
        <v>11</v>
      </c>
      <c r="E1070" s="6" t="s">
        <v>60</v>
      </c>
      <c r="F1070" s="10" t="s">
        <v>582</v>
      </c>
      <c r="G1070" s="10" t="s">
        <v>25</v>
      </c>
      <c r="H1070" s="6">
        <v>0</v>
      </c>
      <c r="I1070" s="23">
        <v>15.137500000000005</v>
      </c>
      <c r="J1070" s="6">
        <v>86.5</v>
      </c>
      <c r="K1070" s="6">
        <v>5.3</v>
      </c>
      <c r="M1070">
        <f>MATCH(F1070,MSFD_Classified!$G$2:$G$506,0)</f>
        <v>321</v>
      </c>
      <c r="N1070">
        <v>321</v>
      </c>
      <c r="O1070" t="str">
        <f t="shared" si="16"/>
        <v>SAV, total cover, inner parts of Roskilde Fjord</v>
      </c>
      <c r="P1070" t="str">
        <f>INDEX(MSFD_Classified!$G$2:$G$506,Data!$N1070,1)</f>
        <v>SAV, total cover, inner parts of Roskilde Fjord</v>
      </c>
      <c r="Q1070" t="str">
        <f>INDEX(MSFD_Classified!D$2:D$506,Data!$N1070,1)</f>
        <v>D1 - Biological diversity</v>
      </c>
      <c r="R1070" t="str">
        <f>INDEX(MSFD_Classified!E$2:E$506,Data!$N1070,1)</f>
        <v>Plants</v>
      </c>
      <c r="S1070" t="str">
        <f>INDEX(MSFD_Classified!F$2:F$506,Data!$N1070,1)</f>
        <v>Biodiversity Indices</v>
      </c>
    </row>
    <row r="1071" spans="1:19" x14ac:dyDescent="0.25">
      <c r="A1071" s="10">
        <v>9</v>
      </c>
      <c r="B1071" s="44" t="s">
        <v>508</v>
      </c>
      <c r="C1071" s="10" t="s">
        <v>575</v>
      </c>
      <c r="D1071" s="6">
        <v>11</v>
      </c>
      <c r="E1071" s="6" t="s">
        <v>60</v>
      </c>
      <c r="F1071" s="10" t="s">
        <v>583</v>
      </c>
      <c r="G1071" s="10" t="s">
        <v>25</v>
      </c>
      <c r="H1071" s="6">
        <v>35.669999999999987</v>
      </c>
      <c r="I1071" s="23">
        <v>73.308000000000007</v>
      </c>
      <c r="J1071" s="6">
        <v>98.4</v>
      </c>
      <c r="K1071" s="6">
        <v>95.5</v>
      </c>
      <c r="M1071">
        <f>MATCH(F1071,MSFD_Classified!$G$2:$G$506,0)</f>
        <v>322</v>
      </c>
      <c r="N1071">
        <v>322</v>
      </c>
      <c r="O1071" t="str">
        <f t="shared" si="16"/>
        <v>SAV, total cover, outer parts of Roskilde Fjord</v>
      </c>
      <c r="P1071" t="str">
        <f>INDEX(MSFD_Classified!$G$2:$G$506,Data!$N1071,1)</f>
        <v>SAV, total cover, outer parts of Roskilde Fjord</v>
      </c>
      <c r="Q1071" t="str">
        <f>INDEX(MSFD_Classified!D$2:D$506,Data!$N1071,1)</f>
        <v>D1 - Biological diversity</v>
      </c>
      <c r="R1071" t="str">
        <f>INDEX(MSFD_Classified!E$2:E$506,Data!$N1071,1)</f>
        <v>Plants</v>
      </c>
      <c r="S1071" t="str">
        <f>INDEX(MSFD_Classified!F$2:F$506,Data!$N1071,1)</f>
        <v>Biodiversity Indices</v>
      </c>
    </row>
    <row r="1072" spans="1:19" x14ac:dyDescent="0.25">
      <c r="A1072" s="10">
        <v>9</v>
      </c>
      <c r="B1072" s="44" t="s">
        <v>508</v>
      </c>
      <c r="C1072" s="10" t="s">
        <v>575</v>
      </c>
      <c r="D1072" s="6">
        <v>11</v>
      </c>
      <c r="E1072" s="6" t="s">
        <v>65</v>
      </c>
      <c r="F1072" s="10" t="s">
        <v>584</v>
      </c>
      <c r="H1072" s="6">
        <v>0.42500000000000004</v>
      </c>
      <c r="I1072" s="23">
        <v>0.77</v>
      </c>
      <c r="J1072" s="6">
        <v>1</v>
      </c>
      <c r="K1072" s="6">
        <v>0.41</v>
      </c>
      <c r="M1072">
        <f>MATCH(F1072,MSFD_Classified!$G$2:$G$506,0)</f>
        <v>323</v>
      </c>
      <c r="N1072">
        <v>323</v>
      </c>
      <c r="O1072" t="str">
        <f t="shared" si="16"/>
        <v>DKI, Roskilde Fjord</v>
      </c>
      <c r="P1072" t="str">
        <f>INDEX(MSFD_Classified!$G$2:$G$506,Data!$N1072,1)</f>
        <v>DKI, Roskilde Fjord</v>
      </c>
      <c r="Q1072" t="str">
        <f>INDEX(MSFD_Classified!D$2:D$506,Data!$N1072,1)</f>
        <v>D5 - Eutrophication</v>
      </c>
      <c r="R1072" t="str">
        <f>INDEX(MSFD_Classified!E$2:E$506,Data!$N1072,1)</f>
        <v/>
      </c>
      <c r="S1072" t="str">
        <f>INDEX(MSFD_Classified!F$2:F$506,Data!$N1072,1)</f>
        <v/>
      </c>
    </row>
    <row r="1073" spans="1:19" x14ac:dyDescent="0.25">
      <c r="A1073" s="10">
        <v>9</v>
      </c>
      <c r="B1073" s="44" t="s">
        <v>508</v>
      </c>
      <c r="C1073" s="10" t="s">
        <v>575</v>
      </c>
      <c r="D1073" s="6">
        <v>11</v>
      </c>
      <c r="E1073" s="6" t="s">
        <v>88</v>
      </c>
      <c r="F1073" s="10" t="s">
        <v>585</v>
      </c>
      <c r="G1073" s="10" t="s">
        <v>553</v>
      </c>
      <c r="H1073" s="6">
        <v>68.749999999999957</v>
      </c>
      <c r="I1073" s="23">
        <v>57.499999999999993</v>
      </c>
      <c r="J1073" s="6">
        <v>50</v>
      </c>
      <c r="K1073" s="6">
        <v>65.5</v>
      </c>
      <c r="M1073">
        <f>MATCH(F1073,MSFD_Classified!$G$2:$G$506,0)</f>
        <v>324</v>
      </c>
      <c r="N1073">
        <v>324</v>
      </c>
      <c r="O1073" t="str">
        <f t="shared" si="16"/>
        <v>TN, annual mean, Roskilde Fjord</v>
      </c>
      <c r="P1073" t="str">
        <f>INDEX(MSFD_Classified!$G$2:$G$506,Data!$N1073,1)</f>
        <v>TN, annual mean, Roskilde Fjord</v>
      </c>
      <c r="Q1073" t="str">
        <f>INDEX(MSFD_Classified!D$2:D$506,Data!$N1073,1)</f>
        <v>D5 - Eutrophication</v>
      </c>
      <c r="R1073" t="str">
        <f>INDEX(MSFD_Classified!E$2:E$506,Data!$N1073,1)</f>
        <v/>
      </c>
      <c r="S1073" t="str">
        <f>INDEX(MSFD_Classified!F$2:F$506,Data!$N1073,1)</f>
        <v/>
      </c>
    </row>
    <row r="1074" spans="1:19" x14ac:dyDescent="0.25">
      <c r="A1074" s="10">
        <v>9</v>
      </c>
      <c r="B1074" s="44" t="s">
        <v>508</v>
      </c>
      <c r="C1074" s="10" t="s">
        <v>586</v>
      </c>
      <c r="D1074" s="6">
        <v>12</v>
      </c>
      <c r="E1074" s="6" t="s">
        <v>50</v>
      </c>
      <c r="F1074" s="10" t="s">
        <v>587</v>
      </c>
      <c r="G1074" s="10" t="s">
        <v>145</v>
      </c>
      <c r="H1074" s="6">
        <v>3.8249999999999993</v>
      </c>
      <c r="I1074" s="23">
        <v>2.5499999999999998</v>
      </c>
      <c r="J1074" s="6">
        <v>1.7</v>
      </c>
      <c r="K1074" s="6">
        <v>3.7</v>
      </c>
      <c r="M1074">
        <f>MATCH(F1074,MSFD_Classified!$G$2:$G$506,0)</f>
        <v>325</v>
      </c>
      <c r="N1074">
        <v>325</v>
      </c>
      <c r="O1074" t="str">
        <f t="shared" si="16"/>
        <v>Chla-a, summer mean</v>
      </c>
      <c r="P1074" t="str">
        <f>INDEX(MSFD_Classified!$G$2:$G$506,Data!$N1074,1)</f>
        <v>Chla-a, summer mean</v>
      </c>
      <c r="Q1074" t="str">
        <f>INDEX(MSFD_Classified!D$2:D$506,Data!$N1074,1)</f>
        <v>D5 - Eutrophication</v>
      </c>
      <c r="R1074" t="str">
        <f>INDEX(MSFD_Classified!E$2:E$506,Data!$N1074,1)</f>
        <v/>
      </c>
      <c r="S1074" t="str">
        <f>INDEX(MSFD_Classified!F$2:F$506,Data!$N1074,1)</f>
        <v/>
      </c>
    </row>
    <row r="1075" spans="1:19" x14ac:dyDescent="0.25">
      <c r="A1075" s="10">
        <v>9</v>
      </c>
      <c r="B1075" s="44" t="s">
        <v>508</v>
      </c>
      <c r="C1075" s="10" t="s">
        <v>586</v>
      </c>
      <c r="D1075" s="6">
        <v>12</v>
      </c>
      <c r="E1075" s="62" t="s">
        <v>50</v>
      </c>
      <c r="F1075" s="10" t="s">
        <v>588</v>
      </c>
      <c r="G1075" s="10" t="s">
        <v>589</v>
      </c>
      <c r="H1075" s="6">
        <v>0.29249999999999998</v>
      </c>
      <c r="I1075" s="23">
        <v>0.19500000000000001</v>
      </c>
      <c r="J1075" s="6">
        <v>0.13</v>
      </c>
      <c r="K1075" s="6">
        <v>0.22</v>
      </c>
      <c r="M1075">
        <f>MATCH(F1075,MSFD_Classified!$G$2:$G$506,0)</f>
        <v>326</v>
      </c>
      <c r="N1075">
        <v>326</v>
      </c>
      <c r="O1075" t="str">
        <f t="shared" si="16"/>
        <v>Phytoplankton biomass</v>
      </c>
      <c r="P1075" t="str">
        <f>INDEX(MSFD_Classified!$G$2:$G$506,Data!$N1075,1)</f>
        <v>Phytoplankton biomass</v>
      </c>
      <c r="Q1075" t="str">
        <f>INDEX(MSFD_Classified!D$2:D$506,Data!$N1075,1)</f>
        <v>D1 - Biological diversity</v>
      </c>
      <c r="R1075" t="str">
        <f>INDEX(MSFD_Classified!E$2:E$506,Data!$N1075,1)</f>
        <v>Pelagic habitats</v>
      </c>
      <c r="S1075" t="str">
        <f>INDEX(MSFD_Classified!F$2:F$506,Data!$N1075,1)</f>
        <v>Phytoplankton</v>
      </c>
    </row>
    <row r="1076" spans="1:19" x14ac:dyDescent="0.25">
      <c r="A1076" s="10">
        <v>9</v>
      </c>
      <c r="B1076" s="44" t="s">
        <v>508</v>
      </c>
      <c r="C1076" s="10" t="s">
        <v>586</v>
      </c>
      <c r="D1076" s="6">
        <v>12</v>
      </c>
      <c r="E1076" s="6" t="s">
        <v>60</v>
      </c>
      <c r="F1076" s="10" t="s">
        <v>565</v>
      </c>
      <c r="G1076" s="10" t="s">
        <v>183</v>
      </c>
      <c r="H1076" s="6">
        <v>2.6950000000000021</v>
      </c>
      <c r="I1076" s="23">
        <v>5.6980000000000004</v>
      </c>
      <c r="J1076" s="6">
        <v>7.7</v>
      </c>
      <c r="K1076" s="6">
        <v>6</v>
      </c>
      <c r="M1076">
        <f>MATCH(F1076,MSFD_Classified!$G$2:$G$506,0)</f>
        <v>307</v>
      </c>
      <c r="N1076">
        <v>307</v>
      </c>
      <c r="O1076" t="str">
        <f t="shared" si="16"/>
        <v>Eelgrass depth limit</v>
      </c>
      <c r="P1076" t="str">
        <f>INDEX(MSFD_Classified!$G$2:$G$506,Data!$N1076,1)</f>
        <v>Eelgrass depth limit</v>
      </c>
      <c r="Q1076" t="str">
        <f>INDEX(MSFD_Classified!D$2:D$506,Data!$N1076,1)</f>
        <v>D1 - Biological diversity</v>
      </c>
      <c r="R1076" t="str">
        <f>INDEX(MSFD_Classified!E$2:E$506,Data!$N1076,1)</f>
        <v>Plants</v>
      </c>
      <c r="S1076" t="str">
        <f>INDEX(MSFD_Classified!F$2:F$506,Data!$N1076,1)</f>
        <v>Flowering Plants</v>
      </c>
    </row>
    <row r="1077" spans="1:19" x14ac:dyDescent="0.25">
      <c r="A1077" s="10">
        <v>9</v>
      </c>
      <c r="B1077" s="44" t="s">
        <v>508</v>
      </c>
      <c r="C1077" s="10" t="s">
        <v>586</v>
      </c>
      <c r="D1077" s="6">
        <v>12</v>
      </c>
      <c r="E1077" s="62" t="s">
        <v>53</v>
      </c>
      <c r="F1077" s="10" t="s">
        <v>590</v>
      </c>
      <c r="G1077" s="10" t="s">
        <v>591</v>
      </c>
      <c r="H1077" s="6">
        <v>2.2499999999999996E-2</v>
      </c>
      <c r="I1077" s="23">
        <v>1.4999999999999999E-2</v>
      </c>
      <c r="J1077" s="6">
        <v>0.01</v>
      </c>
      <c r="K1077" s="6">
        <v>0.01</v>
      </c>
      <c r="M1077">
        <f>MATCH(F1077,MSFD_Classified!$G$2:$G$506,0)</f>
        <v>328</v>
      </c>
      <c r="N1077">
        <v>328</v>
      </c>
      <c r="O1077" t="str">
        <f t="shared" si="16"/>
        <v>Zooplankton biomass</v>
      </c>
      <c r="P1077" t="str">
        <f>INDEX(MSFD_Classified!$G$2:$G$506,Data!$N1077,1)</f>
        <v>Zooplankton biomass</v>
      </c>
      <c r="Q1077" t="str">
        <f>INDEX(MSFD_Classified!D$2:D$506,Data!$N1077,1)</f>
        <v>D1 - Biological diversity</v>
      </c>
      <c r="R1077" t="str">
        <f>INDEX(MSFD_Classified!E$2:E$506,Data!$N1077,1)</f>
        <v>Pelagic habitats</v>
      </c>
      <c r="S1077" t="str">
        <f>INDEX(MSFD_Classified!F$2:F$506,Data!$N1077,1)</f>
        <v>Zooplankton</v>
      </c>
    </row>
    <row r="1078" spans="1:19" x14ac:dyDescent="0.25">
      <c r="A1078" s="10">
        <v>9</v>
      </c>
      <c r="B1078" s="44" t="s">
        <v>508</v>
      </c>
      <c r="C1078" s="10" t="s">
        <v>586</v>
      </c>
      <c r="D1078" s="6">
        <v>12</v>
      </c>
      <c r="E1078" s="6" t="s">
        <v>88</v>
      </c>
      <c r="F1078" s="10" t="s">
        <v>559</v>
      </c>
      <c r="G1078" s="10" t="s">
        <v>553</v>
      </c>
      <c r="H1078" s="6">
        <v>27.585000000000004</v>
      </c>
      <c r="I1078" s="23">
        <v>18.39</v>
      </c>
      <c r="J1078" s="6">
        <v>12.26</v>
      </c>
      <c r="K1078" s="6">
        <v>24.64</v>
      </c>
      <c r="M1078">
        <f>MATCH(F1078,MSFD_Classified!$G$2:$G$506,0)</f>
        <v>304</v>
      </c>
      <c r="N1078">
        <v>304</v>
      </c>
      <c r="O1078" t="str">
        <f t="shared" si="16"/>
        <v>TN, annual mean</v>
      </c>
      <c r="P1078" t="str">
        <f>INDEX(MSFD_Classified!$G$2:$G$506,Data!$N1078,1)</f>
        <v>TN, annual mean</v>
      </c>
      <c r="Q1078" t="str">
        <f>INDEX(MSFD_Classified!D$2:D$506,Data!$N1078,1)</f>
        <v>D5 - Eutrophication</v>
      </c>
      <c r="R1078" t="str">
        <f>INDEX(MSFD_Classified!E$2:E$506,Data!$N1078,1)</f>
        <v/>
      </c>
      <c r="S1078" t="str">
        <f>INDEX(MSFD_Classified!F$2:F$506,Data!$N1078,1)</f>
        <v/>
      </c>
    </row>
    <row r="1079" spans="1:19" x14ac:dyDescent="0.25">
      <c r="A1079" s="10">
        <v>9</v>
      </c>
      <c r="B1079" s="44" t="s">
        <v>508</v>
      </c>
      <c r="C1079" s="10" t="s">
        <v>586</v>
      </c>
      <c r="D1079" s="6">
        <v>12</v>
      </c>
      <c r="E1079" s="6" t="s">
        <v>88</v>
      </c>
      <c r="F1079" s="10" t="s">
        <v>592</v>
      </c>
      <c r="G1079" s="10" t="s">
        <v>553</v>
      </c>
      <c r="H1079" s="6">
        <v>0.87749999999999972</v>
      </c>
      <c r="I1079" s="23">
        <v>0.58499999999999996</v>
      </c>
      <c r="J1079" s="6">
        <v>0.39</v>
      </c>
      <c r="K1079" s="6">
        <v>0.74</v>
      </c>
      <c r="M1079">
        <f>MATCH(F1079,MSFD_Classified!$G$2:$G$506,0)</f>
        <v>330</v>
      </c>
      <c r="N1079">
        <v>330</v>
      </c>
      <c r="O1079" t="str">
        <f t="shared" si="16"/>
        <v>TP, anual mean</v>
      </c>
      <c r="P1079" t="str">
        <f>INDEX(MSFD_Classified!$G$2:$G$506,Data!$N1079,1)</f>
        <v>TP, anual mean</v>
      </c>
      <c r="Q1079" t="str">
        <f>INDEX(MSFD_Classified!D$2:D$506,Data!$N1079,1)</f>
        <v>D5 - Eutrophication</v>
      </c>
      <c r="R1079" t="str">
        <f>INDEX(MSFD_Classified!E$2:E$506,Data!$N1079,1)</f>
        <v/>
      </c>
      <c r="S1079" t="str">
        <f>INDEX(MSFD_Classified!F$2:F$506,Data!$N1079,1)</f>
        <v/>
      </c>
    </row>
    <row r="1080" spans="1:19" x14ac:dyDescent="0.25">
      <c r="A1080" s="10">
        <v>9</v>
      </c>
      <c r="B1080" s="44" t="s">
        <v>508</v>
      </c>
      <c r="C1080" s="10" t="s">
        <v>586</v>
      </c>
      <c r="D1080" s="6">
        <v>12</v>
      </c>
      <c r="E1080" s="6" t="s">
        <v>88</v>
      </c>
      <c r="F1080" s="10" t="s">
        <v>202</v>
      </c>
      <c r="G1080" s="10" t="s">
        <v>183</v>
      </c>
      <c r="H1080" s="6">
        <v>-2.8250000000000028</v>
      </c>
      <c r="I1080" s="23">
        <v>5.65</v>
      </c>
      <c r="J1080" s="6">
        <v>11.3</v>
      </c>
      <c r="K1080" s="6">
        <v>8.5</v>
      </c>
      <c r="M1080">
        <f>MATCH(F1080,MSFD_Classified!$G$2:$G$506,0)</f>
        <v>159</v>
      </c>
      <c r="N1080">
        <v>159</v>
      </c>
      <c r="O1080" t="str">
        <f t="shared" si="16"/>
        <v>Secchi depth</v>
      </c>
      <c r="P1080" t="str">
        <f>INDEX(MSFD_Classified!$G$2:$G$506,Data!$N1080,1)</f>
        <v>Secchi depth</v>
      </c>
      <c r="Q1080" t="str">
        <f>INDEX(MSFD_Classified!D$2:D$506,Data!$N1080,1)</f>
        <v>D5 - Eutrophication</v>
      </c>
      <c r="R1080" t="str">
        <f>INDEX(MSFD_Classified!E$2:E$506,Data!$N1080,1)</f>
        <v/>
      </c>
      <c r="S1080" t="str">
        <f>INDEX(MSFD_Classified!F$2:F$506,Data!$N1080,1)</f>
        <v/>
      </c>
    </row>
    <row r="1081" spans="1:19" x14ac:dyDescent="0.25">
      <c r="A1081" s="10">
        <v>10</v>
      </c>
      <c r="B1081" s="10" t="s">
        <v>593</v>
      </c>
      <c r="C1081" s="57" t="s">
        <v>593</v>
      </c>
      <c r="D1081" s="6">
        <v>1</v>
      </c>
      <c r="E1081" s="6" t="s">
        <v>20</v>
      </c>
      <c r="F1081" s="16" t="s">
        <v>594</v>
      </c>
      <c r="G1081" s="16" t="s">
        <v>25</v>
      </c>
      <c r="H1081" s="29">
        <v>0.03</v>
      </c>
      <c r="I1081" s="25">
        <v>0.6120000000000001</v>
      </c>
      <c r="J1081" s="29">
        <v>1</v>
      </c>
      <c r="K1081" s="29">
        <v>0.95530000000000004</v>
      </c>
      <c r="M1081">
        <f>MATCH(F1081,MSFD_Classified!$G$2:$G$506,0)</f>
        <v>332</v>
      </c>
      <c r="N1081">
        <v>332</v>
      </c>
      <c r="O1081" t="str">
        <f t="shared" si="16"/>
        <v>Tursiops truncatus distributional range</v>
      </c>
      <c r="P1081" t="str">
        <f>INDEX(MSFD_Classified!$G$2:$G$506,Data!$N1081,1)</f>
        <v>Tursiops truncatus distributional range</v>
      </c>
      <c r="Q1081" t="str">
        <f>INDEX(MSFD_Classified!D$2:D$506,Data!$N1081,1)</f>
        <v>D1 - Biological diversity</v>
      </c>
      <c r="R1081" t="str">
        <f>INDEX(MSFD_Classified!E$2:E$506,Data!$N1081,1)</f>
        <v>Mammals</v>
      </c>
      <c r="S1081" t="str">
        <f>INDEX(MSFD_Classified!F$2:F$506,Data!$N1081,1)</f>
        <v>Cetaceans</v>
      </c>
    </row>
    <row r="1082" spans="1:19" x14ac:dyDescent="0.25">
      <c r="A1082" s="10">
        <v>10</v>
      </c>
      <c r="B1082" s="10" t="s">
        <v>593</v>
      </c>
      <c r="C1082" s="57" t="s">
        <v>595</v>
      </c>
      <c r="D1082" s="6">
        <v>2</v>
      </c>
      <c r="E1082" s="6" t="s">
        <v>20</v>
      </c>
      <c r="F1082" s="16" t="s">
        <v>594</v>
      </c>
      <c r="G1082" s="16" t="s">
        <v>25</v>
      </c>
      <c r="H1082" s="29">
        <v>0.88</v>
      </c>
      <c r="I1082" s="25">
        <v>0.95200000000000007</v>
      </c>
      <c r="J1082" s="29">
        <v>1</v>
      </c>
      <c r="K1082" s="29">
        <v>0.98380000000000001</v>
      </c>
      <c r="M1082">
        <f>MATCH(F1082,MSFD_Classified!$G$2:$G$506,0)</f>
        <v>332</v>
      </c>
      <c r="N1082">
        <v>332</v>
      </c>
      <c r="O1082" t="str">
        <f t="shared" si="16"/>
        <v>Tursiops truncatus distributional range</v>
      </c>
      <c r="P1082" t="str">
        <f>INDEX(MSFD_Classified!$G$2:$G$506,Data!$N1082,1)</f>
        <v>Tursiops truncatus distributional range</v>
      </c>
      <c r="Q1082" t="str">
        <f>INDEX(MSFD_Classified!D$2:D$506,Data!$N1082,1)</f>
        <v>D1 - Biological diversity</v>
      </c>
      <c r="R1082" t="str">
        <f>INDEX(MSFD_Classified!E$2:E$506,Data!$N1082,1)</f>
        <v>Mammals</v>
      </c>
      <c r="S1082" t="str">
        <f>INDEX(MSFD_Classified!F$2:F$506,Data!$N1082,1)</f>
        <v>Cetaceans</v>
      </c>
    </row>
    <row r="1083" spans="1:19" x14ac:dyDescent="0.25">
      <c r="A1083" s="10">
        <v>10</v>
      </c>
      <c r="B1083" s="10" t="s">
        <v>593</v>
      </c>
      <c r="C1083" s="57" t="s">
        <v>596</v>
      </c>
      <c r="D1083" s="6">
        <v>5</v>
      </c>
      <c r="E1083" s="6" t="s">
        <v>20</v>
      </c>
      <c r="F1083" s="16" t="s">
        <v>594</v>
      </c>
      <c r="G1083" s="16" t="s">
        <v>25</v>
      </c>
      <c r="H1083" s="29">
        <v>0.82</v>
      </c>
      <c r="I1083" s="25">
        <v>0.92800000000000005</v>
      </c>
      <c r="J1083" s="29">
        <v>1</v>
      </c>
      <c r="K1083" s="29">
        <v>0.98699999999999999</v>
      </c>
      <c r="M1083">
        <f>MATCH(F1083,MSFD_Classified!$G$2:$G$506,0)</f>
        <v>332</v>
      </c>
      <c r="N1083">
        <v>332</v>
      </c>
      <c r="O1083" t="str">
        <f t="shared" si="16"/>
        <v>Tursiops truncatus distributional range</v>
      </c>
      <c r="P1083" t="str">
        <f>INDEX(MSFD_Classified!$G$2:$G$506,Data!$N1083,1)</f>
        <v>Tursiops truncatus distributional range</v>
      </c>
      <c r="Q1083" t="str">
        <f>INDEX(MSFD_Classified!D$2:D$506,Data!$N1083,1)</f>
        <v>D1 - Biological diversity</v>
      </c>
      <c r="R1083" t="str">
        <f>INDEX(MSFD_Classified!E$2:E$506,Data!$N1083,1)</f>
        <v>Mammals</v>
      </c>
      <c r="S1083" t="str">
        <f>INDEX(MSFD_Classified!F$2:F$506,Data!$N1083,1)</f>
        <v>Cetaceans</v>
      </c>
    </row>
    <row r="1084" spans="1:19" x14ac:dyDescent="0.25">
      <c r="A1084" s="10">
        <v>10</v>
      </c>
      <c r="B1084" s="10" t="s">
        <v>593</v>
      </c>
      <c r="C1084" s="57" t="s">
        <v>597</v>
      </c>
      <c r="D1084" s="6">
        <v>8</v>
      </c>
      <c r="E1084" s="6" t="s">
        <v>20</v>
      </c>
      <c r="F1084" s="16" t="s">
        <v>594</v>
      </c>
      <c r="G1084" s="16" t="s">
        <v>25</v>
      </c>
      <c r="H1084" s="29">
        <v>0.03</v>
      </c>
      <c r="I1084" s="25">
        <v>0.6120000000000001</v>
      </c>
      <c r="J1084" s="29">
        <v>1</v>
      </c>
      <c r="K1084" s="29">
        <v>0.9042</v>
      </c>
      <c r="M1084">
        <f>MATCH(F1084,MSFD_Classified!$G$2:$G$506,0)</f>
        <v>332</v>
      </c>
      <c r="N1084">
        <v>332</v>
      </c>
      <c r="O1084" t="str">
        <f t="shared" si="16"/>
        <v>Tursiops truncatus distributional range</v>
      </c>
      <c r="P1084" t="str">
        <f>INDEX(MSFD_Classified!$G$2:$G$506,Data!$N1084,1)</f>
        <v>Tursiops truncatus distributional range</v>
      </c>
      <c r="Q1084" t="str">
        <f>INDEX(MSFD_Classified!D$2:D$506,Data!$N1084,1)</f>
        <v>D1 - Biological diversity</v>
      </c>
      <c r="R1084" t="str">
        <f>INDEX(MSFD_Classified!E$2:E$506,Data!$N1084,1)</f>
        <v>Mammals</v>
      </c>
      <c r="S1084" t="str">
        <f>INDEX(MSFD_Classified!F$2:F$506,Data!$N1084,1)</f>
        <v>Cetaceans</v>
      </c>
    </row>
    <row r="1085" spans="1:19" x14ac:dyDescent="0.25">
      <c r="A1085" s="10">
        <v>10</v>
      </c>
      <c r="B1085" s="10" t="s">
        <v>593</v>
      </c>
      <c r="C1085" s="57" t="s">
        <v>593</v>
      </c>
      <c r="D1085" s="6">
        <v>1</v>
      </c>
      <c r="E1085" s="6" t="s">
        <v>20</v>
      </c>
      <c r="F1085" s="16" t="s">
        <v>598</v>
      </c>
      <c r="G1085" s="16" t="s">
        <v>25</v>
      </c>
      <c r="H1085" s="29">
        <v>0.11</v>
      </c>
      <c r="I1085" s="25">
        <v>0.26</v>
      </c>
      <c r="J1085" s="29">
        <v>0.36</v>
      </c>
      <c r="K1085" s="29">
        <v>0.17130000000000001</v>
      </c>
      <c r="M1085">
        <f>MATCH(F1085,MSFD_Classified!$G$2:$G$506,0)</f>
        <v>335</v>
      </c>
      <c r="N1085">
        <v>335</v>
      </c>
      <c r="O1085" t="str">
        <f t="shared" si="16"/>
        <v>Stenella coeruleoalba distributional range</v>
      </c>
      <c r="P1085" t="str">
        <f>INDEX(MSFD_Classified!$G$2:$G$506,Data!$N1085,1)</f>
        <v>Stenella coeruleoalba distributional range</v>
      </c>
      <c r="Q1085" t="str">
        <f>INDEX(MSFD_Classified!D$2:D$506,Data!$N1085,1)</f>
        <v>D1 - Biological diversity</v>
      </c>
      <c r="R1085" t="str">
        <f>INDEX(MSFD_Classified!E$2:E$506,Data!$N1085,1)</f>
        <v>Mammals</v>
      </c>
      <c r="S1085" t="str">
        <f>INDEX(MSFD_Classified!F$2:F$506,Data!$N1085,1)</f>
        <v>Cetaceans</v>
      </c>
    </row>
    <row r="1086" spans="1:19" x14ac:dyDescent="0.25">
      <c r="A1086" s="10">
        <v>10</v>
      </c>
      <c r="B1086" s="10" t="s">
        <v>593</v>
      </c>
      <c r="C1086" s="57" t="s">
        <v>595</v>
      </c>
      <c r="D1086" s="6">
        <v>2</v>
      </c>
      <c r="E1086" s="6" t="s">
        <v>20</v>
      </c>
      <c r="F1086" s="16" t="s">
        <v>598</v>
      </c>
      <c r="G1086" s="16" t="s">
        <v>25</v>
      </c>
      <c r="H1086" s="29">
        <v>0.11</v>
      </c>
      <c r="I1086" s="25">
        <v>0.14000000000000001</v>
      </c>
      <c r="J1086" s="29">
        <v>0.16</v>
      </c>
      <c r="K1086" s="29">
        <v>0.1328</v>
      </c>
      <c r="M1086">
        <f>MATCH(F1086,MSFD_Classified!$G$2:$G$506,0)</f>
        <v>335</v>
      </c>
      <c r="N1086">
        <v>335</v>
      </c>
      <c r="O1086" t="str">
        <f t="shared" si="16"/>
        <v>Stenella coeruleoalba distributional range</v>
      </c>
      <c r="P1086" t="str">
        <f>INDEX(MSFD_Classified!$G$2:$G$506,Data!$N1086,1)</f>
        <v>Stenella coeruleoalba distributional range</v>
      </c>
      <c r="Q1086" t="str">
        <f>INDEX(MSFD_Classified!D$2:D$506,Data!$N1086,1)</f>
        <v>D1 - Biological diversity</v>
      </c>
      <c r="R1086" t="str">
        <f>INDEX(MSFD_Classified!E$2:E$506,Data!$N1086,1)</f>
        <v>Mammals</v>
      </c>
      <c r="S1086" t="str">
        <f>INDEX(MSFD_Classified!F$2:F$506,Data!$N1086,1)</f>
        <v>Cetaceans</v>
      </c>
    </row>
    <row r="1087" spans="1:19" x14ac:dyDescent="0.25">
      <c r="A1087" s="10">
        <v>10</v>
      </c>
      <c r="B1087" s="10" t="s">
        <v>593</v>
      </c>
      <c r="C1087" s="57" t="s">
        <v>596</v>
      </c>
      <c r="D1087" s="6">
        <v>5</v>
      </c>
      <c r="E1087" s="6" t="s">
        <v>20</v>
      </c>
      <c r="F1087" s="16" t="s">
        <v>598</v>
      </c>
      <c r="G1087" s="16" t="s">
        <v>25</v>
      </c>
      <c r="H1087" s="29">
        <v>0.11</v>
      </c>
      <c r="I1087" s="25">
        <v>0.14600000000000002</v>
      </c>
      <c r="J1087" s="29">
        <v>0.17</v>
      </c>
      <c r="K1087" s="29">
        <v>0.15090000000000001</v>
      </c>
      <c r="M1087">
        <f>MATCH(F1087,MSFD_Classified!$G$2:$G$506,0)</f>
        <v>335</v>
      </c>
      <c r="N1087">
        <v>335</v>
      </c>
      <c r="O1087" t="str">
        <f t="shared" si="16"/>
        <v>Stenella coeruleoalba distributional range</v>
      </c>
      <c r="P1087" t="str">
        <f>INDEX(MSFD_Classified!$G$2:$G$506,Data!$N1087,1)</f>
        <v>Stenella coeruleoalba distributional range</v>
      </c>
      <c r="Q1087" t="str">
        <f>INDEX(MSFD_Classified!D$2:D$506,Data!$N1087,1)</f>
        <v>D1 - Biological diversity</v>
      </c>
      <c r="R1087" t="str">
        <f>INDEX(MSFD_Classified!E$2:E$506,Data!$N1087,1)</f>
        <v>Mammals</v>
      </c>
      <c r="S1087" t="str">
        <f>INDEX(MSFD_Classified!F$2:F$506,Data!$N1087,1)</f>
        <v>Cetaceans</v>
      </c>
    </row>
    <row r="1088" spans="1:19" x14ac:dyDescent="0.25">
      <c r="A1088" s="10">
        <v>10</v>
      </c>
      <c r="B1088" s="10" t="s">
        <v>593</v>
      </c>
      <c r="C1088" s="57" t="s">
        <v>597</v>
      </c>
      <c r="D1088" s="6">
        <v>8</v>
      </c>
      <c r="E1088" s="6" t="s">
        <v>20</v>
      </c>
      <c r="F1088" s="16" t="s">
        <v>598</v>
      </c>
      <c r="G1088" s="16" t="s">
        <v>25</v>
      </c>
      <c r="H1088" s="29">
        <v>0.11</v>
      </c>
      <c r="I1088" s="25">
        <v>0.26</v>
      </c>
      <c r="J1088" s="29">
        <v>0.36</v>
      </c>
      <c r="K1088" s="29">
        <v>0.2218</v>
      </c>
      <c r="M1088">
        <f>MATCH(F1088,MSFD_Classified!$G$2:$G$506,0)</f>
        <v>335</v>
      </c>
      <c r="N1088">
        <v>335</v>
      </c>
      <c r="O1088" t="str">
        <f t="shared" si="16"/>
        <v>Stenella coeruleoalba distributional range</v>
      </c>
      <c r="P1088" t="str">
        <f>INDEX(MSFD_Classified!$G$2:$G$506,Data!$N1088,1)</f>
        <v>Stenella coeruleoalba distributional range</v>
      </c>
      <c r="Q1088" t="str">
        <f>INDEX(MSFD_Classified!D$2:D$506,Data!$N1088,1)</f>
        <v>D1 - Biological diversity</v>
      </c>
      <c r="R1088" t="str">
        <f>INDEX(MSFD_Classified!E$2:E$506,Data!$N1088,1)</f>
        <v>Mammals</v>
      </c>
      <c r="S1088" t="str">
        <f>INDEX(MSFD_Classified!F$2:F$506,Data!$N1088,1)</f>
        <v>Cetaceans</v>
      </c>
    </row>
    <row r="1089" spans="1:19" x14ac:dyDescent="0.25">
      <c r="A1089" s="10">
        <v>10</v>
      </c>
      <c r="B1089" s="10" t="s">
        <v>593</v>
      </c>
      <c r="C1089" s="57" t="s">
        <v>593</v>
      </c>
      <c r="D1089" s="6">
        <v>1</v>
      </c>
      <c r="E1089" s="6" t="s">
        <v>20</v>
      </c>
      <c r="F1089" s="16" t="s">
        <v>599</v>
      </c>
      <c r="G1089" s="16" t="s">
        <v>25</v>
      </c>
      <c r="H1089" s="29">
        <v>0.17</v>
      </c>
      <c r="I1089" s="25">
        <v>0.49399999999999999</v>
      </c>
      <c r="J1089" s="29">
        <v>0.71</v>
      </c>
      <c r="K1089" s="29">
        <v>0.21429999999999999</v>
      </c>
      <c r="M1089">
        <f>MATCH(F1089,MSFD_Classified!$G$2:$G$506,0)</f>
        <v>338</v>
      </c>
      <c r="N1089">
        <v>338</v>
      </c>
      <c r="O1089" t="str">
        <f t="shared" si="16"/>
        <v>Grampus griseus distributional range</v>
      </c>
      <c r="P1089" t="str">
        <f>INDEX(MSFD_Classified!$G$2:$G$506,Data!$N1089,1)</f>
        <v>Grampus griseus distributional range</v>
      </c>
      <c r="Q1089" t="str">
        <f>INDEX(MSFD_Classified!D$2:D$506,Data!$N1089,1)</f>
        <v>D1 - Biological diversity</v>
      </c>
      <c r="R1089" t="str">
        <f>INDEX(MSFD_Classified!E$2:E$506,Data!$N1089,1)</f>
        <v>Mammals</v>
      </c>
      <c r="S1089" t="str">
        <f>INDEX(MSFD_Classified!F$2:F$506,Data!$N1089,1)</f>
        <v>Cetaceans</v>
      </c>
    </row>
    <row r="1090" spans="1:19" x14ac:dyDescent="0.25">
      <c r="A1090" s="10">
        <v>10</v>
      </c>
      <c r="B1090" s="10" t="s">
        <v>593</v>
      </c>
      <c r="C1090" s="57" t="s">
        <v>596</v>
      </c>
      <c r="D1090" s="6">
        <v>5</v>
      </c>
      <c r="E1090" s="6" t="s">
        <v>20</v>
      </c>
      <c r="F1090" s="16" t="s">
        <v>599</v>
      </c>
      <c r="G1090" s="16" t="s">
        <v>25</v>
      </c>
      <c r="H1090" s="29">
        <v>0.17</v>
      </c>
      <c r="I1090" s="25">
        <v>0.20600000000000004</v>
      </c>
      <c r="J1090" s="29">
        <v>0.23</v>
      </c>
      <c r="K1090" s="29">
        <v>0.18479999999999999</v>
      </c>
      <c r="M1090">
        <f>MATCH(F1090,MSFD_Classified!$G$2:$G$506,0)</f>
        <v>338</v>
      </c>
      <c r="N1090">
        <v>338</v>
      </c>
      <c r="O1090" t="str">
        <f t="shared" si="16"/>
        <v>Grampus griseus distributional range</v>
      </c>
      <c r="P1090" t="str">
        <f>INDEX(MSFD_Classified!$G$2:$G$506,Data!$N1090,1)</f>
        <v>Grampus griseus distributional range</v>
      </c>
      <c r="Q1090" t="str">
        <f>INDEX(MSFD_Classified!D$2:D$506,Data!$N1090,1)</f>
        <v>D1 - Biological diversity</v>
      </c>
      <c r="R1090" t="str">
        <f>INDEX(MSFD_Classified!E$2:E$506,Data!$N1090,1)</f>
        <v>Mammals</v>
      </c>
      <c r="S1090" t="str">
        <f>INDEX(MSFD_Classified!F$2:F$506,Data!$N1090,1)</f>
        <v>Cetaceans</v>
      </c>
    </row>
    <row r="1091" spans="1:19" x14ac:dyDescent="0.25">
      <c r="A1091" s="10">
        <v>10</v>
      </c>
      <c r="B1091" s="10" t="s">
        <v>593</v>
      </c>
      <c r="C1091" s="57" t="s">
        <v>597</v>
      </c>
      <c r="D1091" s="6">
        <v>8</v>
      </c>
      <c r="E1091" s="6" t="s">
        <v>20</v>
      </c>
      <c r="F1091" s="16" t="s">
        <v>599</v>
      </c>
      <c r="G1091" s="16" t="s">
        <v>25</v>
      </c>
      <c r="H1091" s="29">
        <v>0.17</v>
      </c>
      <c r="I1091" s="25">
        <v>0.49399999999999999</v>
      </c>
      <c r="J1091" s="29">
        <v>0.71</v>
      </c>
      <c r="K1091" s="29">
        <v>0.26779999999999998</v>
      </c>
      <c r="M1091">
        <f>MATCH(F1091,MSFD_Classified!$G$2:$G$506,0)</f>
        <v>338</v>
      </c>
      <c r="N1091">
        <v>338</v>
      </c>
      <c r="O1091" t="str">
        <f t="shared" ref="O1091:O1154" si="17">F1091</f>
        <v>Grampus griseus distributional range</v>
      </c>
      <c r="P1091" t="str">
        <f>INDEX(MSFD_Classified!$G$2:$G$506,Data!$N1091,1)</f>
        <v>Grampus griseus distributional range</v>
      </c>
      <c r="Q1091" t="str">
        <f>INDEX(MSFD_Classified!D$2:D$506,Data!$N1091,1)</f>
        <v>D1 - Biological diversity</v>
      </c>
      <c r="R1091" t="str">
        <f>INDEX(MSFD_Classified!E$2:E$506,Data!$N1091,1)</f>
        <v>Mammals</v>
      </c>
      <c r="S1091" t="str">
        <f>INDEX(MSFD_Classified!F$2:F$506,Data!$N1091,1)</f>
        <v>Cetaceans</v>
      </c>
    </row>
    <row r="1092" spans="1:19" x14ac:dyDescent="0.25">
      <c r="A1092" s="10">
        <v>10</v>
      </c>
      <c r="B1092" s="10" t="s">
        <v>593</v>
      </c>
      <c r="C1092" s="57" t="s">
        <v>593</v>
      </c>
      <c r="D1092" s="6">
        <v>1</v>
      </c>
      <c r="E1092" s="6" t="s">
        <v>20</v>
      </c>
      <c r="F1092" s="16" t="s">
        <v>600</v>
      </c>
      <c r="G1092" s="16" t="s">
        <v>25</v>
      </c>
      <c r="H1092" s="29">
        <v>0</v>
      </c>
      <c r="I1092" s="25">
        <v>0.60000000000000009</v>
      </c>
      <c r="J1092" s="29">
        <v>1</v>
      </c>
      <c r="K1092" s="29">
        <v>8.3000000000000004E-2</v>
      </c>
      <c r="M1092">
        <f>MATCH(F1092,MSFD_Classified!$G$2:$G$506,0)</f>
        <v>340</v>
      </c>
      <c r="N1092">
        <v>340</v>
      </c>
      <c r="O1092" t="str">
        <f t="shared" si="17"/>
        <v>Ziphius cavirostris distributional range</v>
      </c>
      <c r="P1092" t="str">
        <f>INDEX(MSFD_Classified!$G$2:$G$506,Data!$N1092,1)</f>
        <v>Ziphius cavirostris distributional range</v>
      </c>
      <c r="Q1092" t="str">
        <f>INDEX(MSFD_Classified!D$2:D$506,Data!$N1092,1)</f>
        <v>D1 - Biological diversity</v>
      </c>
      <c r="R1092" t="str">
        <f>INDEX(MSFD_Classified!E$2:E$506,Data!$N1092,1)</f>
        <v>Mammals</v>
      </c>
      <c r="S1092" t="str">
        <f>INDEX(MSFD_Classified!F$2:F$506,Data!$N1092,1)</f>
        <v>Cetaceans</v>
      </c>
    </row>
    <row r="1093" spans="1:19" x14ac:dyDescent="0.25">
      <c r="A1093" s="10">
        <v>10</v>
      </c>
      <c r="B1093" s="10" t="s">
        <v>593</v>
      </c>
      <c r="C1093" s="57" t="s">
        <v>597</v>
      </c>
      <c r="D1093" s="6">
        <v>8</v>
      </c>
      <c r="E1093" s="6" t="s">
        <v>20</v>
      </c>
      <c r="F1093" s="16" t="s">
        <v>600</v>
      </c>
      <c r="G1093" s="16" t="s">
        <v>25</v>
      </c>
      <c r="H1093" s="29">
        <v>7.0000000000000007E-2</v>
      </c>
      <c r="I1093" s="25">
        <v>0.628</v>
      </c>
      <c r="J1093" s="29">
        <v>1</v>
      </c>
      <c r="K1093" s="29">
        <v>0.97589999999999999</v>
      </c>
      <c r="M1093">
        <f>MATCH(F1093,MSFD_Classified!$G$2:$G$506,0)</f>
        <v>340</v>
      </c>
      <c r="N1093">
        <v>340</v>
      </c>
      <c r="O1093" t="str">
        <f t="shared" si="17"/>
        <v>Ziphius cavirostris distributional range</v>
      </c>
      <c r="P1093" t="str">
        <f>INDEX(MSFD_Classified!$G$2:$G$506,Data!$N1093,1)</f>
        <v>Ziphius cavirostris distributional range</v>
      </c>
      <c r="Q1093" t="str">
        <f>INDEX(MSFD_Classified!D$2:D$506,Data!$N1093,1)</f>
        <v>D1 - Biological diversity</v>
      </c>
      <c r="R1093" t="str">
        <f>INDEX(MSFD_Classified!E$2:E$506,Data!$N1093,1)</f>
        <v>Mammals</v>
      </c>
      <c r="S1093" t="str">
        <f>INDEX(MSFD_Classified!F$2:F$506,Data!$N1093,1)</f>
        <v>Cetaceans</v>
      </c>
    </row>
    <row r="1094" spans="1:19" x14ac:dyDescent="0.25">
      <c r="A1094" s="10">
        <v>10</v>
      </c>
      <c r="B1094" s="10" t="s">
        <v>593</v>
      </c>
      <c r="C1094" s="57" t="s">
        <v>593</v>
      </c>
      <c r="D1094" s="6">
        <v>1</v>
      </c>
      <c r="E1094" s="6" t="s">
        <v>20</v>
      </c>
      <c r="F1094" s="16" t="s">
        <v>795</v>
      </c>
      <c r="G1094" s="16" t="s">
        <v>601</v>
      </c>
      <c r="H1094" s="29">
        <v>3602.15</v>
      </c>
      <c r="I1094" s="25">
        <v>7328.1379999999999</v>
      </c>
      <c r="J1094" s="29">
        <v>9812.1299999999992</v>
      </c>
      <c r="K1094" s="49">
        <v>5958.8</v>
      </c>
      <c r="M1094">
        <f>MATCH(F1094,MSFD_Classified!$G$2:$G$506,0)</f>
        <v>342</v>
      </c>
      <c r="N1094">
        <v>342</v>
      </c>
      <c r="O1094" t="str">
        <f t="shared" si="17"/>
        <v>Tursiops truncatus abundance</v>
      </c>
      <c r="P1094" t="str">
        <f>INDEX(MSFD_Classified!$G$2:$G$506,Data!$N1094,1)</f>
        <v>Tursiops truncatus abundance</v>
      </c>
      <c r="Q1094" t="str">
        <f>INDEX(MSFD_Classified!D$2:D$506,Data!$N1094,1)</f>
        <v>D1 - Biological diversity</v>
      </c>
      <c r="R1094" t="str">
        <f>INDEX(MSFD_Classified!E$2:E$506,Data!$N1094,1)</f>
        <v>Mammals</v>
      </c>
      <c r="S1094" t="str">
        <f>INDEX(MSFD_Classified!F$2:F$506,Data!$N1094,1)</f>
        <v>Cetaceans</v>
      </c>
    </row>
    <row r="1095" spans="1:19" x14ac:dyDescent="0.25">
      <c r="A1095" s="10">
        <v>10</v>
      </c>
      <c r="B1095" s="10" t="s">
        <v>593</v>
      </c>
      <c r="C1095" s="57" t="s">
        <v>595</v>
      </c>
      <c r="D1095" s="6">
        <v>2</v>
      </c>
      <c r="E1095" s="6" t="s">
        <v>20</v>
      </c>
      <c r="F1095" s="16" t="s">
        <v>795</v>
      </c>
      <c r="G1095" s="16" t="s">
        <v>601</v>
      </c>
      <c r="H1095" s="29">
        <v>819.86900000000003</v>
      </c>
      <c r="I1095" s="25">
        <v>1976.1727999999998</v>
      </c>
      <c r="J1095" s="29">
        <v>2747.0419999999999</v>
      </c>
      <c r="K1095" s="29">
        <v>1831</v>
      </c>
      <c r="M1095">
        <f>MATCH(F1095,MSFD_Classified!$G$2:$G$506,0)</f>
        <v>342</v>
      </c>
      <c r="N1095">
        <v>342</v>
      </c>
      <c r="O1095" t="str">
        <f t="shared" si="17"/>
        <v>Tursiops truncatus abundance</v>
      </c>
      <c r="P1095" t="str">
        <f>INDEX(MSFD_Classified!$G$2:$G$506,Data!$N1095,1)</f>
        <v>Tursiops truncatus abundance</v>
      </c>
      <c r="Q1095" t="str">
        <f>INDEX(MSFD_Classified!D$2:D$506,Data!$N1095,1)</f>
        <v>D1 - Biological diversity</v>
      </c>
      <c r="R1095" t="str">
        <f>INDEX(MSFD_Classified!E$2:E$506,Data!$N1095,1)</f>
        <v>Mammals</v>
      </c>
      <c r="S1095" t="str">
        <f>INDEX(MSFD_Classified!F$2:F$506,Data!$N1095,1)</f>
        <v>Cetaceans</v>
      </c>
    </row>
    <row r="1096" spans="1:19" x14ac:dyDescent="0.25">
      <c r="A1096" s="10">
        <v>10</v>
      </c>
      <c r="B1096" s="10" t="s">
        <v>593</v>
      </c>
      <c r="C1096" s="57" t="s">
        <v>602</v>
      </c>
      <c r="D1096" s="6">
        <v>3</v>
      </c>
      <c r="E1096" s="6" t="s">
        <v>20</v>
      </c>
      <c r="F1096" s="16" t="s">
        <v>795</v>
      </c>
      <c r="G1096" s="16" t="s">
        <v>601</v>
      </c>
      <c r="H1096" s="29">
        <v>414.07499999999999</v>
      </c>
      <c r="I1096" s="25">
        <v>998.06639999999993</v>
      </c>
      <c r="J1096" s="29">
        <v>1387.394</v>
      </c>
      <c r="K1096" s="29">
        <v>925</v>
      </c>
      <c r="M1096">
        <f>MATCH(F1096,MSFD_Classified!$G$2:$G$506,0)</f>
        <v>342</v>
      </c>
      <c r="N1096">
        <v>342</v>
      </c>
      <c r="O1096" t="str">
        <f t="shared" si="17"/>
        <v>Tursiops truncatus abundance</v>
      </c>
      <c r="P1096" t="str">
        <f>INDEX(MSFD_Classified!$G$2:$G$506,Data!$N1096,1)</f>
        <v>Tursiops truncatus abundance</v>
      </c>
      <c r="Q1096" t="str">
        <f>INDEX(MSFD_Classified!D$2:D$506,Data!$N1096,1)</f>
        <v>D1 - Biological diversity</v>
      </c>
      <c r="R1096" t="str">
        <f>INDEX(MSFD_Classified!E$2:E$506,Data!$N1096,1)</f>
        <v>Mammals</v>
      </c>
      <c r="S1096" t="str">
        <f>INDEX(MSFD_Classified!F$2:F$506,Data!$N1096,1)</f>
        <v>Cetaceans</v>
      </c>
    </row>
    <row r="1097" spans="1:19" x14ac:dyDescent="0.25">
      <c r="A1097" s="10">
        <v>10</v>
      </c>
      <c r="B1097" s="10" t="s">
        <v>593</v>
      </c>
      <c r="C1097" s="57" t="s">
        <v>603</v>
      </c>
      <c r="D1097" s="6">
        <v>4</v>
      </c>
      <c r="E1097" s="6" t="s">
        <v>20</v>
      </c>
      <c r="F1097" s="16" t="s">
        <v>795</v>
      </c>
      <c r="G1097" s="16" t="s">
        <v>601</v>
      </c>
      <c r="H1097" s="29">
        <v>339.54199999999997</v>
      </c>
      <c r="I1097" s="25">
        <v>818.41280000000006</v>
      </c>
      <c r="J1097" s="29">
        <v>1137.6600000000001</v>
      </c>
      <c r="K1097" s="29">
        <v>758</v>
      </c>
      <c r="M1097">
        <f>MATCH(F1097,MSFD_Classified!$G$2:$G$506,0)</f>
        <v>342</v>
      </c>
      <c r="N1097">
        <v>342</v>
      </c>
      <c r="O1097" t="str">
        <f t="shared" si="17"/>
        <v>Tursiops truncatus abundance</v>
      </c>
      <c r="P1097" t="str">
        <f>INDEX(MSFD_Classified!$G$2:$G$506,Data!$N1097,1)</f>
        <v>Tursiops truncatus abundance</v>
      </c>
      <c r="Q1097" t="str">
        <f>INDEX(MSFD_Classified!D$2:D$506,Data!$N1097,1)</f>
        <v>D1 - Biological diversity</v>
      </c>
      <c r="R1097" t="str">
        <f>INDEX(MSFD_Classified!E$2:E$506,Data!$N1097,1)</f>
        <v>Mammals</v>
      </c>
      <c r="S1097" t="str">
        <f>INDEX(MSFD_Classified!F$2:F$506,Data!$N1097,1)</f>
        <v>Cetaceans</v>
      </c>
    </row>
    <row r="1098" spans="1:19" x14ac:dyDescent="0.25">
      <c r="A1098" s="10">
        <v>10</v>
      </c>
      <c r="B1098" s="10" t="s">
        <v>593</v>
      </c>
      <c r="C1098" s="57" t="s">
        <v>596</v>
      </c>
      <c r="D1098" s="6">
        <v>5</v>
      </c>
      <c r="E1098" s="6" t="s">
        <v>20</v>
      </c>
      <c r="F1098" s="16" t="s">
        <v>795</v>
      </c>
      <c r="G1098" s="16" t="s">
        <v>601</v>
      </c>
      <c r="H1098" s="29">
        <v>560.25101488497978</v>
      </c>
      <c r="I1098" s="25">
        <v>1539.6664059539921</v>
      </c>
      <c r="J1098" s="29">
        <v>2192.61</v>
      </c>
      <c r="K1098" s="29">
        <v>1100.4000000000001</v>
      </c>
      <c r="M1098">
        <f>MATCH(F1098,MSFD_Classified!$G$2:$G$506,0)</f>
        <v>342</v>
      </c>
      <c r="N1098">
        <v>342</v>
      </c>
      <c r="O1098" t="str">
        <f t="shared" si="17"/>
        <v>Tursiops truncatus abundance</v>
      </c>
      <c r="P1098" t="str">
        <f>INDEX(MSFD_Classified!$G$2:$G$506,Data!$N1098,1)</f>
        <v>Tursiops truncatus abundance</v>
      </c>
      <c r="Q1098" t="str">
        <f>INDEX(MSFD_Classified!D$2:D$506,Data!$N1098,1)</f>
        <v>D1 - Biological diversity</v>
      </c>
      <c r="R1098" t="str">
        <f>INDEX(MSFD_Classified!E$2:E$506,Data!$N1098,1)</f>
        <v>Mammals</v>
      </c>
      <c r="S1098" t="str">
        <f>INDEX(MSFD_Classified!F$2:F$506,Data!$N1098,1)</f>
        <v>Cetaceans</v>
      </c>
    </row>
    <row r="1099" spans="1:19" x14ac:dyDescent="0.25">
      <c r="A1099" s="10">
        <v>10</v>
      </c>
      <c r="B1099" s="10" t="s">
        <v>593</v>
      </c>
      <c r="C1099" s="57" t="s">
        <v>604</v>
      </c>
      <c r="D1099" s="6">
        <v>6</v>
      </c>
      <c r="E1099" s="6" t="s">
        <v>20</v>
      </c>
      <c r="F1099" s="16" t="s">
        <v>795</v>
      </c>
      <c r="G1099" s="16" t="s">
        <v>601</v>
      </c>
      <c r="H1099" s="29">
        <v>329.91880920162384</v>
      </c>
      <c r="I1099" s="25">
        <v>906.67372368064935</v>
      </c>
      <c r="J1099" s="29">
        <v>1291.1769999999999</v>
      </c>
      <c r="K1099" s="29">
        <v>648</v>
      </c>
      <c r="M1099">
        <f>MATCH(F1099,MSFD_Classified!$G$2:$G$506,0)</f>
        <v>342</v>
      </c>
      <c r="N1099">
        <v>342</v>
      </c>
      <c r="O1099" t="str">
        <f t="shared" si="17"/>
        <v>Tursiops truncatus abundance</v>
      </c>
      <c r="P1099" t="str">
        <f>INDEX(MSFD_Classified!$G$2:$G$506,Data!$N1099,1)</f>
        <v>Tursiops truncatus abundance</v>
      </c>
      <c r="Q1099" t="str">
        <f>INDEX(MSFD_Classified!D$2:D$506,Data!$N1099,1)</f>
        <v>D1 - Biological diversity</v>
      </c>
      <c r="R1099" t="str">
        <f>INDEX(MSFD_Classified!E$2:E$506,Data!$N1099,1)</f>
        <v>Mammals</v>
      </c>
      <c r="S1099" t="str">
        <f>INDEX(MSFD_Classified!F$2:F$506,Data!$N1099,1)</f>
        <v>Cetaceans</v>
      </c>
    </row>
    <row r="1100" spans="1:19" x14ac:dyDescent="0.25">
      <c r="A1100" s="10">
        <v>10</v>
      </c>
      <c r="B1100" s="10" t="s">
        <v>593</v>
      </c>
      <c r="C1100" s="57" t="s">
        <v>605</v>
      </c>
      <c r="D1100" s="6">
        <v>7</v>
      </c>
      <c r="E1100" s="6" t="s">
        <v>20</v>
      </c>
      <c r="F1100" s="16" t="s">
        <v>795</v>
      </c>
      <c r="G1100" s="16" t="s">
        <v>601</v>
      </c>
      <c r="H1100" s="29">
        <v>230.33199999999999</v>
      </c>
      <c r="I1100" s="25">
        <v>632.99259999999992</v>
      </c>
      <c r="J1100" s="29">
        <v>901.43299999999999</v>
      </c>
      <c r="K1100" s="29">
        <v>452.4</v>
      </c>
      <c r="M1100">
        <f>MATCH(F1100,MSFD_Classified!$G$2:$G$506,0)</f>
        <v>342</v>
      </c>
      <c r="N1100">
        <v>342</v>
      </c>
      <c r="O1100" t="str">
        <f t="shared" si="17"/>
        <v>Tursiops truncatus abundance</v>
      </c>
      <c r="P1100" t="str">
        <f>INDEX(MSFD_Classified!$G$2:$G$506,Data!$N1100,1)</f>
        <v>Tursiops truncatus abundance</v>
      </c>
      <c r="Q1100" t="str">
        <f>INDEX(MSFD_Classified!D$2:D$506,Data!$N1100,1)</f>
        <v>D1 - Biological diversity</v>
      </c>
      <c r="R1100" t="str">
        <f>INDEX(MSFD_Classified!E$2:E$506,Data!$N1100,1)</f>
        <v>Mammals</v>
      </c>
      <c r="S1100" t="str">
        <f>INDEX(MSFD_Classified!F$2:F$506,Data!$N1100,1)</f>
        <v>Cetaceans</v>
      </c>
    </row>
    <row r="1101" spans="1:19" x14ac:dyDescent="0.25">
      <c r="A1101" s="10">
        <v>10</v>
      </c>
      <c r="B1101" s="10" t="s">
        <v>593</v>
      </c>
      <c r="C1101" s="57" t="s">
        <v>597</v>
      </c>
      <c r="D1101" s="6">
        <v>8</v>
      </c>
      <c r="E1101" s="6" t="s">
        <v>20</v>
      </c>
      <c r="F1101" s="16" t="s">
        <v>795</v>
      </c>
      <c r="G1101" s="16" t="s">
        <v>601</v>
      </c>
      <c r="H1101" s="29">
        <v>357.41204330175918</v>
      </c>
      <c r="I1101" s="25">
        <v>982.22981732070366</v>
      </c>
      <c r="J1101" s="29">
        <v>1398.7750000000001</v>
      </c>
      <c r="K1101" s="29">
        <v>702</v>
      </c>
      <c r="M1101">
        <f>MATCH(F1101,MSFD_Classified!$G$2:$G$506,0)</f>
        <v>342</v>
      </c>
      <c r="N1101">
        <v>342</v>
      </c>
      <c r="O1101" t="str">
        <f t="shared" si="17"/>
        <v>Tursiops truncatus abundance</v>
      </c>
      <c r="P1101" t="str">
        <f>INDEX(MSFD_Classified!$G$2:$G$506,Data!$N1101,1)</f>
        <v>Tursiops truncatus abundance</v>
      </c>
      <c r="Q1101" t="str">
        <f>INDEX(MSFD_Classified!D$2:D$506,Data!$N1101,1)</f>
        <v>D1 - Biological diversity</v>
      </c>
      <c r="R1101" t="str">
        <f>INDEX(MSFD_Classified!E$2:E$506,Data!$N1101,1)</f>
        <v>Mammals</v>
      </c>
      <c r="S1101" t="str">
        <f>INDEX(MSFD_Classified!F$2:F$506,Data!$N1101,1)</f>
        <v>Cetaceans</v>
      </c>
    </row>
    <row r="1102" spans="1:19" x14ac:dyDescent="0.25">
      <c r="A1102" s="10">
        <v>10</v>
      </c>
      <c r="B1102" s="10" t="s">
        <v>593</v>
      </c>
      <c r="C1102" s="57" t="s">
        <v>606</v>
      </c>
      <c r="D1102" s="6">
        <v>9</v>
      </c>
      <c r="E1102" s="6" t="s">
        <v>20</v>
      </c>
      <c r="F1102" s="16" t="s">
        <v>795</v>
      </c>
      <c r="G1102" s="16" t="s">
        <v>601</v>
      </c>
      <c r="H1102" s="29">
        <v>263.9350473612991</v>
      </c>
      <c r="I1102" s="25">
        <v>725.33861894451957</v>
      </c>
      <c r="J1102" s="29">
        <v>1032.941</v>
      </c>
      <c r="K1102" s="29">
        <v>518.4</v>
      </c>
      <c r="M1102">
        <f>MATCH(F1102,MSFD_Classified!$G$2:$G$506,0)</f>
        <v>342</v>
      </c>
      <c r="N1102">
        <v>342</v>
      </c>
      <c r="O1102" t="str">
        <f t="shared" si="17"/>
        <v>Tursiops truncatus abundance</v>
      </c>
      <c r="P1102" t="str">
        <f>INDEX(MSFD_Classified!$G$2:$G$506,Data!$N1102,1)</f>
        <v>Tursiops truncatus abundance</v>
      </c>
      <c r="Q1102" t="str">
        <f>INDEX(MSFD_Classified!D$2:D$506,Data!$N1102,1)</f>
        <v>D1 - Biological diversity</v>
      </c>
      <c r="R1102" t="str">
        <f>INDEX(MSFD_Classified!E$2:E$506,Data!$N1102,1)</f>
        <v>Mammals</v>
      </c>
      <c r="S1102" t="str">
        <f>INDEX(MSFD_Classified!F$2:F$506,Data!$N1102,1)</f>
        <v>Cetaceans</v>
      </c>
    </row>
    <row r="1103" spans="1:19" x14ac:dyDescent="0.25">
      <c r="A1103" s="10">
        <v>10</v>
      </c>
      <c r="B1103" s="10" t="s">
        <v>593</v>
      </c>
      <c r="C1103" s="57" t="s">
        <v>607</v>
      </c>
      <c r="D1103" s="6">
        <v>10</v>
      </c>
      <c r="E1103" s="6" t="s">
        <v>20</v>
      </c>
      <c r="F1103" s="16" t="s">
        <v>795</v>
      </c>
      <c r="G1103" s="16" t="s">
        <v>601</v>
      </c>
      <c r="H1103" s="29">
        <v>93.475999999999999</v>
      </c>
      <c r="I1103" s="25">
        <v>256.89020000000005</v>
      </c>
      <c r="J1103" s="29">
        <v>365.83300000000003</v>
      </c>
      <c r="K1103" s="29">
        <v>183.6</v>
      </c>
      <c r="M1103">
        <f>MATCH(F1103,MSFD_Classified!$G$2:$G$506,0)</f>
        <v>342</v>
      </c>
      <c r="N1103">
        <v>342</v>
      </c>
      <c r="O1103" t="str">
        <f t="shared" si="17"/>
        <v>Tursiops truncatus abundance</v>
      </c>
      <c r="P1103" t="str">
        <f>INDEX(MSFD_Classified!$G$2:$G$506,Data!$N1103,1)</f>
        <v>Tursiops truncatus abundance</v>
      </c>
      <c r="Q1103" t="str">
        <f>INDEX(MSFD_Classified!D$2:D$506,Data!$N1103,1)</f>
        <v>D1 - Biological diversity</v>
      </c>
      <c r="R1103" t="str">
        <f>INDEX(MSFD_Classified!E$2:E$506,Data!$N1103,1)</f>
        <v>Mammals</v>
      </c>
      <c r="S1103" t="str">
        <f>INDEX(MSFD_Classified!F$2:F$506,Data!$N1103,1)</f>
        <v>Cetaceans</v>
      </c>
    </row>
    <row r="1104" spans="1:19" x14ac:dyDescent="0.25">
      <c r="A1104" s="10">
        <v>10</v>
      </c>
      <c r="B1104" s="10" t="s">
        <v>593</v>
      </c>
      <c r="C1104" s="57" t="s">
        <v>597</v>
      </c>
      <c r="D1104" s="6">
        <v>8</v>
      </c>
      <c r="E1104" s="6" t="s">
        <v>20</v>
      </c>
      <c r="F1104" s="16" t="s">
        <v>796</v>
      </c>
      <c r="G1104" s="16" t="s">
        <v>601</v>
      </c>
      <c r="H1104" s="29">
        <v>3382.154</v>
      </c>
      <c r="I1104" s="25">
        <v>7895.5208000000002</v>
      </c>
      <c r="J1104" s="29">
        <v>10904.432000000001</v>
      </c>
      <c r="K1104" s="29">
        <v>6072.8</v>
      </c>
      <c r="M1104">
        <f>MATCH(F1104,MSFD_Classified!$G$2:$G$506,0)</f>
        <v>352</v>
      </c>
      <c r="N1104">
        <v>352</v>
      </c>
      <c r="O1104" t="str">
        <f t="shared" si="17"/>
        <v>Stenella coeruleoalba abundance</v>
      </c>
      <c r="P1104" t="str">
        <f>INDEX(MSFD_Classified!$G$2:$G$506,Data!$N1104,1)</f>
        <v>Stenella coeruleoalba abundance</v>
      </c>
      <c r="Q1104" t="str">
        <f>INDEX(MSFD_Classified!D$2:D$506,Data!$N1104,1)</f>
        <v>D1 - Biological diversity</v>
      </c>
      <c r="R1104" t="str">
        <f>INDEX(MSFD_Classified!E$2:E$506,Data!$N1104,1)</f>
        <v>Mammals</v>
      </c>
      <c r="S1104" t="str">
        <f>INDEX(MSFD_Classified!F$2:F$506,Data!$N1104,1)</f>
        <v>Cetaceans</v>
      </c>
    </row>
    <row r="1105" spans="1:19" x14ac:dyDescent="0.25">
      <c r="A1105" s="10">
        <v>10</v>
      </c>
      <c r="B1105" s="10" t="s">
        <v>593</v>
      </c>
      <c r="C1105" s="57" t="s">
        <v>606</v>
      </c>
      <c r="D1105" s="6">
        <v>9</v>
      </c>
      <c r="E1105" s="6" t="s">
        <v>20</v>
      </c>
      <c r="F1105" s="16" t="s">
        <v>796</v>
      </c>
      <c r="G1105" s="16" t="s">
        <v>601</v>
      </c>
      <c r="H1105" s="29">
        <v>2497.5909999999999</v>
      </c>
      <c r="I1105" s="25">
        <v>5830.5382</v>
      </c>
      <c r="J1105" s="29">
        <v>8052.5029999999997</v>
      </c>
      <c r="K1105" s="29">
        <v>4484.5</v>
      </c>
      <c r="M1105">
        <f>MATCH(F1105,MSFD_Classified!$G$2:$G$506,0)</f>
        <v>352</v>
      </c>
      <c r="N1105">
        <v>352</v>
      </c>
      <c r="O1105" t="str">
        <f t="shared" si="17"/>
        <v>Stenella coeruleoalba abundance</v>
      </c>
      <c r="P1105" t="str">
        <f>INDEX(MSFD_Classified!$G$2:$G$506,Data!$N1105,1)</f>
        <v>Stenella coeruleoalba abundance</v>
      </c>
      <c r="Q1105" t="str">
        <f>INDEX(MSFD_Classified!D$2:D$506,Data!$N1105,1)</f>
        <v>D1 - Biological diversity</v>
      </c>
      <c r="R1105" t="str">
        <f>INDEX(MSFD_Classified!E$2:E$506,Data!$N1105,1)</f>
        <v>Mammals</v>
      </c>
      <c r="S1105" t="str">
        <f>INDEX(MSFD_Classified!F$2:F$506,Data!$N1105,1)</f>
        <v>Cetaceans</v>
      </c>
    </row>
    <row r="1106" spans="1:19" x14ac:dyDescent="0.25">
      <c r="A1106" s="10">
        <v>10</v>
      </c>
      <c r="B1106" s="10" t="s">
        <v>593</v>
      </c>
      <c r="C1106" s="57" t="s">
        <v>607</v>
      </c>
      <c r="D1106" s="6">
        <v>10</v>
      </c>
      <c r="E1106" s="6" t="s">
        <v>20</v>
      </c>
      <c r="F1106" s="16" t="s">
        <v>796</v>
      </c>
      <c r="G1106" s="16" t="s">
        <v>601</v>
      </c>
      <c r="H1106" s="29">
        <v>884.56299999999999</v>
      </c>
      <c r="I1106" s="25">
        <v>2064.982</v>
      </c>
      <c r="J1106" s="29">
        <v>2851.9279999999999</v>
      </c>
      <c r="K1106" s="29">
        <v>1588.2</v>
      </c>
      <c r="M1106">
        <f>MATCH(F1106,MSFD_Classified!$G$2:$G$506,0)</f>
        <v>352</v>
      </c>
      <c r="N1106">
        <v>352</v>
      </c>
      <c r="O1106" t="str">
        <f t="shared" si="17"/>
        <v>Stenella coeruleoalba abundance</v>
      </c>
      <c r="P1106" t="str">
        <f>INDEX(MSFD_Classified!$G$2:$G$506,Data!$N1106,1)</f>
        <v>Stenella coeruleoalba abundance</v>
      </c>
      <c r="Q1106" t="str">
        <f>INDEX(MSFD_Classified!D$2:D$506,Data!$N1106,1)</f>
        <v>D1 - Biological diversity</v>
      </c>
      <c r="R1106" t="str">
        <f>INDEX(MSFD_Classified!E$2:E$506,Data!$N1106,1)</f>
        <v>Mammals</v>
      </c>
      <c r="S1106" t="str">
        <f>INDEX(MSFD_Classified!F$2:F$506,Data!$N1106,1)</f>
        <v>Cetaceans</v>
      </c>
    </row>
    <row r="1107" spans="1:19" x14ac:dyDescent="0.25">
      <c r="A1107" s="10">
        <v>10</v>
      </c>
      <c r="B1107" s="10" t="s">
        <v>593</v>
      </c>
      <c r="C1107" s="57" t="s">
        <v>597</v>
      </c>
      <c r="D1107" s="6">
        <v>8</v>
      </c>
      <c r="E1107" s="6" t="s">
        <v>20</v>
      </c>
      <c r="F1107" s="16" t="s">
        <v>608</v>
      </c>
      <c r="G1107" s="16" t="s">
        <v>601</v>
      </c>
      <c r="H1107" s="29">
        <v>49.079000000000001</v>
      </c>
      <c r="I1107" s="25">
        <v>515.73320000000001</v>
      </c>
      <c r="J1107" s="29">
        <v>826.83600000000001</v>
      </c>
      <c r="K1107" s="29">
        <v>201.8</v>
      </c>
      <c r="M1107">
        <f>MATCH(F1107,MSFD_Classified!$G$2:$G$506,0)</f>
        <v>355</v>
      </c>
      <c r="N1107">
        <v>355</v>
      </c>
      <c r="O1107" t="str">
        <f t="shared" si="17"/>
        <v>Grampus griseus abundance</v>
      </c>
      <c r="P1107" t="str">
        <f>INDEX(MSFD_Classified!$G$2:$G$506,Data!$N1107,1)</f>
        <v>Grampus griseus abundance</v>
      </c>
      <c r="Q1107" t="str">
        <f>INDEX(MSFD_Classified!D$2:D$506,Data!$N1107,1)</f>
        <v>D1 - Biological diversity</v>
      </c>
      <c r="R1107" t="str">
        <f>INDEX(MSFD_Classified!E$2:E$506,Data!$N1107,1)</f>
        <v>Mammals</v>
      </c>
      <c r="S1107" t="str">
        <f>INDEX(MSFD_Classified!F$2:F$506,Data!$N1107,1)</f>
        <v>Cetaceans</v>
      </c>
    </row>
    <row r="1108" spans="1:19" x14ac:dyDescent="0.25">
      <c r="A1108" s="10">
        <v>10</v>
      </c>
      <c r="B1108" s="10" t="s">
        <v>593</v>
      </c>
      <c r="C1108" s="57" t="s">
        <v>606</v>
      </c>
      <c r="D1108" s="6">
        <v>9</v>
      </c>
      <c r="E1108" s="6" t="s">
        <v>20</v>
      </c>
      <c r="F1108" s="16" t="s">
        <v>608</v>
      </c>
      <c r="G1108" s="16" t="s">
        <v>601</v>
      </c>
      <c r="H1108" s="29">
        <v>36.243000000000002</v>
      </c>
      <c r="I1108" s="25">
        <v>380.84939999999995</v>
      </c>
      <c r="J1108" s="29">
        <v>610.58699999999999</v>
      </c>
      <c r="K1108" s="29">
        <v>149.06</v>
      </c>
      <c r="M1108">
        <f>MATCH(F1108,MSFD_Classified!$G$2:$G$506,0)</f>
        <v>355</v>
      </c>
      <c r="N1108">
        <v>355</v>
      </c>
      <c r="O1108" t="str">
        <f t="shared" si="17"/>
        <v>Grampus griseus abundance</v>
      </c>
      <c r="P1108" t="str">
        <f>INDEX(MSFD_Classified!$G$2:$G$506,Data!$N1108,1)</f>
        <v>Grampus griseus abundance</v>
      </c>
      <c r="Q1108" t="str">
        <f>INDEX(MSFD_Classified!D$2:D$506,Data!$N1108,1)</f>
        <v>D1 - Biological diversity</v>
      </c>
      <c r="R1108" t="str">
        <f>INDEX(MSFD_Classified!E$2:E$506,Data!$N1108,1)</f>
        <v>Mammals</v>
      </c>
      <c r="S1108" t="str">
        <f>INDEX(MSFD_Classified!F$2:F$506,Data!$N1108,1)</f>
        <v>Cetaceans</v>
      </c>
    </row>
    <row r="1109" spans="1:19" x14ac:dyDescent="0.25">
      <c r="A1109" s="10">
        <v>10</v>
      </c>
      <c r="B1109" s="10" t="s">
        <v>593</v>
      </c>
      <c r="C1109" s="44" t="s">
        <v>597</v>
      </c>
      <c r="D1109" s="6">
        <v>8</v>
      </c>
      <c r="E1109" s="6" t="s">
        <v>20</v>
      </c>
      <c r="F1109" s="16" t="s">
        <v>609</v>
      </c>
      <c r="G1109" s="16" t="s">
        <v>610</v>
      </c>
      <c r="H1109" s="6">
        <v>1</v>
      </c>
      <c r="I1109" s="23">
        <v>0.40000000000000008</v>
      </c>
      <c r="J1109" s="6">
        <v>0</v>
      </c>
      <c r="K1109" s="29">
        <v>0.98</v>
      </c>
      <c r="M1109">
        <f>MATCH(F1109,MSFD_Classified!$G$2:$G$506,0)</f>
        <v>357</v>
      </c>
      <c r="N1109">
        <v>357</v>
      </c>
      <c r="O1109" t="str">
        <f t="shared" si="17"/>
        <v>Ziphius cavirostris risk of exposure</v>
      </c>
      <c r="P1109" t="str">
        <f>INDEX(MSFD_Classified!$G$2:$G$506,Data!$N1109,1)</f>
        <v>Ziphius cavirostris risk of exposure</v>
      </c>
      <c r="Q1109" t="str">
        <f>INDEX(MSFD_Classified!D$2:D$506,Data!$N1109,1)</f>
        <v>D1 - Biological diversity</v>
      </c>
      <c r="R1109" t="str">
        <f>INDEX(MSFD_Classified!E$2:E$506,Data!$N1109,1)</f>
        <v>Mammals</v>
      </c>
      <c r="S1109" t="str">
        <f>INDEX(MSFD_Classified!F$2:F$506,Data!$N1109,1)</f>
        <v>Cetaceans</v>
      </c>
    </row>
    <row r="1110" spans="1:19" x14ac:dyDescent="0.25">
      <c r="A1110" s="10">
        <v>10</v>
      </c>
      <c r="B1110" s="10" t="s">
        <v>593</v>
      </c>
      <c r="C1110" s="44" t="s">
        <v>595</v>
      </c>
      <c r="D1110" s="6">
        <v>2</v>
      </c>
      <c r="E1110" s="6" t="s">
        <v>20</v>
      </c>
      <c r="F1110" s="50" t="s">
        <v>611</v>
      </c>
      <c r="G1110" s="50" t="s">
        <v>612</v>
      </c>
      <c r="H1110" s="51">
        <v>29</v>
      </c>
      <c r="I1110" s="52">
        <v>11.599999999999998</v>
      </c>
      <c r="J1110" s="51">
        <v>0</v>
      </c>
      <c r="K1110" s="51">
        <v>19</v>
      </c>
      <c r="M1110">
        <f>MATCH(F1110,MSFD_Classified!$G$2:$G$506,0)</f>
        <v>358</v>
      </c>
      <c r="N1110">
        <v>358</v>
      </c>
      <c r="O1110" t="str">
        <f t="shared" si="17"/>
        <v>Tursiops truncatus by catch</v>
      </c>
      <c r="P1110" t="str">
        <f>INDEX(MSFD_Classified!$G$2:$G$506,Data!$N1110,1)</f>
        <v>Tursiops truncatus by catch</v>
      </c>
      <c r="Q1110" t="str">
        <f>INDEX(MSFD_Classified!D$2:D$506,Data!$N1110,1)</f>
        <v>D1 - Biological diversity</v>
      </c>
      <c r="R1110" t="str">
        <f>INDEX(MSFD_Classified!E$2:E$506,Data!$N1110,1)</f>
        <v>Mammals</v>
      </c>
      <c r="S1110" t="str">
        <f>INDEX(MSFD_Classified!F$2:F$506,Data!$N1110,1)</f>
        <v>Cetaceans</v>
      </c>
    </row>
    <row r="1111" spans="1:19" x14ac:dyDescent="0.25">
      <c r="A1111" s="10">
        <v>10</v>
      </c>
      <c r="B1111" s="10" t="s">
        <v>593</v>
      </c>
      <c r="C1111" s="10" t="s">
        <v>604</v>
      </c>
      <c r="D1111" s="6">
        <v>6</v>
      </c>
      <c r="E1111" s="6" t="s">
        <v>88</v>
      </c>
      <c r="F1111" s="77" t="s">
        <v>613</v>
      </c>
      <c r="G1111" s="53" t="s">
        <v>614</v>
      </c>
      <c r="H1111" s="29">
        <v>30.11</v>
      </c>
      <c r="I1111" s="29">
        <v>33.794000000000004</v>
      </c>
      <c r="J1111" s="6">
        <v>36.25</v>
      </c>
      <c r="K1111" s="29">
        <v>31.998787242169595</v>
      </c>
      <c r="M1111">
        <f>MATCH(F1111,MSFD_Classified!$G$2:$G$506,0)</f>
        <v>359</v>
      </c>
      <c r="N1111">
        <v>359</v>
      </c>
      <c r="O1111" t="str">
        <f t="shared" si="17"/>
        <v>SALT ( 500 m from the coastline)</v>
      </c>
      <c r="P1111" t="str">
        <f>INDEX(MSFD_Classified!$G$2:$G$506,Data!$N1111,1)</f>
        <v>SALT ( 500 m from the coastline)</v>
      </c>
      <c r="Q1111" t="str">
        <f>INDEX(MSFD_Classified!D$2:D$506,Data!$N1111,1)</f>
        <v>D5 - Eutrophication</v>
      </c>
      <c r="R1111" t="str">
        <f>INDEX(MSFD_Classified!E$2:E$506,Data!$N1111,1)</f>
        <v/>
      </c>
      <c r="S1111" t="str">
        <f>INDEX(MSFD_Classified!F$2:F$506,Data!$N1111,1)</f>
        <v/>
      </c>
    </row>
    <row r="1112" spans="1:19" x14ac:dyDescent="0.25">
      <c r="A1112" s="10">
        <v>10</v>
      </c>
      <c r="B1112" s="10" t="s">
        <v>593</v>
      </c>
      <c r="C1112" s="10" t="s">
        <v>604</v>
      </c>
      <c r="D1112" s="6">
        <v>6</v>
      </c>
      <c r="E1112" s="6" t="s">
        <v>88</v>
      </c>
      <c r="F1112" s="77" t="s">
        <v>615</v>
      </c>
      <c r="G1112" s="54" t="s">
        <v>616</v>
      </c>
      <c r="H1112" s="29">
        <v>8.1300000000000008</v>
      </c>
      <c r="I1112" s="29">
        <v>8.3819999999999997</v>
      </c>
      <c r="J1112" s="6">
        <v>8.5500000000000007</v>
      </c>
      <c r="K1112" s="29">
        <v>8.3923309778456847</v>
      </c>
      <c r="M1112">
        <f>MATCH(F1112,MSFD_Classified!$G$2:$G$506,0)</f>
        <v>360</v>
      </c>
      <c r="N1112">
        <v>360</v>
      </c>
      <c r="O1112" t="str">
        <f t="shared" si="17"/>
        <v>pH ( 500 m from the coastline)</v>
      </c>
      <c r="P1112" t="str">
        <f>INDEX(MSFD_Classified!$G$2:$G$506,Data!$N1112,1)</f>
        <v>pH ( 500 m from the coastline)</v>
      </c>
      <c r="Q1112" t="str">
        <f>INDEX(MSFD_Classified!D$2:D$506,Data!$N1112,1)</f>
        <v>D5 - Eutrophication</v>
      </c>
      <c r="R1112" t="str">
        <f>INDEX(MSFD_Classified!E$2:E$506,Data!$N1112,1)</f>
        <v/>
      </c>
      <c r="S1112" t="str">
        <f>INDEX(MSFD_Classified!F$2:F$506,Data!$N1112,1)</f>
        <v/>
      </c>
    </row>
    <row r="1113" spans="1:19" x14ac:dyDescent="0.25">
      <c r="A1113" s="10">
        <v>10</v>
      </c>
      <c r="B1113" s="10" t="s">
        <v>593</v>
      </c>
      <c r="C1113" s="10" t="s">
        <v>604</v>
      </c>
      <c r="D1113" s="6">
        <v>6</v>
      </c>
      <c r="E1113" s="6" t="s">
        <v>88</v>
      </c>
      <c r="F1113" s="77" t="s">
        <v>617</v>
      </c>
      <c r="G1113" s="53" t="s">
        <v>25</v>
      </c>
      <c r="H1113" s="29">
        <v>92.26</v>
      </c>
      <c r="I1113" s="29">
        <v>102.02200000000002</v>
      </c>
      <c r="J1113" s="6">
        <v>108.53</v>
      </c>
      <c r="K1113" s="29">
        <v>99.816916539342998</v>
      </c>
      <c r="M1113">
        <f>MATCH(F1113,MSFD_Classified!$G$2:$G$506,0)</f>
        <v>361</v>
      </c>
      <c r="N1113">
        <v>361</v>
      </c>
      <c r="O1113" t="str">
        <f t="shared" si="17"/>
        <v>OX ( 500 m from the coastline)</v>
      </c>
      <c r="P1113" t="str">
        <f>INDEX(MSFD_Classified!$G$2:$G$506,Data!$N1113,1)</f>
        <v>OX ( 500 m from the coastline)</v>
      </c>
      <c r="Q1113" t="str">
        <f>INDEX(MSFD_Classified!D$2:D$506,Data!$N1113,1)</f>
        <v>D5 - Eutrophication</v>
      </c>
      <c r="R1113" t="str">
        <f>INDEX(MSFD_Classified!E$2:E$506,Data!$N1113,1)</f>
        <v/>
      </c>
      <c r="S1113" t="str">
        <f>INDEX(MSFD_Classified!F$2:F$506,Data!$N1113,1)</f>
        <v/>
      </c>
    </row>
    <row r="1114" spans="1:19" x14ac:dyDescent="0.25">
      <c r="A1114" s="10">
        <v>10</v>
      </c>
      <c r="B1114" s="10" t="s">
        <v>593</v>
      </c>
      <c r="C1114" s="10" t="s">
        <v>604</v>
      </c>
      <c r="D1114" s="6">
        <v>6</v>
      </c>
      <c r="E1114" s="62" t="s">
        <v>50</v>
      </c>
      <c r="F1114" s="77" t="s">
        <v>618</v>
      </c>
      <c r="G1114" s="53" t="s">
        <v>619</v>
      </c>
      <c r="H1114" s="29">
        <v>0.37</v>
      </c>
      <c r="I1114" s="29">
        <v>3.7239999999999998</v>
      </c>
      <c r="J1114" s="6">
        <v>5.96</v>
      </c>
      <c r="K1114" s="29">
        <v>1.9770053475935825</v>
      </c>
      <c r="M1114">
        <f>MATCH(F1114,MSFD_Classified!$G$2:$G$506,0)</f>
        <v>362</v>
      </c>
      <c r="N1114">
        <v>362</v>
      </c>
      <c r="O1114" t="str">
        <f t="shared" si="17"/>
        <v>CHL ( 500 m from the coastline)</v>
      </c>
      <c r="P1114" t="str">
        <f>INDEX(MSFD_Classified!$G$2:$G$506,Data!$N1114,1)</f>
        <v>CHL ( 500 m from the coastline)</v>
      </c>
      <c r="Q1114" t="str">
        <f>INDEX(MSFD_Classified!D$2:D$506,Data!$N1114,1)</f>
        <v>D5 - Eutrophication</v>
      </c>
      <c r="R1114" t="str">
        <f>INDEX(MSFD_Classified!E$2:E$506,Data!$N1114,1)</f>
        <v/>
      </c>
      <c r="S1114" t="str">
        <f>INDEX(MSFD_Classified!F$2:F$506,Data!$N1114,1)</f>
        <v/>
      </c>
    </row>
    <row r="1115" spans="1:19" x14ac:dyDescent="0.25">
      <c r="A1115" s="10">
        <v>10</v>
      </c>
      <c r="B1115" s="10" t="s">
        <v>593</v>
      </c>
      <c r="C1115" s="10" t="s">
        <v>604</v>
      </c>
      <c r="D1115" s="6">
        <v>6</v>
      </c>
      <c r="E1115" s="6" t="s">
        <v>88</v>
      </c>
      <c r="F1115" s="77" t="s">
        <v>620</v>
      </c>
      <c r="G1115" s="10" t="s">
        <v>621</v>
      </c>
      <c r="H1115" s="29">
        <v>5</v>
      </c>
      <c r="I1115" s="29">
        <v>27.001999999999999</v>
      </c>
      <c r="J1115" s="6">
        <v>41.67</v>
      </c>
      <c r="K1115" s="29">
        <v>11.058656417112299</v>
      </c>
      <c r="M1115">
        <f>MATCH(F1115,MSFD_Classified!$G$2:$G$506,0)</f>
        <v>363</v>
      </c>
      <c r="N1115">
        <v>363</v>
      </c>
      <c r="O1115" t="str">
        <f t="shared" si="17"/>
        <v>PHOSPHATES ( 500 m from the coastline)</v>
      </c>
      <c r="P1115" t="str">
        <f>INDEX(MSFD_Classified!$G$2:$G$506,Data!$N1115,1)</f>
        <v>PHOSPHATES ( 500 m from the coastline)</v>
      </c>
      <c r="Q1115" t="str">
        <f>INDEX(MSFD_Classified!D$2:D$506,Data!$N1115,1)</f>
        <v>D5 - Eutrophication</v>
      </c>
      <c r="R1115" t="str">
        <f>INDEX(MSFD_Classified!E$2:E$506,Data!$N1115,1)</f>
        <v/>
      </c>
      <c r="S1115" t="str">
        <f>INDEX(MSFD_Classified!F$2:F$506,Data!$N1115,1)</f>
        <v/>
      </c>
    </row>
    <row r="1116" spans="1:19" x14ac:dyDescent="0.25">
      <c r="A1116" s="10">
        <v>10</v>
      </c>
      <c r="B1116" s="10" t="s">
        <v>593</v>
      </c>
      <c r="C1116" s="10" t="s">
        <v>604</v>
      </c>
      <c r="D1116" s="6">
        <v>6</v>
      </c>
      <c r="E1116" s="6" t="s">
        <v>88</v>
      </c>
      <c r="F1116" s="77" t="s">
        <v>622</v>
      </c>
      <c r="G1116" s="10" t="s">
        <v>621</v>
      </c>
      <c r="H1116" s="29">
        <v>5.27</v>
      </c>
      <c r="I1116" s="29">
        <v>50.210000000000008</v>
      </c>
      <c r="J1116" s="6">
        <v>80.17</v>
      </c>
      <c r="K1116" s="29">
        <v>24.784959893048125</v>
      </c>
      <c r="M1116">
        <f>MATCH(F1116,MSFD_Classified!$G$2:$G$506,0)</f>
        <v>364</v>
      </c>
      <c r="N1116">
        <v>364</v>
      </c>
      <c r="O1116" t="str">
        <f t="shared" si="17"/>
        <v>P-TOT ( 500 m from the coastline)</v>
      </c>
      <c r="P1116" t="str">
        <f>INDEX(MSFD_Classified!$G$2:$G$506,Data!$N1116,1)</f>
        <v>P-TOT ( 500 m from the coastline)</v>
      </c>
      <c r="Q1116" t="str">
        <f>INDEX(MSFD_Classified!D$2:D$506,Data!$N1116,1)</f>
        <v>D5 - Eutrophication</v>
      </c>
      <c r="R1116" t="str">
        <f>INDEX(MSFD_Classified!E$2:E$506,Data!$N1116,1)</f>
        <v/>
      </c>
      <c r="S1116" t="str">
        <f>INDEX(MSFD_Classified!F$2:F$506,Data!$N1116,1)</f>
        <v/>
      </c>
    </row>
    <row r="1117" spans="1:19" x14ac:dyDescent="0.25">
      <c r="A1117" s="10">
        <v>10</v>
      </c>
      <c r="B1117" s="10" t="s">
        <v>593</v>
      </c>
      <c r="C1117" s="10" t="s">
        <v>604</v>
      </c>
      <c r="D1117" s="6">
        <v>6</v>
      </c>
      <c r="E1117" s="6" t="s">
        <v>88</v>
      </c>
      <c r="F1117" s="77" t="s">
        <v>623</v>
      </c>
      <c r="G1117" s="10" t="s">
        <v>621</v>
      </c>
      <c r="H1117" s="29">
        <v>41.82</v>
      </c>
      <c r="I1117" s="29">
        <v>288.16800000000001</v>
      </c>
      <c r="J1117" s="6">
        <v>452.4</v>
      </c>
      <c r="K1117" s="29">
        <v>229.36958556149736</v>
      </c>
      <c r="M1117">
        <f>MATCH(F1117,MSFD_Classified!$G$2:$G$506,0)</f>
        <v>365</v>
      </c>
      <c r="N1117">
        <v>365</v>
      </c>
      <c r="O1117" t="str">
        <f t="shared" si="17"/>
        <v>NITRATES ( 500 m from the coastline)</v>
      </c>
      <c r="P1117" t="str">
        <f>INDEX(MSFD_Classified!$G$2:$G$506,Data!$N1117,1)</f>
        <v>NITRATES ( 500 m from the coastline)</v>
      </c>
      <c r="Q1117" t="str">
        <f>INDEX(MSFD_Classified!D$2:D$506,Data!$N1117,1)</f>
        <v>D5 - Eutrophication</v>
      </c>
      <c r="R1117" t="str">
        <f>INDEX(MSFD_Classified!E$2:E$506,Data!$N1117,1)</f>
        <v/>
      </c>
      <c r="S1117" t="str">
        <f>INDEX(MSFD_Classified!F$2:F$506,Data!$N1117,1)</f>
        <v/>
      </c>
    </row>
    <row r="1118" spans="1:19" x14ac:dyDescent="0.25">
      <c r="A1118" s="10">
        <v>10</v>
      </c>
      <c r="B1118" s="10" t="s">
        <v>593</v>
      </c>
      <c r="C1118" s="10" t="s">
        <v>604</v>
      </c>
      <c r="D1118" s="6">
        <v>6</v>
      </c>
      <c r="E1118" s="6" t="s">
        <v>88</v>
      </c>
      <c r="F1118" s="77" t="s">
        <v>624</v>
      </c>
      <c r="G1118" s="10" t="s">
        <v>621</v>
      </c>
      <c r="H1118" s="29">
        <v>5.09</v>
      </c>
      <c r="I1118" s="29">
        <v>51.433999999999997</v>
      </c>
      <c r="J1118" s="6">
        <v>82.33</v>
      </c>
      <c r="K1118" s="29">
        <v>20.745554812834225</v>
      </c>
      <c r="M1118">
        <f>MATCH(F1118,MSFD_Classified!$G$2:$G$506,0)</f>
        <v>366</v>
      </c>
      <c r="N1118">
        <v>366</v>
      </c>
      <c r="O1118" t="str">
        <f t="shared" si="17"/>
        <v>NITRITES ( 500 m from the coastline)</v>
      </c>
      <c r="P1118" t="str">
        <f>INDEX(MSFD_Classified!$G$2:$G$506,Data!$N1118,1)</f>
        <v>NITRITES ( 500 m from the coastline)</v>
      </c>
      <c r="Q1118" t="str">
        <f>INDEX(MSFD_Classified!D$2:D$506,Data!$N1118,1)</f>
        <v>D5 - Eutrophication</v>
      </c>
      <c r="R1118" t="str">
        <f>INDEX(MSFD_Classified!E$2:E$506,Data!$N1118,1)</f>
        <v/>
      </c>
      <c r="S1118" t="str">
        <f>INDEX(MSFD_Classified!F$2:F$506,Data!$N1118,1)</f>
        <v/>
      </c>
    </row>
    <row r="1119" spans="1:19" x14ac:dyDescent="0.25">
      <c r="A1119" s="10">
        <v>10</v>
      </c>
      <c r="B1119" s="10" t="s">
        <v>593</v>
      </c>
      <c r="C1119" s="10" t="s">
        <v>604</v>
      </c>
      <c r="D1119" s="6">
        <v>6</v>
      </c>
      <c r="E1119" s="6" t="s">
        <v>88</v>
      </c>
      <c r="F1119" s="77" t="s">
        <v>625</v>
      </c>
      <c r="G1119" s="10" t="s">
        <v>621</v>
      </c>
      <c r="H1119" s="29">
        <v>10</v>
      </c>
      <c r="I1119" s="29">
        <v>22.816000000000003</v>
      </c>
      <c r="J1119" s="6">
        <v>31.36</v>
      </c>
      <c r="K1119" s="29">
        <v>15.346702317290552</v>
      </c>
      <c r="M1119">
        <f>MATCH(F1119,MSFD_Classified!$G$2:$G$506,0)</f>
        <v>367</v>
      </c>
      <c r="N1119">
        <v>367</v>
      </c>
      <c r="O1119" t="str">
        <f t="shared" si="17"/>
        <v>NH3 ( 500 m from the coastline)</v>
      </c>
      <c r="P1119" t="str">
        <f>INDEX(MSFD_Classified!$G$2:$G$506,Data!$N1119,1)</f>
        <v>NH3 ( 500 m from the coastline)</v>
      </c>
      <c r="Q1119" t="str">
        <f>INDEX(MSFD_Classified!D$2:D$506,Data!$N1119,1)</f>
        <v>D5 - Eutrophication</v>
      </c>
      <c r="R1119" t="str">
        <f>INDEX(MSFD_Classified!E$2:E$506,Data!$N1119,1)</f>
        <v/>
      </c>
      <c r="S1119" t="str">
        <f>INDEX(MSFD_Classified!F$2:F$506,Data!$N1119,1)</f>
        <v/>
      </c>
    </row>
    <row r="1120" spans="1:19" x14ac:dyDescent="0.25">
      <c r="A1120" s="10">
        <v>10</v>
      </c>
      <c r="B1120" s="10" t="s">
        <v>593</v>
      </c>
      <c r="C1120" s="10" t="s">
        <v>604</v>
      </c>
      <c r="D1120" s="6">
        <v>6</v>
      </c>
      <c r="E1120" s="6" t="s">
        <v>88</v>
      </c>
      <c r="F1120" s="77" t="s">
        <v>626</v>
      </c>
      <c r="G1120" s="10" t="s">
        <v>621</v>
      </c>
      <c r="H1120" s="29">
        <v>104.25</v>
      </c>
      <c r="I1120" s="29">
        <v>325.98</v>
      </c>
      <c r="J1120" s="6">
        <v>473.8</v>
      </c>
      <c r="K1120" s="29">
        <v>237.796875</v>
      </c>
      <c r="M1120">
        <f>MATCH(F1120,MSFD_Classified!$G$2:$G$506,0)</f>
        <v>368</v>
      </c>
      <c r="N1120">
        <v>368</v>
      </c>
      <c r="O1120" t="str">
        <f t="shared" si="17"/>
        <v>N inorg ( 500 m from the coastline)</v>
      </c>
      <c r="P1120" t="str">
        <f>INDEX(MSFD_Classified!$G$2:$G$506,Data!$N1120,1)</f>
        <v>N inorg ( 500 m from the coastline)</v>
      </c>
      <c r="Q1120" t="str">
        <f>INDEX(MSFD_Classified!D$2:D$506,Data!$N1120,1)</f>
        <v>D5 - Eutrophication</v>
      </c>
      <c r="R1120" t="str">
        <f>INDEX(MSFD_Classified!E$2:E$506,Data!$N1120,1)</f>
        <v/>
      </c>
      <c r="S1120" t="str">
        <f>INDEX(MSFD_Classified!F$2:F$506,Data!$N1120,1)</f>
        <v/>
      </c>
    </row>
    <row r="1121" spans="1:19" x14ac:dyDescent="0.25">
      <c r="A1121" s="10">
        <v>10</v>
      </c>
      <c r="B1121" s="10" t="s">
        <v>593</v>
      </c>
      <c r="C1121" s="10" t="s">
        <v>604</v>
      </c>
      <c r="D1121" s="6">
        <v>6</v>
      </c>
      <c r="E1121" s="6" t="s">
        <v>88</v>
      </c>
      <c r="F1121" s="77" t="s">
        <v>627</v>
      </c>
      <c r="G1121" s="10" t="s">
        <v>621</v>
      </c>
      <c r="H1121" s="29">
        <v>125</v>
      </c>
      <c r="I1121" s="29">
        <v>496.01599999999996</v>
      </c>
      <c r="J1121" s="6">
        <v>743.36</v>
      </c>
      <c r="K1121" s="29">
        <v>442.9025641025641</v>
      </c>
      <c r="M1121">
        <f>MATCH(F1121,MSFD_Classified!$G$2:$G$506,0)</f>
        <v>369</v>
      </c>
      <c r="N1121">
        <v>369</v>
      </c>
      <c r="O1121" t="str">
        <f t="shared" si="17"/>
        <v>N TOT ( 500 m from the coastline)</v>
      </c>
      <c r="P1121" t="str">
        <f>INDEX(MSFD_Classified!$G$2:$G$506,Data!$N1121,1)</f>
        <v>N TOT ( 500 m from the coastline)</v>
      </c>
      <c r="Q1121" t="str">
        <f>INDEX(MSFD_Classified!D$2:D$506,Data!$N1121,1)</f>
        <v>D5 - Eutrophication</v>
      </c>
      <c r="R1121" t="str">
        <f>INDEX(MSFD_Classified!E$2:E$506,Data!$N1121,1)</f>
        <v/>
      </c>
      <c r="S1121" t="str">
        <f>INDEX(MSFD_Classified!F$2:F$506,Data!$N1121,1)</f>
        <v/>
      </c>
    </row>
    <row r="1122" spans="1:19" x14ac:dyDescent="0.25">
      <c r="A1122" s="10">
        <v>10</v>
      </c>
      <c r="B1122" s="10" t="s">
        <v>593</v>
      </c>
      <c r="C1122" s="10" t="s">
        <v>604</v>
      </c>
      <c r="D1122" s="6">
        <v>6</v>
      </c>
      <c r="E1122" s="6" t="s">
        <v>88</v>
      </c>
      <c r="F1122" s="77" t="s">
        <v>628</v>
      </c>
      <c r="G1122" s="10" t="s">
        <v>621</v>
      </c>
      <c r="H1122" s="29">
        <v>782</v>
      </c>
      <c r="I1122" s="29">
        <v>1166.6000000000001</v>
      </c>
      <c r="J1122" s="6">
        <v>1423</v>
      </c>
      <c r="K1122" s="29">
        <v>1034.125</v>
      </c>
      <c r="M1122">
        <f>MATCH(F1122,MSFD_Classified!$G$2:$G$506,0)</f>
        <v>370</v>
      </c>
      <c r="N1122">
        <v>370</v>
      </c>
      <c r="O1122" t="str">
        <f t="shared" si="17"/>
        <v>SiO4 ( 500 m from the coastline)</v>
      </c>
      <c r="P1122" t="str">
        <f>INDEX(MSFD_Classified!$G$2:$G$506,Data!$N1122,1)</f>
        <v>SiO4 ( 500 m from the coastline)</v>
      </c>
      <c r="Q1122" t="str">
        <f>INDEX(MSFD_Classified!D$2:D$506,Data!$N1122,1)</f>
        <v>D5 - Eutrophication</v>
      </c>
      <c r="R1122" t="str">
        <f>INDEX(MSFD_Classified!E$2:E$506,Data!$N1122,1)</f>
        <v/>
      </c>
      <c r="S1122" t="str">
        <f>INDEX(MSFD_Classified!F$2:F$506,Data!$N1122,1)</f>
        <v/>
      </c>
    </row>
    <row r="1123" spans="1:19" x14ac:dyDescent="0.25">
      <c r="A1123" s="10">
        <v>10</v>
      </c>
      <c r="B1123" s="10" t="s">
        <v>593</v>
      </c>
      <c r="C1123" s="10" t="s">
        <v>604</v>
      </c>
      <c r="D1123" s="6">
        <v>6</v>
      </c>
      <c r="E1123" s="6" t="s">
        <v>88</v>
      </c>
      <c r="F1123" s="77" t="s">
        <v>629</v>
      </c>
      <c r="G1123" s="10" t="s">
        <v>621</v>
      </c>
      <c r="H1123" s="29">
        <v>146.94</v>
      </c>
      <c r="I1123" s="29">
        <v>503.25599999999997</v>
      </c>
      <c r="J1123" s="6">
        <v>740.8</v>
      </c>
      <c r="K1123" s="29">
        <v>311.69566761363632</v>
      </c>
      <c r="M1123">
        <f>MATCH(F1123,MSFD_Classified!$G$2:$G$506,0)</f>
        <v>371</v>
      </c>
      <c r="N1123">
        <v>371</v>
      </c>
      <c r="O1123" t="str">
        <f t="shared" si="17"/>
        <v>SiO2 ( 500 m from the coastline)</v>
      </c>
      <c r="P1123" t="str">
        <f>INDEX(MSFD_Classified!$G$2:$G$506,Data!$N1123,1)</f>
        <v>SiO2 ( 500 m from the coastline)</v>
      </c>
      <c r="Q1123" t="str">
        <f>INDEX(MSFD_Classified!D$2:D$506,Data!$N1123,1)</f>
        <v>D5 - Eutrophication</v>
      </c>
      <c r="R1123" t="str">
        <f>INDEX(MSFD_Classified!E$2:E$506,Data!$N1123,1)</f>
        <v/>
      </c>
      <c r="S1123" t="str">
        <f>INDEX(MSFD_Classified!F$2:F$506,Data!$N1123,1)</f>
        <v/>
      </c>
    </row>
    <row r="1124" spans="1:19" x14ac:dyDescent="0.25">
      <c r="A1124" s="10">
        <v>10</v>
      </c>
      <c r="B1124" s="10" t="s">
        <v>593</v>
      </c>
      <c r="C1124" s="10" t="s">
        <v>604</v>
      </c>
      <c r="D1124" s="6">
        <v>6</v>
      </c>
      <c r="E1124" s="6" t="s">
        <v>88</v>
      </c>
      <c r="F1124" s="77" t="s">
        <v>630</v>
      </c>
      <c r="G1124" s="6" t="s">
        <v>183</v>
      </c>
      <c r="H1124" s="29">
        <v>1.43</v>
      </c>
      <c r="I1124" s="29">
        <v>1.9459999999999997</v>
      </c>
      <c r="J1124" s="6">
        <v>2.29</v>
      </c>
      <c r="K1124" s="29">
        <v>1.8007102272727273</v>
      </c>
      <c r="M1124">
        <f>MATCH(F1124,MSFD_Classified!$G$2:$G$506,0)</f>
        <v>372</v>
      </c>
      <c r="N1124">
        <v>372</v>
      </c>
      <c r="O1124" t="str">
        <f t="shared" si="17"/>
        <v>Secchi depth ( 500 m from the coastline)</v>
      </c>
      <c r="P1124" t="str">
        <f>INDEX(MSFD_Classified!$G$2:$G$506,Data!$N1124,1)</f>
        <v>Secchi depth ( 500 m from the coastline)</v>
      </c>
      <c r="Q1124" t="str">
        <f>INDEX(MSFD_Classified!D$2:D$506,Data!$N1124,1)</f>
        <v>D5 - Eutrophication</v>
      </c>
      <c r="R1124" t="str">
        <f>INDEX(MSFD_Classified!E$2:E$506,Data!$N1124,1)</f>
        <v/>
      </c>
      <c r="S1124" t="str">
        <f>INDEX(MSFD_Classified!F$2:F$506,Data!$N1124,1)</f>
        <v/>
      </c>
    </row>
    <row r="1125" spans="1:19" x14ac:dyDescent="0.25">
      <c r="A1125" s="10">
        <v>10</v>
      </c>
      <c r="B1125" s="10" t="s">
        <v>593</v>
      </c>
      <c r="C1125" s="10" t="s">
        <v>604</v>
      </c>
      <c r="D1125" s="6">
        <v>6</v>
      </c>
      <c r="E1125" s="6" t="s">
        <v>88</v>
      </c>
      <c r="F1125" s="77" t="s">
        <v>631</v>
      </c>
      <c r="G1125" s="53" t="s">
        <v>614</v>
      </c>
      <c r="H1125" s="29">
        <v>29.69</v>
      </c>
      <c r="I1125" s="29">
        <v>33.74</v>
      </c>
      <c r="J1125" s="6">
        <v>36.44</v>
      </c>
      <c r="K1125" s="29">
        <v>31.992699724517912</v>
      </c>
      <c r="M1125">
        <f>MATCH(F1125,MSFD_Classified!$G$2:$G$506,0)</f>
        <v>373</v>
      </c>
      <c r="N1125">
        <v>373</v>
      </c>
      <c r="O1125" t="str">
        <f t="shared" si="17"/>
        <v>SALT (1000 m from the coastline)</v>
      </c>
      <c r="P1125" t="str">
        <f>INDEX(MSFD_Classified!$G$2:$G$506,Data!$N1125,1)</f>
        <v>SALT (1000 m from the coastline)</v>
      </c>
      <c r="Q1125" t="str">
        <f>INDEX(MSFD_Classified!D$2:D$506,Data!$N1125,1)</f>
        <v>D5 - Eutrophication</v>
      </c>
      <c r="R1125" t="str">
        <f>INDEX(MSFD_Classified!E$2:E$506,Data!$N1125,1)</f>
        <v/>
      </c>
      <c r="S1125" t="str">
        <f>INDEX(MSFD_Classified!F$2:F$506,Data!$N1125,1)</f>
        <v/>
      </c>
    </row>
    <row r="1126" spans="1:19" x14ac:dyDescent="0.25">
      <c r="A1126" s="10">
        <v>10</v>
      </c>
      <c r="B1126" s="10" t="s">
        <v>593</v>
      </c>
      <c r="C1126" s="10" t="s">
        <v>604</v>
      </c>
      <c r="D1126" s="6">
        <v>6</v>
      </c>
      <c r="E1126" s="6" t="s">
        <v>88</v>
      </c>
      <c r="F1126" s="77" t="s">
        <v>632</v>
      </c>
      <c r="G1126" s="54" t="s">
        <v>616</v>
      </c>
      <c r="H1126" s="29">
        <v>8.14</v>
      </c>
      <c r="I1126" s="29">
        <v>8.3980000000000015</v>
      </c>
      <c r="J1126" s="6">
        <v>8.57</v>
      </c>
      <c r="K1126" s="29">
        <v>8.4238488783943346</v>
      </c>
      <c r="M1126">
        <f>MATCH(F1126,MSFD_Classified!$G$2:$G$506,0)</f>
        <v>374</v>
      </c>
      <c r="N1126">
        <v>374</v>
      </c>
      <c r="O1126" t="str">
        <f t="shared" si="17"/>
        <v>pH (1000 m from the coastline)</v>
      </c>
      <c r="P1126" t="str">
        <f>INDEX(MSFD_Classified!$G$2:$G$506,Data!$N1126,1)</f>
        <v>pH (1000 m from the coastline)</v>
      </c>
      <c r="Q1126" t="str">
        <f>INDEX(MSFD_Classified!D$2:D$506,Data!$N1126,1)</f>
        <v>D5 - Eutrophication</v>
      </c>
      <c r="R1126" t="str">
        <f>INDEX(MSFD_Classified!E$2:E$506,Data!$N1126,1)</f>
        <v/>
      </c>
      <c r="S1126" t="str">
        <f>INDEX(MSFD_Classified!F$2:F$506,Data!$N1126,1)</f>
        <v/>
      </c>
    </row>
    <row r="1127" spans="1:19" x14ac:dyDescent="0.25">
      <c r="A1127" s="10">
        <v>10</v>
      </c>
      <c r="B1127" s="10" t="s">
        <v>593</v>
      </c>
      <c r="C1127" s="10" t="s">
        <v>604</v>
      </c>
      <c r="D1127" s="6">
        <v>6</v>
      </c>
      <c r="E1127" s="6" t="s">
        <v>88</v>
      </c>
      <c r="F1127" s="77" t="s">
        <v>633</v>
      </c>
      <c r="G1127" s="6" t="s">
        <v>25</v>
      </c>
      <c r="H1127" s="29">
        <v>95.61</v>
      </c>
      <c r="I1127" s="29">
        <v>103.67999999999999</v>
      </c>
      <c r="J1127" s="6">
        <v>109.06</v>
      </c>
      <c r="K1127" s="29">
        <v>103.69822904368358</v>
      </c>
      <c r="M1127">
        <f>MATCH(F1127,MSFD_Classified!$G$2:$G$506,0)</f>
        <v>375</v>
      </c>
      <c r="N1127">
        <v>375</v>
      </c>
      <c r="O1127" t="str">
        <f t="shared" si="17"/>
        <v>OX (1000 m from the coastline)</v>
      </c>
      <c r="P1127" t="str">
        <f>INDEX(MSFD_Classified!$G$2:$G$506,Data!$N1127,1)</f>
        <v>OX (1000 m from the coastline)</v>
      </c>
      <c r="Q1127" t="str">
        <f>INDEX(MSFD_Classified!D$2:D$506,Data!$N1127,1)</f>
        <v>D5 - Eutrophication</v>
      </c>
      <c r="R1127" t="str">
        <f>INDEX(MSFD_Classified!E$2:E$506,Data!$N1127,1)</f>
        <v/>
      </c>
      <c r="S1127" t="str">
        <f>INDEX(MSFD_Classified!F$2:F$506,Data!$N1127,1)</f>
        <v/>
      </c>
    </row>
    <row r="1128" spans="1:19" x14ac:dyDescent="0.25">
      <c r="A1128" s="10">
        <v>10</v>
      </c>
      <c r="B1128" s="10" t="s">
        <v>593</v>
      </c>
      <c r="C1128" s="10" t="s">
        <v>604</v>
      </c>
      <c r="D1128" s="6">
        <v>6</v>
      </c>
      <c r="E1128" s="62" t="s">
        <v>50</v>
      </c>
      <c r="F1128" s="77" t="s">
        <v>634</v>
      </c>
      <c r="G1128" s="53" t="s">
        <v>619</v>
      </c>
      <c r="H1128" s="29">
        <v>0.49</v>
      </c>
      <c r="I1128" s="29">
        <v>2.2780000000000005</v>
      </c>
      <c r="J1128" s="6">
        <v>3.47</v>
      </c>
      <c r="K1128" s="29">
        <v>1.6511216056670603</v>
      </c>
      <c r="M1128">
        <f>MATCH(F1128,MSFD_Classified!$G$2:$G$506,0)</f>
        <v>376</v>
      </c>
      <c r="N1128">
        <v>376</v>
      </c>
      <c r="O1128" t="str">
        <f t="shared" si="17"/>
        <v>CHL (1000 m from the coastline)</v>
      </c>
      <c r="P1128" t="str">
        <f>INDEX(MSFD_Classified!$G$2:$G$506,Data!$N1128,1)</f>
        <v>CHL (1000 m from the coastline)</v>
      </c>
      <c r="Q1128" t="str">
        <f>INDEX(MSFD_Classified!D$2:D$506,Data!$N1128,1)</f>
        <v>D5 - Eutrophication</v>
      </c>
      <c r="R1128" t="str">
        <f>INDEX(MSFD_Classified!E$2:E$506,Data!$N1128,1)</f>
        <v/>
      </c>
      <c r="S1128" t="str">
        <f>INDEX(MSFD_Classified!F$2:F$506,Data!$N1128,1)</f>
        <v/>
      </c>
    </row>
    <row r="1129" spans="1:19" x14ac:dyDescent="0.25">
      <c r="A1129" s="10">
        <v>10</v>
      </c>
      <c r="B1129" s="10" t="s">
        <v>593</v>
      </c>
      <c r="C1129" s="10" t="s">
        <v>604</v>
      </c>
      <c r="D1129" s="6">
        <v>6</v>
      </c>
      <c r="E1129" s="6" t="s">
        <v>88</v>
      </c>
      <c r="F1129" s="77" t="s">
        <v>635</v>
      </c>
      <c r="G1129" s="10" t="s">
        <v>621</v>
      </c>
      <c r="H1129" s="29">
        <v>5</v>
      </c>
      <c r="I1129" s="29">
        <v>19.802000000000003</v>
      </c>
      <c r="J1129" s="6">
        <v>29.67</v>
      </c>
      <c r="K1129" s="29">
        <v>11.415151515151514</v>
      </c>
      <c r="M1129">
        <f>MATCH(F1129,MSFD_Classified!$G$2:$G$506,0)</f>
        <v>377</v>
      </c>
      <c r="N1129">
        <v>377</v>
      </c>
      <c r="O1129" t="str">
        <f t="shared" si="17"/>
        <v>PHOSPHATES (1000 m from the coastline)</v>
      </c>
      <c r="P1129" t="str">
        <f>INDEX(MSFD_Classified!$G$2:$G$506,Data!$N1129,1)</f>
        <v>PHOSPHATES (1000 m from the coastline)</v>
      </c>
      <c r="Q1129" t="str">
        <f>INDEX(MSFD_Classified!D$2:D$506,Data!$N1129,1)</f>
        <v>D5 - Eutrophication</v>
      </c>
      <c r="R1129" t="str">
        <f>INDEX(MSFD_Classified!E$2:E$506,Data!$N1129,1)</f>
        <v/>
      </c>
      <c r="S1129" t="str">
        <f>INDEX(MSFD_Classified!F$2:F$506,Data!$N1129,1)</f>
        <v/>
      </c>
    </row>
    <row r="1130" spans="1:19" x14ac:dyDescent="0.25">
      <c r="A1130" s="10">
        <v>10</v>
      </c>
      <c r="B1130" s="10" t="s">
        <v>593</v>
      </c>
      <c r="C1130" s="10" t="s">
        <v>604</v>
      </c>
      <c r="D1130" s="6">
        <v>6</v>
      </c>
      <c r="E1130" s="6" t="s">
        <v>88</v>
      </c>
      <c r="F1130" s="77" t="s">
        <v>636</v>
      </c>
      <c r="G1130" s="10" t="s">
        <v>621</v>
      </c>
      <c r="H1130" s="29">
        <v>5.55</v>
      </c>
      <c r="I1130" s="29">
        <v>24.317999999999998</v>
      </c>
      <c r="J1130" s="6">
        <v>36.83</v>
      </c>
      <c r="K1130" s="29">
        <v>19.943526170798894</v>
      </c>
      <c r="M1130">
        <f>MATCH(F1130,MSFD_Classified!$G$2:$G$506,0)</f>
        <v>378</v>
      </c>
      <c r="N1130">
        <v>378</v>
      </c>
      <c r="O1130" t="str">
        <f t="shared" si="17"/>
        <v>P-TOT (1000 m from the coastline)</v>
      </c>
      <c r="P1130" t="str">
        <f>INDEX(MSFD_Classified!$G$2:$G$506,Data!$N1130,1)</f>
        <v>P-TOT (1000 m from the coastline)</v>
      </c>
      <c r="Q1130" t="str">
        <f>INDEX(MSFD_Classified!D$2:D$506,Data!$N1130,1)</f>
        <v>D5 - Eutrophication</v>
      </c>
      <c r="R1130" t="str">
        <f>INDEX(MSFD_Classified!E$2:E$506,Data!$N1130,1)</f>
        <v/>
      </c>
      <c r="S1130" t="str">
        <f>INDEX(MSFD_Classified!F$2:F$506,Data!$N1130,1)</f>
        <v/>
      </c>
    </row>
    <row r="1131" spans="1:19" x14ac:dyDescent="0.25">
      <c r="A1131" s="10">
        <v>10</v>
      </c>
      <c r="B1131" s="10" t="s">
        <v>593</v>
      </c>
      <c r="C1131" s="10" t="s">
        <v>604</v>
      </c>
      <c r="D1131" s="6">
        <v>6</v>
      </c>
      <c r="E1131" s="6" t="s">
        <v>88</v>
      </c>
      <c r="F1131" s="77" t="s">
        <v>637</v>
      </c>
      <c r="G1131" s="10" t="s">
        <v>621</v>
      </c>
      <c r="H1131" s="29">
        <v>37.36</v>
      </c>
      <c r="I1131" s="29">
        <v>205.624</v>
      </c>
      <c r="J1131" s="6">
        <v>317.8</v>
      </c>
      <c r="K1131" s="29">
        <v>202.70881542699723</v>
      </c>
      <c r="M1131">
        <f>MATCH(F1131,MSFD_Classified!$G$2:$G$506,0)</f>
        <v>379</v>
      </c>
      <c r="N1131">
        <v>379</v>
      </c>
      <c r="O1131" t="str">
        <f t="shared" si="17"/>
        <v>NITRATES (1000 m from the coastline)</v>
      </c>
      <c r="P1131" t="str">
        <f>INDEX(MSFD_Classified!$G$2:$G$506,Data!$N1131,1)</f>
        <v>NITRATES (1000 m from the coastline)</v>
      </c>
      <c r="Q1131" t="str">
        <f>INDEX(MSFD_Classified!D$2:D$506,Data!$N1131,1)</f>
        <v>D5 - Eutrophication</v>
      </c>
      <c r="R1131" t="str">
        <f>INDEX(MSFD_Classified!E$2:E$506,Data!$N1131,1)</f>
        <v/>
      </c>
      <c r="S1131" t="str">
        <f>INDEX(MSFD_Classified!F$2:F$506,Data!$N1131,1)</f>
        <v/>
      </c>
    </row>
    <row r="1132" spans="1:19" x14ac:dyDescent="0.25">
      <c r="A1132" s="10">
        <v>10</v>
      </c>
      <c r="B1132" s="10" t="s">
        <v>593</v>
      </c>
      <c r="C1132" s="10" t="s">
        <v>604</v>
      </c>
      <c r="D1132" s="6">
        <v>6</v>
      </c>
      <c r="E1132" s="6" t="s">
        <v>88</v>
      </c>
      <c r="F1132" s="77" t="s">
        <v>638</v>
      </c>
      <c r="G1132" s="10" t="s">
        <v>621</v>
      </c>
      <c r="H1132" s="29">
        <v>5.09</v>
      </c>
      <c r="I1132" s="29">
        <v>50.533999999999992</v>
      </c>
      <c r="J1132" s="6">
        <v>80.83</v>
      </c>
      <c r="K1132" s="29">
        <v>27.756749311294765</v>
      </c>
      <c r="M1132">
        <f>MATCH(F1132,MSFD_Classified!$G$2:$G$506,0)</f>
        <v>380</v>
      </c>
      <c r="N1132">
        <v>380</v>
      </c>
      <c r="O1132" t="str">
        <f t="shared" si="17"/>
        <v>NITRITES (1000 m from the coastline)</v>
      </c>
      <c r="P1132" t="str">
        <f>INDEX(MSFD_Classified!$G$2:$G$506,Data!$N1132,1)</f>
        <v>NITRITES (1000 m from the coastline)</v>
      </c>
      <c r="Q1132" t="str">
        <f>INDEX(MSFD_Classified!D$2:D$506,Data!$N1132,1)</f>
        <v>D5 - Eutrophication</v>
      </c>
      <c r="R1132" t="str">
        <f>INDEX(MSFD_Classified!E$2:E$506,Data!$N1132,1)</f>
        <v/>
      </c>
      <c r="S1132" t="str">
        <f>INDEX(MSFD_Classified!F$2:F$506,Data!$N1132,1)</f>
        <v/>
      </c>
    </row>
    <row r="1133" spans="1:19" x14ac:dyDescent="0.25">
      <c r="A1133" s="10">
        <v>10</v>
      </c>
      <c r="B1133" s="10" t="s">
        <v>593</v>
      </c>
      <c r="C1133" s="10" t="s">
        <v>604</v>
      </c>
      <c r="D1133" s="6">
        <v>6</v>
      </c>
      <c r="E1133" s="6" t="s">
        <v>88</v>
      </c>
      <c r="F1133" s="77" t="s">
        <v>639</v>
      </c>
      <c r="G1133" s="10" t="s">
        <v>621</v>
      </c>
      <c r="H1133" s="29">
        <v>10</v>
      </c>
      <c r="I1133" s="29">
        <v>21.597999999999999</v>
      </c>
      <c r="J1133" s="6">
        <v>29.33</v>
      </c>
      <c r="K1133" s="29">
        <v>13.590909090909092</v>
      </c>
      <c r="M1133">
        <f>MATCH(F1133,MSFD_Classified!$G$2:$G$506,0)</f>
        <v>381</v>
      </c>
      <c r="N1133">
        <v>381</v>
      </c>
      <c r="O1133" t="str">
        <f t="shared" si="17"/>
        <v>NH3 (1000 m from the coastline)</v>
      </c>
      <c r="P1133" t="str">
        <f>INDEX(MSFD_Classified!$G$2:$G$506,Data!$N1133,1)</f>
        <v>NH3 (1000 m from the coastline)</v>
      </c>
      <c r="Q1133" t="str">
        <f>INDEX(MSFD_Classified!D$2:D$506,Data!$N1133,1)</f>
        <v>D5 - Eutrophication</v>
      </c>
      <c r="R1133" t="str">
        <f>INDEX(MSFD_Classified!E$2:E$506,Data!$N1133,1)</f>
        <v/>
      </c>
      <c r="S1133" t="str">
        <f>INDEX(MSFD_Classified!F$2:F$506,Data!$N1133,1)</f>
        <v/>
      </c>
    </row>
    <row r="1134" spans="1:19" x14ac:dyDescent="0.25">
      <c r="A1134" s="10">
        <v>10</v>
      </c>
      <c r="B1134" s="10" t="s">
        <v>593</v>
      </c>
      <c r="C1134" s="10" t="s">
        <v>604</v>
      </c>
      <c r="D1134" s="6">
        <v>6</v>
      </c>
      <c r="E1134" s="6" t="s">
        <v>88</v>
      </c>
      <c r="F1134" s="77" t="s">
        <v>640</v>
      </c>
      <c r="G1134" s="10" t="s">
        <v>621</v>
      </c>
      <c r="H1134" s="29">
        <v>125</v>
      </c>
      <c r="I1134" s="29">
        <v>359.48</v>
      </c>
      <c r="J1134" s="6">
        <v>515.79999999999995</v>
      </c>
      <c r="K1134" s="29">
        <v>381.01333333333332</v>
      </c>
      <c r="M1134">
        <f>MATCH(F1134,MSFD_Classified!$G$2:$G$506,0)</f>
        <v>382</v>
      </c>
      <c r="N1134">
        <v>382</v>
      </c>
      <c r="O1134" t="str">
        <f t="shared" si="17"/>
        <v>N TOT (1000 m from the coastline)</v>
      </c>
      <c r="P1134" t="str">
        <f>INDEX(MSFD_Classified!$G$2:$G$506,Data!$N1134,1)</f>
        <v>N TOT (1000 m from the coastline)</v>
      </c>
      <c r="Q1134" t="str">
        <f>INDEX(MSFD_Classified!D$2:D$506,Data!$N1134,1)</f>
        <v>D5 - Eutrophication</v>
      </c>
      <c r="R1134" t="str">
        <f>INDEX(MSFD_Classified!E$2:E$506,Data!$N1134,1)</f>
        <v/>
      </c>
      <c r="S1134" t="str">
        <f>INDEX(MSFD_Classified!F$2:F$506,Data!$N1134,1)</f>
        <v/>
      </c>
    </row>
    <row r="1135" spans="1:19" x14ac:dyDescent="0.25">
      <c r="A1135" s="10">
        <v>10</v>
      </c>
      <c r="B1135" s="10" t="s">
        <v>593</v>
      </c>
      <c r="C1135" s="10" t="s">
        <v>604</v>
      </c>
      <c r="D1135" s="6">
        <v>6</v>
      </c>
      <c r="E1135" s="6" t="s">
        <v>88</v>
      </c>
      <c r="F1135" s="77" t="s">
        <v>641</v>
      </c>
      <c r="G1135" s="10" t="s">
        <v>621</v>
      </c>
      <c r="H1135" s="29">
        <v>495.83</v>
      </c>
      <c r="I1135" s="29">
        <v>1113.53</v>
      </c>
      <c r="J1135" s="6">
        <v>1525.33</v>
      </c>
      <c r="K1135" s="29">
        <v>902.33333333333326</v>
      </c>
      <c r="M1135">
        <f>MATCH(F1135,MSFD_Classified!$G$2:$G$506,0)</f>
        <v>383</v>
      </c>
      <c r="N1135">
        <v>383</v>
      </c>
      <c r="O1135" t="str">
        <f t="shared" si="17"/>
        <v>SiO4 (1000 m from the coastline)</v>
      </c>
      <c r="P1135" t="str">
        <f>INDEX(MSFD_Classified!$G$2:$G$506,Data!$N1135,1)</f>
        <v>SiO4 (1000 m from the coastline)</v>
      </c>
      <c r="Q1135" t="str">
        <f>INDEX(MSFD_Classified!D$2:D$506,Data!$N1135,1)</f>
        <v>D5 - Eutrophication</v>
      </c>
      <c r="R1135" t="str">
        <f>INDEX(MSFD_Classified!E$2:E$506,Data!$N1135,1)</f>
        <v/>
      </c>
      <c r="S1135" t="str">
        <f>INDEX(MSFD_Classified!F$2:F$506,Data!$N1135,1)</f>
        <v/>
      </c>
    </row>
    <row r="1136" spans="1:19" x14ac:dyDescent="0.25">
      <c r="A1136" s="10">
        <v>10</v>
      </c>
      <c r="B1136" s="10" t="s">
        <v>593</v>
      </c>
      <c r="C1136" s="10" t="s">
        <v>604</v>
      </c>
      <c r="D1136" s="6">
        <v>6</v>
      </c>
      <c r="E1136" s="6" t="s">
        <v>88</v>
      </c>
      <c r="F1136" s="77" t="s">
        <v>642</v>
      </c>
      <c r="G1136" s="10" t="s">
        <v>621</v>
      </c>
      <c r="H1136" s="29">
        <v>151.16999999999999</v>
      </c>
      <c r="I1136" s="29">
        <v>339.66599999999994</v>
      </c>
      <c r="J1136" s="6">
        <v>465.33</v>
      </c>
      <c r="K1136" s="29">
        <v>275.1875</v>
      </c>
      <c r="M1136">
        <f>MATCH(F1136,MSFD_Classified!$G$2:$G$506,0)</f>
        <v>384</v>
      </c>
      <c r="N1136">
        <v>384</v>
      </c>
      <c r="O1136" t="str">
        <f t="shared" si="17"/>
        <v>SiO2 (1000 m from the coastline)</v>
      </c>
      <c r="P1136" t="str">
        <f>INDEX(MSFD_Classified!$G$2:$G$506,Data!$N1136,1)</f>
        <v>SiO2 (1000 m from the coastline)</v>
      </c>
      <c r="Q1136" t="str">
        <f>INDEX(MSFD_Classified!D$2:D$506,Data!$N1136,1)</f>
        <v>D5 - Eutrophication</v>
      </c>
      <c r="R1136" t="str">
        <f>INDEX(MSFD_Classified!E$2:E$506,Data!$N1136,1)</f>
        <v/>
      </c>
      <c r="S1136" t="str">
        <f>INDEX(MSFD_Classified!F$2:F$506,Data!$N1136,1)</f>
        <v/>
      </c>
    </row>
    <row r="1137" spans="1:19" x14ac:dyDescent="0.25">
      <c r="A1137" s="10">
        <v>10</v>
      </c>
      <c r="B1137" s="10" t="s">
        <v>593</v>
      </c>
      <c r="C1137" s="10" t="s">
        <v>604</v>
      </c>
      <c r="D1137" s="6">
        <v>6</v>
      </c>
      <c r="E1137" s="6" t="s">
        <v>88</v>
      </c>
      <c r="F1137" s="77" t="s">
        <v>643</v>
      </c>
      <c r="G1137" s="53" t="s">
        <v>614</v>
      </c>
      <c r="H1137" s="29">
        <v>30.44</v>
      </c>
      <c r="I1137" s="29">
        <v>34.045999999999999</v>
      </c>
      <c r="J1137" s="6">
        <v>36.450000000000003</v>
      </c>
      <c r="K1137" s="29">
        <v>32.235545581869111</v>
      </c>
      <c r="M1137">
        <f>MATCH(F1137,MSFD_Classified!$G$2:$G$506,0)</f>
        <v>385</v>
      </c>
      <c r="N1137">
        <v>385</v>
      </c>
      <c r="O1137" t="str">
        <f t="shared" si="17"/>
        <v>SALT (3000 m from the coastline)</v>
      </c>
      <c r="P1137" t="str">
        <f>INDEX(MSFD_Classified!$G$2:$G$506,Data!$N1137,1)</f>
        <v>SALT (3000 m from the coastline)</v>
      </c>
      <c r="Q1137" t="str">
        <f>INDEX(MSFD_Classified!D$2:D$506,Data!$N1137,1)</f>
        <v>D5 - Eutrophication</v>
      </c>
      <c r="R1137" t="str">
        <f>INDEX(MSFD_Classified!E$2:E$506,Data!$N1137,1)</f>
        <v/>
      </c>
      <c r="S1137" t="str">
        <f>INDEX(MSFD_Classified!F$2:F$506,Data!$N1137,1)</f>
        <v/>
      </c>
    </row>
    <row r="1138" spans="1:19" x14ac:dyDescent="0.25">
      <c r="A1138" s="10">
        <v>10</v>
      </c>
      <c r="B1138" s="10" t="s">
        <v>593</v>
      </c>
      <c r="C1138" s="10" t="s">
        <v>604</v>
      </c>
      <c r="D1138" s="6">
        <v>6</v>
      </c>
      <c r="E1138" s="6" t="s">
        <v>88</v>
      </c>
      <c r="F1138" s="77" t="s">
        <v>644</v>
      </c>
      <c r="G1138" s="54" t="s">
        <v>616</v>
      </c>
      <c r="H1138" s="29">
        <v>8.14</v>
      </c>
      <c r="I1138" s="29">
        <v>8.3680000000000021</v>
      </c>
      <c r="J1138" s="6">
        <v>8.52</v>
      </c>
      <c r="K1138" s="29">
        <v>8.4181948158051103</v>
      </c>
      <c r="M1138">
        <f>MATCH(F1138,MSFD_Classified!$G$2:$G$506,0)</f>
        <v>386</v>
      </c>
      <c r="N1138">
        <v>386</v>
      </c>
      <c r="O1138" t="str">
        <f t="shared" si="17"/>
        <v>pH (3000 m from the coastline)</v>
      </c>
      <c r="P1138" t="str">
        <f>INDEX(MSFD_Classified!$G$2:$G$506,Data!$N1138,1)</f>
        <v>pH (3000 m from the coastline)</v>
      </c>
      <c r="Q1138" t="str">
        <f>INDEX(MSFD_Classified!D$2:D$506,Data!$N1138,1)</f>
        <v>D5 - Eutrophication</v>
      </c>
      <c r="R1138" t="str">
        <f>INDEX(MSFD_Classified!E$2:E$506,Data!$N1138,1)</f>
        <v/>
      </c>
      <c r="S1138" t="str">
        <f>INDEX(MSFD_Classified!F$2:F$506,Data!$N1138,1)</f>
        <v/>
      </c>
    </row>
    <row r="1139" spans="1:19" x14ac:dyDescent="0.25">
      <c r="A1139" s="10">
        <v>10</v>
      </c>
      <c r="B1139" s="10" t="s">
        <v>593</v>
      </c>
      <c r="C1139" s="10" t="s">
        <v>604</v>
      </c>
      <c r="D1139" s="6">
        <v>6</v>
      </c>
      <c r="E1139" s="6" t="s">
        <v>88</v>
      </c>
      <c r="F1139" s="77" t="s">
        <v>645</v>
      </c>
      <c r="G1139" s="6" t="s">
        <v>25</v>
      </c>
      <c r="H1139" s="29">
        <v>92.25</v>
      </c>
      <c r="I1139" s="29">
        <v>102.17400000000002</v>
      </c>
      <c r="J1139" s="6">
        <v>108.79</v>
      </c>
      <c r="K1139" s="29">
        <v>101.04678719972837</v>
      </c>
      <c r="M1139">
        <f>MATCH(F1139,MSFD_Classified!$G$2:$G$506,0)</f>
        <v>387</v>
      </c>
      <c r="N1139">
        <v>387</v>
      </c>
      <c r="O1139" t="str">
        <f t="shared" si="17"/>
        <v>OX (3000 m from the coastline)</v>
      </c>
      <c r="P1139" t="str">
        <f>INDEX(MSFD_Classified!$G$2:$G$506,Data!$N1139,1)</f>
        <v>OX (3000 m from the coastline)</v>
      </c>
      <c r="Q1139" t="str">
        <f>INDEX(MSFD_Classified!D$2:D$506,Data!$N1139,1)</f>
        <v>D5 - Eutrophication</v>
      </c>
      <c r="R1139" t="str">
        <f>INDEX(MSFD_Classified!E$2:E$506,Data!$N1139,1)</f>
        <v/>
      </c>
      <c r="S1139" t="str">
        <f>INDEX(MSFD_Classified!F$2:F$506,Data!$N1139,1)</f>
        <v/>
      </c>
    </row>
    <row r="1140" spans="1:19" x14ac:dyDescent="0.25">
      <c r="A1140" s="10">
        <v>10</v>
      </c>
      <c r="B1140" s="10" t="s">
        <v>593</v>
      </c>
      <c r="C1140" s="10" t="s">
        <v>604</v>
      </c>
      <c r="D1140" s="6">
        <v>6</v>
      </c>
      <c r="E1140" s="62" t="s">
        <v>50</v>
      </c>
      <c r="F1140" s="77" t="s">
        <v>646</v>
      </c>
      <c r="G1140" s="53" t="s">
        <v>619</v>
      </c>
      <c r="H1140" s="29">
        <v>0.45</v>
      </c>
      <c r="I1140" s="29">
        <v>4.1339999999999995</v>
      </c>
      <c r="J1140" s="6">
        <v>6.59</v>
      </c>
      <c r="K1140" s="29">
        <v>1.7957765682030389</v>
      </c>
      <c r="M1140">
        <f>MATCH(F1140,MSFD_Classified!$G$2:$G$506,0)</f>
        <v>388</v>
      </c>
      <c r="N1140">
        <v>388</v>
      </c>
      <c r="O1140" t="str">
        <f t="shared" si="17"/>
        <v>CHL (3000 m from the coastline)</v>
      </c>
      <c r="P1140" t="str">
        <f>INDEX(MSFD_Classified!$G$2:$G$506,Data!$N1140,1)</f>
        <v>CHL (3000 m from the coastline)</v>
      </c>
      <c r="Q1140" t="str">
        <f>INDEX(MSFD_Classified!D$2:D$506,Data!$N1140,1)</f>
        <v>D5 - Eutrophication</v>
      </c>
      <c r="R1140" t="str">
        <f>INDEX(MSFD_Classified!E$2:E$506,Data!$N1140,1)</f>
        <v/>
      </c>
      <c r="S1140" t="str">
        <f>INDEX(MSFD_Classified!F$2:F$506,Data!$N1140,1)</f>
        <v/>
      </c>
    </row>
    <row r="1141" spans="1:19" x14ac:dyDescent="0.25">
      <c r="A1141" s="10">
        <v>10</v>
      </c>
      <c r="B1141" s="10" t="s">
        <v>593</v>
      </c>
      <c r="C1141" s="10" t="s">
        <v>604</v>
      </c>
      <c r="D1141" s="6">
        <v>6</v>
      </c>
      <c r="E1141" s="6" t="s">
        <v>88</v>
      </c>
      <c r="F1141" s="77" t="s">
        <v>647</v>
      </c>
      <c r="G1141" s="10" t="s">
        <v>621</v>
      </c>
      <c r="H1141" s="29">
        <v>5</v>
      </c>
      <c r="I1141" s="29">
        <v>27.320000000000004</v>
      </c>
      <c r="J1141" s="6">
        <v>42.2</v>
      </c>
      <c r="K1141" s="29">
        <v>10.365262923351159</v>
      </c>
      <c r="M1141">
        <f>MATCH(F1141,MSFD_Classified!$G$2:$G$506,0)</f>
        <v>389</v>
      </c>
      <c r="N1141">
        <v>389</v>
      </c>
      <c r="O1141" t="str">
        <f t="shared" si="17"/>
        <v>PHOSPHATES (3000 m from the coastline)</v>
      </c>
      <c r="P1141" t="str">
        <f>INDEX(MSFD_Classified!$G$2:$G$506,Data!$N1141,1)</f>
        <v>PHOSPHATES (3000 m from the coastline)</v>
      </c>
      <c r="Q1141" t="str">
        <f>INDEX(MSFD_Classified!D$2:D$506,Data!$N1141,1)</f>
        <v>D5 - Eutrophication</v>
      </c>
      <c r="R1141" t="str">
        <f>INDEX(MSFD_Classified!E$2:E$506,Data!$N1141,1)</f>
        <v/>
      </c>
      <c r="S1141" t="str">
        <f>INDEX(MSFD_Classified!F$2:F$506,Data!$N1141,1)</f>
        <v/>
      </c>
    </row>
    <row r="1142" spans="1:19" x14ac:dyDescent="0.25">
      <c r="A1142" s="10">
        <v>10</v>
      </c>
      <c r="B1142" s="10" t="s">
        <v>593</v>
      </c>
      <c r="C1142" s="10" t="s">
        <v>604</v>
      </c>
      <c r="D1142" s="6">
        <v>6</v>
      </c>
      <c r="E1142" s="6" t="s">
        <v>88</v>
      </c>
      <c r="F1142" s="77" t="s">
        <v>648</v>
      </c>
      <c r="G1142" s="10" t="s">
        <v>621</v>
      </c>
      <c r="H1142" s="29">
        <v>5.45</v>
      </c>
      <c r="I1142" s="29">
        <v>37.819999999999993</v>
      </c>
      <c r="J1142" s="6">
        <v>59.4</v>
      </c>
      <c r="K1142" s="29">
        <v>20.901470588235295</v>
      </c>
      <c r="M1142">
        <f>MATCH(F1142,MSFD_Classified!$G$2:$G$506,0)</f>
        <v>390</v>
      </c>
      <c r="N1142">
        <v>390</v>
      </c>
      <c r="O1142" t="str">
        <f t="shared" si="17"/>
        <v>P-TOT (3000 m from the coastline)</v>
      </c>
      <c r="P1142" t="str">
        <f>INDEX(MSFD_Classified!$G$2:$G$506,Data!$N1142,1)</f>
        <v>P-TOT (3000 m from the coastline)</v>
      </c>
      <c r="Q1142" t="str">
        <f>INDEX(MSFD_Classified!D$2:D$506,Data!$N1142,1)</f>
        <v>D5 - Eutrophication</v>
      </c>
      <c r="R1142" t="str">
        <f>INDEX(MSFD_Classified!E$2:E$506,Data!$N1142,1)</f>
        <v/>
      </c>
      <c r="S1142" t="str">
        <f>INDEX(MSFD_Classified!F$2:F$506,Data!$N1142,1)</f>
        <v/>
      </c>
    </row>
    <row r="1143" spans="1:19" x14ac:dyDescent="0.25">
      <c r="A1143" s="10">
        <v>10</v>
      </c>
      <c r="B1143" s="10" t="s">
        <v>593</v>
      </c>
      <c r="C1143" s="10" t="s">
        <v>604</v>
      </c>
      <c r="D1143" s="6">
        <v>6</v>
      </c>
      <c r="E1143" s="6" t="s">
        <v>88</v>
      </c>
      <c r="F1143" s="77" t="s">
        <v>649</v>
      </c>
      <c r="G1143" s="10" t="s">
        <v>621</v>
      </c>
      <c r="H1143" s="29">
        <v>33.090000000000003</v>
      </c>
      <c r="I1143" s="29">
        <v>190.83599999999998</v>
      </c>
      <c r="J1143" s="6">
        <v>296</v>
      </c>
      <c r="K1143" s="29">
        <v>180.13084893048131</v>
      </c>
      <c r="M1143">
        <f>MATCH(F1143,MSFD_Classified!$G$2:$G$506,0)</f>
        <v>391</v>
      </c>
      <c r="N1143">
        <v>391</v>
      </c>
      <c r="O1143" t="str">
        <f t="shared" si="17"/>
        <v>NITRATES (3000 m from the coastline)</v>
      </c>
      <c r="P1143" t="str">
        <f>INDEX(MSFD_Classified!$G$2:$G$506,Data!$N1143,1)</f>
        <v>NITRATES (3000 m from the coastline)</v>
      </c>
      <c r="Q1143" t="str">
        <f>INDEX(MSFD_Classified!D$2:D$506,Data!$N1143,1)</f>
        <v>D5 - Eutrophication</v>
      </c>
      <c r="R1143" t="str">
        <f>INDEX(MSFD_Classified!E$2:E$506,Data!$N1143,1)</f>
        <v/>
      </c>
      <c r="S1143" t="str">
        <f>INDEX(MSFD_Classified!F$2:F$506,Data!$N1143,1)</f>
        <v/>
      </c>
    </row>
    <row r="1144" spans="1:19" x14ac:dyDescent="0.25">
      <c r="A1144" s="10">
        <v>10</v>
      </c>
      <c r="B1144" s="10" t="s">
        <v>593</v>
      </c>
      <c r="C1144" s="10" t="s">
        <v>604</v>
      </c>
      <c r="D1144" s="6">
        <v>6</v>
      </c>
      <c r="E1144" s="6" t="s">
        <v>88</v>
      </c>
      <c r="F1144" s="77" t="s">
        <v>650</v>
      </c>
      <c r="G1144" s="10" t="s">
        <v>621</v>
      </c>
      <c r="H1144" s="29">
        <v>5.09</v>
      </c>
      <c r="I1144" s="29">
        <v>54.337999999999994</v>
      </c>
      <c r="J1144" s="6">
        <v>87.17</v>
      </c>
      <c r="K1144" s="29">
        <v>20.753553921568624</v>
      </c>
      <c r="M1144">
        <f>MATCH(F1144,MSFD_Classified!$G$2:$G$506,0)</f>
        <v>392</v>
      </c>
      <c r="N1144">
        <v>392</v>
      </c>
      <c r="O1144" t="str">
        <f t="shared" si="17"/>
        <v>NITRITES (3000 m from the coastline)</v>
      </c>
      <c r="P1144" t="str">
        <f>INDEX(MSFD_Classified!$G$2:$G$506,Data!$N1144,1)</f>
        <v>NITRITES (3000 m from the coastline)</v>
      </c>
      <c r="Q1144" t="str">
        <f>INDEX(MSFD_Classified!D$2:D$506,Data!$N1144,1)</f>
        <v>D5 - Eutrophication</v>
      </c>
      <c r="R1144" t="str">
        <f>INDEX(MSFD_Classified!E$2:E$506,Data!$N1144,1)</f>
        <v/>
      </c>
      <c r="S1144" t="str">
        <f>INDEX(MSFD_Classified!F$2:F$506,Data!$N1144,1)</f>
        <v/>
      </c>
    </row>
    <row r="1145" spans="1:19" x14ac:dyDescent="0.25">
      <c r="A1145" s="10">
        <v>10</v>
      </c>
      <c r="B1145" s="10" t="s">
        <v>593</v>
      </c>
      <c r="C1145" s="10" t="s">
        <v>604</v>
      </c>
      <c r="D1145" s="6">
        <v>6</v>
      </c>
      <c r="E1145" s="6" t="s">
        <v>88</v>
      </c>
      <c r="F1145" s="77" t="s">
        <v>651</v>
      </c>
      <c r="G1145" s="10" t="s">
        <v>621</v>
      </c>
      <c r="H1145" s="29">
        <v>10</v>
      </c>
      <c r="I1145" s="29">
        <v>12.549999999999999</v>
      </c>
      <c r="J1145" s="6">
        <v>14.25</v>
      </c>
      <c r="K1145" s="29">
        <v>10.521836007130124</v>
      </c>
      <c r="M1145">
        <f>MATCH(F1145,MSFD_Classified!$G$2:$G$506,0)</f>
        <v>393</v>
      </c>
      <c r="N1145">
        <v>393</v>
      </c>
      <c r="O1145" t="str">
        <f t="shared" si="17"/>
        <v>NH3 (3000 m from the coastline)</v>
      </c>
      <c r="P1145" t="str">
        <f>INDEX(MSFD_Classified!$G$2:$G$506,Data!$N1145,1)</f>
        <v>NH3 (3000 m from the coastline)</v>
      </c>
      <c r="Q1145" t="str">
        <f>INDEX(MSFD_Classified!D$2:D$506,Data!$N1145,1)</f>
        <v>D5 - Eutrophication</v>
      </c>
      <c r="R1145" t="str">
        <f>INDEX(MSFD_Classified!E$2:E$506,Data!$N1145,1)</f>
        <v/>
      </c>
      <c r="S1145" t="str">
        <f>INDEX(MSFD_Classified!F$2:F$506,Data!$N1145,1)</f>
        <v/>
      </c>
    </row>
    <row r="1146" spans="1:19" x14ac:dyDescent="0.25">
      <c r="A1146" s="10">
        <v>10</v>
      </c>
      <c r="B1146" s="10" t="s">
        <v>593</v>
      </c>
      <c r="C1146" s="10" t="s">
        <v>604</v>
      </c>
      <c r="D1146" s="6">
        <v>6</v>
      </c>
      <c r="E1146" s="6" t="s">
        <v>88</v>
      </c>
      <c r="F1146" s="77" t="s">
        <v>652</v>
      </c>
      <c r="G1146" s="10" t="s">
        <v>621</v>
      </c>
      <c r="H1146" s="29">
        <v>72.36</v>
      </c>
      <c r="I1146" s="29">
        <v>219.74399999999997</v>
      </c>
      <c r="J1146" s="6">
        <v>318</v>
      </c>
      <c r="K1146" s="29">
        <v>180.02656250000001</v>
      </c>
      <c r="M1146">
        <f>MATCH(F1146,MSFD_Classified!$G$2:$G$506,0)</f>
        <v>394</v>
      </c>
      <c r="N1146">
        <v>394</v>
      </c>
      <c r="O1146" t="str">
        <f t="shared" si="17"/>
        <v>N inorg (3000 m from the coastline)</v>
      </c>
      <c r="P1146" t="str">
        <f>INDEX(MSFD_Classified!$G$2:$G$506,Data!$N1146,1)</f>
        <v>N inorg (3000 m from the coastline)</v>
      </c>
      <c r="Q1146" t="str">
        <f>INDEX(MSFD_Classified!D$2:D$506,Data!$N1146,1)</f>
        <v>D5 - Eutrophication</v>
      </c>
      <c r="R1146" t="str">
        <f>INDEX(MSFD_Classified!E$2:E$506,Data!$N1146,1)</f>
        <v/>
      </c>
      <c r="S1146" t="str">
        <f>INDEX(MSFD_Classified!F$2:F$506,Data!$N1146,1)</f>
        <v/>
      </c>
    </row>
    <row r="1147" spans="1:19" x14ac:dyDescent="0.25">
      <c r="A1147" s="10">
        <v>10</v>
      </c>
      <c r="B1147" s="10" t="s">
        <v>593</v>
      </c>
      <c r="C1147" s="10" t="s">
        <v>604</v>
      </c>
      <c r="D1147" s="6">
        <v>6</v>
      </c>
      <c r="E1147" s="6" t="s">
        <v>88</v>
      </c>
      <c r="F1147" s="77" t="s">
        <v>653</v>
      </c>
      <c r="G1147" s="10" t="s">
        <v>621</v>
      </c>
      <c r="H1147" s="29">
        <v>125</v>
      </c>
      <c r="I1147" s="29">
        <v>526.69999999999993</v>
      </c>
      <c r="J1147" s="6">
        <v>794.5</v>
      </c>
      <c r="K1147" s="29">
        <v>431.23426573426576</v>
      </c>
      <c r="M1147">
        <f>MATCH(F1147,MSFD_Classified!$G$2:$G$506,0)</f>
        <v>395</v>
      </c>
      <c r="N1147">
        <v>395</v>
      </c>
      <c r="O1147" t="str">
        <f t="shared" si="17"/>
        <v>N TOT (3000 m from the coastline)</v>
      </c>
      <c r="P1147" t="str">
        <f>INDEX(MSFD_Classified!$G$2:$G$506,Data!$N1147,1)</f>
        <v>N TOT (3000 m from the coastline)</v>
      </c>
      <c r="Q1147" t="str">
        <f>INDEX(MSFD_Classified!D$2:D$506,Data!$N1147,1)</f>
        <v>D5 - Eutrophication</v>
      </c>
      <c r="R1147" t="str">
        <f>INDEX(MSFD_Classified!E$2:E$506,Data!$N1147,1)</f>
        <v/>
      </c>
      <c r="S1147" t="str">
        <f>INDEX(MSFD_Classified!F$2:F$506,Data!$N1147,1)</f>
        <v/>
      </c>
    </row>
    <row r="1148" spans="1:19" x14ac:dyDescent="0.25">
      <c r="A1148" s="10">
        <v>10</v>
      </c>
      <c r="B1148" s="10" t="s">
        <v>593</v>
      </c>
      <c r="C1148" s="10" t="s">
        <v>604</v>
      </c>
      <c r="D1148" s="6">
        <v>6</v>
      </c>
      <c r="E1148" s="6" t="s">
        <v>88</v>
      </c>
      <c r="F1148" s="77" t="s">
        <v>654</v>
      </c>
      <c r="G1148" s="10" t="s">
        <v>621</v>
      </c>
      <c r="H1148" s="29">
        <v>444.33</v>
      </c>
      <c r="I1148" s="29">
        <v>1103.0340000000001</v>
      </c>
      <c r="J1148" s="6">
        <v>1542.17</v>
      </c>
      <c r="K1148" s="29">
        <v>844.60416666666663</v>
      </c>
      <c r="M1148">
        <f>MATCH(F1148,MSFD_Classified!$G$2:$G$506,0)</f>
        <v>396</v>
      </c>
      <c r="N1148">
        <v>396</v>
      </c>
      <c r="O1148" t="str">
        <f t="shared" si="17"/>
        <v>SiO4 (3000 m from the coastline)</v>
      </c>
      <c r="P1148" t="str">
        <f>INDEX(MSFD_Classified!$G$2:$G$506,Data!$N1148,1)</f>
        <v>SiO4 (3000 m from the coastline)</v>
      </c>
      <c r="Q1148" t="str">
        <f>INDEX(MSFD_Classified!D$2:D$506,Data!$N1148,1)</f>
        <v>D5 - Eutrophication</v>
      </c>
      <c r="R1148" t="str">
        <f>INDEX(MSFD_Classified!E$2:E$506,Data!$N1148,1)</f>
        <v/>
      </c>
      <c r="S1148" t="str">
        <f>INDEX(MSFD_Classified!F$2:F$506,Data!$N1148,1)</f>
        <v/>
      </c>
    </row>
    <row r="1149" spans="1:19" x14ac:dyDescent="0.25">
      <c r="A1149" s="10">
        <v>10</v>
      </c>
      <c r="B1149" s="10" t="s">
        <v>593</v>
      </c>
      <c r="C1149" s="10" t="s">
        <v>604</v>
      </c>
      <c r="D1149" s="6">
        <v>6</v>
      </c>
      <c r="E1149" s="6" t="s">
        <v>88</v>
      </c>
      <c r="F1149" s="77" t="s">
        <v>655</v>
      </c>
      <c r="G1149" s="10" t="s">
        <v>621</v>
      </c>
      <c r="H1149" s="29">
        <v>91.5</v>
      </c>
      <c r="I1149" s="29">
        <v>318.702</v>
      </c>
      <c r="J1149" s="6">
        <v>470.17</v>
      </c>
      <c r="K1149" s="29">
        <v>241.38107007575761</v>
      </c>
      <c r="M1149">
        <f>MATCH(F1149,MSFD_Classified!$G$2:$G$506,0)</f>
        <v>397</v>
      </c>
      <c r="N1149">
        <v>397</v>
      </c>
      <c r="O1149" t="str">
        <f t="shared" si="17"/>
        <v>SiO2 (3000 m from the coastline)</v>
      </c>
      <c r="P1149" t="str">
        <f>INDEX(MSFD_Classified!$G$2:$G$506,Data!$N1149,1)</f>
        <v>SiO2 (3000 m from the coastline)</v>
      </c>
      <c r="Q1149" t="str">
        <f>INDEX(MSFD_Classified!D$2:D$506,Data!$N1149,1)</f>
        <v>D5 - Eutrophication</v>
      </c>
      <c r="R1149" t="str">
        <f>INDEX(MSFD_Classified!E$2:E$506,Data!$N1149,1)</f>
        <v/>
      </c>
      <c r="S1149" t="str">
        <f>INDEX(MSFD_Classified!F$2:F$506,Data!$N1149,1)</f>
        <v/>
      </c>
    </row>
    <row r="1150" spans="1:19" x14ac:dyDescent="0.25">
      <c r="A1150" s="10">
        <v>10</v>
      </c>
      <c r="B1150" s="10" t="s">
        <v>593</v>
      </c>
      <c r="C1150" s="10" t="s">
        <v>604</v>
      </c>
      <c r="D1150" s="6">
        <v>6</v>
      </c>
      <c r="E1150" s="6" t="s">
        <v>88</v>
      </c>
      <c r="F1150" s="77" t="s">
        <v>656</v>
      </c>
      <c r="G1150" s="10" t="s">
        <v>183</v>
      </c>
      <c r="H1150" s="29">
        <v>3.1</v>
      </c>
      <c r="I1150" s="29">
        <v>3.5560000000000005</v>
      </c>
      <c r="J1150" s="6">
        <v>3.86</v>
      </c>
      <c r="K1150" s="29">
        <v>3.5514204545454544</v>
      </c>
      <c r="M1150">
        <f>MATCH(F1150,MSFD_Classified!$G$2:$G$506,0)</f>
        <v>398</v>
      </c>
      <c r="N1150">
        <v>398</v>
      </c>
      <c r="O1150" t="str">
        <f t="shared" si="17"/>
        <v>Secchi depth (3000 m from the coastline)</v>
      </c>
      <c r="P1150" t="str">
        <f>INDEX(MSFD_Classified!$G$2:$G$506,Data!$N1150,1)</f>
        <v>Secchi depth (3000 m from the coastline)</v>
      </c>
      <c r="Q1150" t="str">
        <f>INDEX(MSFD_Classified!D$2:D$506,Data!$N1150,1)</f>
        <v>D5 - Eutrophication</v>
      </c>
      <c r="R1150" t="str">
        <f>INDEX(MSFD_Classified!E$2:E$506,Data!$N1150,1)</f>
        <v/>
      </c>
      <c r="S1150" t="str">
        <f>INDEX(MSFD_Classified!F$2:F$506,Data!$N1150,1)</f>
        <v/>
      </c>
    </row>
    <row r="1151" spans="1:19" x14ac:dyDescent="0.25">
      <c r="A1151" s="10">
        <v>10</v>
      </c>
      <c r="B1151" s="10" t="s">
        <v>593</v>
      </c>
      <c r="C1151" s="10" t="s">
        <v>602</v>
      </c>
      <c r="D1151" s="6">
        <v>3</v>
      </c>
      <c r="E1151" s="6" t="s">
        <v>65</v>
      </c>
      <c r="F1151" s="16" t="s">
        <v>657</v>
      </c>
      <c r="G1151" s="6" t="s">
        <v>658</v>
      </c>
      <c r="H1151" s="6">
        <v>0</v>
      </c>
      <c r="I1151" s="25">
        <v>23.268000000000001</v>
      </c>
      <c r="J1151" s="6">
        <v>38.78</v>
      </c>
      <c r="K1151" s="6">
        <v>1.8759999999999999</v>
      </c>
      <c r="M1151">
        <f>MATCH(F1151,MSFD_Classified!$G$2:$G$506,0)</f>
        <v>399</v>
      </c>
      <c r="N1151">
        <v>399</v>
      </c>
      <c r="O1151" t="str">
        <f t="shared" si="17"/>
        <v>Virgularia mirabilis</v>
      </c>
      <c r="P1151" t="str">
        <f>INDEX(MSFD_Classified!$G$2:$G$506,Data!$N1151,1)</f>
        <v>Virgularia mirabilis</v>
      </c>
      <c r="Q1151" t="str">
        <f>INDEX(MSFD_Classified!D$2:D$506,Data!$N1151,1)</f>
        <v>D1 - Biological diversity</v>
      </c>
      <c r="R1151" t="str">
        <f>INDEX(MSFD_Classified!E$2:E$506,Data!$N1151,1)</f>
        <v>Benthic habitats</v>
      </c>
      <c r="S1151" t="str">
        <f>INDEX(MSFD_Classified!F$2:F$506,Data!$N1151,1)</f>
        <v>Invertebrates</v>
      </c>
    </row>
    <row r="1152" spans="1:19" x14ac:dyDescent="0.25">
      <c r="A1152" s="10">
        <v>10</v>
      </c>
      <c r="B1152" s="10" t="s">
        <v>593</v>
      </c>
      <c r="C1152" s="10" t="s">
        <v>602</v>
      </c>
      <c r="D1152" s="6">
        <v>3</v>
      </c>
      <c r="E1152" s="6" t="s">
        <v>65</v>
      </c>
      <c r="F1152" s="10" t="s">
        <v>659</v>
      </c>
      <c r="G1152" s="6" t="s">
        <v>660</v>
      </c>
      <c r="H1152" s="6">
        <v>2</v>
      </c>
      <c r="I1152" s="23">
        <v>53.599999999999994</v>
      </c>
      <c r="J1152" s="6">
        <v>88</v>
      </c>
      <c r="K1152" s="29">
        <v>34</v>
      </c>
      <c r="M1152">
        <f>MATCH(F1152,MSFD_Classified!$G$2:$G$506,0)</f>
        <v>400</v>
      </c>
      <c r="N1152">
        <v>400</v>
      </c>
      <c r="O1152" t="str">
        <f t="shared" si="17"/>
        <v>Abra alba</v>
      </c>
      <c r="P1152" t="str">
        <f>INDEX(MSFD_Classified!$G$2:$G$506,Data!$N1152,1)</f>
        <v>Abra alba</v>
      </c>
      <c r="Q1152" t="str">
        <f>INDEX(MSFD_Classified!D$2:D$506,Data!$N1152,1)</f>
        <v>D1 - Biological diversity</v>
      </c>
      <c r="R1152" t="str">
        <f>INDEX(MSFD_Classified!E$2:E$506,Data!$N1152,1)</f>
        <v>Benthic habitats</v>
      </c>
      <c r="S1152" t="str">
        <f>INDEX(MSFD_Classified!F$2:F$506,Data!$N1152,1)</f>
        <v>Invertebrates</v>
      </c>
    </row>
    <row r="1153" spans="1:19" x14ac:dyDescent="0.25">
      <c r="A1153" s="10">
        <v>10</v>
      </c>
      <c r="B1153" s="10" t="s">
        <v>593</v>
      </c>
      <c r="C1153" s="6" t="s">
        <v>602</v>
      </c>
      <c r="D1153" s="6">
        <v>3</v>
      </c>
      <c r="E1153" s="6" t="s">
        <v>65</v>
      </c>
      <c r="F1153" s="10" t="s">
        <v>661</v>
      </c>
      <c r="G1153" s="6" t="s">
        <v>660</v>
      </c>
      <c r="H1153" s="6">
        <v>2</v>
      </c>
      <c r="I1153" s="23">
        <v>312.79999999999995</v>
      </c>
      <c r="J1153" s="6">
        <v>520</v>
      </c>
      <c r="K1153" s="29">
        <v>97.285714285714292</v>
      </c>
      <c r="M1153">
        <f>MATCH(F1153,MSFD_Classified!$G$2:$G$506,0)</f>
        <v>401</v>
      </c>
      <c r="N1153">
        <v>401</v>
      </c>
      <c r="O1153" t="str">
        <f t="shared" si="17"/>
        <v>Corbula gibba</v>
      </c>
      <c r="P1153" t="str">
        <f>INDEX(MSFD_Classified!$G$2:$G$506,Data!$N1153,1)</f>
        <v>Corbula gibba</v>
      </c>
      <c r="Q1153" t="str">
        <f>INDEX(MSFD_Classified!D$2:D$506,Data!$N1153,1)</f>
        <v>D1 - Biological diversity</v>
      </c>
      <c r="R1153" t="str">
        <f>INDEX(MSFD_Classified!E$2:E$506,Data!$N1153,1)</f>
        <v>Benthic habitats</v>
      </c>
      <c r="S1153" t="str">
        <f>INDEX(MSFD_Classified!F$2:F$506,Data!$N1153,1)</f>
        <v>Invertebrates</v>
      </c>
    </row>
    <row r="1154" spans="1:19" x14ac:dyDescent="0.25">
      <c r="A1154" s="10">
        <v>10</v>
      </c>
      <c r="B1154" s="10" t="s">
        <v>593</v>
      </c>
      <c r="C1154" s="10" t="s">
        <v>602</v>
      </c>
      <c r="D1154" s="6">
        <v>3</v>
      </c>
      <c r="E1154" s="6" t="s">
        <v>65</v>
      </c>
      <c r="F1154" s="10" t="s">
        <v>662</v>
      </c>
      <c r="G1154" s="6" t="s">
        <v>660</v>
      </c>
      <c r="H1154" s="6">
        <v>2</v>
      </c>
      <c r="I1154" s="23">
        <v>9.2000000000000011</v>
      </c>
      <c r="J1154" s="6">
        <v>14</v>
      </c>
      <c r="K1154" s="29">
        <v>5.75</v>
      </c>
      <c r="M1154">
        <f>MATCH(F1154,MSFD_Classified!$G$2:$G$506,0)</f>
        <v>402</v>
      </c>
      <c r="N1154">
        <v>402</v>
      </c>
      <c r="O1154" t="str">
        <f t="shared" si="17"/>
        <v>Dosinia lupinus</v>
      </c>
      <c r="P1154" t="str">
        <f>INDEX(MSFD_Classified!$G$2:$G$506,Data!$N1154,1)</f>
        <v>Dosinia lupinus</v>
      </c>
      <c r="Q1154" t="str">
        <f>INDEX(MSFD_Classified!D$2:D$506,Data!$N1154,1)</f>
        <v>D1 - Biological diversity</v>
      </c>
      <c r="R1154" t="str">
        <f>INDEX(MSFD_Classified!E$2:E$506,Data!$N1154,1)</f>
        <v>Benthic habitats</v>
      </c>
      <c r="S1154" t="str">
        <f>INDEX(MSFD_Classified!F$2:F$506,Data!$N1154,1)</f>
        <v>Invertebrates</v>
      </c>
    </row>
    <row r="1155" spans="1:19" x14ac:dyDescent="0.25">
      <c r="A1155" s="10">
        <v>10</v>
      </c>
      <c r="B1155" s="10" t="s">
        <v>593</v>
      </c>
      <c r="C1155" s="10" t="s">
        <v>602</v>
      </c>
      <c r="D1155" s="6">
        <v>3</v>
      </c>
      <c r="E1155" s="6" t="s">
        <v>65</v>
      </c>
      <c r="F1155" s="10" t="s">
        <v>663</v>
      </c>
      <c r="G1155" s="6" t="s">
        <v>660</v>
      </c>
      <c r="H1155" s="6">
        <v>2</v>
      </c>
      <c r="I1155" s="23">
        <v>11.600000000000001</v>
      </c>
      <c r="J1155" s="6">
        <v>18</v>
      </c>
      <c r="K1155" s="29">
        <v>5.25</v>
      </c>
      <c r="M1155">
        <f>MATCH(F1155,MSFD_Classified!$G$2:$G$506,0)</f>
        <v>403</v>
      </c>
      <c r="N1155">
        <v>403</v>
      </c>
      <c r="O1155" t="str">
        <f t="shared" ref="O1155:O1218" si="18">F1155</f>
        <v>Hiatella arctica</v>
      </c>
      <c r="P1155" t="str">
        <f>INDEX(MSFD_Classified!$G$2:$G$506,Data!$N1155,1)</f>
        <v>Hiatella arctica</v>
      </c>
      <c r="Q1155" t="str">
        <f>INDEX(MSFD_Classified!D$2:D$506,Data!$N1155,1)</f>
        <v>D1 - Biological diversity</v>
      </c>
      <c r="R1155" t="str">
        <f>INDEX(MSFD_Classified!E$2:E$506,Data!$N1155,1)</f>
        <v>Benthic habitats</v>
      </c>
      <c r="S1155" t="str">
        <f>INDEX(MSFD_Classified!F$2:F$506,Data!$N1155,1)</f>
        <v>Invertebrates</v>
      </c>
    </row>
    <row r="1156" spans="1:19" x14ac:dyDescent="0.25">
      <c r="A1156" s="10">
        <v>10</v>
      </c>
      <c r="B1156" s="10" t="s">
        <v>593</v>
      </c>
      <c r="C1156" s="10" t="s">
        <v>602</v>
      </c>
      <c r="D1156" s="6">
        <v>3</v>
      </c>
      <c r="E1156" s="6" t="s">
        <v>65</v>
      </c>
      <c r="F1156" s="10" t="s">
        <v>664</v>
      </c>
      <c r="G1156" s="6" t="s">
        <v>660</v>
      </c>
      <c r="H1156" s="6">
        <v>6</v>
      </c>
      <c r="I1156" s="23">
        <v>15.599999999999998</v>
      </c>
      <c r="J1156" s="6">
        <v>22</v>
      </c>
      <c r="K1156" s="29">
        <v>10.8</v>
      </c>
      <c r="M1156">
        <f>MATCH(F1156,MSFD_Classified!$G$2:$G$506,0)</f>
        <v>404</v>
      </c>
      <c r="N1156">
        <v>404</v>
      </c>
      <c r="O1156" t="str">
        <f t="shared" si="18"/>
        <v>Loripes lucinalis</v>
      </c>
      <c r="P1156" t="str">
        <f>INDEX(MSFD_Classified!$G$2:$G$506,Data!$N1156,1)</f>
        <v>Loripes lucinalis</v>
      </c>
      <c r="Q1156" t="str">
        <f>INDEX(MSFD_Classified!D$2:D$506,Data!$N1156,1)</f>
        <v>D1 - Biological diversity</v>
      </c>
      <c r="R1156" t="str">
        <f>INDEX(MSFD_Classified!E$2:E$506,Data!$N1156,1)</f>
        <v>Benthic habitats</v>
      </c>
      <c r="S1156" t="str">
        <f>INDEX(MSFD_Classified!F$2:F$506,Data!$N1156,1)</f>
        <v>Invertebrates</v>
      </c>
    </row>
    <row r="1157" spans="1:19" x14ac:dyDescent="0.25">
      <c r="A1157" s="10">
        <v>10</v>
      </c>
      <c r="B1157" s="10" t="s">
        <v>593</v>
      </c>
      <c r="C1157" s="10" t="s">
        <v>602</v>
      </c>
      <c r="D1157" s="6">
        <v>3</v>
      </c>
      <c r="E1157" s="6" t="s">
        <v>65</v>
      </c>
      <c r="F1157" s="10" t="s">
        <v>665</v>
      </c>
      <c r="G1157" s="6" t="s">
        <v>660</v>
      </c>
      <c r="H1157" s="6">
        <v>2</v>
      </c>
      <c r="I1157" s="23">
        <v>326</v>
      </c>
      <c r="J1157" s="6">
        <v>542</v>
      </c>
      <c r="K1157" s="29">
        <v>82.769230769230774</v>
      </c>
      <c r="M1157">
        <f>MATCH(F1157,MSFD_Classified!$G$2:$G$506,0)</f>
        <v>405</v>
      </c>
      <c r="N1157">
        <v>405</v>
      </c>
      <c r="O1157" t="str">
        <f t="shared" si="18"/>
        <v>Lucinella divaricata</v>
      </c>
      <c r="P1157" t="str">
        <f>INDEX(MSFD_Classified!$G$2:$G$506,Data!$N1157,1)</f>
        <v>Lucinella divaricata</v>
      </c>
      <c r="Q1157" t="str">
        <f>INDEX(MSFD_Classified!D$2:D$506,Data!$N1157,1)</f>
        <v>D1 - Biological diversity</v>
      </c>
      <c r="R1157" t="str">
        <f>INDEX(MSFD_Classified!E$2:E$506,Data!$N1157,1)</f>
        <v>Benthic habitats</v>
      </c>
      <c r="S1157" t="str">
        <f>INDEX(MSFD_Classified!F$2:F$506,Data!$N1157,1)</f>
        <v>Invertebrates</v>
      </c>
    </row>
    <row r="1158" spans="1:19" x14ac:dyDescent="0.25">
      <c r="A1158" s="10">
        <v>10</v>
      </c>
      <c r="B1158" s="10" t="s">
        <v>593</v>
      </c>
      <c r="C1158" s="10" t="s">
        <v>602</v>
      </c>
      <c r="D1158" s="6">
        <v>3</v>
      </c>
      <c r="E1158" s="6" t="s">
        <v>65</v>
      </c>
      <c r="F1158" s="16" t="s">
        <v>666</v>
      </c>
      <c r="G1158" s="6" t="s">
        <v>660</v>
      </c>
      <c r="H1158" s="6">
        <v>2</v>
      </c>
      <c r="I1158" s="23">
        <v>20</v>
      </c>
      <c r="J1158" s="6">
        <v>32</v>
      </c>
      <c r="K1158" s="29">
        <v>12.285714285714286</v>
      </c>
      <c r="M1158">
        <f>MATCH(F1158,MSFD_Classified!$G$2:$G$506,0)</f>
        <v>406</v>
      </c>
      <c r="N1158">
        <v>406</v>
      </c>
      <c r="O1158" t="str">
        <f t="shared" si="18"/>
        <v>Nucula nitidosa</v>
      </c>
      <c r="P1158" t="str">
        <f>INDEX(MSFD_Classified!$G$2:$G$506,Data!$N1158,1)</f>
        <v>Nucula nitidosa</v>
      </c>
      <c r="Q1158" t="str">
        <f>INDEX(MSFD_Classified!D$2:D$506,Data!$N1158,1)</f>
        <v>D1 - Biological diversity</v>
      </c>
      <c r="R1158" t="str">
        <f>INDEX(MSFD_Classified!E$2:E$506,Data!$N1158,1)</f>
        <v>Benthic habitats</v>
      </c>
      <c r="S1158" t="str">
        <f>INDEX(MSFD_Classified!F$2:F$506,Data!$N1158,1)</f>
        <v>Invertebrates</v>
      </c>
    </row>
    <row r="1159" spans="1:19" x14ac:dyDescent="0.25">
      <c r="A1159" s="10">
        <v>10</v>
      </c>
      <c r="B1159" s="10" t="s">
        <v>593</v>
      </c>
      <c r="C1159" s="10" t="s">
        <v>602</v>
      </c>
      <c r="D1159" s="6">
        <v>3</v>
      </c>
      <c r="E1159" s="6" t="s">
        <v>65</v>
      </c>
      <c r="F1159" s="16" t="s">
        <v>667</v>
      </c>
      <c r="G1159" s="6" t="s">
        <v>660</v>
      </c>
      <c r="H1159" s="6">
        <v>2</v>
      </c>
      <c r="I1159" s="23">
        <v>3.1999999999999997</v>
      </c>
      <c r="J1159" s="6">
        <v>4</v>
      </c>
      <c r="K1159" s="29">
        <v>2.5</v>
      </c>
      <c r="M1159">
        <f>MATCH(F1159,MSFD_Classified!$G$2:$G$506,0)</f>
        <v>407</v>
      </c>
      <c r="N1159">
        <v>407</v>
      </c>
      <c r="O1159" t="str">
        <f t="shared" si="18"/>
        <v>Nuculana pella</v>
      </c>
      <c r="P1159" t="str">
        <f>INDEX(MSFD_Classified!$G$2:$G$506,Data!$N1159,1)</f>
        <v>Nuculana pella</v>
      </c>
      <c r="Q1159" t="str">
        <f>INDEX(MSFD_Classified!D$2:D$506,Data!$N1159,1)</f>
        <v>D1 - Biological diversity</v>
      </c>
      <c r="R1159" t="str">
        <f>INDEX(MSFD_Classified!E$2:E$506,Data!$N1159,1)</f>
        <v>Benthic habitats</v>
      </c>
      <c r="S1159" t="str">
        <f>INDEX(MSFD_Classified!F$2:F$506,Data!$N1159,1)</f>
        <v>Invertebrates</v>
      </c>
    </row>
    <row r="1160" spans="1:19" x14ac:dyDescent="0.25">
      <c r="A1160" s="10">
        <v>10</v>
      </c>
      <c r="B1160" s="10" t="s">
        <v>593</v>
      </c>
      <c r="C1160" s="10" t="s">
        <v>602</v>
      </c>
      <c r="D1160" s="6">
        <v>3</v>
      </c>
      <c r="E1160" s="6" t="s">
        <v>65</v>
      </c>
      <c r="F1160" s="16" t="s">
        <v>668</v>
      </c>
      <c r="G1160" s="6" t="s">
        <v>660</v>
      </c>
      <c r="H1160" s="6">
        <v>2</v>
      </c>
      <c r="I1160" s="23">
        <v>42.8</v>
      </c>
      <c r="J1160" s="6">
        <v>70</v>
      </c>
      <c r="K1160" s="29">
        <v>36</v>
      </c>
      <c r="M1160">
        <f>MATCH(F1160,MSFD_Classified!$G$2:$G$506,0)</f>
        <v>408</v>
      </c>
      <c r="N1160">
        <v>408</v>
      </c>
      <c r="O1160" t="str">
        <f t="shared" si="18"/>
        <v>Parvicardium exiguum</v>
      </c>
      <c r="P1160" t="str">
        <f>INDEX(MSFD_Classified!$G$2:$G$506,Data!$N1160,1)</f>
        <v>Parvicardium exiguum</v>
      </c>
      <c r="Q1160" t="str">
        <f>INDEX(MSFD_Classified!D$2:D$506,Data!$N1160,1)</f>
        <v>D1 - Biological diversity</v>
      </c>
      <c r="R1160" t="str">
        <f>INDEX(MSFD_Classified!E$2:E$506,Data!$N1160,1)</f>
        <v>Benthic habitats</v>
      </c>
      <c r="S1160" t="str">
        <f>INDEX(MSFD_Classified!F$2:F$506,Data!$N1160,1)</f>
        <v>Invertebrates</v>
      </c>
    </row>
    <row r="1161" spans="1:19" x14ac:dyDescent="0.25">
      <c r="A1161" s="10">
        <v>10</v>
      </c>
      <c r="B1161" s="10" t="s">
        <v>593</v>
      </c>
      <c r="C1161" s="10" t="s">
        <v>602</v>
      </c>
      <c r="D1161" s="6">
        <v>3</v>
      </c>
      <c r="E1161" s="6" t="s">
        <v>65</v>
      </c>
      <c r="F1161" s="16" t="s">
        <v>669</v>
      </c>
      <c r="G1161" s="6" t="s">
        <v>660</v>
      </c>
      <c r="H1161" s="6">
        <v>2</v>
      </c>
      <c r="I1161" s="23">
        <v>8</v>
      </c>
      <c r="J1161" s="6">
        <v>12</v>
      </c>
      <c r="K1161" s="29">
        <v>4</v>
      </c>
      <c r="M1161">
        <f>MATCH(F1161,MSFD_Classified!$G$2:$G$506,0)</f>
        <v>409</v>
      </c>
      <c r="N1161">
        <v>409</v>
      </c>
      <c r="O1161" t="str">
        <f t="shared" si="18"/>
        <v>Gari fervensis</v>
      </c>
      <c r="P1161" t="str">
        <f>INDEX(MSFD_Classified!$G$2:$G$506,Data!$N1161,1)</f>
        <v>Gari fervensis</v>
      </c>
      <c r="Q1161" t="str">
        <f>INDEX(MSFD_Classified!D$2:D$506,Data!$N1161,1)</f>
        <v>D1 - Biological diversity</v>
      </c>
      <c r="R1161" t="str">
        <f>INDEX(MSFD_Classified!E$2:E$506,Data!$N1161,1)</f>
        <v>Benthic habitats</v>
      </c>
      <c r="S1161" t="str">
        <f>INDEX(MSFD_Classified!F$2:F$506,Data!$N1161,1)</f>
        <v>Invertebrates</v>
      </c>
    </row>
    <row r="1162" spans="1:19" x14ac:dyDescent="0.25">
      <c r="A1162" s="10">
        <v>10</v>
      </c>
      <c r="B1162" s="10" t="s">
        <v>593</v>
      </c>
      <c r="C1162" s="10" t="s">
        <v>602</v>
      </c>
      <c r="D1162" s="6">
        <v>3</v>
      </c>
      <c r="E1162" s="6" t="s">
        <v>65</v>
      </c>
      <c r="F1162" s="16" t="s">
        <v>670</v>
      </c>
      <c r="G1162" s="6" t="s">
        <v>660</v>
      </c>
      <c r="H1162" s="6">
        <v>2</v>
      </c>
      <c r="I1162" s="23">
        <v>6.8000000000000007</v>
      </c>
      <c r="J1162" s="6">
        <v>10</v>
      </c>
      <c r="K1162" s="29">
        <v>4</v>
      </c>
      <c r="M1162">
        <f>MATCH(F1162,MSFD_Classified!$G$2:$G$506,0)</f>
        <v>410</v>
      </c>
      <c r="N1162">
        <v>410</v>
      </c>
      <c r="O1162" t="str">
        <f t="shared" si="18"/>
        <v>Spisula subtruncata</v>
      </c>
      <c r="P1162" t="str">
        <f>INDEX(MSFD_Classified!$G$2:$G$506,Data!$N1162,1)</f>
        <v>Spisula subtruncata</v>
      </c>
      <c r="Q1162" t="str">
        <f>INDEX(MSFD_Classified!D$2:D$506,Data!$N1162,1)</f>
        <v>D1 - Biological diversity</v>
      </c>
      <c r="R1162" t="str">
        <f>INDEX(MSFD_Classified!E$2:E$506,Data!$N1162,1)</f>
        <v>Benthic habitats</v>
      </c>
      <c r="S1162" t="str">
        <f>INDEX(MSFD_Classified!F$2:F$506,Data!$N1162,1)</f>
        <v>Invertebrates</v>
      </c>
    </row>
    <row r="1163" spans="1:19" x14ac:dyDescent="0.25">
      <c r="A1163" s="10">
        <v>10</v>
      </c>
      <c r="B1163" s="10" t="s">
        <v>593</v>
      </c>
      <c r="C1163" s="10" t="s">
        <v>602</v>
      </c>
      <c r="D1163" s="6">
        <v>3</v>
      </c>
      <c r="E1163" s="6" t="s">
        <v>65</v>
      </c>
      <c r="F1163" s="16" t="s">
        <v>671</v>
      </c>
      <c r="G1163" s="6" t="s">
        <v>660</v>
      </c>
      <c r="H1163" s="6">
        <v>2</v>
      </c>
      <c r="I1163" s="23">
        <v>35.599999999999994</v>
      </c>
      <c r="J1163" s="6">
        <v>58</v>
      </c>
      <c r="K1163" s="29">
        <v>21.333333333333332</v>
      </c>
      <c r="M1163">
        <f>MATCH(F1163,MSFD_Classified!$G$2:$G$506,0)</f>
        <v>411</v>
      </c>
      <c r="N1163">
        <v>411</v>
      </c>
      <c r="O1163" t="str">
        <f t="shared" si="18"/>
        <v>Thracia phaseolina</v>
      </c>
      <c r="P1163" t="str">
        <f>INDEX(MSFD_Classified!$G$2:$G$506,Data!$N1163,1)</f>
        <v>Thracia phaseolina</v>
      </c>
      <c r="Q1163" t="str">
        <f>INDEX(MSFD_Classified!D$2:D$506,Data!$N1163,1)</f>
        <v>D1 - Biological diversity</v>
      </c>
      <c r="R1163" t="str">
        <f>INDEX(MSFD_Classified!E$2:E$506,Data!$N1163,1)</f>
        <v>Benthic habitats</v>
      </c>
      <c r="S1163" t="str">
        <f>INDEX(MSFD_Classified!F$2:F$506,Data!$N1163,1)</f>
        <v>Invertebrates</v>
      </c>
    </row>
    <row r="1164" spans="1:19" x14ac:dyDescent="0.25">
      <c r="A1164" s="10">
        <v>10</v>
      </c>
      <c r="B1164" s="10" t="s">
        <v>593</v>
      </c>
      <c r="C1164" s="10" t="s">
        <v>602</v>
      </c>
      <c r="D1164" s="6">
        <v>3</v>
      </c>
      <c r="E1164" s="6" t="s">
        <v>65</v>
      </c>
      <c r="F1164" s="16" t="s">
        <v>672</v>
      </c>
      <c r="G1164" s="6" t="s">
        <v>660</v>
      </c>
      <c r="H1164" s="6">
        <v>2</v>
      </c>
      <c r="I1164" s="23">
        <v>5.6000000000000005</v>
      </c>
      <c r="J1164" s="6">
        <v>8</v>
      </c>
      <c r="K1164" s="29">
        <v>5</v>
      </c>
      <c r="M1164">
        <f>MATCH(F1164,MSFD_Classified!$G$2:$G$506,0)</f>
        <v>412</v>
      </c>
      <c r="N1164">
        <v>412</v>
      </c>
      <c r="O1164" t="str">
        <f t="shared" si="18"/>
        <v>Venerupis corrugata</v>
      </c>
      <c r="P1164" t="str">
        <f>INDEX(MSFD_Classified!$G$2:$G$506,Data!$N1164,1)</f>
        <v>Venerupis corrugata</v>
      </c>
      <c r="Q1164" t="str">
        <f>INDEX(MSFD_Classified!D$2:D$506,Data!$N1164,1)</f>
        <v>D1 - Biological diversity</v>
      </c>
      <c r="R1164" t="str">
        <f>INDEX(MSFD_Classified!E$2:E$506,Data!$N1164,1)</f>
        <v>benthic habitats</v>
      </c>
      <c r="S1164" t="str">
        <f>INDEX(MSFD_Classified!F$2:F$506,Data!$N1164,1)</f>
        <v>Invertebrates</v>
      </c>
    </row>
    <row r="1165" spans="1:19" x14ac:dyDescent="0.25">
      <c r="A1165" s="10">
        <v>10</v>
      </c>
      <c r="B1165" s="10" t="s">
        <v>593</v>
      </c>
      <c r="C1165" s="10" t="s">
        <v>602</v>
      </c>
      <c r="D1165" s="6">
        <v>3</v>
      </c>
      <c r="E1165" s="6" t="s">
        <v>65</v>
      </c>
      <c r="F1165" s="16" t="s">
        <v>673</v>
      </c>
      <c r="G1165" s="6" t="s">
        <v>660</v>
      </c>
      <c r="H1165" s="6">
        <v>2</v>
      </c>
      <c r="I1165" s="23">
        <v>27.200000000000003</v>
      </c>
      <c r="J1165" s="6">
        <v>44</v>
      </c>
      <c r="K1165" s="29">
        <v>22.4</v>
      </c>
      <c r="M1165">
        <f>MATCH(F1165,MSFD_Classified!$G$2:$G$506,0)</f>
        <v>413</v>
      </c>
      <c r="N1165">
        <v>413</v>
      </c>
      <c r="O1165" t="str">
        <f t="shared" si="18"/>
        <v>Amphiura chiajei</v>
      </c>
      <c r="P1165" t="str">
        <f>INDEX(MSFD_Classified!$G$2:$G$506,Data!$N1165,1)</f>
        <v>Amphiura chiajei</v>
      </c>
      <c r="Q1165" t="str">
        <f>INDEX(MSFD_Classified!D$2:D$506,Data!$N1165,1)</f>
        <v>D1 - Biological diversity</v>
      </c>
      <c r="R1165" t="str">
        <f>INDEX(MSFD_Classified!E$2:E$506,Data!$N1165,1)</f>
        <v>Benthic habitats</v>
      </c>
      <c r="S1165" t="str">
        <f>INDEX(MSFD_Classified!F$2:F$506,Data!$N1165,1)</f>
        <v>Invertebrates</v>
      </c>
    </row>
    <row r="1166" spans="1:19" x14ac:dyDescent="0.25">
      <c r="A1166" s="10">
        <v>10</v>
      </c>
      <c r="B1166" s="10" t="s">
        <v>593</v>
      </c>
      <c r="C1166" s="10" t="s">
        <v>602</v>
      </c>
      <c r="D1166" s="6">
        <v>3</v>
      </c>
      <c r="E1166" s="6" t="s">
        <v>65</v>
      </c>
      <c r="F1166" s="16" t="s">
        <v>674</v>
      </c>
      <c r="G1166" s="6" t="s">
        <v>660</v>
      </c>
      <c r="H1166" s="6">
        <v>2</v>
      </c>
      <c r="I1166" s="23">
        <v>6.8000000000000007</v>
      </c>
      <c r="J1166" s="6">
        <v>10</v>
      </c>
      <c r="K1166" s="29">
        <v>4.4000000000000004</v>
      </c>
      <c r="M1166">
        <f>MATCH(F1166,MSFD_Classified!$G$2:$G$506,0)</f>
        <v>414</v>
      </c>
      <c r="N1166">
        <v>414</v>
      </c>
      <c r="O1166" t="str">
        <f t="shared" si="18"/>
        <v>Ophiura grubei</v>
      </c>
      <c r="P1166" t="str">
        <f>INDEX(MSFD_Classified!$G$2:$G$506,Data!$N1166,1)</f>
        <v>Ophiura grubei</v>
      </c>
      <c r="Q1166" t="str">
        <f>INDEX(MSFD_Classified!D$2:D$506,Data!$N1166,1)</f>
        <v>D1 - Biological diversity</v>
      </c>
      <c r="R1166" t="str">
        <f>INDEX(MSFD_Classified!E$2:E$506,Data!$N1166,1)</f>
        <v>Benthic habitats</v>
      </c>
      <c r="S1166" t="str">
        <f>INDEX(MSFD_Classified!F$2:F$506,Data!$N1166,1)</f>
        <v>Invertebrates</v>
      </c>
    </row>
    <row r="1167" spans="1:19" x14ac:dyDescent="0.25">
      <c r="A1167" s="10">
        <v>10</v>
      </c>
      <c r="B1167" s="10" t="s">
        <v>593</v>
      </c>
      <c r="C1167" s="10" t="s">
        <v>602</v>
      </c>
      <c r="D1167" s="6">
        <v>3</v>
      </c>
      <c r="E1167" s="6" t="s">
        <v>65</v>
      </c>
      <c r="F1167" s="16" t="s">
        <v>675</v>
      </c>
      <c r="G1167" s="6" t="s">
        <v>660</v>
      </c>
      <c r="H1167" s="6">
        <v>2</v>
      </c>
      <c r="I1167" s="23">
        <v>24.799999999999997</v>
      </c>
      <c r="J1167" s="6">
        <v>40</v>
      </c>
      <c r="K1167" s="29">
        <v>15.6</v>
      </c>
      <c r="M1167">
        <f>MATCH(F1167,MSFD_Classified!$G$2:$G$506,0)</f>
        <v>415</v>
      </c>
      <c r="N1167">
        <v>415</v>
      </c>
      <c r="O1167" t="str">
        <f t="shared" si="18"/>
        <v>Phaxasa adriaticus</v>
      </c>
      <c r="P1167" t="str">
        <f>INDEX(MSFD_Classified!$G$2:$G$506,Data!$N1167,1)</f>
        <v>Phaxasa adriaticus</v>
      </c>
      <c r="Q1167" t="str">
        <f>INDEX(MSFD_Classified!D$2:D$506,Data!$N1167,1)</f>
        <v>D1 - Biological diversity</v>
      </c>
      <c r="R1167" t="str">
        <f>INDEX(MSFD_Classified!E$2:E$506,Data!$N1167,1)</f>
        <v>Benthic habitats</v>
      </c>
      <c r="S1167" t="str">
        <f>INDEX(MSFD_Classified!F$2:F$506,Data!$N1167,1)</f>
        <v>Invertebrates</v>
      </c>
    </row>
    <row r="1168" spans="1:19" x14ac:dyDescent="0.25">
      <c r="A1168" s="10">
        <v>10</v>
      </c>
      <c r="B1168" s="10" t="s">
        <v>593</v>
      </c>
      <c r="C1168" s="10" t="s">
        <v>602</v>
      </c>
      <c r="D1168" s="6">
        <v>3</v>
      </c>
      <c r="E1168" s="6" t="s">
        <v>65</v>
      </c>
      <c r="F1168" s="16" t="s">
        <v>676</v>
      </c>
      <c r="G1168" s="6" t="s">
        <v>660</v>
      </c>
      <c r="H1168" s="6">
        <v>2</v>
      </c>
      <c r="I1168" s="23">
        <v>17.600000000000001</v>
      </c>
      <c r="J1168" s="6">
        <v>28</v>
      </c>
      <c r="K1168" s="29">
        <v>12.8</v>
      </c>
      <c r="M1168">
        <f>MATCH(F1168,MSFD_Classified!$G$2:$G$506,0)</f>
        <v>416</v>
      </c>
      <c r="N1168">
        <v>416</v>
      </c>
      <c r="O1168" t="str">
        <f t="shared" si="18"/>
        <v>Tellina distorta</v>
      </c>
      <c r="P1168" t="str">
        <f>INDEX(MSFD_Classified!$G$2:$G$506,Data!$N1168,1)</f>
        <v>Tellina distorta</v>
      </c>
      <c r="Q1168" t="str">
        <f>INDEX(MSFD_Classified!D$2:D$506,Data!$N1168,1)</f>
        <v>D1 - Biological diversity</v>
      </c>
      <c r="R1168" t="str">
        <f>INDEX(MSFD_Classified!E$2:E$506,Data!$N1168,1)</f>
        <v>Benthic habitats</v>
      </c>
      <c r="S1168" t="str">
        <f>INDEX(MSFD_Classified!F$2:F$506,Data!$N1168,1)</f>
        <v>Invertebrates</v>
      </c>
    </row>
    <row r="1169" spans="1:19" x14ac:dyDescent="0.25">
      <c r="A1169" s="10">
        <v>10</v>
      </c>
      <c r="B1169" s="10" t="s">
        <v>593</v>
      </c>
      <c r="C1169" s="10" t="s">
        <v>602</v>
      </c>
      <c r="D1169" s="6">
        <v>3</v>
      </c>
      <c r="E1169" s="6" t="s">
        <v>65</v>
      </c>
      <c r="F1169" s="16" t="s">
        <v>677</v>
      </c>
      <c r="G1169" s="6" t="s">
        <v>660</v>
      </c>
      <c r="H1169" s="6">
        <v>2</v>
      </c>
      <c r="I1169" s="23">
        <v>26</v>
      </c>
      <c r="J1169" s="6">
        <v>42</v>
      </c>
      <c r="K1169" s="29">
        <v>16.571428571428573</v>
      </c>
      <c r="M1169">
        <f>MATCH(F1169,MSFD_Classified!$G$2:$G$506,0)</f>
        <v>417</v>
      </c>
      <c r="N1169">
        <v>417</v>
      </c>
      <c r="O1169" t="str">
        <f t="shared" si="18"/>
        <v>Tellina donacina</v>
      </c>
      <c r="P1169" t="str">
        <f>INDEX(MSFD_Classified!$G$2:$G$506,Data!$N1169,1)</f>
        <v>Tellina donacina</v>
      </c>
      <c r="Q1169" t="str">
        <f>INDEX(MSFD_Classified!D$2:D$506,Data!$N1169,1)</f>
        <v>D1 - Biological diversity</v>
      </c>
      <c r="R1169" t="str">
        <f>INDEX(MSFD_Classified!E$2:E$506,Data!$N1169,1)</f>
        <v>Benthic habitats</v>
      </c>
      <c r="S1169" t="str">
        <f>INDEX(MSFD_Classified!F$2:F$506,Data!$N1169,1)</f>
        <v>Invertebrates</v>
      </c>
    </row>
    <row r="1170" spans="1:19" x14ac:dyDescent="0.25">
      <c r="A1170" s="10">
        <v>10</v>
      </c>
      <c r="B1170" s="10" t="s">
        <v>593</v>
      </c>
      <c r="C1170" s="10" t="s">
        <v>602</v>
      </c>
      <c r="D1170" s="6">
        <v>3</v>
      </c>
      <c r="E1170" s="6" t="s">
        <v>65</v>
      </c>
      <c r="F1170" s="16" t="s">
        <v>678</v>
      </c>
      <c r="G1170" s="6" t="s">
        <v>660</v>
      </c>
      <c r="H1170" s="6">
        <v>2</v>
      </c>
      <c r="I1170" s="23">
        <v>5.6000000000000005</v>
      </c>
      <c r="J1170" s="6">
        <v>8</v>
      </c>
      <c r="K1170" s="29">
        <v>4</v>
      </c>
      <c r="M1170">
        <f>MATCH(F1170,MSFD_Classified!$G$2:$G$506,0)</f>
        <v>418</v>
      </c>
      <c r="N1170">
        <v>418</v>
      </c>
      <c r="O1170" t="str">
        <f t="shared" si="18"/>
        <v>Tellina albicans</v>
      </c>
      <c r="P1170" t="str">
        <f>INDEX(MSFD_Classified!$G$2:$G$506,Data!$N1170,1)</f>
        <v>Tellina albicans</v>
      </c>
      <c r="Q1170" t="str">
        <f>INDEX(MSFD_Classified!D$2:D$506,Data!$N1170,1)</f>
        <v>D1 - Biological diversity</v>
      </c>
      <c r="R1170" t="str">
        <f>INDEX(MSFD_Classified!E$2:E$506,Data!$N1170,1)</f>
        <v>Benthic habitats</v>
      </c>
      <c r="S1170" t="str">
        <f>INDEX(MSFD_Classified!F$2:F$506,Data!$N1170,1)</f>
        <v>Invertebrates</v>
      </c>
    </row>
    <row r="1171" spans="1:19" x14ac:dyDescent="0.25">
      <c r="A1171" s="10">
        <v>10</v>
      </c>
      <c r="B1171" s="10" t="s">
        <v>593</v>
      </c>
      <c r="C1171" s="10" t="s">
        <v>602</v>
      </c>
      <c r="D1171" s="6">
        <v>3</v>
      </c>
      <c r="E1171" s="6" t="s">
        <v>65</v>
      </c>
      <c r="F1171" s="16" t="s">
        <v>679</v>
      </c>
      <c r="G1171" s="6" t="s">
        <v>660</v>
      </c>
      <c r="H1171" s="6">
        <v>2</v>
      </c>
      <c r="I1171" s="23">
        <v>3.1999999999999997</v>
      </c>
      <c r="J1171" s="6">
        <v>4</v>
      </c>
      <c r="K1171" s="29">
        <v>2.5</v>
      </c>
      <c r="M1171">
        <f>MATCH(F1171,MSFD_Classified!$G$2:$G$506,0)</f>
        <v>419</v>
      </c>
      <c r="N1171">
        <v>419</v>
      </c>
      <c r="O1171" t="str">
        <f t="shared" si="18"/>
        <v>Calyptraea chinensis</v>
      </c>
      <c r="P1171" t="str">
        <f>INDEX(MSFD_Classified!$G$2:$G$506,Data!$N1171,1)</f>
        <v>Calyptraea chinensis</v>
      </c>
      <c r="Q1171" t="str">
        <f>INDEX(MSFD_Classified!D$2:D$506,Data!$N1171,1)</f>
        <v>D1 - Biological diversity</v>
      </c>
      <c r="R1171" t="str">
        <f>INDEX(MSFD_Classified!E$2:E$506,Data!$N1171,1)</f>
        <v>Benthic habitats</v>
      </c>
      <c r="S1171" t="str">
        <f>INDEX(MSFD_Classified!F$2:F$506,Data!$N1171,1)</f>
        <v>Invertebrates</v>
      </c>
    </row>
    <row r="1172" spans="1:19" x14ac:dyDescent="0.25">
      <c r="A1172" s="10">
        <v>10</v>
      </c>
      <c r="B1172" s="10" t="s">
        <v>593</v>
      </c>
      <c r="C1172" s="10" t="s">
        <v>602</v>
      </c>
      <c r="D1172" s="6">
        <v>3</v>
      </c>
      <c r="E1172" s="6" t="s">
        <v>65</v>
      </c>
      <c r="F1172" s="16" t="s">
        <v>680</v>
      </c>
      <c r="G1172" s="6" t="s">
        <v>660</v>
      </c>
      <c r="H1172" s="6">
        <v>2</v>
      </c>
      <c r="I1172" s="23">
        <v>14</v>
      </c>
      <c r="J1172" s="6">
        <v>22</v>
      </c>
      <c r="K1172" s="29">
        <v>7.166666666666667</v>
      </c>
      <c r="M1172">
        <f>MATCH(F1172,MSFD_Classified!$G$2:$G$506,0)</f>
        <v>420</v>
      </c>
      <c r="N1172">
        <v>420</v>
      </c>
      <c r="O1172" t="str">
        <f t="shared" si="18"/>
        <v>Cylichna cylindracea</v>
      </c>
      <c r="P1172" t="str">
        <f>INDEX(MSFD_Classified!$G$2:$G$506,Data!$N1172,1)</f>
        <v>Cylichna cylindracea</v>
      </c>
      <c r="Q1172" t="str">
        <f>INDEX(MSFD_Classified!D$2:D$506,Data!$N1172,1)</f>
        <v>D1 - Biological diversity</v>
      </c>
      <c r="R1172" t="str">
        <f>INDEX(MSFD_Classified!E$2:E$506,Data!$N1172,1)</f>
        <v>Benthic habitats</v>
      </c>
      <c r="S1172" t="str">
        <f>INDEX(MSFD_Classified!F$2:F$506,Data!$N1172,1)</f>
        <v>Invertebrates</v>
      </c>
    </row>
    <row r="1173" spans="1:19" x14ac:dyDescent="0.25">
      <c r="A1173" s="10">
        <v>10</v>
      </c>
      <c r="B1173" s="10" t="s">
        <v>593</v>
      </c>
      <c r="C1173" s="10" t="s">
        <v>602</v>
      </c>
      <c r="D1173" s="6">
        <v>3</v>
      </c>
      <c r="E1173" s="6" t="s">
        <v>65</v>
      </c>
      <c r="F1173" s="16" t="s">
        <v>681</v>
      </c>
      <c r="G1173" s="6" t="s">
        <v>660</v>
      </c>
      <c r="H1173" s="6">
        <v>2</v>
      </c>
      <c r="I1173" s="23">
        <v>5.6000000000000005</v>
      </c>
      <c r="J1173" s="6">
        <v>8</v>
      </c>
      <c r="K1173" s="29">
        <v>3.7142857142857144</v>
      </c>
      <c r="M1173">
        <f>MATCH(F1173,MSFD_Classified!$G$2:$G$506,0)</f>
        <v>421</v>
      </c>
      <c r="N1173">
        <v>421</v>
      </c>
      <c r="O1173" t="str">
        <f t="shared" si="18"/>
        <v>Retusa umbilicata</v>
      </c>
      <c r="P1173" t="str">
        <f>INDEX(MSFD_Classified!$G$2:$G$506,Data!$N1173,1)</f>
        <v>Retusa umbilicata</v>
      </c>
      <c r="Q1173" t="str">
        <f>INDEX(MSFD_Classified!D$2:D$506,Data!$N1173,1)</f>
        <v>D1 - Biological diversity</v>
      </c>
      <c r="R1173" t="str">
        <f>INDEX(MSFD_Classified!E$2:E$506,Data!$N1173,1)</f>
        <v>Benthic habitats</v>
      </c>
      <c r="S1173" t="str">
        <f>INDEX(MSFD_Classified!F$2:F$506,Data!$N1173,1)</f>
        <v>Invertebrates</v>
      </c>
    </row>
    <row r="1174" spans="1:19" x14ac:dyDescent="0.25">
      <c r="A1174" s="10">
        <v>10</v>
      </c>
      <c r="B1174" s="10" t="s">
        <v>593</v>
      </c>
      <c r="C1174" s="10" t="s">
        <v>602</v>
      </c>
      <c r="D1174" s="6">
        <v>3</v>
      </c>
      <c r="E1174" s="6" t="s">
        <v>65</v>
      </c>
      <c r="F1174" s="16" t="s">
        <v>682</v>
      </c>
      <c r="G1174" s="6" t="s">
        <v>660</v>
      </c>
      <c r="H1174" s="6">
        <v>0</v>
      </c>
      <c r="I1174" s="23">
        <v>1.2000000000000002</v>
      </c>
      <c r="J1174" s="6">
        <v>2</v>
      </c>
      <c r="K1174" s="29">
        <v>2</v>
      </c>
      <c r="M1174">
        <f>MATCH(F1174,MSFD_Classified!$G$2:$G$506,0)</f>
        <v>422</v>
      </c>
      <c r="N1174">
        <v>422</v>
      </c>
      <c r="O1174" t="str">
        <f t="shared" si="18"/>
        <v>Nassarius mutabilis</v>
      </c>
      <c r="P1174" t="str">
        <f>INDEX(MSFD_Classified!$G$2:$G$506,Data!$N1174,1)</f>
        <v>Nassarius mutabilis</v>
      </c>
      <c r="Q1174" t="str">
        <f>INDEX(MSFD_Classified!D$2:D$506,Data!$N1174,1)</f>
        <v>D1 - Biological diversity</v>
      </c>
      <c r="R1174" t="str">
        <f>INDEX(MSFD_Classified!E$2:E$506,Data!$N1174,1)</f>
        <v>Benthic habitats</v>
      </c>
      <c r="S1174" t="str">
        <f>INDEX(MSFD_Classified!F$2:F$506,Data!$N1174,1)</f>
        <v>Invertebrates</v>
      </c>
    </row>
    <row r="1175" spans="1:19" x14ac:dyDescent="0.25">
      <c r="A1175" s="10">
        <v>10</v>
      </c>
      <c r="B1175" s="10" t="s">
        <v>593</v>
      </c>
      <c r="C1175" s="10" t="s">
        <v>602</v>
      </c>
      <c r="D1175" s="6">
        <v>3</v>
      </c>
      <c r="E1175" s="6" t="s">
        <v>65</v>
      </c>
      <c r="F1175" s="16" t="s">
        <v>799</v>
      </c>
      <c r="G1175" s="6" t="s">
        <v>660</v>
      </c>
      <c r="H1175" s="6">
        <v>2</v>
      </c>
      <c r="I1175" s="23">
        <v>106.39999999999999</v>
      </c>
      <c r="J1175" s="6">
        <v>176</v>
      </c>
      <c r="K1175" s="29">
        <v>34.200000000000003</v>
      </c>
      <c r="M1175">
        <f>MATCH(F1175,MSFD_Classified!$G$2:$G$506,0)</f>
        <v>423</v>
      </c>
      <c r="N1175">
        <v>423</v>
      </c>
      <c r="O1175" t="str">
        <f t="shared" si="18"/>
        <v>Kurtiella bidentata</v>
      </c>
      <c r="P1175" t="str">
        <f>INDEX(MSFD_Classified!$G$2:$G$506,Data!$N1175,1)</f>
        <v>Kurtiella bidentata</v>
      </c>
      <c r="Q1175" t="str">
        <f>INDEX(MSFD_Classified!D$2:D$506,Data!$N1175,1)</f>
        <v>D1 - Biological diversity</v>
      </c>
      <c r="R1175" t="str">
        <f>INDEX(MSFD_Classified!E$2:E$506,Data!$N1175,1)</f>
        <v>Benthic habitats</v>
      </c>
      <c r="S1175" t="str">
        <f>INDEX(MSFD_Classified!F$2:F$506,Data!$N1175,1)</f>
        <v>Invertebrates</v>
      </c>
    </row>
    <row r="1176" spans="1:19" x14ac:dyDescent="0.25">
      <c r="A1176" s="10">
        <v>10</v>
      </c>
      <c r="B1176" s="10" t="s">
        <v>593</v>
      </c>
      <c r="C1176" s="10" t="s">
        <v>602</v>
      </c>
      <c r="D1176" s="6">
        <v>3</v>
      </c>
      <c r="E1176" s="6" t="s">
        <v>65</v>
      </c>
      <c r="F1176" s="16" t="s">
        <v>683</v>
      </c>
      <c r="G1176" s="6" t="s">
        <v>660</v>
      </c>
      <c r="H1176" s="6">
        <v>2</v>
      </c>
      <c r="I1176" s="23">
        <v>9.2000000000000011</v>
      </c>
      <c r="J1176" s="6">
        <v>14</v>
      </c>
      <c r="K1176" s="29">
        <v>3.7777777777777777</v>
      </c>
      <c r="M1176">
        <f>MATCH(F1176,MSFD_Classified!$G$2:$G$506,0)</f>
        <v>424</v>
      </c>
      <c r="N1176">
        <v>424</v>
      </c>
      <c r="O1176" t="str">
        <f t="shared" si="18"/>
        <v>Pitar rudis</v>
      </c>
      <c r="P1176" t="str">
        <f>INDEX(MSFD_Classified!$G$2:$G$506,Data!$N1176,1)</f>
        <v>Pitar rudis</v>
      </c>
      <c r="Q1176" t="str">
        <f>INDEX(MSFD_Classified!D$2:D$506,Data!$N1176,1)</f>
        <v>D1 - Biological diversity</v>
      </c>
      <c r="R1176" t="str">
        <f>INDEX(MSFD_Classified!E$2:E$506,Data!$N1176,1)</f>
        <v>Benthic habitats</v>
      </c>
      <c r="S1176" t="str">
        <f>INDEX(MSFD_Classified!F$2:F$506,Data!$N1176,1)</f>
        <v>Invertebrates</v>
      </c>
    </row>
    <row r="1177" spans="1:19" x14ac:dyDescent="0.25">
      <c r="A1177" s="10">
        <v>10</v>
      </c>
      <c r="B1177" s="10" t="s">
        <v>593</v>
      </c>
      <c r="C1177" s="10" t="s">
        <v>602</v>
      </c>
      <c r="D1177" s="6">
        <v>3</v>
      </c>
      <c r="E1177" s="6" t="s">
        <v>65</v>
      </c>
      <c r="F1177" s="16" t="s">
        <v>684</v>
      </c>
      <c r="G1177" s="6" t="s">
        <v>660</v>
      </c>
      <c r="H1177" s="6">
        <v>4</v>
      </c>
      <c r="I1177" s="23">
        <v>5.2000000000000011</v>
      </c>
      <c r="J1177" s="6">
        <v>6</v>
      </c>
      <c r="K1177" s="29">
        <v>5</v>
      </c>
      <c r="M1177">
        <f>MATCH(F1177,MSFD_Classified!$G$2:$G$506,0)</f>
        <v>425</v>
      </c>
      <c r="N1177">
        <v>425</v>
      </c>
      <c r="O1177" t="str">
        <f t="shared" si="18"/>
        <v>Tellina pulchella</v>
      </c>
      <c r="P1177" t="str">
        <f>INDEX(MSFD_Classified!$G$2:$G$506,Data!$N1177,1)</f>
        <v>Tellina pulchella</v>
      </c>
      <c r="Q1177" t="str">
        <f>INDEX(MSFD_Classified!D$2:D$506,Data!$N1177,1)</f>
        <v>D1 - Biological diversity</v>
      </c>
      <c r="R1177" t="str">
        <f>INDEX(MSFD_Classified!E$2:E$506,Data!$N1177,1)</f>
        <v>Benthic habitats</v>
      </c>
      <c r="S1177" t="str">
        <f>INDEX(MSFD_Classified!F$2:F$506,Data!$N1177,1)</f>
        <v>Invertebrates</v>
      </c>
    </row>
    <row r="1178" spans="1:19" x14ac:dyDescent="0.25">
      <c r="A1178" s="10">
        <v>10</v>
      </c>
      <c r="B1178" s="10" t="s">
        <v>593</v>
      </c>
      <c r="C1178" s="10" t="s">
        <v>602</v>
      </c>
      <c r="D1178" s="6">
        <v>3</v>
      </c>
      <c r="E1178" s="6" t="s">
        <v>65</v>
      </c>
      <c r="F1178" s="16" t="s">
        <v>685</v>
      </c>
      <c r="G1178" s="6" t="s">
        <v>660</v>
      </c>
      <c r="H1178" s="6">
        <v>2</v>
      </c>
      <c r="I1178" s="23">
        <v>8</v>
      </c>
      <c r="J1178" s="6">
        <v>12</v>
      </c>
      <c r="K1178" s="29">
        <v>5.75</v>
      </c>
      <c r="M1178">
        <f>MATCH(F1178,MSFD_Classified!$G$2:$G$506,0)</f>
        <v>426</v>
      </c>
      <c r="N1178">
        <v>426</v>
      </c>
      <c r="O1178" t="str">
        <f t="shared" si="18"/>
        <v>Eulima glabra</v>
      </c>
      <c r="P1178" t="str">
        <f>INDEX(MSFD_Classified!$G$2:$G$506,Data!$N1178,1)</f>
        <v>Eulima glabra</v>
      </c>
      <c r="Q1178" t="str">
        <f>INDEX(MSFD_Classified!D$2:D$506,Data!$N1178,1)</f>
        <v>D1 - Biological diversity</v>
      </c>
      <c r="R1178" t="str">
        <f>INDEX(MSFD_Classified!E$2:E$506,Data!$N1178,1)</f>
        <v>Benthic habitats</v>
      </c>
      <c r="S1178" t="str">
        <f>INDEX(MSFD_Classified!F$2:F$506,Data!$N1178,1)</f>
        <v>Invertebrates</v>
      </c>
    </row>
    <row r="1179" spans="1:19" x14ac:dyDescent="0.25">
      <c r="A1179" s="10">
        <v>10</v>
      </c>
      <c r="B1179" s="10" t="s">
        <v>593</v>
      </c>
      <c r="C1179" s="10" t="s">
        <v>602</v>
      </c>
      <c r="D1179" s="6">
        <v>3</v>
      </c>
      <c r="E1179" s="6" t="s">
        <v>65</v>
      </c>
      <c r="F1179" s="16" t="s">
        <v>686</v>
      </c>
      <c r="G1179" s="6" t="s">
        <v>660</v>
      </c>
      <c r="H1179" s="6">
        <v>2</v>
      </c>
      <c r="I1179" s="23">
        <v>35.599999999999994</v>
      </c>
      <c r="J1179" s="6">
        <v>58</v>
      </c>
      <c r="K1179" s="29">
        <v>14</v>
      </c>
      <c r="M1179">
        <f>MATCH(F1179,MSFD_Classified!$G$2:$G$506,0)</f>
        <v>427</v>
      </c>
      <c r="N1179">
        <v>427</v>
      </c>
      <c r="O1179" t="str">
        <f t="shared" si="18"/>
        <v>Hyala vitrea</v>
      </c>
      <c r="P1179" t="str">
        <f>INDEX(MSFD_Classified!$G$2:$G$506,Data!$N1179,1)</f>
        <v>Hyala vitrea</v>
      </c>
      <c r="Q1179" t="str">
        <f>INDEX(MSFD_Classified!D$2:D$506,Data!$N1179,1)</f>
        <v>D1 - Biological diversity</v>
      </c>
      <c r="R1179" t="str">
        <f>INDEX(MSFD_Classified!E$2:E$506,Data!$N1179,1)</f>
        <v>Benthic habitats</v>
      </c>
      <c r="S1179" t="str">
        <f>INDEX(MSFD_Classified!F$2:F$506,Data!$N1179,1)</f>
        <v>Invertebrates</v>
      </c>
    </row>
    <row r="1180" spans="1:19" x14ac:dyDescent="0.25">
      <c r="A1180" s="10">
        <v>10</v>
      </c>
      <c r="B1180" s="10" t="s">
        <v>593</v>
      </c>
      <c r="C1180" s="10" t="s">
        <v>602</v>
      </c>
      <c r="D1180" s="6">
        <v>3</v>
      </c>
      <c r="E1180" s="6" t="s">
        <v>65</v>
      </c>
      <c r="F1180" s="16" t="s">
        <v>687</v>
      </c>
      <c r="G1180" s="6" t="s">
        <v>660</v>
      </c>
      <c r="H1180" s="6">
        <v>2</v>
      </c>
      <c r="I1180" s="23">
        <v>22.400000000000002</v>
      </c>
      <c r="J1180" s="6">
        <v>36</v>
      </c>
      <c r="K1180" s="29">
        <v>16.8</v>
      </c>
      <c r="M1180">
        <f>MATCH(F1180,MSFD_Classified!$G$2:$G$506,0)</f>
        <v>428</v>
      </c>
      <c r="N1180">
        <v>428</v>
      </c>
      <c r="O1180" t="str">
        <f t="shared" si="18"/>
        <v>Antalis inaequicostata</v>
      </c>
      <c r="P1180" t="str">
        <f>INDEX(MSFD_Classified!$G$2:$G$506,Data!$N1180,1)</f>
        <v>Antalis inaequicostata</v>
      </c>
      <c r="Q1180" t="str">
        <f>INDEX(MSFD_Classified!D$2:D$506,Data!$N1180,1)</f>
        <v>D1 - Biological diversity</v>
      </c>
      <c r="R1180" t="str">
        <f>INDEX(MSFD_Classified!E$2:E$506,Data!$N1180,1)</f>
        <v>Benthic habitats</v>
      </c>
      <c r="S1180" t="str">
        <f>INDEX(MSFD_Classified!F$2:F$506,Data!$N1180,1)</f>
        <v>Invertebrates</v>
      </c>
    </row>
    <row r="1181" spans="1:19" x14ac:dyDescent="0.25">
      <c r="A1181" s="10">
        <v>10</v>
      </c>
      <c r="B1181" s="10" t="s">
        <v>593</v>
      </c>
      <c r="C1181" s="10" t="s">
        <v>602</v>
      </c>
      <c r="D1181" s="6">
        <v>3</v>
      </c>
      <c r="E1181" s="6" t="s">
        <v>65</v>
      </c>
      <c r="F1181" s="16" t="s">
        <v>688</v>
      </c>
      <c r="G1181" s="6" t="s">
        <v>660</v>
      </c>
      <c r="H1181" s="6">
        <v>2</v>
      </c>
      <c r="I1181" s="23">
        <v>36.799999999999997</v>
      </c>
      <c r="J1181" s="6">
        <v>60</v>
      </c>
      <c r="K1181" s="29">
        <v>18</v>
      </c>
      <c r="M1181">
        <f>MATCH(F1181,MSFD_Classified!$G$2:$G$506,0)</f>
        <v>429</v>
      </c>
      <c r="N1181">
        <v>429</v>
      </c>
      <c r="O1181" t="str">
        <f t="shared" si="18"/>
        <v>Amphiura filiformis</v>
      </c>
      <c r="P1181" t="str">
        <f>INDEX(MSFD_Classified!$G$2:$G$506,Data!$N1181,1)</f>
        <v>Amphiura filiformis</v>
      </c>
      <c r="Q1181" t="str">
        <f>INDEX(MSFD_Classified!D$2:D$506,Data!$N1181,1)</f>
        <v>D1 - Biological diversity</v>
      </c>
      <c r="R1181" t="str">
        <f>INDEX(MSFD_Classified!E$2:E$506,Data!$N1181,1)</f>
        <v>Benthic habitats</v>
      </c>
      <c r="S1181" t="str">
        <f>INDEX(MSFD_Classified!F$2:F$506,Data!$N1181,1)</f>
        <v>Invertebrates</v>
      </c>
    </row>
    <row r="1182" spans="1:19" x14ac:dyDescent="0.25">
      <c r="A1182" s="10">
        <v>10</v>
      </c>
      <c r="B1182" s="10" t="s">
        <v>593</v>
      </c>
      <c r="C1182" s="10" t="s">
        <v>602</v>
      </c>
      <c r="D1182" s="6">
        <v>3</v>
      </c>
      <c r="E1182" s="6" t="s">
        <v>65</v>
      </c>
      <c r="F1182" s="16" t="s">
        <v>689</v>
      </c>
      <c r="G1182" s="6" t="s">
        <v>660</v>
      </c>
      <c r="H1182" s="6">
        <v>0</v>
      </c>
      <c r="I1182" s="23">
        <v>1.2000000000000002</v>
      </c>
      <c r="J1182" s="6">
        <v>2</v>
      </c>
      <c r="K1182" s="29">
        <v>2</v>
      </c>
      <c r="M1182">
        <f>MATCH(F1182,MSFD_Classified!$G$2:$G$506,0)</f>
        <v>430</v>
      </c>
      <c r="N1182">
        <v>430</v>
      </c>
      <c r="O1182" t="str">
        <f t="shared" si="18"/>
        <v>Anomia ephippium</v>
      </c>
      <c r="P1182" t="str">
        <f>INDEX(MSFD_Classified!$G$2:$G$506,Data!$N1182,1)</f>
        <v>Anomia ephippium</v>
      </c>
      <c r="Q1182" t="str">
        <f>INDEX(MSFD_Classified!D$2:D$506,Data!$N1182,1)</f>
        <v>D1 - Biological diversity</v>
      </c>
      <c r="R1182" t="str">
        <f>INDEX(MSFD_Classified!E$2:E$506,Data!$N1182,1)</f>
        <v>Benthic habitats</v>
      </c>
      <c r="S1182" t="str">
        <f>INDEX(MSFD_Classified!F$2:F$506,Data!$N1182,1)</f>
        <v>Invertebrates</v>
      </c>
    </row>
    <row r="1183" spans="1:19" x14ac:dyDescent="0.25">
      <c r="A1183" s="10">
        <v>10</v>
      </c>
      <c r="B1183" s="10" t="s">
        <v>593</v>
      </c>
      <c r="C1183" s="10" t="s">
        <v>602</v>
      </c>
      <c r="D1183" s="6">
        <v>3</v>
      </c>
      <c r="E1183" s="6" t="s">
        <v>65</v>
      </c>
      <c r="F1183" s="16" t="s">
        <v>800</v>
      </c>
      <c r="G1183" s="6" t="s">
        <v>660</v>
      </c>
      <c r="H1183" s="6">
        <v>2</v>
      </c>
      <c r="I1183" s="23">
        <v>6.8000000000000007</v>
      </c>
      <c r="J1183" s="6">
        <v>10</v>
      </c>
      <c r="K1183" s="29">
        <v>7.333333333333333</v>
      </c>
      <c r="M1183">
        <f>MATCH(F1183,MSFD_Classified!$G$2:$G$506,0)</f>
        <v>431</v>
      </c>
      <c r="N1183">
        <v>431</v>
      </c>
      <c r="O1183" t="str">
        <f t="shared" si="18"/>
        <v>Gastrochaena dubia</v>
      </c>
      <c r="P1183" t="str">
        <f>INDEX(MSFD_Classified!$G$2:$G$506,Data!$N1183,1)</f>
        <v>Gastrochaena dubia</v>
      </c>
      <c r="Q1183" t="str">
        <f>INDEX(MSFD_Classified!D$2:D$506,Data!$N1183,1)</f>
        <v>D1 - Biological diversity</v>
      </c>
      <c r="R1183" t="str">
        <f>INDEX(MSFD_Classified!E$2:E$506,Data!$N1183,1)</f>
        <v>Benthic habitats</v>
      </c>
      <c r="S1183" t="str">
        <f>INDEX(MSFD_Classified!F$2:F$506,Data!$N1183,1)</f>
        <v>Invertebrates</v>
      </c>
    </row>
    <row r="1184" spans="1:19" x14ac:dyDescent="0.25">
      <c r="A1184" s="10">
        <v>10</v>
      </c>
      <c r="B1184" s="10" t="s">
        <v>593</v>
      </c>
      <c r="C1184" s="10" t="s">
        <v>602</v>
      </c>
      <c r="D1184" s="6">
        <v>3</v>
      </c>
      <c r="E1184" s="6" t="s">
        <v>65</v>
      </c>
      <c r="F1184" s="16" t="s">
        <v>690</v>
      </c>
      <c r="G1184" s="6" t="s">
        <v>660</v>
      </c>
      <c r="H1184" s="6">
        <v>0</v>
      </c>
      <c r="I1184" s="23">
        <v>1.2000000000000002</v>
      </c>
      <c r="J1184" s="6">
        <v>2</v>
      </c>
      <c r="K1184" s="29">
        <v>2</v>
      </c>
      <c r="M1184">
        <f>MATCH(F1184,MSFD_Classified!$G$2:$G$506,0)</f>
        <v>432</v>
      </c>
      <c r="N1184">
        <v>432</v>
      </c>
      <c r="O1184" t="str">
        <f t="shared" si="18"/>
        <v>Tellina serrata</v>
      </c>
      <c r="P1184" t="str">
        <f>INDEX(MSFD_Classified!$G$2:$G$506,Data!$N1184,1)</f>
        <v>Tellina serrata</v>
      </c>
      <c r="Q1184" t="str">
        <f>INDEX(MSFD_Classified!D$2:D$506,Data!$N1184,1)</f>
        <v>D1 - Biological diversity</v>
      </c>
      <c r="R1184" t="str">
        <f>INDEX(MSFD_Classified!E$2:E$506,Data!$N1184,1)</f>
        <v>Benthic habitats</v>
      </c>
      <c r="S1184" t="str">
        <f>INDEX(MSFD_Classified!F$2:F$506,Data!$N1184,1)</f>
        <v>Invertebrates</v>
      </c>
    </row>
    <row r="1185" spans="1:19" x14ac:dyDescent="0.25">
      <c r="A1185" s="10">
        <v>10</v>
      </c>
      <c r="B1185" s="10" t="s">
        <v>593</v>
      </c>
      <c r="C1185" s="10" t="s">
        <v>602</v>
      </c>
      <c r="D1185" s="6">
        <v>3</v>
      </c>
      <c r="E1185" s="6" t="s">
        <v>65</v>
      </c>
      <c r="F1185" s="16" t="s">
        <v>691</v>
      </c>
      <c r="G1185" s="6" t="s">
        <v>660</v>
      </c>
      <c r="H1185" s="6">
        <v>2</v>
      </c>
      <c r="I1185" s="23">
        <v>6.8000000000000007</v>
      </c>
      <c r="J1185" s="6">
        <v>10</v>
      </c>
      <c r="K1185" s="29">
        <v>6</v>
      </c>
      <c r="M1185">
        <f>MATCH(F1185,MSFD_Classified!$G$2:$G$506,0)</f>
        <v>433</v>
      </c>
      <c r="N1185">
        <v>433</v>
      </c>
      <c r="O1185" t="str">
        <f t="shared" si="18"/>
        <v>Timoclea ovata</v>
      </c>
      <c r="P1185" t="str">
        <f>INDEX(MSFD_Classified!$G$2:$G$506,Data!$N1185,1)</f>
        <v>Timoclea ovata</v>
      </c>
      <c r="Q1185" t="str">
        <f>INDEX(MSFD_Classified!D$2:D$506,Data!$N1185,1)</f>
        <v>D1 - Biological diversity</v>
      </c>
      <c r="R1185" t="str">
        <f>INDEX(MSFD_Classified!E$2:E$506,Data!$N1185,1)</f>
        <v>Benthic habitats</v>
      </c>
      <c r="S1185" t="str">
        <f>INDEX(MSFD_Classified!F$2:F$506,Data!$N1185,1)</f>
        <v>Invertebrates</v>
      </c>
    </row>
    <row r="1186" spans="1:19" x14ac:dyDescent="0.25">
      <c r="A1186" s="10">
        <v>10</v>
      </c>
      <c r="B1186" s="10" t="s">
        <v>593</v>
      </c>
      <c r="C1186" s="10" t="s">
        <v>602</v>
      </c>
      <c r="D1186" s="6">
        <v>3</v>
      </c>
      <c r="E1186" s="6" t="s">
        <v>65</v>
      </c>
      <c r="F1186" s="16" t="s">
        <v>692</v>
      </c>
      <c r="G1186" s="6" t="s">
        <v>660</v>
      </c>
      <c r="H1186" s="6">
        <v>2</v>
      </c>
      <c r="I1186" s="23">
        <v>10.399999999999999</v>
      </c>
      <c r="J1186" s="6">
        <v>16</v>
      </c>
      <c r="K1186" s="29">
        <v>6</v>
      </c>
      <c r="M1186">
        <f>MATCH(F1186,MSFD_Classified!$G$2:$G$506,0)</f>
        <v>434</v>
      </c>
      <c r="N1186">
        <v>434</v>
      </c>
      <c r="O1186" t="str">
        <f t="shared" si="18"/>
        <v>Mangelia coarctata</v>
      </c>
      <c r="P1186" t="str">
        <f>INDEX(MSFD_Classified!$G$2:$G$506,Data!$N1186,1)</f>
        <v>Mangelia coarctata</v>
      </c>
      <c r="Q1186" t="str">
        <f>INDEX(MSFD_Classified!D$2:D$506,Data!$N1186,1)</f>
        <v>D1 - Biological diversity</v>
      </c>
      <c r="R1186" t="str">
        <f>INDEX(MSFD_Classified!E$2:E$506,Data!$N1186,1)</f>
        <v>Benthic habitats</v>
      </c>
      <c r="S1186" t="str">
        <f>INDEX(MSFD_Classified!F$2:F$506,Data!$N1186,1)</f>
        <v>Invertebrates</v>
      </c>
    </row>
    <row r="1187" spans="1:19" x14ac:dyDescent="0.25">
      <c r="A1187" s="10">
        <v>10</v>
      </c>
      <c r="B1187" s="10" t="s">
        <v>593</v>
      </c>
      <c r="C1187" s="10" t="s">
        <v>602</v>
      </c>
      <c r="D1187" s="6">
        <v>3</v>
      </c>
      <c r="E1187" s="6" t="s">
        <v>65</v>
      </c>
      <c r="F1187" s="16" t="s">
        <v>693</v>
      </c>
      <c r="G1187" s="6" t="s">
        <v>660</v>
      </c>
      <c r="H1187" s="6">
        <v>2</v>
      </c>
      <c r="I1187" s="23">
        <v>3.1999999999999997</v>
      </c>
      <c r="J1187" s="6">
        <v>4</v>
      </c>
      <c r="K1187" s="29">
        <v>2.6666666666666665</v>
      </c>
      <c r="M1187">
        <f>MATCH(F1187,MSFD_Classified!$G$2:$G$506,0)</f>
        <v>435</v>
      </c>
      <c r="N1187">
        <v>435</v>
      </c>
      <c r="O1187" t="str">
        <f t="shared" si="18"/>
        <v>Nassarius pygmaeus</v>
      </c>
      <c r="P1187" t="str">
        <f>INDEX(MSFD_Classified!$G$2:$G$506,Data!$N1187,1)</f>
        <v>Nassarius pygmaeus</v>
      </c>
      <c r="Q1187" t="str">
        <f>INDEX(MSFD_Classified!D$2:D$506,Data!$N1187,1)</f>
        <v>D1 - Biological diversity</v>
      </c>
      <c r="R1187" t="str">
        <f>INDEX(MSFD_Classified!E$2:E$506,Data!$N1187,1)</f>
        <v>Benthic habitats</v>
      </c>
      <c r="S1187" t="str">
        <f>INDEX(MSFD_Classified!F$2:F$506,Data!$N1187,1)</f>
        <v>Invertebrates</v>
      </c>
    </row>
    <row r="1188" spans="1:19" x14ac:dyDescent="0.25">
      <c r="A1188" s="10">
        <v>10</v>
      </c>
      <c r="B1188" s="10" t="s">
        <v>593</v>
      </c>
      <c r="C1188" s="10" t="s">
        <v>602</v>
      </c>
      <c r="D1188" s="6">
        <v>3</v>
      </c>
      <c r="E1188" s="6" t="s">
        <v>65</v>
      </c>
      <c r="F1188" s="16" t="s">
        <v>694</v>
      </c>
      <c r="G1188" s="6" t="s">
        <v>660</v>
      </c>
      <c r="H1188" s="6">
        <v>2</v>
      </c>
      <c r="I1188" s="23">
        <v>18.799999999999997</v>
      </c>
      <c r="J1188" s="6">
        <v>30</v>
      </c>
      <c r="K1188" s="29">
        <v>7</v>
      </c>
      <c r="M1188">
        <f>MATCH(F1188,MSFD_Classified!$G$2:$G$506,0)</f>
        <v>436</v>
      </c>
      <c r="N1188">
        <v>436</v>
      </c>
      <c r="O1188" t="str">
        <f t="shared" si="18"/>
        <v>Amphipholis squamata</v>
      </c>
      <c r="P1188" t="str">
        <f>INDEX(MSFD_Classified!$G$2:$G$506,Data!$N1188,1)</f>
        <v>Amphipholis squamata</v>
      </c>
      <c r="Q1188" t="str">
        <f>INDEX(MSFD_Classified!D$2:D$506,Data!$N1188,1)</f>
        <v>D1 - Biological diversity</v>
      </c>
      <c r="R1188" t="str">
        <f>INDEX(MSFD_Classified!E$2:E$506,Data!$N1188,1)</f>
        <v>Benthic habitats</v>
      </c>
      <c r="S1188" t="str">
        <f>INDEX(MSFD_Classified!F$2:F$506,Data!$N1188,1)</f>
        <v>Invertebrates</v>
      </c>
    </row>
    <row r="1189" spans="1:19" x14ac:dyDescent="0.25">
      <c r="A1189" s="10">
        <v>10</v>
      </c>
      <c r="B1189" s="10" t="s">
        <v>593</v>
      </c>
      <c r="C1189" s="10" t="s">
        <v>602</v>
      </c>
      <c r="D1189" s="6">
        <v>3</v>
      </c>
      <c r="E1189" s="6" t="s">
        <v>65</v>
      </c>
      <c r="F1189" s="16" t="s">
        <v>695</v>
      </c>
      <c r="G1189" s="6" t="s">
        <v>660</v>
      </c>
      <c r="H1189" s="6">
        <v>2</v>
      </c>
      <c r="I1189" s="23">
        <v>5.6000000000000005</v>
      </c>
      <c r="J1189" s="6">
        <v>8</v>
      </c>
      <c r="K1189" s="29">
        <v>4</v>
      </c>
      <c r="M1189">
        <f>MATCH(F1189,MSFD_Classified!$G$2:$G$506,0)</f>
        <v>437</v>
      </c>
      <c r="N1189">
        <v>437</v>
      </c>
      <c r="O1189" t="str">
        <f t="shared" si="18"/>
        <v>Euspira nitida</v>
      </c>
      <c r="P1189" t="str">
        <f>INDEX(MSFD_Classified!$G$2:$G$506,Data!$N1189,1)</f>
        <v>Euspira nitida</v>
      </c>
      <c r="Q1189" t="str">
        <f>INDEX(MSFD_Classified!D$2:D$506,Data!$N1189,1)</f>
        <v>D1 - Biological diversity</v>
      </c>
      <c r="R1189" t="str">
        <f>INDEX(MSFD_Classified!E$2:E$506,Data!$N1189,1)</f>
        <v>Benthic habitats</v>
      </c>
      <c r="S1189" t="str">
        <f>INDEX(MSFD_Classified!F$2:F$506,Data!$N1189,1)</f>
        <v>Invertebrates</v>
      </c>
    </row>
    <row r="1190" spans="1:19" x14ac:dyDescent="0.25">
      <c r="A1190" s="10">
        <v>10</v>
      </c>
      <c r="B1190" s="10" t="s">
        <v>593</v>
      </c>
      <c r="C1190" s="10" t="s">
        <v>602</v>
      </c>
      <c r="D1190" s="6">
        <v>3</v>
      </c>
      <c r="E1190" s="6" t="s">
        <v>65</v>
      </c>
      <c r="F1190" s="16" t="s">
        <v>696</v>
      </c>
      <c r="G1190" s="6" t="s">
        <v>660</v>
      </c>
      <c r="H1190" s="6">
        <v>0</v>
      </c>
      <c r="I1190" s="23">
        <v>2.4000000000000004</v>
      </c>
      <c r="J1190" s="6">
        <v>4</v>
      </c>
      <c r="K1190" s="29">
        <v>4</v>
      </c>
      <c r="M1190">
        <f>MATCH(F1190,MSFD_Classified!$G$2:$G$506,0)</f>
        <v>438</v>
      </c>
      <c r="N1190">
        <v>438</v>
      </c>
      <c r="O1190" t="str">
        <f t="shared" si="18"/>
        <v>Ophiura carnea</v>
      </c>
      <c r="P1190" t="str">
        <f>INDEX(MSFD_Classified!$G$2:$G$506,Data!$N1190,1)</f>
        <v>Ophiura carnea</v>
      </c>
      <c r="Q1190" t="str">
        <f>INDEX(MSFD_Classified!D$2:D$506,Data!$N1190,1)</f>
        <v>D1 - Biological diversity</v>
      </c>
      <c r="R1190" t="str">
        <f>INDEX(MSFD_Classified!E$2:E$506,Data!$N1190,1)</f>
        <v>Benthic habitats</v>
      </c>
      <c r="S1190" t="str">
        <f>INDEX(MSFD_Classified!F$2:F$506,Data!$N1190,1)</f>
        <v>Invertebrates</v>
      </c>
    </row>
    <row r="1191" spans="1:19" x14ac:dyDescent="0.25">
      <c r="A1191" s="10">
        <v>10</v>
      </c>
      <c r="B1191" s="10" t="s">
        <v>593</v>
      </c>
      <c r="C1191" s="10" t="s">
        <v>602</v>
      </c>
      <c r="D1191" s="6">
        <v>3</v>
      </c>
      <c r="E1191" s="6" t="s">
        <v>65</v>
      </c>
      <c r="F1191" s="16" t="s">
        <v>697</v>
      </c>
      <c r="G1191" s="6" t="s">
        <v>660</v>
      </c>
      <c r="H1191" s="6">
        <v>2</v>
      </c>
      <c r="I1191" s="23">
        <v>24.799999999999997</v>
      </c>
      <c r="J1191" s="6">
        <v>40</v>
      </c>
      <c r="K1191" s="29">
        <v>15.6</v>
      </c>
      <c r="M1191">
        <f>MATCH(F1191,MSFD_Classified!$G$2:$G$506,0)</f>
        <v>439</v>
      </c>
      <c r="N1191">
        <v>439</v>
      </c>
      <c r="O1191" t="str">
        <f t="shared" si="18"/>
        <v>Phaxas adriaticus</v>
      </c>
      <c r="P1191" t="str">
        <f>INDEX(MSFD_Classified!$G$2:$G$506,Data!$N1191,1)</f>
        <v>Phaxas adriaticus</v>
      </c>
      <c r="Q1191" t="str">
        <f>INDEX(MSFD_Classified!D$2:D$506,Data!$N1191,1)</f>
        <v>D1 - Biological diversity</v>
      </c>
      <c r="R1191" t="str">
        <f>INDEX(MSFD_Classified!E$2:E$506,Data!$N1191,1)</f>
        <v>Benthic habitats</v>
      </c>
      <c r="S1191" t="str">
        <f>INDEX(MSFD_Classified!F$2:F$506,Data!$N1191,1)</f>
        <v>Invertebrates</v>
      </c>
    </row>
    <row r="1192" spans="1:19" x14ac:dyDescent="0.25">
      <c r="A1192" s="10">
        <v>10</v>
      </c>
      <c r="B1192" s="10" t="s">
        <v>593</v>
      </c>
      <c r="C1192" s="10" t="s">
        <v>602</v>
      </c>
      <c r="D1192" s="6">
        <v>3</v>
      </c>
      <c r="E1192" s="6" t="s">
        <v>65</v>
      </c>
      <c r="F1192" s="16" t="s">
        <v>801</v>
      </c>
      <c r="G1192" s="6" t="s">
        <v>660</v>
      </c>
      <c r="H1192" s="6">
        <v>0</v>
      </c>
      <c r="I1192" s="23">
        <v>1.2000000000000002</v>
      </c>
      <c r="J1192" s="6">
        <v>2</v>
      </c>
      <c r="K1192" s="29">
        <v>2</v>
      </c>
      <c r="M1192">
        <f>MATCH(F1192,MSFD_Classified!$G$2:$G$506,0)</f>
        <v>440</v>
      </c>
      <c r="N1192">
        <v>440</v>
      </c>
      <c r="O1192" t="str">
        <f t="shared" si="18"/>
        <v>Ova canaliferus</v>
      </c>
      <c r="P1192" t="str">
        <f>INDEX(MSFD_Classified!$G$2:$G$506,Data!$N1192,1)</f>
        <v>Ova canaliferus</v>
      </c>
      <c r="Q1192" t="str">
        <f>INDEX(MSFD_Classified!D$2:D$506,Data!$N1192,1)</f>
        <v>D1 - Biological diversity</v>
      </c>
      <c r="R1192" t="str">
        <f>INDEX(MSFD_Classified!E$2:E$506,Data!$N1192,1)</f>
        <v>Benthic habitats</v>
      </c>
      <c r="S1192" t="str">
        <f>INDEX(MSFD_Classified!F$2:F$506,Data!$N1192,1)</f>
        <v>Invertebrates</v>
      </c>
    </row>
    <row r="1193" spans="1:19" x14ac:dyDescent="0.25">
      <c r="A1193" s="10">
        <v>10</v>
      </c>
      <c r="B1193" s="10" t="s">
        <v>593</v>
      </c>
      <c r="C1193" s="10" t="s">
        <v>602</v>
      </c>
      <c r="D1193" s="6">
        <v>3</v>
      </c>
      <c r="E1193" s="6" t="s">
        <v>65</v>
      </c>
      <c r="F1193" s="16" t="s">
        <v>698</v>
      </c>
      <c r="G1193" s="6" t="s">
        <v>660</v>
      </c>
      <c r="H1193" s="6">
        <v>2</v>
      </c>
      <c r="I1193" s="23">
        <v>3.1999999999999997</v>
      </c>
      <c r="J1193" s="6">
        <v>4</v>
      </c>
      <c r="K1193" s="29">
        <v>2.5</v>
      </c>
      <c r="M1193">
        <f>MATCH(F1193,MSFD_Classified!$G$2:$G$506,0)</f>
        <v>441</v>
      </c>
      <c r="N1193">
        <v>441</v>
      </c>
      <c r="O1193" t="str">
        <f t="shared" si="18"/>
        <v>Trachythyone elongata</v>
      </c>
      <c r="P1193" t="str">
        <f>INDEX(MSFD_Classified!$G$2:$G$506,Data!$N1193,1)</f>
        <v>Trachythyone elongata</v>
      </c>
      <c r="Q1193" t="str">
        <f>INDEX(MSFD_Classified!D$2:D$506,Data!$N1193,1)</f>
        <v>D1 - Biological diversity</v>
      </c>
      <c r="R1193" t="str">
        <f>INDEX(MSFD_Classified!E$2:E$506,Data!$N1193,1)</f>
        <v>Benthic habitats</v>
      </c>
      <c r="S1193" t="str">
        <f>INDEX(MSFD_Classified!F$2:F$506,Data!$N1193,1)</f>
        <v>Invertebrates</v>
      </c>
    </row>
    <row r="1194" spans="1:19" x14ac:dyDescent="0.25">
      <c r="A1194" s="10">
        <v>10</v>
      </c>
      <c r="B1194" s="10" t="s">
        <v>593</v>
      </c>
      <c r="C1194" s="10" t="s">
        <v>602</v>
      </c>
      <c r="D1194" s="6">
        <v>3</v>
      </c>
      <c r="E1194" s="6" t="s">
        <v>65</v>
      </c>
      <c r="F1194" s="16" t="s">
        <v>699</v>
      </c>
      <c r="G1194" s="6" t="s">
        <v>660</v>
      </c>
      <c r="H1194" s="6">
        <v>2</v>
      </c>
      <c r="I1194" s="23">
        <v>4.3999999999999995</v>
      </c>
      <c r="J1194" s="6">
        <v>6</v>
      </c>
      <c r="K1194" s="29">
        <v>4</v>
      </c>
      <c r="M1194">
        <f>MATCH(F1194,MSFD_Classified!$G$2:$G$506,0)</f>
        <v>442</v>
      </c>
      <c r="N1194">
        <v>442</v>
      </c>
      <c r="O1194" t="str">
        <f t="shared" si="18"/>
        <v>Papillicardium papillosum</v>
      </c>
      <c r="P1194" t="str">
        <f>INDEX(MSFD_Classified!$G$2:$G$506,Data!$N1194,1)</f>
        <v>Papillicardium papillosum</v>
      </c>
      <c r="Q1194" t="str">
        <f>INDEX(MSFD_Classified!D$2:D$506,Data!$N1194,1)</f>
        <v>D1 - Biological diversity</v>
      </c>
      <c r="R1194" t="str">
        <f>INDEX(MSFD_Classified!E$2:E$506,Data!$N1194,1)</f>
        <v>Benthic habitats</v>
      </c>
      <c r="S1194" t="str">
        <f>INDEX(MSFD_Classified!F$2:F$506,Data!$N1194,1)</f>
        <v>Invertebrates</v>
      </c>
    </row>
    <row r="1195" spans="1:19" x14ac:dyDescent="0.25">
      <c r="A1195" s="10">
        <v>10</v>
      </c>
      <c r="B1195" s="10" t="s">
        <v>593</v>
      </c>
      <c r="C1195" s="10" t="s">
        <v>602</v>
      </c>
      <c r="D1195" s="6">
        <v>3</v>
      </c>
      <c r="E1195" s="6" t="s">
        <v>65</v>
      </c>
      <c r="F1195" s="16" t="s">
        <v>700</v>
      </c>
      <c r="G1195" s="6" t="s">
        <v>660</v>
      </c>
      <c r="H1195" s="6">
        <v>0</v>
      </c>
      <c r="I1195" s="23">
        <v>1.2000000000000002</v>
      </c>
      <c r="J1195" s="6">
        <v>2</v>
      </c>
      <c r="K1195" s="29">
        <v>2</v>
      </c>
      <c r="M1195">
        <f>MATCH(F1195,MSFD_Classified!$G$2:$G$506,0)</f>
        <v>443</v>
      </c>
      <c r="N1195">
        <v>443</v>
      </c>
      <c r="O1195" t="str">
        <f t="shared" si="18"/>
        <v>Bela brachystoma</v>
      </c>
      <c r="P1195" t="str">
        <f>INDEX(MSFD_Classified!$G$2:$G$506,Data!$N1195,1)</f>
        <v>Bela brachystoma</v>
      </c>
      <c r="Q1195" t="str">
        <f>INDEX(MSFD_Classified!D$2:D$506,Data!$N1195,1)</f>
        <v>D1 - Biological diversity</v>
      </c>
      <c r="R1195" t="str">
        <f>INDEX(MSFD_Classified!E$2:E$506,Data!$N1195,1)</f>
        <v>Benthic habitats</v>
      </c>
      <c r="S1195" t="str">
        <f>INDEX(MSFD_Classified!F$2:F$506,Data!$N1195,1)</f>
        <v>Invertebrates</v>
      </c>
    </row>
    <row r="1196" spans="1:19" x14ac:dyDescent="0.25">
      <c r="A1196" s="10">
        <v>10</v>
      </c>
      <c r="B1196" s="10" t="s">
        <v>593</v>
      </c>
      <c r="C1196" s="10" t="s">
        <v>602</v>
      </c>
      <c r="D1196" s="6">
        <v>3</v>
      </c>
      <c r="E1196" s="6" t="s">
        <v>65</v>
      </c>
      <c r="F1196" s="16" t="s">
        <v>701</v>
      </c>
      <c r="G1196" s="6" t="s">
        <v>660</v>
      </c>
      <c r="H1196" s="6">
        <v>2</v>
      </c>
      <c r="I1196" s="23">
        <v>10.399999999999999</v>
      </c>
      <c r="J1196" s="6">
        <v>16</v>
      </c>
      <c r="K1196" s="29">
        <v>6.666666666666667</v>
      </c>
      <c r="M1196">
        <f>MATCH(F1196,MSFD_Classified!$G$2:$G$506,0)</f>
        <v>444</v>
      </c>
      <c r="N1196">
        <v>444</v>
      </c>
      <c r="O1196" t="str">
        <f t="shared" si="18"/>
        <v>Acanthochitona fascicularis</v>
      </c>
      <c r="P1196" t="str">
        <f>INDEX(MSFD_Classified!$G$2:$G$506,Data!$N1196,1)</f>
        <v>Acanthochitona fascicularis</v>
      </c>
      <c r="Q1196" t="str">
        <f>INDEX(MSFD_Classified!D$2:D$506,Data!$N1196,1)</f>
        <v>D1 - Biological diversity</v>
      </c>
      <c r="R1196" t="str">
        <f>INDEX(MSFD_Classified!E$2:E$506,Data!$N1196,1)</f>
        <v>Benthic habitats</v>
      </c>
      <c r="S1196" t="str">
        <f>INDEX(MSFD_Classified!F$2:F$506,Data!$N1196,1)</f>
        <v>Invertebrates</v>
      </c>
    </row>
    <row r="1197" spans="1:19" x14ac:dyDescent="0.25">
      <c r="A1197" s="10">
        <v>10</v>
      </c>
      <c r="B1197" s="10" t="s">
        <v>593</v>
      </c>
      <c r="C1197" s="10" t="s">
        <v>602</v>
      </c>
      <c r="D1197" s="6">
        <v>3</v>
      </c>
      <c r="E1197" s="6" t="s">
        <v>65</v>
      </c>
      <c r="F1197" s="16" t="s">
        <v>702</v>
      </c>
      <c r="G1197" s="6" t="s">
        <v>660</v>
      </c>
      <c r="H1197" s="6">
        <v>4</v>
      </c>
      <c r="I1197" s="23">
        <v>5.2000000000000011</v>
      </c>
      <c r="J1197" s="6">
        <v>6</v>
      </c>
      <c r="K1197" s="29">
        <v>5</v>
      </c>
      <c r="M1197">
        <f>MATCH(F1197,MSFD_Classified!$G$2:$G$506,0)</f>
        <v>445</v>
      </c>
      <c r="N1197">
        <v>445</v>
      </c>
      <c r="O1197" t="str">
        <f t="shared" si="18"/>
        <v>Diplodonta rotundata</v>
      </c>
      <c r="P1197" t="str">
        <f>INDEX(MSFD_Classified!$G$2:$G$506,Data!$N1197,1)</f>
        <v>Diplodonta rotundata</v>
      </c>
      <c r="Q1197" t="str">
        <f>INDEX(MSFD_Classified!D$2:D$506,Data!$N1197,1)</f>
        <v>D1 - Biological diversity</v>
      </c>
      <c r="R1197" t="str">
        <f>INDEX(MSFD_Classified!E$2:E$506,Data!$N1197,1)</f>
        <v>Benthic habitats</v>
      </c>
      <c r="S1197" t="str">
        <f>INDEX(MSFD_Classified!F$2:F$506,Data!$N1197,1)</f>
        <v>Invertebrates</v>
      </c>
    </row>
    <row r="1198" spans="1:19" x14ac:dyDescent="0.25">
      <c r="A1198" s="10">
        <v>10</v>
      </c>
      <c r="B1198" s="10" t="s">
        <v>593</v>
      </c>
      <c r="C1198" s="10" t="s">
        <v>602</v>
      </c>
      <c r="D1198" s="6">
        <v>3</v>
      </c>
      <c r="E1198" s="6" t="s">
        <v>65</v>
      </c>
      <c r="F1198" s="16" t="s">
        <v>703</v>
      </c>
      <c r="G1198" s="6" t="s">
        <v>660</v>
      </c>
      <c r="H1198" s="6">
        <v>4</v>
      </c>
      <c r="I1198" s="23">
        <v>43.599999999999994</v>
      </c>
      <c r="J1198" s="6">
        <v>70</v>
      </c>
      <c r="K1198" s="29">
        <v>20</v>
      </c>
      <c r="M1198">
        <f>MATCH(F1198,MSFD_Classified!$G$2:$G$506,0)</f>
        <v>446</v>
      </c>
      <c r="N1198">
        <v>446</v>
      </c>
      <c r="O1198" t="str">
        <f t="shared" si="18"/>
        <v>Myrtea spinifera</v>
      </c>
      <c r="P1198" t="str">
        <f>INDEX(MSFD_Classified!$G$2:$G$506,Data!$N1198,1)</f>
        <v>Myrtea spinifera</v>
      </c>
      <c r="Q1198" t="str">
        <f>INDEX(MSFD_Classified!D$2:D$506,Data!$N1198,1)</f>
        <v>D1 - Biological diversity</v>
      </c>
      <c r="R1198" t="str">
        <f>INDEX(MSFD_Classified!E$2:E$506,Data!$N1198,1)</f>
        <v>Benthic habitats</v>
      </c>
      <c r="S1198" t="str">
        <f>INDEX(MSFD_Classified!F$2:F$506,Data!$N1198,1)</f>
        <v>Invertebrates</v>
      </c>
    </row>
    <row r="1199" spans="1:19" x14ac:dyDescent="0.25">
      <c r="A1199" s="10">
        <v>10</v>
      </c>
      <c r="B1199" s="10" t="s">
        <v>593</v>
      </c>
      <c r="C1199" s="10" t="s">
        <v>602</v>
      </c>
      <c r="D1199" s="6">
        <v>3</v>
      </c>
      <c r="E1199" s="6" t="s">
        <v>65</v>
      </c>
      <c r="F1199" s="16" t="s">
        <v>704</v>
      </c>
      <c r="G1199" s="6" t="s">
        <v>660</v>
      </c>
      <c r="H1199" s="6">
        <v>0</v>
      </c>
      <c r="I1199" s="23">
        <v>1.2000000000000002</v>
      </c>
      <c r="J1199" s="6">
        <v>2</v>
      </c>
      <c r="K1199" s="29">
        <v>2</v>
      </c>
      <c r="M1199">
        <f>MATCH(F1199,MSFD_Classified!$G$2:$G$506,0)</f>
        <v>447</v>
      </c>
      <c r="N1199">
        <v>447</v>
      </c>
      <c r="O1199" t="str">
        <f t="shared" si="18"/>
        <v>Saccella illirica</v>
      </c>
      <c r="P1199" t="str">
        <f>INDEX(MSFD_Classified!$G$2:$G$506,Data!$N1199,1)</f>
        <v>Saccella illirica</v>
      </c>
      <c r="Q1199" t="str">
        <f>INDEX(MSFD_Classified!D$2:D$506,Data!$N1199,1)</f>
        <v>D1 - Biological diversity</v>
      </c>
      <c r="R1199" t="str">
        <f>INDEX(MSFD_Classified!E$2:E$506,Data!$N1199,1)</f>
        <v>Benthic habitats</v>
      </c>
      <c r="S1199" t="str">
        <f>INDEX(MSFD_Classified!F$2:F$506,Data!$N1199,1)</f>
        <v>Invertebrates</v>
      </c>
    </row>
    <row r="1200" spans="1:19" x14ac:dyDescent="0.25">
      <c r="A1200" s="10">
        <v>10</v>
      </c>
      <c r="B1200" s="10" t="s">
        <v>593</v>
      </c>
      <c r="C1200" s="10" t="s">
        <v>602</v>
      </c>
      <c r="D1200" s="6">
        <v>3</v>
      </c>
      <c r="E1200" s="6" t="s">
        <v>65</v>
      </c>
      <c r="F1200" s="16" t="s">
        <v>705</v>
      </c>
      <c r="G1200" s="6" t="s">
        <v>660</v>
      </c>
      <c r="H1200" s="6">
        <v>0</v>
      </c>
      <c r="I1200" s="23">
        <v>2.4000000000000004</v>
      </c>
      <c r="J1200" s="6">
        <v>4</v>
      </c>
      <c r="K1200" s="29">
        <v>4</v>
      </c>
      <c r="M1200">
        <f>MATCH(F1200,MSFD_Classified!$G$2:$G$506,0)</f>
        <v>448</v>
      </c>
      <c r="N1200">
        <v>448</v>
      </c>
      <c r="O1200" t="str">
        <f t="shared" si="18"/>
        <v>Saccella commutata</v>
      </c>
      <c r="P1200" t="str">
        <f>INDEX(MSFD_Classified!$G$2:$G$506,Data!$N1200,1)</f>
        <v>Saccella commutata</v>
      </c>
      <c r="Q1200" t="str">
        <f>INDEX(MSFD_Classified!D$2:D$506,Data!$N1200,1)</f>
        <v>D1 - Biological diversity</v>
      </c>
      <c r="R1200" t="str">
        <f>INDEX(MSFD_Classified!E$2:E$506,Data!$N1200,1)</f>
        <v>Benthic habitats</v>
      </c>
      <c r="S1200" t="str">
        <f>INDEX(MSFD_Classified!F$2:F$506,Data!$N1200,1)</f>
        <v>Invertebrates</v>
      </c>
    </row>
    <row r="1201" spans="1:19" x14ac:dyDescent="0.25">
      <c r="A1201" s="10">
        <v>10</v>
      </c>
      <c r="B1201" s="10" t="s">
        <v>593</v>
      </c>
      <c r="C1201" s="10" t="s">
        <v>602</v>
      </c>
      <c r="D1201" s="6">
        <v>3</v>
      </c>
      <c r="E1201" s="6" t="s">
        <v>65</v>
      </c>
      <c r="F1201" s="16" t="s">
        <v>706</v>
      </c>
      <c r="G1201" s="6" t="s">
        <v>660</v>
      </c>
      <c r="H1201" s="6">
        <v>8</v>
      </c>
      <c r="I1201" s="23">
        <v>27.200000000000003</v>
      </c>
      <c r="J1201" s="6">
        <v>40</v>
      </c>
      <c r="K1201" s="29">
        <v>26</v>
      </c>
      <c r="M1201">
        <f>MATCH(F1201,MSFD_Classified!$G$2:$G$506,0)</f>
        <v>449</v>
      </c>
      <c r="N1201">
        <v>449</v>
      </c>
      <c r="O1201" t="str">
        <f t="shared" si="18"/>
        <v>Thyasira flexuosa</v>
      </c>
      <c r="P1201" t="str">
        <f>INDEX(MSFD_Classified!$G$2:$G$506,Data!$N1201,1)</f>
        <v>Thyasira flexuosa</v>
      </c>
      <c r="Q1201" t="str">
        <f>INDEX(MSFD_Classified!D$2:D$506,Data!$N1201,1)</f>
        <v>D1 - Biological diversity</v>
      </c>
      <c r="R1201" t="str">
        <f>INDEX(MSFD_Classified!E$2:E$506,Data!$N1201,1)</f>
        <v>Benthic habitats</v>
      </c>
      <c r="S1201" t="str">
        <f>INDEX(MSFD_Classified!F$2:F$506,Data!$N1201,1)</f>
        <v>Invertebrates</v>
      </c>
    </row>
    <row r="1202" spans="1:19" x14ac:dyDescent="0.25">
      <c r="A1202" s="10">
        <v>10</v>
      </c>
      <c r="B1202" s="10" t="s">
        <v>593</v>
      </c>
      <c r="C1202" s="10" t="s">
        <v>602</v>
      </c>
      <c r="D1202" s="6">
        <v>3</v>
      </c>
      <c r="E1202" s="6" t="s">
        <v>65</v>
      </c>
      <c r="F1202" s="16" t="s">
        <v>707</v>
      </c>
      <c r="G1202" s="6" t="s">
        <v>660</v>
      </c>
      <c r="H1202" s="6">
        <v>2</v>
      </c>
      <c r="I1202" s="23">
        <v>3.1999999999999997</v>
      </c>
      <c r="J1202" s="6">
        <v>4</v>
      </c>
      <c r="K1202" s="29">
        <v>2.4</v>
      </c>
      <c r="M1202">
        <f>MATCH(F1202,MSFD_Classified!$G$2:$G$506,0)</f>
        <v>450</v>
      </c>
      <c r="N1202">
        <v>450</v>
      </c>
      <c r="O1202" t="str">
        <f t="shared" si="18"/>
        <v>Trophonopsis muricata</v>
      </c>
      <c r="P1202" t="str">
        <f>INDEX(MSFD_Classified!$G$2:$G$506,Data!$N1202,1)</f>
        <v>Trophonopsis muricata</v>
      </c>
      <c r="Q1202" t="str">
        <f>INDEX(MSFD_Classified!D$2:D$506,Data!$N1202,1)</f>
        <v>D1 - Biological diversity</v>
      </c>
      <c r="R1202" t="str">
        <f>INDEX(MSFD_Classified!E$2:E$506,Data!$N1202,1)</f>
        <v>Benthic habitats</v>
      </c>
      <c r="S1202" t="str">
        <f>INDEX(MSFD_Classified!F$2:F$506,Data!$N1202,1)</f>
        <v>Invertebrates</v>
      </c>
    </row>
    <row r="1203" spans="1:19" x14ac:dyDescent="0.25">
      <c r="A1203" s="10">
        <v>10</v>
      </c>
      <c r="B1203" s="10" t="s">
        <v>593</v>
      </c>
      <c r="C1203" s="10" t="s">
        <v>602</v>
      </c>
      <c r="D1203" s="6">
        <v>3</v>
      </c>
      <c r="E1203" s="6" t="s">
        <v>65</v>
      </c>
      <c r="F1203" s="16" t="s">
        <v>708</v>
      </c>
      <c r="G1203" s="6" t="s">
        <v>660</v>
      </c>
      <c r="H1203" s="6">
        <v>2</v>
      </c>
      <c r="I1203" s="23">
        <v>4.3999999999999995</v>
      </c>
      <c r="J1203" s="6">
        <v>6</v>
      </c>
      <c r="K1203" s="29">
        <v>4</v>
      </c>
      <c r="M1203">
        <f>MATCH(F1203,MSFD_Classified!$G$2:$G$506,0)</f>
        <v>451</v>
      </c>
      <c r="N1203">
        <v>451</v>
      </c>
      <c r="O1203" t="str">
        <f t="shared" si="18"/>
        <v>Ophiura albida</v>
      </c>
      <c r="P1203" t="str">
        <f>INDEX(MSFD_Classified!$G$2:$G$506,Data!$N1203,1)</f>
        <v>Ophiura albida</v>
      </c>
      <c r="Q1203" t="str">
        <f>INDEX(MSFD_Classified!D$2:D$506,Data!$N1203,1)</f>
        <v>D1 - Biological diversity</v>
      </c>
      <c r="R1203" t="str">
        <f>INDEX(MSFD_Classified!E$2:E$506,Data!$N1203,1)</f>
        <v>Benthic habitats</v>
      </c>
      <c r="S1203" t="str">
        <f>INDEX(MSFD_Classified!F$2:F$506,Data!$N1203,1)</f>
        <v>Invertebrates</v>
      </c>
    </row>
    <row r="1204" spans="1:19" x14ac:dyDescent="0.25">
      <c r="A1204" s="10">
        <v>10</v>
      </c>
      <c r="B1204" s="10" t="s">
        <v>593</v>
      </c>
      <c r="C1204" s="10" t="s">
        <v>602</v>
      </c>
      <c r="D1204" s="6">
        <v>3</v>
      </c>
      <c r="E1204" s="6" t="s">
        <v>65</v>
      </c>
      <c r="F1204" s="16" t="s">
        <v>709</v>
      </c>
      <c r="G1204" s="6" t="s">
        <v>660</v>
      </c>
      <c r="H1204" s="6">
        <v>2</v>
      </c>
      <c r="I1204" s="23">
        <v>23.599999999999998</v>
      </c>
      <c r="J1204" s="6">
        <v>38</v>
      </c>
      <c r="K1204" s="29">
        <v>20</v>
      </c>
      <c r="M1204">
        <f>MATCH(F1204,MSFD_Classified!$G$2:$G$506,0)</f>
        <v>452</v>
      </c>
      <c r="N1204">
        <v>452</v>
      </c>
      <c r="O1204" t="str">
        <f t="shared" si="18"/>
        <v>Abra nitida</v>
      </c>
      <c r="P1204" t="str">
        <f>INDEX(MSFD_Classified!$G$2:$G$506,Data!$N1204,1)</f>
        <v>Abra nitida</v>
      </c>
      <c r="Q1204" t="str">
        <f>INDEX(MSFD_Classified!D$2:D$506,Data!$N1204,1)</f>
        <v>D1 - Biological diversity</v>
      </c>
      <c r="R1204" t="str">
        <f>INDEX(MSFD_Classified!E$2:E$506,Data!$N1204,1)</f>
        <v>Benthic habitats</v>
      </c>
      <c r="S1204" t="str">
        <f>INDEX(MSFD_Classified!F$2:F$506,Data!$N1204,1)</f>
        <v>Invertebrates</v>
      </c>
    </row>
    <row r="1205" spans="1:19" x14ac:dyDescent="0.25">
      <c r="A1205" s="10">
        <v>10</v>
      </c>
      <c r="B1205" s="10" t="s">
        <v>593</v>
      </c>
      <c r="C1205" s="10" t="s">
        <v>602</v>
      </c>
      <c r="D1205" s="6">
        <v>3</v>
      </c>
      <c r="E1205" s="6" t="s">
        <v>65</v>
      </c>
      <c r="F1205" s="16" t="s">
        <v>802</v>
      </c>
      <c r="G1205" s="6" t="s">
        <v>660</v>
      </c>
      <c r="H1205" s="6">
        <v>2</v>
      </c>
      <c r="I1205" s="23">
        <v>3.1999999999999997</v>
      </c>
      <c r="J1205" s="6">
        <v>4</v>
      </c>
      <c r="K1205" s="29">
        <v>2.6666666666666665</v>
      </c>
      <c r="M1205">
        <f>MATCH(F1205,MSFD_Classified!$G$2:$G$506,0)</f>
        <v>453</v>
      </c>
      <c r="N1205">
        <v>453</v>
      </c>
      <c r="O1205" t="str">
        <f t="shared" si="18"/>
        <v>Aporrhais pespelecani</v>
      </c>
      <c r="P1205" t="str">
        <f>INDEX(MSFD_Classified!$G$2:$G$506,Data!$N1205,1)</f>
        <v>Aporrhais pespelecani</v>
      </c>
      <c r="Q1205" t="str">
        <f>INDEX(MSFD_Classified!D$2:D$506,Data!$N1205,1)</f>
        <v>D1 - Biological diversity</v>
      </c>
      <c r="R1205" t="str">
        <f>INDEX(MSFD_Classified!E$2:E$506,Data!$N1205,1)</f>
        <v>Benthic habitats</v>
      </c>
      <c r="S1205" t="str">
        <f>INDEX(MSFD_Classified!F$2:F$506,Data!$N1205,1)</f>
        <v>Invertebrates</v>
      </c>
    </row>
    <row r="1206" spans="1:19" x14ac:dyDescent="0.25">
      <c r="A1206" s="10">
        <v>10</v>
      </c>
      <c r="B1206" s="10" t="s">
        <v>593</v>
      </c>
      <c r="C1206" s="10" t="s">
        <v>602</v>
      </c>
      <c r="D1206" s="6">
        <v>3</v>
      </c>
      <c r="E1206" s="6" t="s">
        <v>65</v>
      </c>
      <c r="F1206" s="16" t="s">
        <v>803</v>
      </c>
      <c r="G1206" s="6" t="s">
        <v>660</v>
      </c>
      <c r="H1206" s="6">
        <v>2</v>
      </c>
      <c r="I1206" s="23">
        <v>3.1999999999999997</v>
      </c>
      <c r="J1206" s="6">
        <v>4</v>
      </c>
      <c r="K1206" s="29">
        <v>3</v>
      </c>
      <c r="M1206">
        <f>MATCH(F1206,MSFD_Classified!$G$2:$G$506,0)</f>
        <v>454</v>
      </c>
      <c r="N1206">
        <v>454</v>
      </c>
      <c r="O1206" t="str">
        <f t="shared" si="18"/>
        <v>Kellia suborbicularis</v>
      </c>
      <c r="P1206" t="str">
        <f>INDEX(MSFD_Classified!$G$2:$G$506,Data!$N1206,1)</f>
        <v>Kellia suborbicularis</v>
      </c>
      <c r="Q1206" t="str">
        <f>INDEX(MSFD_Classified!D$2:D$506,Data!$N1206,1)</f>
        <v>D1 - Biological diversity</v>
      </c>
      <c r="R1206" t="str">
        <f>INDEX(MSFD_Classified!E$2:E$506,Data!$N1206,1)</f>
        <v>Benthic habitats</v>
      </c>
      <c r="S1206" t="str">
        <f>INDEX(MSFD_Classified!F$2:F$506,Data!$N1206,1)</f>
        <v>Invertebrates</v>
      </c>
    </row>
    <row r="1207" spans="1:19" x14ac:dyDescent="0.25">
      <c r="A1207" s="10">
        <v>10</v>
      </c>
      <c r="B1207" s="10" t="s">
        <v>593</v>
      </c>
      <c r="C1207" s="10" t="s">
        <v>602</v>
      </c>
      <c r="D1207" s="6">
        <v>3</v>
      </c>
      <c r="E1207" s="6" t="s">
        <v>65</v>
      </c>
      <c r="F1207" s="16" t="s">
        <v>804</v>
      </c>
      <c r="G1207" s="6" t="s">
        <v>660</v>
      </c>
      <c r="H1207" s="6">
        <v>2</v>
      </c>
      <c r="I1207" s="23">
        <v>3.1999999999999997</v>
      </c>
      <c r="J1207" s="6">
        <v>4</v>
      </c>
      <c r="K1207" s="29">
        <v>3</v>
      </c>
      <c r="M1207">
        <f>MATCH(F1207,MSFD_Classified!$G$2:$G$506,0)</f>
        <v>455</v>
      </c>
      <c r="N1207">
        <v>455</v>
      </c>
      <c r="O1207" t="str">
        <f t="shared" si="18"/>
        <v>Monia patelliformis</v>
      </c>
      <c r="P1207" t="str">
        <f>INDEX(MSFD_Classified!$G$2:$G$506,Data!$N1207,1)</f>
        <v>Monia patelliformis</v>
      </c>
      <c r="Q1207" t="str">
        <f>INDEX(MSFD_Classified!D$2:D$506,Data!$N1207,1)</f>
        <v>D1 - Biological diversity</v>
      </c>
      <c r="R1207" t="str">
        <f>INDEX(MSFD_Classified!E$2:E$506,Data!$N1207,1)</f>
        <v>Benthic habitats</v>
      </c>
      <c r="S1207" t="str">
        <f>INDEX(MSFD_Classified!F$2:F$506,Data!$N1207,1)</f>
        <v>Invertebrates</v>
      </c>
    </row>
    <row r="1208" spans="1:19" x14ac:dyDescent="0.25">
      <c r="A1208" s="10">
        <v>10</v>
      </c>
      <c r="B1208" s="10" t="s">
        <v>593</v>
      </c>
      <c r="C1208" s="10" t="s">
        <v>602</v>
      </c>
      <c r="D1208" s="6">
        <v>3</v>
      </c>
      <c r="E1208" s="6" t="s">
        <v>65</v>
      </c>
      <c r="F1208" s="16" t="s">
        <v>717</v>
      </c>
      <c r="G1208" s="6" t="s">
        <v>660</v>
      </c>
      <c r="H1208" s="6">
        <v>2</v>
      </c>
      <c r="I1208" s="23">
        <v>5.6000000000000005</v>
      </c>
      <c r="J1208" s="6">
        <v>8</v>
      </c>
      <c r="K1208" s="29">
        <v>3.6</v>
      </c>
      <c r="M1208">
        <f>MATCH(F1208,MSFD_Classified!$G$2:$G$506,0)</f>
        <v>456</v>
      </c>
      <c r="N1208">
        <v>456</v>
      </c>
      <c r="O1208" t="str">
        <f t="shared" si="18"/>
        <v>Megastomia conoidea</v>
      </c>
      <c r="P1208" t="str">
        <f>INDEX(MSFD_Classified!$G$2:$G$506,Data!$N1208,1)</f>
        <v>Megastomia conoidea</v>
      </c>
      <c r="Q1208" t="str">
        <f>INDEX(MSFD_Classified!D$2:D$506,Data!$N1208,1)</f>
        <v>D1 - Biological diversity</v>
      </c>
      <c r="R1208" t="str">
        <f>INDEX(MSFD_Classified!E$2:E$506,Data!$N1208,1)</f>
        <v>Benthic habitats</v>
      </c>
      <c r="S1208" t="str">
        <f>INDEX(MSFD_Classified!F$2:F$506,Data!$N1208,1)</f>
        <v>Invertebrates</v>
      </c>
    </row>
    <row r="1209" spans="1:19" x14ac:dyDescent="0.25">
      <c r="A1209" s="10">
        <v>10</v>
      </c>
      <c r="B1209" s="10" t="s">
        <v>593</v>
      </c>
      <c r="C1209" s="10" t="s">
        <v>602</v>
      </c>
      <c r="D1209" s="6">
        <v>3</v>
      </c>
      <c r="E1209" s="6" t="s">
        <v>65</v>
      </c>
      <c r="F1209" s="16" t="s">
        <v>710</v>
      </c>
      <c r="G1209" s="6" t="s">
        <v>660</v>
      </c>
      <c r="H1209" s="6">
        <v>2</v>
      </c>
      <c r="I1209" s="23">
        <v>6.8000000000000007</v>
      </c>
      <c r="J1209" s="6">
        <v>10</v>
      </c>
      <c r="K1209" s="29">
        <v>6</v>
      </c>
      <c r="M1209">
        <f>MATCH(F1209,MSFD_Classified!$G$2:$G$506,0)</f>
        <v>457</v>
      </c>
      <c r="N1209">
        <v>457</v>
      </c>
      <c r="O1209" t="str">
        <f t="shared" si="18"/>
        <v>Turbonilla rufa</v>
      </c>
      <c r="P1209" t="str">
        <f>INDEX(MSFD_Classified!$G$2:$G$506,Data!$N1209,1)</f>
        <v>Turbonilla rufa</v>
      </c>
      <c r="Q1209" t="str">
        <f>INDEX(MSFD_Classified!D$2:D$506,Data!$N1209,1)</f>
        <v>D1 - Biological diversity</v>
      </c>
      <c r="R1209" t="str">
        <f>INDEX(MSFD_Classified!E$2:E$506,Data!$N1209,1)</f>
        <v>Benthic habitats</v>
      </c>
      <c r="S1209" t="str">
        <f>INDEX(MSFD_Classified!F$2:F$506,Data!$N1209,1)</f>
        <v>Invertebrates</v>
      </c>
    </row>
    <row r="1210" spans="1:19" x14ac:dyDescent="0.25">
      <c r="A1210" s="10">
        <v>10</v>
      </c>
      <c r="B1210" s="10" t="s">
        <v>593</v>
      </c>
      <c r="C1210" s="10" t="s">
        <v>602</v>
      </c>
      <c r="D1210" s="6">
        <v>3</v>
      </c>
      <c r="E1210" s="6" t="s">
        <v>65</v>
      </c>
      <c r="F1210" s="10" t="s">
        <v>711</v>
      </c>
      <c r="G1210" s="6" t="s">
        <v>660</v>
      </c>
      <c r="H1210" s="6">
        <v>0</v>
      </c>
      <c r="I1210" s="23">
        <v>1.2000000000000002</v>
      </c>
      <c r="J1210" s="6">
        <v>2</v>
      </c>
      <c r="K1210" s="29">
        <v>2</v>
      </c>
      <c r="M1210">
        <f>MATCH(F1210,MSFD_Classified!$G$2:$G$506,0)</f>
        <v>458</v>
      </c>
      <c r="N1210">
        <v>458</v>
      </c>
      <c r="O1210" t="str">
        <f t="shared" si="18"/>
        <v>Laevicardium crassum</v>
      </c>
      <c r="P1210" t="str">
        <f>INDEX(MSFD_Classified!$G$2:$G$506,Data!$N1210,1)</f>
        <v>Laevicardium crassum</v>
      </c>
      <c r="Q1210" t="str">
        <f>INDEX(MSFD_Classified!D$2:D$506,Data!$N1210,1)</f>
        <v>D1 - Biological diversity</v>
      </c>
      <c r="R1210" t="str">
        <f>INDEX(MSFD_Classified!E$2:E$506,Data!$N1210,1)</f>
        <v>Benthic habitats</v>
      </c>
      <c r="S1210" t="str">
        <f>INDEX(MSFD_Classified!F$2:F$506,Data!$N1210,1)</f>
        <v>Invertebrates</v>
      </c>
    </row>
    <row r="1211" spans="1:19" x14ac:dyDescent="0.25">
      <c r="A1211" s="10">
        <v>10</v>
      </c>
      <c r="B1211" s="10" t="s">
        <v>593</v>
      </c>
      <c r="C1211" s="10" t="s">
        <v>602</v>
      </c>
      <c r="D1211" s="6">
        <v>3</v>
      </c>
      <c r="E1211" s="6" t="s">
        <v>65</v>
      </c>
      <c r="F1211" s="10" t="s">
        <v>712</v>
      </c>
      <c r="G1211" s="6" t="s">
        <v>660</v>
      </c>
      <c r="H1211" s="6">
        <v>2</v>
      </c>
      <c r="I1211" s="23">
        <v>9.2000000000000011</v>
      </c>
      <c r="J1211" s="6">
        <v>14</v>
      </c>
      <c r="K1211" s="29">
        <v>5.5</v>
      </c>
      <c r="M1211">
        <f>MATCH(F1211,MSFD_Classified!$G$2:$G$506,0)</f>
        <v>459</v>
      </c>
      <c r="N1211">
        <v>459</v>
      </c>
      <c r="O1211" t="str">
        <f t="shared" si="18"/>
        <v>Neolepton obliquatum</v>
      </c>
      <c r="P1211" t="str">
        <f>INDEX(MSFD_Classified!$G$2:$G$506,Data!$N1211,1)</f>
        <v>Neolepton obliquatum</v>
      </c>
      <c r="Q1211" t="str">
        <f>INDEX(MSFD_Classified!D$2:D$506,Data!$N1211,1)</f>
        <v>D1 - Biological diversity</v>
      </c>
      <c r="R1211" t="str">
        <f>INDEX(MSFD_Classified!E$2:E$506,Data!$N1211,1)</f>
        <v>Benthic habitats</v>
      </c>
      <c r="S1211" t="str">
        <f>INDEX(MSFD_Classified!F$2:F$506,Data!$N1211,1)</f>
        <v>Invertebrates</v>
      </c>
    </row>
    <row r="1212" spans="1:19" x14ac:dyDescent="0.25">
      <c r="A1212" s="10">
        <v>10</v>
      </c>
      <c r="B1212" s="10" t="s">
        <v>593</v>
      </c>
      <c r="C1212" s="10" t="s">
        <v>602</v>
      </c>
      <c r="D1212" s="6">
        <v>3</v>
      </c>
      <c r="E1212" s="6" t="s">
        <v>65</v>
      </c>
      <c r="F1212" s="10" t="s">
        <v>713</v>
      </c>
      <c r="G1212" s="6" t="s">
        <v>660</v>
      </c>
      <c r="H1212" s="6">
        <v>6</v>
      </c>
      <c r="I1212" s="23">
        <v>80.400000000000006</v>
      </c>
      <c r="J1212" s="6">
        <v>130</v>
      </c>
      <c r="K1212" s="29">
        <v>40</v>
      </c>
      <c r="M1212">
        <f>MATCH(F1212,MSFD_Classified!$G$2:$G$506,0)</f>
        <v>460</v>
      </c>
      <c r="N1212">
        <v>460</v>
      </c>
      <c r="O1212" t="str">
        <f t="shared" si="18"/>
        <v>Parvicardium minimum</v>
      </c>
      <c r="P1212" t="str">
        <f>INDEX(MSFD_Classified!$G$2:$G$506,Data!$N1212,1)</f>
        <v>Parvicardium minimum</v>
      </c>
      <c r="Q1212" t="str">
        <f>INDEX(MSFD_Classified!D$2:D$506,Data!$N1212,1)</f>
        <v>D1 - Biological diversity</v>
      </c>
      <c r="R1212" t="str">
        <f>INDEX(MSFD_Classified!E$2:E$506,Data!$N1212,1)</f>
        <v>Benthic habitats</v>
      </c>
      <c r="S1212" t="str">
        <f>INDEX(MSFD_Classified!F$2:F$506,Data!$N1212,1)</f>
        <v>Invertebrates</v>
      </c>
    </row>
    <row r="1213" spans="1:19" x14ac:dyDescent="0.25">
      <c r="A1213" s="10">
        <v>10</v>
      </c>
      <c r="B1213" s="10" t="s">
        <v>593</v>
      </c>
      <c r="C1213" s="10" t="s">
        <v>602</v>
      </c>
      <c r="D1213" s="6">
        <v>3</v>
      </c>
      <c r="E1213" s="6" t="s">
        <v>65</v>
      </c>
      <c r="F1213" s="10" t="s">
        <v>714</v>
      </c>
      <c r="G1213" s="6" t="s">
        <v>660</v>
      </c>
      <c r="H1213" s="6">
        <v>2</v>
      </c>
      <c r="I1213" s="23">
        <v>6.8000000000000007</v>
      </c>
      <c r="J1213" s="6">
        <v>10</v>
      </c>
      <c r="K1213" s="29">
        <v>6</v>
      </c>
      <c r="M1213">
        <f>MATCH(F1213,MSFD_Classified!$G$2:$G$506,0)</f>
        <v>461</v>
      </c>
      <c r="N1213">
        <v>461</v>
      </c>
      <c r="O1213" t="str">
        <f t="shared" si="18"/>
        <v>Pharus legumen</v>
      </c>
      <c r="P1213" t="str">
        <f>INDEX(MSFD_Classified!$G$2:$G$506,Data!$N1213,1)</f>
        <v>Pharus legumen</v>
      </c>
      <c r="Q1213" t="str">
        <f>INDEX(MSFD_Classified!D$2:D$506,Data!$N1213,1)</f>
        <v>D1 - Biological diversity</v>
      </c>
      <c r="R1213" t="str">
        <f>INDEX(MSFD_Classified!E$2:E$506,Data!$N1213,1)</f>
        <v>Benthic habitats</v>
      </c>
      <c r="S1213" t="str">
        <f>INDEX(MSFD_Classified!F$2:F$506,Data!$N1213,1)</f>
        <v>Invertebrates</v>
      </c>
    </row>
    <row r="1214" spans="1:19" x14ac:dyDescent="0.25">
      <c r="A1214" s="10">
        <v>10</v>
      </c>
      <c r="B1214" s="10" t="s">
        <v>593</v>
      </c>
      <c r="C1214" s="10" t="s">
        <v>602</v>
      </c>
      <c r="D1214" s="6">
        <v>3</v>
      </c>
      <c r="E1214" s="6" t="s">
        <v>65</v>
      </c>
      <c r="F1214" s="10" t="s">
        <v>715</v>
      </c>
      <c r="G1214" s="6" t="s">
        <v>660</v>
      </c>
      <c r="H1214" s="6">
        <v>2</v>
      </c>
      <c r="I1214" s="23">
        <v>3.1999999999999997</v>
      </c>
      <c r="J1214" s="6">
        <v>4</v>
      </c>
      <c r="K1214" s="29">
        <v>2.6666666666666665</v>
      </c>
      <c r="M1214">
        <f>MATCH(F1214,MSFD_Classified!$G$2:$G$506,0)</f>
        <v>462</v>
      </c>
      <c r="N1214">
        <v>462</v>
      </c>
      <c r="O1214" t="str">
        <f t="shared" si="18"/>
        <v>Turritella communis</v>
      </c>
      <c r="P1214" t="str">
        <f>INDEX(MSFD_Classified!$G$2:$G$506,Data!$N1214,1)</f>
        <v>Turritella communis</v>
      </c>
      <c r="Q1214" t="str">
        <f>INDEX(MSFD_Classified!D$2:D$506,Data!$N1214,1)</f>
        <v>D1 - Biological diversity</v>
      </c>
      <c r="R1214" t="str">
        <f>INDEX(MSFD_Classified!E$2:E$506,Data!$N1214,1)</f>
        <v>Benthic habitats</v>
      </c>
      <c r="S1214" t="str">
        <f>INDEX(MSFD_Classified!F$2:F$506,Data!$N1214,1)</f>
        <v>Invertebrates</v>
      </c>
    </row>
    <row r="1215" spans="1:19" x14ac:dyDescent="0.25">
      <c r="A1215" s="10">
        <v>10</v>
      </c>
      <c r="B1215" s="10" t="s">
        <v>593</v>
      </c>
      <c r="C1215" s="10" t="s">
        <v>602</v>
      </c>
      <c r="D1215" s="6">
        <v>3</v>
      </c>
      <c r="E1215" s="6" t="s">
        <v>65</v>
      </c>
      <c r="F1215" s="10" t="s">
        <v>716</v>
      </c>
      <c r="G1215" s="6" t="s">
        <v>660</v>
      </c>
      <c r="H1215" s="6">
        <v>2</v>
      </c>
      <c r="I1215" s="23">
        <v>3.1999999999999997</v>
      </c>
      <c r="J1215" s="6">
        <v>4</v>
      </c>
      <c r="K1215" s="29">
        <v>3</v>
      </c>
      <c r="M1215">
        <f>MATCH(F1215,MSFD_Classified!$G$2:$G$506,0)</f>
        <v>463</v>
      </c>
      <c r="N1215">
        <v>463</v>
      </c>
      <c r="O1215" t="str">
        <f t="shared" si="18"/>
        <v>Mangelia attenuata</v>
      </c>
      <c r="P1215" t="str">
        <f>INDEX(MSFD_Classified!$G$2:$G$506,Data!$N1215,1)</f>
        <v>Mangelia attenuata</v>
      </c>
      <c r="Q1215" t="str">
        <f>INDEX(MSFD_Classified!D$2:D$506,Data!$N1215,1)</f>
        <v>D1 - Biological diversity</v>
      </c>
      <c r="R1215" t="str">
        <f>INDEX(MSFD_Classified!E$2:E$506,Data!$N1215,1)</f>
        <v>Benthic habitats</v>
      </c>
      <c r="S1215" t="str">
        <f>INDEX(MSFD_Classified!F$2:F$506,Data!$N1215,1)</f>
        <v>Invertebrates</v>
      </c>
    </row>
    <row r="1216" spans="1:19" x14ac:dyDescent="0.25">
      <c r="A1216" s="10">
        <v>10</v>
      </c>
      <c r="B1216" s="10" t="s">
        <v>593</v>
      </c>
      <c r="C1216" s="10" t="s">
        <v>603</v>
      </c>
      <c r="D1216" s="6">
        <v>4</v>
      </c>
      <c r="E1216" s="6" t="s">
        <v>65</v>
      </c>
      <c r="F1216" s="16" t="s">
        <v>657</v>
      </c>
      <c r="G1216" s="6" t="s">
        <v>658</v>
      </c>
      <c r="H1216" s="6">
        <v>0</v>
      </c>
      <c r="I1216" s="25">
        <v>0.38400000000000001</v>
      </c>
      <c r="J1216" s="6">
        <v>0.64</v>
      </c>
      <c r="K1216" s="29">
        <v>9.1428571428571428E-2</v>
      </c>
      <c r="M1216">
        <f>MATCH(F1216,MSFD_Classified!$G$2:$G$506,0)</f>
        <v>399</v>
      </c>
      <c r="N1216">
        <v>399</v>
      </c>
      <c r="O1216" t="str">
        <f t="shared" si="18"/>
        <v>Virgularia mirabilis</v>
      </c>
      <c r="P1216" t="str">
        <f>INDEX(MSFD_Classified!$G$2:$G$506,Data!$N1216,1)</f>
        <v>Virgularia mirabilis</v>
      </c>
      <c r="Q1216" t="str">
        <f>INDEX(MSFD_Classified!D$2:D$506,Data!$N1216,1)</f>
        <v>D1 - Biological diversity</v>
      </c>
      <c r="R1216" t="str">
        <f>INDEX(MSFD_Classified!E$2:E$506,Data!$N1216,1)</f>
        <v>Benthic habitats</v>
      </c>
      <c r="S1216" t="str">
        <f>INDEX(MSFD_Classified!F$2:F$506,Data!$N1216,1)</f>
        <v>Invertebrates</v>
      </c>
    </row>
    <row r="1217" spans="1:19" x14ac:dyDescent="0.25">
      <c r="A1217" s="10">
        <v>10</v>
      </c>
      <c r="B1217" s="10" t="s">
        <v>593</v>
      </c>
      <c r="C1217" s="10" t="s">
        <v>603</v>
      </c>
      <c r="D1217" s="6">
        <v>4</v>
      </c>
      <c r="E1217" s="6" t="s">
        <v>65</v>
      </c>
      <c r="F1217" s="10" t="s">
        <v>661</v>
      </c>
      <c r="G1217" s="6" t="s">
        <v>660</v>
      </c>
      <c r="H1217" s="6">
        <v>54</v>
      </c>
      <c r="I1217" s="23">
        <v>96.600000000000009</v>
      </c>
      <c r="J1217" s="6">
        <v>125</v>
      </c>
      <c r="K1217" s="6">
        <v>89.5</v>
      </c>
      <c r="M1217">
        <f>MATCH(F1217,MSFD_Classified!$G$2:$G$506,0)</f>
        <v>401</v>
      </c>
      <c r="N1217">
        <v>401</v>
      </c>
      <c r="O1217" t="str">
        <f t="shared" si="18"/>
        <v>Corbula gibba</v>
      </c>
      <c r="P1217" t="str">
        <f>INDEX(MSFD_Classified!$G$2:$G$506,Data!$N1217,1)</f>
        <v>Corbula gibba</v>
      </c>
      <c r="Q1217" t="str">
        <f>INDEX(MSFD_Classified!D$2:D$506,Data!$N1217,1)</f>
        <v>D1 - Biological diversity</v>
      </c>
      <c r="R1217" t="str">
        <f>INDEX(MSFD_Classified!E$2:E$506,Data!$N1217,1)</f>
        <v>Benthic habitats</v>
      </c>
      <c r="S1217" t="str">
        <f>INDEX(MSFD_Classified!F$2:F$506,Data!$N1217,1)</f>
        <v>Invertebrates</v>
      </c>
    </row>
    <row r="1218" spans="1:19" x14ac:dyDescent="0.25">
      <c r="A1218" s="10">
        <v>10</v>
      </c>
      <c r="B1218" s="10" t="s">
        <v>593</v>
      </c>
      <c r="C1218" s="10" t="s">
        <v>603</v>
      </c>
      <c r="D1218" s="6">
        <v>4</v>
      </c>
      <c r="E1218" s="6" t="s">
        <v>65</v>
      </c>
      <c r="F1218" s="10" t="s">
        <v>703</v>
      </c>
      <c r="G1218" s="6" t="s">
        <v>660</v>
      </c>
      <c r="H1218" s="6">
        <v>2.5</v>
      </c>
      <c r="I1218" s="23">
        <v>3.3999999999999995</v>
      </c>
      <c r="J1218" s="6">
        <v>4</v>
      </c>
      <c r="K1218" s="6">
        <v>3.25</v>
      </c>
      <c r="M1218">
        <f>MATCH(F1218,MSFD_Classified!$G$2:$G$506,0)</f>
        <v>446</v>
      </c>
      <c r="N1218">
        <v>446</v>
      </c>
      <c r="O1218" t="str">
        <f t="shared" si="18"/>
        <v>Myrtea spinifera</v>
      </c>
      <c r="P1218" t="str">
        <f>INDEX(MSFD_Classified!$G$2:$G$506,Data!$N1218,1)</f>
        <v>Myrtea spinifera</v>
      </c>
      <c r="Q1218" t="str">
        <f>INDEX(MSFD_Classified!D$2:D$506,Data!$N1218,1)</f>
        <v>D1 - Biological diversity</v>
      </c>
      <c r="R1218" t="str">
        <f>INDEX(MSFD_Classified!E$2:E$506,Data!$N1218,1)</f>
        <v>Benthic habitats</v>
      </c>
      <c r="S1218" t="str">
        <f>INDEX(MSFD_Classified!F$2:F$506,Data!$N1218,1)</f>
        <v>Invertebrates</v>
      </c>
    </row>
    <row r="1219" spans="1:19" x14ac:dyDescent="0.25">
      <c r="A1219" s="10">
        <v>10</v>
      </c>
      <c r="B1219" s="10" t="s">
        <v>593</v>
      </c>
      <c r="C1219" s="10" t="s">
        <v>603</v>
      </c>
      <c r="D1219" s="6">
        <v>4</v>
      </c>
      <c r="E1219" s="6" t="s">
        <v>65</v>
      </c>
      <c r="F1219" s="10" t="s">
        <v>666</v>
      </c>
      <c r="G1219" s="6" t="s">
        <v>660</v>
      </c>
      <c r="H1219" s="6">
        <v>5</v>
      </c>
      <c r="I1219" s="23">
        <v>5.6000000000000005</v>
      </c>
      <c r="J1219" s="6">
        <v>6</v>
      </c>
      <c r="K1219" s="6">
        <v>5.5</v>
      </c>
      <c r="M1219">
        <f>MATCH(F1219,MSFD_Classified!$G$2:$G$506,0)</f>
        <v>406</v>
      </c>
      <c r="N1219">
        <v>406</v>
      </c>
      <c r="O1219" t="str">
        <f t="shared" ref="O1219:O1257" si="19">F1219</f>
        <v>Nucula nitidosa</v>
      </c>
      <c r="P1219" t="str">
        <f>INDEX(MSFD_Classified!$G$2:$G$506,Data!$N1219,1)</f>
        <v>Nucula nitidosa</v>
      </c>
      <c r="Q1219" t="str">
        <f>INDEX(MSFD_Classified!D$2:D$506,Data!$N1219,1)</f>
        <v>D1 - Biological diversity</v>
      </c>
      <c r="R1219" t="str">
        <f>INDEX(MSFD_Classified!E$2:E$506,Data!$N1219,1)</f>
        <v>Benthic habitats</v>
      </c>
      <c r="S1219" t="str">
        <f>INDEX(MSFD_Classified!F$2:F$506,Data!$N1219,1)</f>
        <v>Invertebrates</v>
      </c>
    </row>
    <row r="1220" spans="1:19" x14ac:dyDescent="0.25">
      <c r="A1220" s="10">
        <v>10</v>
      </c>
      <c r="B1220" s="10" t="s">
        <v>593</v>
      </c>
      <c r="C1220" s="10" t="s">
        <v>603</v>
      </c>
      <c r="D1220" s="6">
        <v>4</v>
      </c>
      <c r="E1220" s="6" t="s">
        <v>65</v>
      </c>
      <c r="F1220" s="10" t="s">
        <v>683</v>
      </c>
      <c r="G1220" s="6" t="s">
        <v>660</v>
      </c>
      <c r="H1220" s="6">
        <v>7.5</v>
      </c>
      <c r="I1220" s="23">
        <v>10.200000000000001</v>
      </c>
      <c r="J1220" s="6">
        <v>12</v>
      </c>
      <c r="K1220" s="6">
        <v>9.75</v>
      </c>
      <c r="M1220">
        <f>MATCH(F1220,MSFD_Classified!$G$2:$G$506,0)</f>
        <v>424</v>
      </c>
      <c r="N1220">
        <v>424</v>
      </c>
      <c r="O1220" t="str">
        <f t="shared" si="19"/>
        <v>Pitar rudis</v>
      </c>
      <c r="P1220" t="str">
        <f>INDEX(MSFD_Classified!$G$2:$G$506,Data!$N1220,1)</f>
        <v>Pitar rudis</v>
      </c>
      <c r="Q1220" t="str">
        <f>INDEX(MSFD_Classified!D$2:D$506,Data!$N1220,1)</f>
        <v>D1 - Biological diversity</v>
      </c>
      <c r="R1220" t="str">
        <f>INDEX(MSFD_Classified!E$2:E$506,Data!$N1220,1)</f>
        <v>Benthic habitats</v>
      </c>
      <c r="S1220" t="str">
        <f>INDEX(MSFD_Classified!F$2:F$506,Data!$N1220,1)</f>
        <v>Invertebrates</v>
      </c>
    </row>
    <row r="1221" spans="1:19" x14ac:dyDescent="0.25">
      <c r="A1221" s="10">
        <v>10</v>
      </c>
      <c r="B1221" s="10" t="s">
        <v>593</v>
      </c>
      <c r="C1221" s="10" t="s">
        <v>603</v>
      </c>
      <c r="D1221" s="6">
        <v>4</v>
      </c>
      <c r="E1221" s="6" t="s">
        <v>65</v>
      </c>
      <c r="F1221" s="10" t="s">
        <v>686</v>
      </c>
      <c r="G1221" s="6" t="s">
        <v>660</v>
      </c>
      <c r="H1221" s="6">
        <v>2</v>
      </c>
      <c r="I1221" s="23">
        <v>45.800000000000004</v>
      </c>
      <c r="J1221" s="6">
        <v>75</v>
      </c>
      <c r="K1221" s="6">
        <v>38.5</v>
      </c>
      <c r="M1221">
        <f>MATCH(F1221,MSFD_Classified!$G$2:$G$506,0)</f>
        <v>427</v>
      </c>
      <c r="N1221">
        <v>427</v>
      </c>
      <c r="O1221" t="str">
        <f t="shared" si="19"/>
        <v>Hyala vitrea</v>
      </c>
      <c r="P1221" t="str">
        <f>INDEX(MSFD_Classified!$G$2:$G$506,Data!$N1221,1)</f>
        <v>Hyala vitrea</v>
      </c>
      <c r="Q1221" t="str">
        <f>INDEX(MSFD_Classified!D$2:D$506,Data!$N1221,1)</f>
        <v>D1 - Biological diversity</v>
      </c>
      <c r="R1221" t="str">
        <f>INDEX(MSFD_Classified!E$2:E$506,Data!$N1221,1)</f>
        <v>Benthic habitats</v>
      </c>
      <c r="S1221" t="str">
        <f>INDEX(MSFD_Classified!F$2:F$506,Data!$N1221,1)</f>
        <v>Invertebrates</v>
      </c>
    </row>
    <row r="1222" spans="1:19" x14ac:dyDescent="0.25">
      <c r="A1222" s="10">
        <v>10</v>
      </c>
      <c r="B1222" s="10" t="s">
        <v>593</v>
      </c>
      <c r="C1222" s="10" t="s">
        <v>603</v>
      </c>
      <c r="D1222" s="6">
        <v>4</v>
      </c>
      <c r="E1222" s="6" t="s">
        <v>65</v>
      </c>
      <c r="F1222" s="10" t="s">
        <v>717</v>
      </c>
      <c r="G1222" s="6" t="s">
        <v>660</v>
      </c>
      <c r="H1222" s="6">
        <v>2</v>
      </c>
      <c r="I1222" s="23">
        <v>2.3000000000000003</v>
      </c>
      <c r="J1222" s="6">
        <v>2.5</v>
      </c>
      <c r="K1222" s="6">
        <v>2.25</v>
      </c>
      <c r="M1222">
        <f>MATCH(F1222,MSFD_Classified!$G$2:$G$506,0)</f>
        <v>456</v>
      </c>
      <c r="N1222">
        <v>456</v>
      </c>
      <c r="O1222" t="str">
        <f t="shared" si="19"/>
        <v>Megastomia conoidea</v>
      </c>
      <c r="P1222" t="str">
        <f>INDEX(MSFD_Classified!$G$2:$G$506,Data!$N1222,1)</f>
        <v>Megastomia conoidea</v>
      </c>
      <c r="Q1222" t="str">
        <f>INDEX(MSFD_Classified!D$2:D$506,Data!$N1222,1)</f>
        <v>D1 - Biological diversity</v>
      </c>
      <c r="R1222" t="str">
        <f>INDEX(MSFD_Classified!E$2:E$506,Data!$N1222,1)</f>
        <v>Benthic habitats</v>
      </c>
      <c r="S1222" t="str">
        <f>INDEX(MSFD_Classified!F$2:F$506,Data!$N1222,1)</f>
        <v>Invertebrates</v>
      </c>
    </row>
    <row r="1223" spans="1:19" x14ac:dyDescent="0.25">
      <c r="A1223" s="10">
        <v>10</v>
      </c>
      <c r="B1223" s="10" t="s">
        <v>593</v>
      </c>
      <c r="C1223" s="10" t="s">
        <v>603</v>
      </c>
      <c r="D1223" s="6">
        <v>4</v>
      </c>
      <c r="E1223" s="6" t="s">
        <v>65</v>
      </c>
      <c r="F1223" s="10" t="s">
        <v>687</v>
      </c>
      <c r="G1223" s="6" t="s">
        <v>660</v>
      </c>
      <c r="H1223" s="6">
        <v>2.5</v>
      </c>
      <c r="I1223" s="23">
        <v>3.3999999999999995</v>
      </c>
      <c r="J1223" s="6">
        <v>4</v>
      </c>
      <c r="K1223" s="6">
        <v>3.25</v>
      </c>
      <c r="M1223">
        <f>MATCH(F1223,MSFD_Classified!$G$2:$G$506,0)</f>
        <v>428</v>
      </c>
      <c r="N1223">
        <v>428</v>
      </c>
      <c r="O1223" t="str">
        <f t="shared" si="19"/>
        <v>Antalis inaequicostata</v>
      </c>
      <c r="P1223" t="str">
        <f>INDEX(MSFD_Classified!$G$2:$G$506,Data!$N1223,1)</f>
        <v>Antalis inaequicostata</v>
      </c>
      <c r="Q1223" t="str">
        <f>INDEX(MSFD_Classified!D$2:D$506,Data!$N1223,1)</f>
        <v>D1 - Biological diversity</v>
      </c>
      <c r="R1223" t="str">
        <f>INDEX(MSFD_Classified!E$2:E$506,Data!$N1223,1)</f>
        <v>Benthic habitats</v>
      </c>
      <c r="S1223" t="str">
        <f>INDEX(MSFD_Classified!F$2:F$506,Data!$N1223,1)</f>
        <v>Invertebrates</v>
      </c>
    </row>
    <row r="1224" spans="1:19" x14ac:dyDescent="0.25">
      <c r="A1224" s="10">
        <v>10</v>
      </c>
      <c r="B1224" s="10" t="s">
        <v>593</v>
      </c>
      <c r="C1224" s="10" t="s">
        <v>604</v>
      </c>
      <c r="D1224" s="6">
        <v>6</v>
      </c>
      <c r="E1224" s="6" t="s">
        <v>65</v>
      </c>
      <c r="F1224" s="78" t="s">
        <v>718</v>
      </c>
      <c r="G1224" s="53" t="s">
        <v>719</v>
      </c>
      <c r="H1224" s="19">
        <v>56.84</v>
      </c>
      <c r="I1224" s="29">
        <v>3715.7659999999996</v>
      </c>
      <c r="J1224" s="19">
        <v>6155.05</v>
      </c>
      <c r="K1224" s="29">
        <v>1427.6531111111112</v>
      </c>
      <c r="M1224">
        <f>MATCH(F1224,MSFD_Classified!$G$2:$G$506,0)</f>
        <v>472</v>
      </c>
      <c r="N1224">
        <v>472</v>
      </c>
      <c r="O1224" t="str">
        <f t="shared" si="19"/>
        <v>Nematoda</v>
      </c>
      <c r="P1224" t="str">
        <f>INDEX(MSFD_Classified!$G$2:$G$506,Data!$N1224,1)</f>
        <v>Nematoda</v>
      </c>
      <c r="Q1224" t="str">
        <f>INDEX(MSFD_Classified!D$2:D$506,Data!$N1224,1)</f>
        <v>D1 - Biological diversity</v>
      </c>
      <c r="R1224" t="str">
        <f>INDEX(MSFD_Classified!E$2:E$506,Data!$N1224,1)</f>
        <v>Benthic habitats</v>
      </c>
      <c r="S1224" t="str">
        <f>INDEX(MSFD_Classified!F$2:F$506,Data!$N1224,1)</f>
        <v>Invertebrates</v>
      </c>
    </row>
    <row r="1225" spans="1:19" x14ac:dyDescent="0.25">
      <c r="A1225" s="10">
        <v>10</v>
      </c>
      <c r="B1225" s="10" t="s">
        <v>593</v>
      </c>
      <c r="C1225" s="10" t="s">
        <v>604</v>
      </c>
      <c r="D1225" s="6">
        <v>6</v>
      </c>
      <c r="E1225" s="6" t="s">
        <v>65</v>
      </c>
      <c r="F1225" s="78" t="s">
        <v>720</v>
      </c>
      <c r="G1225" s="53" t="s">
        <v>719</v>
      </c>
      <c r="H1225" s="19">
        <v>0.33</v>
      </c>
      <c r="I1225" s="29">
        <v>76.77</v>
      </c>
      <c r="J1225" s="19">
        <v>127.73</v>
      </c>
      <c r="K1225" s="29">
        <v>29.89544444444444</v>
      </c>
      <c r="M1225">
        <f>MATCH(F1225,MSFD_Classified!$G$2:$G$506,0)</f>
        <v>473</v>
      </c>
      <c r="N1225">
        <v>473</v>
      </c>
      <c r="O1225" t="str">
        <f t="shared" si="19"/>
        <v>Copepoda</v>
      </c>
      <c r="P1225" t="str">
        <f>INDEX(MSFD_Classified!$G$2:$G$506,Data!$N1225,1)</f>
        <v>Copepoda</v>
      </c>
      <c r="Q1225" t="str">
        <f>INDEX(MSFD_Classified!D$2:D$506,Data!$N1225,1)</f>
        <v>D1 - Biological diversity</v>
      </c>
      <c r="R1225" t="str">
        <f>INDEX(MSFD_Classified!E$2:E$506,Data!$N1225,1)</f>
        <v>Pelagic habitats</v>
      </c>
      <c r="S1225" t="str">
        <f>INDEX(MSFD_Classified!F$2:F$506,Data!$N1225,1)</f>
        <v>Invertebrates</v>
      </c>
    </row>
    <row r="1226" spans="1:19" x14ac:dyDescent="0.25">
      <c r="A1226" s="10">
        <v>10</v>
      </c>
      <c r="B1226" s="10" t="s">
        <v>593</v>
      </c>
      <c r="C1226" s="10" t="s">
        <v>604</v>
      </c>
      <c r="D1226" s="6">
        <v>6</v>
      </c>
      <c r="E1226" s="6" t="s">
        <v>65</v>
      </c>
      <c r="F1226" s="78" t="s">
        <v>805</v>
      </c>
      <c r="G1226" s="53" t="s">
        <v>719</v>
      </c>
      <c r="H1226" s="19">
        <v>0</v>
      </c>
      <c r="I1226" s="29">
        <v>124.65600000000001</v>
      </c>
      <c r="J1226" s="19">
        <v>207.76</v>
      </c>
      <c r="K1226" s="29">
        <v>22.539999999999996</v>
      </c>
      <c r="M1226">
        <f>MATCH(F1226,MSFD_Classified!$G$2:$G$506,0)</f>
        <v>474</v>
      </c>
      <c r="N1226">
        <v>474</v>
      </c>
      <c r="O1226" t="str">
        <f t="shared" si="19"/>
        <v>Nauplii</v>
      </c>
      <c r="P1226" t="str">
        <f>INDEX(MSFD_Classified!$G$2:$G$506,Data!$N1226,1)</f>
        <v>Nauplii</v>
      </c>
      <c r="Q1226" t="str">
        <f>INDEX(MSFD_Classified!D$2:D$506,Data!$N1226,1)</f>
        <v>D1 - Biological diversity</v>
      </c>
      <c r="R1226" t="str">
        <f>INDEX(MSFD_Classified!E$2:E$506,Data!$N1226,1)</f>
        <v>Benthic habitats</v>
      </c>
      <c r="S1226" t="str">
        <f>INDEX(MSFD_Classified!F$2:F$506,Data!$N1226,1)</f>
        <v>Invertebrates</v>
      </c>
    </row>
    <row r="1227" spans="1:19" x14ac:dyDescent="0.25">
      <c r="A1227" s="10">
        <v>10</v>
      </c>
      <c r="B1227" s="10" t="s">
        <v>593</v>
      </c>
      <c r="C1227" s="10" t="s">
        <v>604</v>
      </c>
      <c r="D1227" s="6">
        <v>6</v>
      </c>
      <c r="E1227" s="6" t="s">
        <v>65</v>
      </c>
      <c r="F1227" s="78" t="s">
        <v>721</v>
      </c>
      <c r="G1227" s="53" t="s">
        <v>719</v>
      </c>
      <c r="H1227" s="19">
        <v>0</v>
      </c>
      <c r="I1227" s="29">
        <v>22.344000000000001</v>
      </c>
      <c r="J1227" s="19">
        <v>37.24</v>
      </c>
      <c r="K1227" s="29">
        <v>8.4225555555555545</v>
      </c>
      <c r="M1227">
        <f>MATCH(F1227,MSFD_Classified!$G$2:$G$506,0)</f>
        <v>475</v>
      </c>
      <c r="N1227">
        <v>475</v>
      </c>
      <c r="O1227" t="str">
        <f t="shared" si="19"/>
        <v>Polychaeta</v>
      </c>
      <c r="P1227" t="str">
        <f>INDEX(MSFD_Classified!$G$2:$G$506,Data!$N1227,1)</f>
        <v>Polychaeta</v>
      </c>
      <c r="Q1227" t="str">
        <f>INDEX(MSFD_Classified!D$2:D$506,Data!$N1227,1)</f>
        <v>D1 - Biological diversity</v>
      </c>
      <c r="R1227" t="str">
        <f>INDEX(MSFD_Classified!E$2:E$506,Data!$N1227,1)</f>
        <v>Benthic habitats</v>
      </c>
      <c r="S1227" t="str">
        <f>INDEX(MSFD_Classified!F$2:F$506,Data!$N1227,1)</f>
        <v>Invertebrates</v>
      </c>
    </row>
    <row r="1228" spans="1:19" x14ac:dyDescent="0.25">
      <c r="A1228" s="10">
        <v>10</v>
      </c>
      <c r="B1228" s="10" t="s">
        <v>593</v>
      </c>
      <c r="C1228" s="10" t="s">
        <v>604</v>
      </c>
      <c r="D1228" s="6">
        <v>6</v>
      </c>
      <c r="E1228" s="6" t="s">
        <v>65</v>
      </c>
      <c r="F1228" s="78" t="s">
        <v>722</v>
      </c>
      <c r="G1228" s="53" t="s">
        <v>719</v>
      </c>
      <c r="H1228" s="19">
        <v>0</v>
      </c>
      <c r="I1228" s="29">
        <v>40.572000000000003</v>
      </c>
      <c r="J1228" s="19">
        <v>67.62</v>
      </c>
      <c r="K1228" s="29">
        <v>10.725555555555552</v>
      </c>
      <c r="M1228">
        <f>MATCH(F1228,MSFD_Classified!$G$2:$G$506,0)</f>
        <v>476</v>
      </c>
      <c r="N1228">
        <v>476</v>
      </c>
      <c r="O1228" t="str">
        <f t="shared" si="19"/>
        <v>Bivalvia</v>
      </c>
      <c r="P1228" t="str">
        <f>INDEX(MSFD_Classified!$G$2:$G$506,Data!$N1228,1)</f>
        <v>Bivalvia</v>
      </c>
      <c r="Q1228" t="str">
        <f>INDEX(MSFD_Classified!D$2:D$506,Data!$N1228,1)</f>
        <v>D1 - Biological diversity</v>
      </c>
      <c r="R1228" t="str">
        <f>INDEX(MSFD_Classified!E$2:E$506,Data!$N1228,1)</f>
        <v>Benthic habitats</v>
      </c>
      <c r="S1228" t="str">
        <f>INDEX(MSFD_Classified!F$2:F$506,Data!$N1228,1)</f>
        <v>Invertebrates</v>
      </c>
    </row>
    <row r="1229" spans="1:19" x14ac:dyDescent="0.25">
      <c r="A1229" s="10">
        <v>10</v>
      </c>
      <c r="B1229" s="10" t="s">
        <v>593</v>
      </c>
      <c r="C1229" s="10" t="s">
        <v>604</v>
      </c>
      <c r="D1229" s="6">
        <v>6</v>
      </c>
      <c r="E1229" s="6" t="s">
        <v>65</v>
      </c>
      <c r="F1229" s="78" t="s">
        <v>723</v>
      </c>
      <c r="G1229" s="53" t="s">
        <v>719</v>
      </c>
      <c r="H1229" s="19">
        <v>0</v>
      </c>
      <c r="I1229" s="29">
        <v>83.885999999999996</v>
      </c>
      <c r="J1229" s="19">
        <v>139.81</v>
      </c>
      <c r="K1229" s="29">
        <v>11.569444444444446</v>
      </c>
      <c r="M1229">
        <f>MATCH(F1229,MSFD_Classified!$G$2:$G$506,0)</f>
        <v>477</v>
      </c>
      <c r="N1229">
        <v>477</v>
      </c>
      <c r="O1229" t="str">
        <f t="shared" si="19"/>
        <v>Ostracoda</v>
      </c>
      <c r="P1229" t="str">
        <f>INDEX(MSFD_Classified!$G$2:$G$506,Data!$N1229,1)</f>
        <v>Ostracoda</v>
      </c>
      <c r="Q1229" t="str">
        <f>INDEX(MSFD_Classified!D$2:D$506,Data!$N1229,1)</f>
        <v>D1 - Biological diversity</v>
      </c>
      <c r="R1229" t="str">
        <f>INDEX(MSFD_Classified!E$2:E$506,Data!$N1229,1)</f>
        <v>Pelagic habitats</v>
      </c>
      <c r="S1229" t="str">
        <f>INDEX(MSFD_Classified!F$2:F$506,Data!$N1229,1)</f>
        <v>Invertebrates</v>
      </c>
    </row>
    <row r="1230" spans="1:19" x14ac:dyDescent="0.25">
      <c r="A1230" s="10">
        <v>10</v>
      </c>
      <c r="B1230" s="10" t="s">
        <v>593</v>
      </c>
      <c r="C1230" s="10" t="s">
        <v>604</v>
      </c>
      <c r="D1230" s="6">
        <v>6</v>
      </c>
      <c r="E1230" s="6" t="s">
        <v>65</v>
      </c>
      <c r="F1230" s="78" t="s">
        <v>724</v>
      </c>
      <c r="G1230" s="53" t="s">
        <v>719</v>
      </c>
      <c r="H1230" s="19">
        <v>0</v>
      </c>
      <c r="I1230" s="29">
        <v>6.8580000000000005</v>
      </c>
      <c r="J1230" s="19">
        <v>11.43</v>
      </c>
      <c r="K1230" s="29">
        <v>1.3719999999999997</v>
      </c>
      <c r="M1230">
        <f>MATCH(F1230,MSFD_Classified!$G$2:$G$506,0)</f>
        <v>478</v>
      </c>
      <c r="N1230">
        <v>478</v>
      </c>
      <c r="O1230" t="str">
        <f t="shared" si="19"/>
        <v>Kinorhyncha</v>
      </c>
      <c r="P1230" t="str">
        <f>INDEX(MSFD_Classified!$G$2:$G$506,Data!$N1230,1)</f>
        <v>Kinorhyncha</v>
      </c>
      <c r="Q1230" t="str">
        <f>INDEX(MSFD_Classified!D$2:D$506,Data!$N1230,1)</f>
        <v>D1 - Biological diversity</v>
      </c>
      <c r="R1230" t="str">
        <f>INDEX(MSFD_Classified!E$2:E$506,Data!$N1230,1)</f>
        <v>Benthic habitats</v>
      </c>
      <c r="S1230" t="str">
        <f>INDEX(MSFD_Classified!F$2:F$506,Data!$N1230,1)</f>
        <v>Invertebrates</v>
      </c>
    </row>
    <row r="1231" spans="1:19" x14ac:dyDescent="0.25">
      <c r="A1231" s="10">
        <v>10</v>
      </c>
      <c r="B1231" s="10" t="s">
        <v>593</v>
      </c>
      <c r="C1231" s="10" t="s">
        <v>604</v>
      </c>
      <c r="D1231" s="6">
        <v>6</v>
      </c>
      <c r="E1231" s="6" t="s">
        <v>65</v>
      </c>
      <c r="F1231" s="78" t="s">
        <v>725</v>
      </c>
      <c r="G1231" s="53" t="s">
        <v>719</v>
      </c>
      <c r="H1231" s="19">
        <v>0</v>
      </c>
      <c r="I1231" s="29">
        <v>5.6820000000000004</v>
      </c>
      <c r="J1231" s="19">
        <v>9.4700000000000006</v>
      </c>
      <c r="K1231" s="29">
        <v>1.4318888888888888</v>
      </c>
      <c r="M1231">
        <f>MATCH(F1231,MSFD_Classified!$G$2:$G$506,0)</f>
        <v>479</v>
      </c>
      <c r="N1231">
        <v>479</v>
      </c>
      <c r="O1231" t="str">
        <f t="shared" si="19"/>
        <v>Oligochaeta</v>
      </c>
      <c r="P1231" t="str">
        <f>INDEX(MSFD_Classified!$G$2:$G$506,Data!$N1231,1)</f>
        <v>Oligochaeta</v>
      </c>
      <c r="Q1231" t="str">
        <f>INDEX(MSFD_Classified!D$2:D$506,Data!$N1231,1)</f>
        <v>D1 - Biological diversity</v>
      </c>
      <c r="R1231" t="str">
        <f>INDEX(MSFD_Classified!E$2:E$506,Data!$N1231,1)</f>
        <v>Benthic habitats</v>
      </c>
      <c r="S1231" t="str">
        <f>INDEX(MSFD_Classified!F$2:F$506,Data!$N1231,1)</f>
        <v>Invertebrates</v>
      </c>
    </row>
    <row r="1232" spans="1:19" x14ac:dyDescent="0.25">
      <c r="A1232" s="10">
        <v>10</v>
      </c>
      <c r="B1232" s="10" t="s">
        <v>593</v>
      </c>
      <c r="C1232" s="10" t="s">
        <v>604</v>
      </c>
      <c r="D1232" s="6">
        <v>6</v>
      </c>
      <c r="E1232" s="6" t="s">
        <v>65</v>
      </c>
      <c r="F1232" s="78" t="s">
        <v>726</v>
      </c>
      <c r="G1232" s="53" t="s">
        <v>719</v>
      </c>
      <c r="H1232" s="19">
        <v>0</v>
      </c>
      <c r="I1232" s="29">
        <v>1.3740000000000001</v>
      </c>
      <c r="J1232" s="19">
        <v>2.29</v>
      </c>
      <c r="K1232" s="29">
        <v>0.33755555555555555</v>
      </c>
      <c r="M1232">
        <f>MATCH(F1232,MSFD_Classified!$G$2:$G$506,0)</f>
        <v>480</v>
      </c>
      <c r="N1232">
        <v>480</v>
      </c>
      <c r="O1232" t="str">
        <f t="shared" si="19"/>
        <v>Cumacea</v>
      </c>
      <c r="P1232" t="str">
        <f>INDEX(MSFD_Classified!$G$2:$G$506,Data!$N1232,1)</f>
        <v>Cumacea</v>
      </c>
      <c r="Q1232" t="str">
        <f>INDEX(MSFD_Classified!D$2:D$506,Data!$N1232,1)</f>
        <v>D1 - Biological diversity</v>
      </c>
      <c r="R1232" t="str">
        <f>INDEX(MSFD_Classified!E$2:E$506,Data!$N1232,1)</f>
        <v>Benthic habitats</v>
      </c>
      <c r="S1232" t="str">
        <f>INDEX(MSFD_Classified!F$2:F$506,Data!$N1232,1)</f>
        <v>Invertebrates</v>
      </c>
    </row>
    <row r="1233" spans="1:19" x14ac:dyDescent="0.25">
      <c r="A1233" s="10">
        <v>10</v>
      </c>
      <c r="B1233" s="10" t="s">
        <v>593</v>
      </c>
      <c r="C1233" s="10" t="s">
        <v>604</v>
      </c>
      <c r="D1233" s="6">
        <v>6</v>
      </c>
      <c r="E1233" s="6" t="s">
        <v>65</v>
      </c>
      <c r="F1233" s="78" t="s">
        <v>727</v>
      </c>
      <c r="G1233" s="53" t="s">
        <v>719</v>
      </c>
      <c r="H1233" s="19">
        <v>0</v>
      </c>
      <c r="I1233" s="29">
        <v>1.5660000000000001</v>
      </c>
      <c r="J1233" s="19">
        <v>2.61</v>
      </c>
      <c r="K1233" s="29">
        <v>0.61522222222222223</v>
      </c>
      <c r="M1233">
        <f>MATCH(F1233,MSFD_Classified!$G$2:$G$506,0)</f>
        <v>481</v>
      </c>
      <c r="N1233">
        <v>481</v>
      </c>
      <c r="O1233" t="str">
        <f t="shared" si="19"/>
        <v>Anfipoda</v>
      </c>
      <c r="P1233" t="str">
        <f>INDEX(MSFD_Classified!$G$2:$G$506,Data!$N1233,1)</f>
        <v>Anfipoda</v>
      </c>
      <c r="Q1233" t="str">
        <f>INDEX(MSFD_Classified!D$2:D$506,Data!$N1233,1)</f>
        <v>D1 - Biological diversity</v>
      </c>
      <c r="R1233" t="str">
        <f>INDEX(MSFD_Classified!E$2:E$506,Data!$N1233,1)</f>
        <v>benthic habitats</v>
      </c>
      <c r="S1233" t="str">
        <f>INDEX(MSFD_Classified!F$2:F$506,Data!$N1233,1)</f>
        <v>Invertebrates</v>
      </c>
    </row>
    <row r="1234" spans="1:19" x14ac:dyDescent="0.25">
      <c r="A1234" s="10">
        <v>10</v>
      </c>
      <c r="B1234" s="10" t="s">
        <v>593</v>
      </c>
      <c r="C1234" s="10" t="s">
        <v>604</v>
      </c>
      <c r="D1234" s="6">
        <v>6</v>
      </c>
      <c r="E1234" s="6" t="s">
        <v>65</v>
      </c>
      <c r="F1234" s="78" t="s">
        <v>728</v>
      </c>
      <c r="G1234" s="53" t="s">
        <v>719</v>
      </c>
      <c r="H1234" s="19">
        <v>0</v>
      </c>
      <c r="I1234" s="29">
        <v>0.39</v>
      </c>
      <c r="J1234" s="19">
        <v>0.65</v>
      </c>
      <c r="K1234" s="29">
        <v>3.2666666666666663E-2</v>
      </c>
      <c r="M1234">
        <f>MATCH(F1234,MSFD_Classified!$G$2:$G$506,0)</f>
        <v>482</v>
      </c>
      <c r="N1234">
        <v>482</v>
      </c>
      <c r="O1234" t="str">
        <f t="shared" si="19"/>
        <v>Isopoda</v>
      </c>
      <c r="P1234" t="str">
        <f>INDEX(MSFD_Classified!$G$2:$G$506,Data!$N1234,1)</f>
        <v>Isopoda</v>
      </c>
      <c r="Q1234" t="str">
        <f>INDEX(MSFD_Classified!D$2:D$506,Data!$N1234,1)</f>
        <v>D1 - Biological diversity</v>
      </c>
      <c r="R1234" t="str">
        <f>INDEX(MSFD_Classified!E$2:E$506,Data!$N1234,1)</f>
        <v>Benthic habitats</v>
      </c>
      <c r="S1234" t="str">
        <f>INDEX(MSFD_Classified!F$2:F$506,Data!$N1234,1)</f>
        <v>Invertebrates</v>
      </c>
    </row>
    <row r="1235" spans="1:19" x14ac:dyDescent="0.25">
      <c r="A1235" s="10">
        <v>10</v>
      </c>
      <c r="B1235" s="10" t="s">
        <v>593</v>
      </c>
      <c r="C1235" s="10" t="s">
        <v>604</v>
      </c>
      <c r="D1235" s="6">
        <v>6</v>
      </c>
      <c r="E1235" s="6" t="s">
        <v>65</v>
      </c>
      <c r="F1235" s="78" t="s">
        <v>729</v>
      </c>
      <c r="G1235" s="53" t="s">
        <v>719</v>
      </c>
      <c r="H1235" s="19">
        <v>0</v>
      </c>
      <c r="I1235" s="29">
        <v>0.19800000000000001</v>
      </c>
      <c r="J1235" s="19">
        <v>0.33</v>
      </c>
      <c r="K1235" s="29">
        <v>2.1777777777777778E-2</v>
      </c>
      <c r="M1235">
        <f>MATCH(F1235,MSFD_Classified!$G$2:$G$506,0)</f>
        <v>483</v>
      </c>
      <c r="N1235">
        <v>483</v>
      </c>
      <c r="O1235" t="str">
        <f t="shared" si="19"/>
        <v>Acarina</v>
      </c>
      <c r="P1235" t="str">
        <f>INDEX(MSFD_Classified!$G$2:$G$506,Data!$N1235,1)</f>
        <v>Acarina</v>
      </c>
      <c r="Q1235" t="str">
        <f>INDEX(MSFD_Classified!D$2:D$506,Data!$N1235,1)</f>
        <v>D1 - Biological diversity</v>
      </c>
      <c r="R1235" t="str">
        <f>INDEX(MSFD_Classified!E$2:E$506,Data!$N1235,1)</f>
        <v>Benthic habitats</v>
      </c>
      <c r="S1235" t="str">
        <f>INDEX(MSFD_Classified!F$2:F$506,Data!$N1235,1)</f>
        <v>Invertebrates</v>
      </c>
    </row>
    <row r="1236" spans="1:19" x14ac:dyDescent="0.25">
      <c r="A1236" s="10">
        <v>10</v>
      </c>
      <c r="B1236" s="10" t="s">
        <v>593</v>
      </c>
      <c r="C1236" s="10" t="s">
        <v>604</v>
      </c>
      <c r="D1236" s="6">
        <v>6</v>
      </c>
      <c r="E1236" s="6" t="s">
        <v>65</v>
      </c>
      <c r="F1236" s="78" t="s">
        <v>730</v>
      </c>
      <c r="G1236" s="53" t="s">
        <v>719</v>
      </c>
      <c r="H1236" s="19">
        <v>0</v>
      </c>
      <c r="I1236" s="29">
        <v>0.19800000000000001</v>
      </c>
      <c r="J1236" s="19">
        <v>0.33</v>
      </c>
      <c r="K1236" s="29">
        <v>2.1777777777777778E-2</v>
      </c>
      <c r="M1236">
        <f>MATCH(F1236,MSFD_Classified!$G$2:$G$506,0)</f>
        <v>484</v>
      </c>
      <c r="N1236">
        <v>484</v>
      </c>
      <c r="O1236" t="str">
        <f t="shared" si="19"/>
        <v>Priapulida larvae</v>
      </c>
      <c r="P1236" t="str">
        <f>INDEX(MSFD_Classified!$G$2:$G$506,Data!$N1236,1)</f>
        <v>Priapulida larvae</v>
      </c>
      <c r="Q1236" t="str">
        <f>INDEX(MSFD_Classified!D$2:D$506,Data!$N1236,1)</f>
        <v>D1 - Biological diversity</v>
      </c>
      <c r="R1236" t="str">
        <f>INDEX(MSFD_Classified!E$2:E$506,Data!$N1236,1)</f>
        <v>Benthic habitats</v>
      </c>
      <c r="S1236" t="str">
        <f>INDEX(MSFD_Classified!F$2:F$506,Data!$N1236,1)</f>
        <v>Invertebrates</v>
      </c>
    </row>
    <row r="1237" spans="1:19" x14ac:dyDescent="0.25">
      <c r="A1237" s="10">
        <v>10</v>
      </c>
      <c r="B1237" s="10" t="s">
        <v>593</v>
      </c>
      <c r="C1237" s="10" t="s">
        <v>604</v>
      </c>
      <c r="D1237" s="6">
        <v>6</v>
      </c>
      <c r="E1237" s="6" t="s">
        <v>65</v>
      </c>
      <c r="F1237" s="78" t="s">
        <v>731</v>
      </c>
      <c r="G1237" s="53" t="s">
        <v>719</v>
      </c>
      <c r="H1237" s="19">
        <v>0</v>
      </c>
      <c r="I1237" s="29">
        <v>0.19800000000000001</v>
      </c>
      <c r="J1237" s="19">
        <v>0.33</v>
      </c>
      <c r="K1237" s="29">
        <v>2.1777777777777778E-2</v>
      </c>
      <c r="M1237">
        <f>MATCH(F1237,MSFD_Classified!$G$2:$G$506,0)</f>
        <v>485</v>
      </c>
      <c r="N1237">
        <v>485</v>
      </c>
      <c r="O1237" t="str">
        <f t="shared" si="19"/>
        <v>Holothuroidea</v>
      </c>
      <c r="P1237" t="str">
        <f>INDEX(MSFD_Classified!$G$2:$G$506,Data!$N1237,1)</f>
        <v>Holothuroidea</v>
      </c>
      <c r="Q1237" t="str">
        <f>INDEX(MSFD_Classified!D$2:D$506,Data!$N1237,1)</f>
        <v>D1 - Biological diversity</v>
      </c>
      <c r="R1237" t="str">
        <f>INDEX(MSFD_Classified!E$2:E$506,Data!$N1237,1)</f>
        <v>Benthic habitats</v>
      </c>
      <c r="S1237" t="str">
        <f>INDEX(MSFD_Classified!F$2:F$506,Data!$N1237,1)</f>
        <v>Invertebrates</v>
      </c>
    </row>
    <row r="1238" spans="1:19" x14ac:dyDescent="0.25">
      <c r="A1238" s="10">
        <v>10</v>
      </c>
      <c r="B1238" s="10" t="s">
        <v>593</v>
      </c>
      <c r="C1238" s="10" t="s">
        <v>604</v>
      </c>
      <c r="D1238" s="6">
        <v>6</v>
      </c>
      <c r="E1238" s="6" t="s">
        <v>65</v>
      </c>
      <c r="F1238" s="78" t="s">
        <v>732</v>
      </c>
      <c r="G1238" s="53" t="s">
        <v>719</v>
      </c>
      <c r="H1238" s="19">
        <v>0</v>
      </c>
      <c r="I1238" s="29">
        <v>0.58800000000000008</v>
      </c>
      <c r="J1238" s="19">
        <v>0.98</v>
      </c>
      <c r="K1238" s="29">
        <v>3.2666666666666663E-2</v>
      </c>
      <c r="M1238">
        <f>MATCH(F1238,MSFD_Classified!$G$2:$G$506,0)</f>
        <v>486</v>
      </c>
      <c r="N1238">
        <v>486</v>
      </c>
      <c r="O1238" t="str">
        <f t="shared" si="19"/>
        <v>Gnathostomulida</v>
      </c>
      <c r="P1238" t="str">
        <f>INDEX(MSFD_Classified!$G$2:$G$506,Data!$N1238,1)</f>
        <v>Gnathostomulida</v>
      </c>
      <c r="Q1238" t="str">
        <f>INDEX(MSFD_Classified!D$2:D$506,Data!$N1238,1)</f>
        <v>D1 - Biological diversity</v>
      </c>
      <c r="R1238" t="str">
        <f>INDEX(MSFD_Classified!E$2:E$506,Data!$N1238,1)</f>
        <v>Benthic habitats</v>
      </c>
      <c r="S1238" t="str">
        <f>INDEX(MSFD_Classified!F$2:F$506,Data!$N1238,1)</f>
        <v>Invertebrates</v>
      </c>
    </row>
    <row r="1239" spans="1:19" x14ac:dyDescent="0.25">
      <c r="A1239" s="10">
        <v>10</v>
      </c>
      <c r="B1239" s="10" t="s">
        <v>593</v>
      </c>
      <c r="C1239" s="10" t="s">
        <v>604</v>
      </c>
      <c r="D1239" s="6">
        <v>6</v>
      </c>
      <c r="E1239" s="6" t="s">
        <v>65</v>
      </c>
      <c r="F1239" s="78" t="s">
        <v>733</v>
      </c>
      <c r="G1239" s="53" t="s">
        <v>719</v>
      </c>
      <c r="H1239" s="19">
        <v>0</v>
      </c>
      <c r="I1239" s="29">
        <v>0.39</v>
      </c>
      <c r="J1239" s="19">
        <v>0.65</v>
      </c>
      <c r="K1239" s="29">
        <v>3.2666666666666663E-2</v>
      </c>
      <c r="M1239">
        <f>MATCH(F1239,MSFD_Classified!$G$2:$G$506,0)</f>
        <v>487</v>
      </c>
      <c r="N1239">
        <v>487</v>
      </c>
      <c r="O1239" t="str">
        <f t="shared" si="19"/>
        <v>Ophiuroidea juveniles</v>
      </c>
      <c r="P1239" t="str">
        <f>INDEX(MSFD_Classified!$G$2:$G$506,Data!$N1239,1)</f>
        <v>Ophiuroidea juveniles</v>
      </c>
      <c r="Q1239" t="str">
        <f>INDEX(MSFD_Classified!D$2:D$506,Data!$N1239,1)</f>
        <v>D1 - Biological diversity</v>
      </c>
      <c r="R1239" t="str">
        <f>INDEX(MSFD_Classified!E$2:E$506,Data!$N1239,1)</f>
        <v>Benthic habitats</v>
      </c>
      <c r="S1239" t="str">
        <f>INDEX(MSFD_Classified!F$2:F$506,Data!$N1239,1)</f>
        <v>Invertebrates</v>
      </c>
    </row>
    <row r="1240" spans="1:19" x14ac:dyDescent="0.25">
      <c r="A1240" s="10">
        <v>10</v>
      </c>
      <c r="B1240" s="10" t="s">
        <v>593</v>
      </c>
      <c r="C1240" s="10" t="s">
        <v>604</v>
      </c>
      <c r="D1240" s="6">
        <v>6</v>
      </c>
      <c r="E1240" s="6" t="s">
        <v>65</v>
      </c>
      <c r="F1240" s="78" t="s">
        <v>734</v>
      </c>
      <c r="G1240" s="53" t="s">
        <v>719</v>
      </c>
      <c r="H1240" s="19">
        <v>0</v>
      </c>
      <c r="I1240" s="29">
        <v>0.29400000000000004</v>
      </c>
      <c r="J1240" s="19">
        <v>0.49</v>
      </c>
      <c r="K1240" s="29">
        <v>1.6333333333333332E-2</v>
      </c>
      <c r="M1240">
        <f>MATCH(F1240,MSFD_Classified!$G$2:$G$506,0)</f>
        <v>488</v>
      </c>
      <c r="N1240">
        <v>488</v>
      </c>
      <c r="O1240" t="str">
        <f t="shared" si="19"/>
        <v>Hydroid juveniles</v>
      </c>
      <c r="P1240" t="str">
        <f>INDEX(MSFD_Classified!$G$2:$G$506,Data!$N1240,1)</f>
        <v>Hydroid juveniles</v>
      </c>
      <c r="Q1240" t="str">
        <f>INDEX(MSFD_Classified!D$2:D$506,Data!$N1240,1)</f>
        <v>D1 - Biological diversity</v>
      </c>
      <c r="R1240" t="str">
        <f>INDEX(MSFD_Classified!E$2:E$506,Data!$N1240,1)</f>
        <v>Benthic habitats</v>
      </c>
      <c r="S1240" t="str">
        <f>INDEX(MSFD_Classified!F$2:F$506,Data!$N1240,1)</f>
        <v>Invertebrates</v>
      </c>
    </row>
    <row r="1241" spans="1:19" x14ac:dyDescent="0.25">
      <c r="A1241" s="10">
        <v>10</v>
      </c>
      <c r="B1241" s="10" t="s">
        <v>593</v>
      </c>
      <c r="C1241" s="10" t="s">
        <v>604</v>
      </c>
      <c r="D1241" s="6">
        <v>6</v>
      </c>
      <c r="E1241" s="6" t="s">
        <v>65</v>
      </c>
      <c r="F1241" s="16" t="s">
        <v>735</v>
      </c>
      <c r="G1241" s="6" t="s">
        <v>658</v>
      </c>
      <c r="H1241" s="6">
        <v>0</v>
      </c>
      <c r="I1241" s="29">
        <v>7.5600000000000005</v>
      </c>
      <c r="J1241" s="6">
        <v>12.6</v>
      </c>
      <c r="K1241" s="29">
        <v>0.41483870967741932</v>
      </c>
      <c r="M1241">
        <f>MATCH(F1241,MSFD_Classified!$G$2:$G$506,0)</f>
        <v>489</v>
      </c>
      <c r="N1241">
        <v>489</v>
      </c>
      <c r="O1241" t="str">
        <f t="shared" si="19"/>
        <v>Funiculina quadrangularis</v>
      </c>
      <c r="P1241" t="str">
        <f>INDEX(MSFD_Classified!$G$2:$G$506,Data!$N1241,1)</f>
        <v>Funiculina quadrangularis</v>
      </c>
      <c r="Q1241" t="str">
        <f>INDEX(MSFD_Classified!D$2:D$506,Data!$N1241,1)</f>
        <v>D1 - Biological diversity</v>
      </c>
      <c r="R1241" t="str">
        <f>INDEX(MSFD_Classified!E$2:E$506,Data!$N1241,1)</f>
        <v>Benthic habitats</v>
      </c>
      <c r="S1241" t="str">
        <f>INDEX(MSFD_Classified!F$2:F$506,Data!$N1241,1)</f>
        <v>Invertebrates</v>
      </c>
    </row>
    <row r="1242" spans="1:19" x14ac:dyDescent="0.25">
      <c r="A1242" s="10">
        <v>10</v>
      </c>
      <c r="B1242" s="10" t="s">
        <v>593</v>
      </c>
      <c r="C1242" s="10" t="s">
        <v>604</v>
      </c>
      <c r="D1242" s="6">
        <v>6</v>
      </c>
      <c r="E1242" s="6" t="s">
        <v>65</v>
      </c>
      <c r="F1242" s="16" t="s">
        <v>736</v>
      </c>
      <c r="G1242" s="6" t="s">
        <v>658</v>
      </c>
      <c r="H1242" s="6">
        <v>0</v>
      </c>
      <c r="I1242" s="29">
        <v>0.66000000000000014</v>
      </c>
      <c r="J1242" s="6">
        <v>1.1000000000000001</v>
      </c>
      <c r="K1242" s="29">
        <v>7.6451612903225816E-2</v>
      </c>
      <c r="M1242">
        <f>MATCH(F1242,MSFD_Classified!$G$2:$G$506,0)</f>
        <v>490</v>
      </c>
      <c r="N1242">
        <v>490</v>
      </c>
      <c r="O1242" t="str">
        <f t="shared" si="19"/>
        <v>Pennatula rubra</v>
      </c>
      <c r="P1242" t="str">
        <f>INDEX(MSFD_Classified!$G$2:$G$506,Data!$N1242,1)</f>
        <v>Pennatula rubra</v>
      </c>
      <c r="Q1242" t="str">
        <f>INDEX(MSFD_Classified!D$2:D$506,Data!$N1242,1)</f>
        <v>D1 - Biological diversity</v>
      </c>
      <c r="R1242" t="str">
        <f>INDEX(MSFD_Classified!E$2:E$506,Data!$N1242,1)</f>
        <v>Benthic habitats</v>
      </c>
      <c r="S1242" t="str">
        <f>INDEX(MSFD_Classified!F$2:F$506,Data!$N1242,1)</f>
        <v>Invertebrates</v>
      </c>
    </row>
    <row r="1243" spans="1:19" x14ac:dyDescent="0.25">
      <c r="A1243" s="10">
        <v>10</v>
      </c>
      <c r="B1243" s="10" t="s">
        <v>593</v>
      </c>
      <c r="C1243" s="10" t="s">
        <v>604</v>
      </c>
      <c r="D1243" s="6">
        <v>6</v>
      </c>
      <c r="E1243" s="6" t="s">
        <v>65</v>
      </c>
      <c r="F1243" s="16" t="s">
        <v>737</v>
      </c>
      <c r="G1243" s="6" t="s">
        <v>658</v>
      </c>
      <c r="H1243" s="6">
        <v>0</v>
      </c>
      <c r="I1243" s="29">
        <v>1.6500000000000001</v>
      </c>
      <c r="J1243" s="6">
        <v>2.75</v>
      </c>
      <c r="K1243" s="29">
        <v>0.13322580645161289</v>
      </c>
      <c r="M1243">
        <f>MATCH(F1243,MSFD_Classified!$G$2:$G$506,0)</f>
        <v>491</v>
      </c>
      <c r="N1243">
        <v>491</v>
      </c>
      <c r="O1243" t="str">
        <f t="shared" si="19"/>
        <v>Ptereoides spinosum</v>
      </c>
      <c r="P1243" t="str">
        <f>INDEX(MSFD_Classified!$G$2:$G$506,Data!$N1243,1)</f>
        <v>Ptereoides spinosum</v>
      </c>
      <c r="Q1243" t="str">
        <f>INDEX(MSFD_Classified!D$2:D$506,Data!$N1243,1)</f>
        <v>D1 - Biological diversity</v>
      </c>
      <c r="R1243" t="str">
        <f>INDEX(MSFD_Classified!E$2:E$506,Data!$N1243,1)</f>
        <v>Benthic habitats</v>
      </c>
      <c r="S1243" t="str">
        <f>INDEX(MSFD_Classified!F$2:F$506,Data!$N1243,1)</f>
        <v>Invertebrates</v>
      </c>
    </row>
    <row r="1244" spans="1:19" x14ac:dyDescent="0.25">
      <c r="A1244" s="10">
        <v>10</v>
      </c>
      <c r="B1244" s="10" t="s">
        <v>593</v>
      </c>
      <c r="C1244" s="10" t="s">
        <v>604</v>
      </c>
      <c r="D1244" s="6">
        <v>6</v>
      </c>
      <c r="E1244" s="6" t="s">
        <v>65</v>
      </c>
      <c r="F1244" s="16" t="s">
        <v>657</v>
      </c>
      <c r="G1244" s="6" t="s">
        <v>658</v>
      </c>
      <c r="H1244" s="6">
        <v>0</v>
      </c>
      <c r="I1244" s="29">
        <v>0.15600000000000003</v>
      </c>
      <c r="J1244" s="6">
        <v>0.26</v>
      </c>
      <c r="K1244" s="29">
        <v>1.2903225806451611E-2</v>
      </c>
      <c r="M1244">
        <f>MATCH(F1244,MSFD_Classified!$G$2:$G$506,0)</f>
        <v>399</v>
      </c>
      <c r="N1244">
        <v>399</v>
      </c>
      <c r="O1244" t="str">
        <f t="shared" si="19"/>
        <v>Virgularia mirabilis</v>
      </c>
      <c r="P1244" t="str">
        <f>INDEX(MSFD_Classified!$G$2:$G$506,Data!$N1244,1)</f>
        <v>Virgularia mirabilis</v>
      </c>
      <c r="Q1244" t="str">
        <f>INDEX(MSFD_Classified!D$2:D$506,Data!$N1244,1)</f>
        <v>D1 - Biological diversity</v>
      </c>
      <c r="R1244" t="str">
        <f>INDEX(MSFD_Classified!E$2:E$506,Data!$N1244,1)</f>
        <v>Benthic habitats</v>
      </c>
      <c r="S1244" t="str">
        <f>INDEX(MSFD_Classified!F$2:F$506,Data!$N1244,1)</f>
        <v>Invertebrates</v>
      </c>
    </row>
    <row r="1245" spans="1:19" x14ac:dyDescent="0.25">
      <c r="A1245" s="10">
        <v>10</v>
      </c>
      <c r="B1245" s="10" t="s">
        <v>593</v>
      </c>
      <c r="C1245" s="10" t="s">
        <v>603</v>
      </c>
      <c r="D1245" s="6">
        <v>4</v>
      </c>
      <c r="E1245" s="6" t="s">
        <v>65</v>
      </c>
      <c r="F1245" s="16" t="s">
        <v>736</v>
      </c>
      <c r="G1245" s="6" t="s">
        <v>658</v>
      </c>
      <c r="H1245" s="6">
        <v>4.59</v>
      </c>
      <c r="I1245" s="25">
        <v>29.285999999999998</v>
      </c>
      <c r="J1245" s="6">
        <v>45.75</v>
      </c>
      <c r="K1245" s="29">
        <v>19.023333333333333</v>
      </c>
      <c r="M1245">
        <f>MATCH(F1245,MSFD_Classified!$G$2:$G$506,0)</f>
        <v>490</v>
      </c>
      <c r="N1245">
        <v>490</v>
      </c>
      <c r="O1245" t="str">
        <f t="shared" si="19"/>
        <v>Pennatula rubra</v>
      </c>
      <c r="P1245" t="str">
        <f>INDEX(MSFD_Classified!$G$2:$G$506,Data!$N1245,1)</f>
        <v>Pennatula rubra</v>
      </c>
      <c r="Q1245" t="str">
        <f>INDEX(MSFD_Classified!D$2:D$506,Data!$N1245,1)</f>
        <v>D1 - Biological diversity</v>
      </c>
      <c r="R1245" t="str">
        <f>INDEX(MSFD_Classified!E$2:E$506,Data!$N1245,1)</f>
        <v>Benthic habitats</v>
      </c>
      <c r="S1245" t="str">
        <f>INDEX(MSFD_Classified!F$2:F$506,Data!$N1245,1)</f>
        <v>Invertebrates</v>
      </c>
    </row>
    <row r="1246" spans="1:19" x14ac:dyDescent="0.25">
      <c r="A1246" s="10">
        <v>10</v>
      </c>
      <c r="B1246" s="10" t="s">
        <v>593</v>
      </c>
      <c r="C1246" s="10" t="s">
        <v>607</v>
      </c>
      <c r="D1246" s="6">
        <v>10</v>
      </c>
      <c r="E1246" s="6" t="s">
        <v>65</v>
      </c>
      <c r="F1246" s="16" t="s">
        <v>736</v>
      </c>
      <c r="G1246" s="6" t="s">
        <v>658</v>
      </c>
      <c r="H1246" s="6">
        <v>0</v>
      </c>
      <c r="I1246" s="23">
        <v>27.450000000000003</v>
      </c>
      <c r="J1246" s="6">
        <v>45.75</v>
      </c>
      <c r="K1246" s="29">
        <v>6.0627272727272725</v>
      </c>
      <c r="M1246">
        <f>MATCH(F1246,MSFD_Classified!$G$2:$G$506,0)</f>
        <v>490</v>
      </c>
      <c r="N1246">
        <v>490</v>
      </c>
      <c r="O1246" t="str">
        <f t="shared" si="19"/>
        <v>Pennatula rubra</v>
      </c>
      <c r="P1246" t="str">
        <f>INDEX(MSFD_Classified!$G$2:$G$506,Data!$N1246,1)</f>
        <v>Pennatula rubra</v>
      </c>
      <c r="Q1246" t="str">
        <f>INDEX(MSFD_Classified!D$2:D$506,Data!$N1246,1)</f>
        <v>D1 - Biological diversity</v>
      </c>
      <c r="R1246" t="str">
        <f>INDEX(MSFD_Classified!E$2:E$506,Data!$N1246,1)</f>
        <v>Benthic habitats</v>
      </c>
      <c r="S1246" t="str">
        <f>INDEX(MSFD_Classified!F$2:F$506,Data!$N1246,1)</f>
        <v>Invertebrates</v>
      </c>
    </row>
    <row r="1247" spans="1:19" x14ac:dyDescent="0.25">
      <c r="A1247" s="10">
        <v>10</v>
      </c>
      <c r="B1247" s="10" t="s">
        <v>593</v>
      </c>
      <c r="C1247" s="10" t="s">
        <v>607</v>
      </c>
      <c r="D1247" s="6">
        <v>10</v>
      </c>
      <c r="E1247" s="6" t="s">
        <v>65</v>
      </c>
      <c r="F1247" s="16" t="s">
        <v>737</v>
      </c>
      <c r="G1247" s="6" t="s">
        <v>658</v>
      </c>
      <c r="H1247" s="6">
        <v>0</v>
      </c>
      <c r="I1247" s="23">
        <v>3.5400000000000005</v>
      </c>
      <c r="J1247" s="6">
        <v>5.9</v>
      </c>
      <c r="K1247" s="29">
        <v>1.4854545454545454</v>
      </c>
      <c r="M1247">
        <f>MATCH(F1247,MSFD_Classified!$G$2:$G$506,0)</f>
        <v>491</v>
      </c>
      <c r="N1247">
        <v>491</v>
      </c>
      <c r="O1247" t="str">
        <f t="shared" si="19"/>
        <v>Ptereoides spinosum</v>
      </c>
      <c r="P1247" t="str">
        <f>INDEX(MSFD_Classified!$G$2:$G$506,Data!$N1247,1)</f>
        <v>Ptereoides spinosum</v>
      </c>
      <c r="Q1247" t="str">
        <f>INDEX(MSFD_Classified!D$2:D$506,Data!$N1247,1)</f>
        <v>D1 - Biological diversity</v>
      </c>
      <c r="R1247" t="str">
        <f>INDEX(MSFD_Classified!E$2:E$506,Data!$N1247,1)</f>
        <v>Benthic habitats</v>
      </c>
      <c r="S1247" t="str">
        <f>INDEX(MSFD_Classified!F$2:F$506,Data!$N1247,1)</f>
        <v>Invertebrates</v>
      </c>
    </row>
    <row r="1248" spans="1:19" x14ac:dyDescent="0.25">
      <c r="A1248" s="10">
        <v>10</v>
      </c>
      <c r="B1248" s="10" t="s">
        <v>593</v>
      </c>
      <c r="C1248" s="10" t="s">
        <v>607</v>
      </c>
      <c r="D1248" s="6">
        <v>10</v>
      </c>
      <c r="E1248" s="6" t="s">
        <v>65</v>
      </c>
      <c r="F1248" s="16" t="s">
        <v>657</v>
      </c>
      <c r="G1248" s="6" t="s">
        <v>658</v>
      </c>
      <c r="H1248" s="6">
        <v>0</v>
      </c>
      <c r="I1248" s="23">
        <v>0.89999999999999991</v>
      </c>
      <c r="J1248" s="6">
        <v>1.5</v>
      </c>
      <c r="K1248" s="29">
        <v>0.17454545454545453</v>
      </c>
      <c r="M1248">
        <f>MATCH(F1248,MSFD_Classified!$G$2:$G$506,0)</f>
        <v>399</v>
      </c>
      <c r="N1248">
        <v>399</v>
      </c>
      <c r="O1248" t="str">
        <f t="shared" si="19"/>
        <v>Virgularia mirabilis</v>
      </c>
      <c r="P1248" t="str">
        <f>INDEX(MSFD_Classified!$G$2:$G$506,Data!$N1248,1)</f>
        <v>Virgularia mirabilis</v>
      </c>
      <c r="Q1248" t="str">
        <f>INDEX(MSFD_Classified!D$2:D$506,Data!$N1248,1)</f>
        <v>D1 - Biological diversity</v>
      </c>
      <c r="R1248" t="str">
        <f>INDEX(MSFD_Classified!E$2:E$506,Data!$N1248,1)</f>
        <v>Benthic habitats</v>
      </c>
      <c r="S1248" t="str">
        <f>INDEX(MSFD_Classified!F$2:F$506,Data!$N1248,1)</f>
        <v>Invertebrates</v>
      </c>
    </row>
    <row r="1249" spans="1:19" x14ac:dyDescent="0.25">
      <c r="A1249" s="10">
        <v>10</v>
      </c>
      <c r="B1249" s="10" t="s">
        <v>593</v>
      </c>
      <c r="C1249" s="10" t="s">
        <v>606</v>
      </c>
      <c r="D1249" s="6">
        <v>9</v>
      </c>
      <c r="E1249" s="6" t="s">
        <v>65</v>
      </c>
      <c r="F1249" s="16" t="s">
        <v>736</v>
      </c>
      <c r="G1249" s="6" t="s">
        <v>658</v>
      </c>
      <c r="H1249" s="6">
        <v>0</v>
      </c>
      <c r="I1249" s="25">
        <v>1.4820000000000002</v>
      </c>
      <c r="J1249" s="6">
        <v>2.4700000000000002</v>
      </c>
      <c r="K1249" s="29">
        <v>0.22454545454545458</v>
      </c>
      <c r="M1249">
        <f>MATCH(F1249,MSFD_Classified!$G$2:$G$506,0)</f>
        <v>490</v>
      </c>
      <c r="N1249">
        <v>490</v>
      </c>
      <c r="O1249" t="str">
        <f t="shared" si="19"/>
        <v>Pennatula rubra</v>
      </c>
      <c r="P1249" t="str">
        <f>INDEX(MSFD_Classified!$G$2:$G$506,Data!$N1249,1)</f>
        <v>Pennatula rubra</v>
      </c>
      <c r="Q1249" t="str">
        <f>INDEX(MSFD_Classified!D$2:D$506,Data!$N1249,1)</f>
        <v>D1 - Biological diversity</v>
      </c>
      <c r="R1249" t="str">
        <f>INDEX(MSFD_Classified!E$2:E$506,Data!$N1249,1)</f>
        <v>Benthic habitats</v>
      </c>
      <c r="S1249" t="str">
        <f>INDEX(MSFD_Classified!F$2:F$506,Data!$N1249,1)</f>
        <v>Invertebrates</v>
      </c>
    </row>
    <row r="1250" spans="1:19" x14ac:dyDescent="0.25">
      <c r="A1250" s="10">
        <v>10</v>
      </c>
      <c r="B1250" s="10" t="s">
        <v>593</v>
      </c>
      <c r="C1250" s="10" t="s">
        <v>606</v>
      </c>
      <c r="D1250" s="6">
        <v>9</v>
      </c>
      <c r="E1250" s="6" t="s">
        <v>65</v>
      </c>
      <c r="F1250" s="16" t="s">
        <v>657</v>
      </c>
      <c r="G1250" s="6" t="s">
        <v>658</v>
      </c>
      <c r="H1250" s="6">
        <v>0</v>
      </c>
      <c r="I1250" s="25">
        <v>0.55200000000000005</v>
      </c>
      <c r="J1250" s="6">
        <v>0.92</v>
      </c>
      <c r="K1250" s="29">
        <v>0.18363636363636368</v>
      </c>
      <c r="M1250">
        <f>MATCH(F1250,MSFD_Classified!$G$2:$G$506,0)</f>
        <v>399</v>
      </c>
      <c r="N1250">
        <v>399</v>
      </c>
      <c r="O1250" t="str">
        <f t="shared" si="19"/>
        <v>Virgularia mirabilis</v>
      </c>
      <c r="P1250" t="str">
        <f>INDEX(MSFD_Classified!$G$2:$G$506,Data!$N1250,1)</f>
        <v>Virgularia mirabilis</v>
      </c>
      <c r="Q1250" t="str">
        <f>INDEX(MSFD_Classified!D$2:D$506,Data!$N1250,1)</f>
        <v>D1 - Biological diversity</v>
      </c>
      <c r="R1250" t="str">
        <f>INDEX(MSFD_Classified!E$2:E$506,Data!$N1250,1)</f>
        <v>Benthic habitats</v>
      </c>
      <c r="S1250" t="str">
        <f>INDEX(MSFD_Classified!F$2:F$506,Data!$N1250,1)</f>
        <v>Invertebrates</v>
      </c>
    </row>
    <row r="1251" spans="1:19" x14ac:dyDescent="0.25">
      <c r="A1251" s="10">
        <v>10</v>
      </c>
      <c r="B1251" s="10" t="s">
        <v>593</v>
      </c>
      <c r="C1251" s="10" t="s">
        <v>604</v>
      </c>
      <c r="D1251" s="6">
        <v>6</v>
      </c>
      <c r="E1251" s="6" t="s">
        <v>146</v>
      </c>
      <c r="F1251" s="79" t="s">
        <v>738</v>
      </c>
      <c r="G1251" s="53" t="s">
        <v>739</v>
      </c>
      <c r="H1251" s="19">
        <v>0.28999999999999998</v>
      </c>
      <c r="I1251" s="29">
        <v>1.706</v>
      </c>
      <c r="J1251" s="19">
        <v>2.65</v>
      </c>
      <c r="K1251" s="29">
        <v>1.0526843762344351</v>
      </c>
      <c r="M1251">
        <f>MATCH(F1251,MSFD_Classified!$G$2:$G$506,0)</f>
        <v>499</v>
      </c>
      <c r="N1251">
        <v>499</v>
      </c>
      <c r="O1251" t="str">
        <f t="shared" si="19"/>
        <v>PRT</v>
      </c>
      <c r="P1251" t="str">
        <f>INDEX(MSFD_Classified!$G$2:$G$506,Data!$N1251,1)</f>
        <v>PRT</v>
      </c>
      <c r="Q1251" t="str">
        <f>INDEX(MSFD_Classified!D$2:D$506,Data!$N1251,1)</f>
        <v>D8 - Contaminants</v>
      </c>
      <c r="R1251" t="str">
        <f>INDEX(MSFD_Classified!E$2:E$506,Data!$N1251,1)</f>
        <v/>
      </c>
      <c r="S1251" t="str">
        <f>INDEX(MSFD_Classified!F$2:F$506,Data!$N1251,1)</f>
        <v/>
      </c>
    </row>
    <row r="1252" spans="1:19" x14ac:dyDescent="0.25">
      <c r="A1252" s="10">
        <v>10</v>
      </c>
      <c r="B1252" s="10" t="s">
        <v>593</v>
      </c>
      <c r="C1252" s="10" t="s">
        <v>604</v>
      </c>
      <c r="D1252" s="6">
        <v>6</v>
      </c>
      <c r="E1252" s="6" t="s">
        <v>146</v>
      </c>
      <c r="F1252" s="79" t="s">
        <v>740</v>
      </c>
      <c r="G1252" s="53" t="s">
        <v>739</v>
      </c>
      <c r="H1252" s="19">
        <v>0.98</v>
      </c>
      <c r="I1252" s="29">
        <v>0.69800000000000006</v>
      </c>
      <c r="J1252" s="19">
        <v>0.51</v>
      </c>
      <c r="K1252" s="29">
        <v>0.24459399227277884</v>
      </c>
      <c r="M1252">
        <f>MATCH(F1252,MSFD_Classified!$G$2:$G$506,0)</f>
        <v>500</v>
      </c>
      <c r="N1252">
        <v>500</v>
      </c>
      <c r="O1252" t="str">
        <f t="shared" si="19"/>
        <v>CHO</v>
      </c>
      <c r="P1252" t="str">
        <f>INDEX(MSFD_Classified!$G$2:$G$506,Data!$N1252,1)</f>
        <v>CHO</v>
      </c>
      <c r="Q1252" t="str">
        <f>INDEX(MSFD_Classified!D$2:D$506,Data!$N1252,1)</f>
        <v>D8 - Contaminants</v>
      </c>
      <c r="R1252" t="str">
        <f>INDEX(MSFD_Classified!E$2:E$506,Data!$N1252,1)</f>
        <v/>
      </c>
      <c r="S1252" t="str">
        <f>INDEX(MSFD_Classified!F$2:F$506,Data!$N1252,1)</f>
        <v/>
      </c>
    </row>
    <row r="1253" spans="1:19" x14ac:dyDescent="0.25">
      <c r="A1253" s="10">
        <v>10</v>
      </c>
      <c r="B1253" s="10" t="s">
        <v>593</v>
      </c>
      <c r="C1253" s="10" t="s">
        <v>604</v>
      </c>
      <c r="D1253" s="6">
        <v>6</v>
      </c>
      <c r="E1253" s="6" t="s">
        <v>146</v>
      </c>
      <c r="F1253" s="79" t="s">
        <v>741</v>
      </c>
      <c r="G1253" s="53" t="s">
        <v>739</v>
      </c>
      <c r="H1253" s="19">
        <v>0.01</v>
      </c>
      <c r="I1253" s="29">
        <v>0.10600000000000001</v>
      </c>
      <c r="J1253" s="19">
        <v>0.17</v>
      </c>
      <c r="K1253" s="29">
        <v>5.5393577566856374E-2</v>
      </c>
      <c r="M1253">
        <f>MATCH(F1253,MSFD_Classified!$G$2:$G$506,0)</f>
        <v>501</v>
      </c>
      <c r="N1253">
        <v>501</v>
      </c>
      <c r="O1253" t="str">
        <f t="shared" si="19"/>
        <v>LIP</v>
      </c>
      <c r="P1253" t="str">
        <f>INDEX(MSFD_Classified!$G$2:$G$506,Data!$N1253,1)</f>
        <v>LIP</v>
      </c>
      <c r="Q1253" t="str">
        <f>INDEX(MSFD_Classified!D$2:D$506,Data!$N1253,1)</f>
        <v>D8 - Contaminants</v>
      </c>
      <c r="R1253" t="str">
        <f>INDEX(MSFD_Classified!E$2:E$506,Data!$N1253,1)</f>
        <v/>
      </c>
      <c r="S1253" t="str">
        <f>INDEX(MSFD_Classified!F$2:F$506,Data!$N1253,1)</f>
        <v/>
      </c>
    </row>
    <row r="1254" spans="1:19" x14ac:dyDescent="0.25">
      <c r="A1254" s="10">
        <v>10</v>
      </c>
      <c r="B1254" s="10" t="s">
        <v>593</v>
      </c>
      <c r="C1254" s="10" t="s">
        <v>604</v>
      </c>
      <c r="D1254" s="6">
        <v>6</v>
      </c>
      <c r="E1254" s="6" t="s">
        <v>146</v>
      </c>
      <c r="F1254" s="79" t="s">
        <v>742</v>
      </c>
      <c r="G1254" s="53" t="s">
        <v>739</v>
      </c>
      <c r="H1254" s="19">
        <v>0.19</v>
      </c>
      <c r="I1254" s="29">
        <v>0.99399999999999999</v>
      </c>
      <c r="J1254" s="19">
        <v>1.53</v>
      </c>
      <c r="K1254" s="29">
        <v>0.65519812443912717</v>
      </c>
      <c r="M1254">
        <f>MATCH(F1254,MSFD_Classified!$G$2:$G$506,0)</f>
        <v>502</v>
      </c>
      <c r="N1254">
        <v>502</v>
      </c>
      <c r="O1254" t="str">
        <f t="shared" si="19"/>
        <v>BPC</v>
      </c>
      <c r="P1254" t="str">
        <f>INDEX(MSFD_Classified!$G$2:$G$506,Data!$N1254,1)</f>
        <v>BPC</v>
      </c>
      <c r="Q1254" t="str">
        <f>INDEX(MSFD_Classified!D$2:D$506,Data!$N1254,1)</f>
        <v>D8 - Contaminants</v>
      </c>
      <c r="R1254" t="str">
        <f>INDEX(MSFD_Classified!E$2:E$506,Data!$N1254,1)</f>
        <v/>
      </c>
      <c r="S1254" t="str">
        <f>INDEX(MSFD_Classified!F$2:F$506,Data!$N1254,1)</f>
        <v/>
      </c>
    </row>
    <row r="1255" spans="1:19" x14ac:dyDescent="0.25">
      <c r="A1255" s="10">
        <v>10</v>
      </c>
      <c r="B1255" s="10" t="s">
        <v>593</v>
      </c>
      <c r="C1255" s="10" t="s">
        <v>604</v>
      </c>
      <c r="D1255" s="6">
        <v>6</v>
      </c>
      <c r="E1255" s="6" t="s">
        <v>146</v>
      </c>
      <c r="F1255" s="79" t="s">
        <v>743</v>
      </c>
      <c r="G1255" s="53" t="s">
        <v>619</v>
      </c>
      <c r="H1255" s="19">
        <v>0.03</v>
      </c>
      <c r="I1255" s="29">
        <v>1.3919999999999999</v>
      </c>
      <c r="J1255" s="19">
        <v>2.2999999999999998</v>
      </c>
      <c r="K1255" s="29">
        <v>0.70727097153829743</v>
      </c>
      <c r="M1255">
        <f>MATCH(F1255,MSFD_Classified!$G$2:$G$506,0)</f>
        <v>503</v>
      </c>
      <c r="N1255">
        <v>503</v>
      </c>
      <c r="O1255" t="str">
        <f t="shared" si="19"/>
        <v>Chla</v>
      </c>
      <c r="P1255" t="str">
        <f>INDEX(MSFD_Classified!$G$2:$G$506,Data!$N1255,1)</f>
        <v>Chla</v>
      </c>
      <c r="Q1255" t="str">
        <f>INDEX(MSFD_Classified!D$2:D$506,Data!$N1255,1)</f>
        <v>D5 - Eutrophication</v>
      </c>
      <c r="R1255" t="str">
        <f>INDEX(MSFD_Classified!E$2:E$506,Data!$N1255,1)</f>
        <v/>
      </c>
      <c r="S1255" t="str">
        <f>INDEX(MSFD_Classified!F$2:F$506,Data!$N1255,1)</f>
        <v/>
      </c>
    </row>
    <row r="1256" spans="1:19" x14ac:dyDescent="0.25">
      <c r="A1256" s="10">
        <v>10</v>
      </c>
      <c r="B1256" s="10" t="s">
        <v>593</v>
      </c>
      <c r="C1256" s="10" t="s">
        <v>604</v>
      </c>
      <c r="D1256" s="6">
        <v>6</v>
      </c>
      <c r="E1256" s="6" t="s">
        <v>146</v>
      </c>
      <c r="F1256" s="79" t="s">
        <v>744</v>
      </c>
      <c r="G1256" s="53" t="s">
        <v>619</v>
      </c>
      <c r="H1256" s="19">
        <v>0.51</v>
      </c>
      <c r="I1256" s="29">
        <v>11.327999999999999</v>
      </c>
      <c r="J1256" s="19">
        <v>18.54</v>
      </c>
      <c r="K1256" s="29">
        <v>5.3074095141476985</v>
      </c>
      <c r="M1256">
        <f>MATCH(F1256,MSFD_Classified!$G$2:$G$506,0)</f>
        <v>504</v>
      </c>
      <c r="N1256">
        <v>504</v>
      </c>
      <c r="O1256" t="str">
        <f t="shared" si="19"/>
        <v>CPE</v>
      </c>
      <c r="P1256" t="str">
        <f>INDEX(MSFD_Classified!$G$2:$G$506,Data!$N1256,1)</f>
        <v>CPE</v>
      </c>
      <c r="Q1256" t="str">
        <f>INDEX(MSFD_Classified!D$2:D$506,Data!$N1256,1)</f>
        <v>D8 - Contaminants</v>
      </c>
      <c r="R1256" t="str">
        <f>INDEX(MSFD_Classified!E$2:E$506,Data!$N1256,1)</f>
        <v/>
      </c>
      <c r="S1256" t="str">
        <f>INDEX(MSFD_Classified!F$2:F$506,Data!$N1256,1)</f>
        <v/>
      </c>
    </row>
    <row r="1257" spans="1:19" x14ac:dyDescent="0.25">
      <c r="A1257" s="10">
        <v>10</v>
      </c>
      <c r="B1257" s="10" t="s">
        <v>593</v>
      </c>
      <c r="C1257" s="10" t="s">
        <v>604</v>
      </c>
      <c r="D1257" s="6">
        <v>6</v>
      </c>
      <c r="E1257" s="6" t="s">
        <v>146</v>
      </c>
      <c r="F1257" s="79" t="s">
        <v>745</v>
      </c>
      <c r="G1257" s="53" t="s">
        <v>619</v>
      </c>
      <c r="H1257" s="19">
        <v>0.4</v>
      </c>
      <c r="I1257" s="29">
        <v>9.9039999999999981</v>
      </c>
      <c r="J1257" s="19">
        <v>16.239999999999998</v>
      </c>
      <c r="K1257" s="29">
        <v>4.6197951234373784</v>
      </c>
      <c r="M1257">
        <f>MATCH(F1257,MSFD_Classified!$G$2:$G$506,0)</f>
        <v>505</v>
      </c>
      <c r="N1257">
        <v>505</v>
      </c>
      <c r="O1257" t="str">
        <f t="shared" si="19"/>
        <v>Feo</v>
      </c>
      <c r="P1257" t="str">
        <f>INDEX(MSFD_Classified!$G$2:$G$506,Data!$N1257,1)</f>
        <v>Feo</v>
      </c>
      <c r="Q1257" t="str">
        <f>INDEX(MSFD_Classified!D$2:D$506,Data!$N1257,1)</f>
        <v>D8 - Contaminants</v>
      </c>
      <c r="R1257" t="str">
        <f>INDEX(MSFD_Classified!E$2:E$506,Data!$N1257,1)</f>
        <v/>
      </c>
      <c r="S1257" t="str">
        <f>INDEX(MSFD_Classified!F$2:F$506,Data!$N1257,1)</f>
        <v/>
      </c>
    </row>
  </sheetData>
  <conditionalFormatting sqref="B378">
    <cfRule type="iconSet" priority="2">
      <iconSet>
        <cfvo type="percent" val="0"/>
        <cfvo type="num" val="0.4"/>
        <cfvo type="num" val="0.6"/>
      </iconSet>
    </cfRule>
  </conditionalFormatting>
  <conditionalFormatting sqref="B379:B524">
    <cfRule type="iconSet" priority="1">
      <iconSet>
        <cfvo type="percent" val="0"/>
        <cfvo type="num" val="0.4"/>
        <cfvo type="num" val="0.6"/>
      </iconSet>
    </cfRule>
  </conditionalFormatting>
  <conditionalFormatting sqref="C366:C377">
    <cfRule type="iconSet" priority="3">
      <iconSet>
        <cfvo type="percent" val="0"/>
        <cfvo type="num" val="0.4"/>
        <cfvo type="num" val="0.6"/>
      </iconSet>
    </cfRule>
  </conditionalFormatting>
  <printOptions gridLines="1"/>
  <pageMargins left="0.25" right="0.25" top="0.75" bottom="0.75" header="0.3" footer="0.3"/>
  <pageSetup paperSize="9" scale="83" orientation="landscape" r:id="rId1"/>
  <headerFooter>
    <oddHeader>&amp;L&amp;F&amp;C&amp;A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257"/>
  <sheetViews>
    <sheetView topLeftCell="A1229" workbookViewId="0">
      <selection sqref="A1:L1250"/>
    </sheetView>
  </sheetViews>
  <sheetFormatPr defaultRowHeight="15" x14ac:dyDescent="0.25"/>
  <cols>
    <col min="4" max="4" width="7.5703125" bestFit="1" customWidth="1"/>
    <col min="5" max="5" width="15.42578125" bestFit="1" customWidth="1"/>
    <col min="6" max="6" width="48.85546875" customWidth="1"/>
  </cols>
  <sheetData>
    <row r="1" spans="1:12" s="85" customFormat="1" x14ac:dyDescent="0.25">
      <c r="A1" s="85" t="s">
        <v>0</v>
      </c>
      <c r="B1" s="85" t="s">
        <v>1</v>
      </c>
      <c r="C1" s="85" t="s">
        <v>2</v>
      </c>
      <c r="D1" s="85" t="s">
        <v>3</v>
      </c>
      <c r="E1" s="85" t="s">
        <v>750</v>
      </c>
      <c r="F1" s="85" t="s">
        <v>4</v>
      </c>
      <c r="G1" s="85" t="s">
        <v>5</v>
      </c>
      <c r="H1" s="85" t="s">
        <v>820</v>
      </c>
      <c r="I1" s="85" t="s">
        <v>747</v>
      </c>
      <c r="J1" s="85" t="s">
        <v>749</v>
      </c>
      <c r="K1" s="85" t="s">
        <v>748</v>
      </c>
      <c r="L1" s="85" t="s">
        <v>822</v>
      </c>
    </row>
    <row r="2" spans="1:12" x14ac:dyDescent="0.25">
      <c r="A2">
        <v>1</v>
      </c>
      <c r="B2" t="s">
        <v>6</v>
      </c>
      <c r="C2" t="s">
        <v>7</v>
      </c>
      <c r="D2">
        <v>1</v>
      </c>
      <c r="E2" t="s">
        <v>8</v>
      </c>
      <c r="F2" t="s">
        <v>9</v>
      </c>
      <c r="G2" t="s">
        <v>10</v>
      </c>
      <c r="H2">
        <v>0</v>
      </c>
      <c r="I2">
        <v>460000</v>
      </c>
      <c r="J2">
        <v>3230000</v>
      </c>
      <c r="K2">
        <v>660000</v>
      </c>
    </row>
    <row r="3" spans="1:12" x14ac:dyDescent="0.25">
      <c r="A3">
        <v>1</v>
      </c>
      <c r="B3" t="s">
        <v>6</v>
      </c>
      <c r="C3" t="s">
        <v>7</v>
      </c>
      <c r="D3">
        <v>1</v>
      </c>
      <c r="E3" t="s">
        <v>8</v>
      </c>
      <c r="F3" t="s">
        <v>11</v>
      </c>
      <c r="G3" t="s">
        <v>12</v>
      </c>
      <c r="H3">
        <v>0</v>
      </c>
      <c r="I3">
        <v>54</v>
      </c>
      <c r="J3">
        <v>1315</v>
      </c>
      <c r="K3">
        <v>328</v>
      </c>
    </row>
    <row r="4" spans="1:12" x14ac:dyDescent="0.25">
      <c r="A4">
        <v>1</v>
      </c>
      <c r="B4" t="s">
        <v>6</v>
      </c>
      <c r="C4" t="s">
        <v>7</v>
      </c>
      <c r="D4">
        <v>1</v>
      </c>
      <c r="E4" t="s">
        <v>8</v>
      </c>
      <c r="F4" t="s">
        <v>13</v>
      </c>
      <c r="G4" t="s">
        <v>10</v>
      </c>
      <c r="H4">
        <v>0</v>
      </c>
      <c r="I4">
        <v>80000</v>
      </c>
      <c r="J4">
        <v>607000</v>
      </c>
      <c r="K4">
        <v>195000</v>
      </c>
    </row>
    <row r="5" spans="1:12" x14ac:dyDescent="0.25">
      <c r="A5">
        <v>1</v>
      </c>
      <c r="B5" t="s">
        <v>6</v>
      </c>
      <c r="C5" t="s">
        <v>14</v>
      </c>
      <c r="D5">
        <v>3</v>
      </c>
      <c r="E5" t="s">
        <v>8</v>
      </c>
      <c r="F5" t="s">
        <v>15</v>
      </c>
      <c r="H5">
        <v>0</v>
      </c>
      <c r="I5">
        <v>60000</v>
      </c>
      <c r="J5">
        <v>90000</v>
      </c>
      <c r="K5">
        <v>19000</v>
      </c>
    </row>
    <row r="6" spans="1:12" x14ac:dyDescent="0.25">
      <c r="A6">
        <v>1</v>
      </c>
      <c r="B6" t="s">
        <v>6</v>
      </c>
      <c r="C6" t="s">
        <v>7</v>
      </c>
      <c r="D6">
        <v>1</v>
      </c>
      <c r="E6" t="s">
        <v>8</v>
      </c>
      <c r="F6" t="s">
        <v>16</v>
      </c>
      <c r="G6" t="s">
        <v>10</v>
      </c>
      <c r="H6">
        <v>0</v>
      </c>
      <c r="I6">
        <v>200000</v>
      </c>
      <c r="J6">
        <v>5805000</v>
      </c>
      <c r="K6">
        <v>1297000</v>
      </c>
    </row>
    <row r="7" spans="1:12" x14ac:dyDescent="0.25">
      <c r="A7">
        <v>1</v>
      </c>
      <c r="B7" t="s">
        <v>6</v>
      </c>
      <c r="C7" t="s">
        <v>7</v>
      </c>
      <c r="D7">
        <v>1</v>
      </c>
      <c r="E7" t="s">
        <v>8</v>
      </c>
      <c r="F7" t="s">
        <v>17</v>
      </c>
      <c r="G7" t="s">
        <v>10</v>
      </c>
      <c r="H7">
        <v>0</v>
      </c>
      <c r="I7">
        <v>5000000</v>
      </c>
      <c r="J7">
        <v>11826000</v>
      </c>
      <c r="K7">
        <v>5709000</v>
      </c>
    </row>
    <row r="8" spans="1:12" x14ac:dyDescent="0.25">
      <c r="A8">
        <v>1</v>
      </c>
      <c r="B8" t="s">
        <v>6</v>
      </c>
      <c r="C8" t="s">
        <v>7</v>
      </c>
      <c r="D8">
        <v>1</v>
      </c>
      <c r="E8" t="s">
        <v>8</v>
      </c>
      <c r="F8" t="s">
        <v>18</v>
      </c>
      <c r="G8" t="s">
        <v>10</v>
      </c>
      <c r="H8">
        <v>0</v>
      </c>
      <c r="I8">
        <v>2250000</v>
      </c>
      <c r="J8">
        <v>10783500</v>
      </c>
      <c r="K8">
        <v>5070000</v>
      </c>
    </row>
    <row r="9" spans="1:12" x14ac:dyDescent="0.25">
      <c r="A9">
        <v>1</v>
      </c>
      <c r="B9" t="s">
        <v>6</v>
      </c>
      <c r="C9" t="s">
        <v>7</v>
      </c>
      <c r="D9">
        <v>1</v>
      </c>
      <c r="E9" t="s">
        <v>8</v>
      </c>
      <c r="F9" t="s">
        <v>19</v>
      </c>
      <c r="G9" t="s">
        <v>10</v>
      </c>
      <c r="H9">
        <v>0</v>
      </c>
      <c r="I9">
        <v>250000</v>
      </c>
      <c r="J9">
        <v>3000000</v>
      </c>
      <c r="K9">
        <v>1500000</v>
      </c>
    </row>
    <row r="10" spans="1:12" x14ac:dyDescent="0.25">
      <c r="A10">
        <v>1</v>
      </c>
      <c r="B10" t="s">
        <v>6</v>
      </c>
      <c r="C10" t="s">
        <v>7</v>
      </c>
      <c r="D10">
        <v>1</v>
      </c>
      <c r="E10" t="s">
        <v>8</v>
      </c>
      <c r="F10" t="s">
        <v>21</v>
      </c>
      <c r="G10" t="s">
        <v>22</v>
      </c>
      <c r="H10">
        <v>0</v>
      </c>
      <c r="I10">
        <v>71000</v>
      </c>
      <c r="J10">
        <v>168000</v>
      </c>
      <c r="K10">
        <v>80000</v>
      </c>
    </row>
    <row r="11" spans="1:12" x14ac:dyDescent="0.25">
      <c r="A11">
        <v>1</v>
      </c>
      <c r="B11" t="s">
        <v>6</v>
      </c>
      <c r="C11" t="s">
        <v>7</v>
      </c>
      <c r="D11">
        <v>1</v>
      </c>
      <c r="E11" t="s">
        <v>8</v>
      </c>
      <c r="F11" t="s">
        <v>23</v>
      </c>
      <c r="G11" t="s">
        <v>22</v>
      </c>
      <c r="H11">
        <v>0</v>
      </c>
      <c r="I11">
        <v>690000</v>
      </c>
      <c r="J11">
        <v>3900000</v>
      </c>
      <c r="K11">
        <v>1916000</v>
      </c>
    </row>
    <row r="12" spans="1:12" x14ac:dyDescent="0.25">
      <c r="A12">
        <v>1</v>
      </c>
      <c r="B12" t="s">
        <v>6</v>
      </c>
      <c r="C12" t="s">
        <v>7</v>
      </c>
      <c r="D12">
        <v>1</v>
      </c>
      <c r="E12" t="s">
        <v>20</v>
      </c>
      <c r="F12" t="s">
        <v>24</v>
      </c>
      <c r="G12" t="s">
        <v>25</v>
      </c>
      <c r="H12">
        <v>0</v>
      </c>
      <c r="I12">
        <v>75</v>
      </c>
      <c r="J12">
        <v>100</v>
      </c>
      <c r="K12">
        <v>75</v>
      </c>
    </row>
    <row r="13" spans="1:12" x14ac:dyDescent="0.25">
      <c r="A13">
        <v>1</v>
      </c>
      <c r="B13" t="s">
        <v>6</v>
      </c>
      <c r="C13" t="s">
        <v>26</v>
      </c>
      <c r="D13">
        <v>9</v>
      </c>
      <c r="E13" t="s">
        <v>20</v>
      </c>
      <c r="F13" t="s">
        <v>27</v>
      </c>
      <c r="G13" t="s">
        <v>25</v>
      </c>
      <c r="H13">
        <v>0</v>
      </c>
      <c r="I13">
        <v>75</v>
      </c>
      <c r="J13">
        <v>100</v>
      </c>
      <c r="K13">
        <v>45</v>
      </c>
    </row>
    <row r="14" spans="1:12" x14ac:dyDescent="0.25">
      <c r="A14">
        <v>1</v>
      </c>
      <c r="B14" t="s">
        <v>6</v>
      </c>
      <c r="C14" t="s">
        <v>14</v>
      </c>
      <c r="D14">
        <v>3</v>
      </c>
      <c r="E14" t="s">
        <v>20</v>
      </c>
      <c r="F14" t="s">
        <v>28</v>
      </c>
      <c r="G14" t="s">
        <v>25</v>
      </c>
      <c r="H14">
        <v>0</v>
      </c>
      <c r="I14">
        <v>99</v>
      </c>
      <c r="J14">
        <v>100</v>
      </c>
      <c r="K14">
        <v>66</v>
      </c>
    </row>
    <row r="15" spans="1:12" x14ac:dyDescent="0.25">
      <c r="A15">
        <v>1</v>
      </c>
      <c r="B15" t="s">
        <v>6</v>
      </c>
      <c r="C15" t="s">
        <v>29</v>
      </c>
      <c r="D15">
        <v>10</v>
      </c>
      <c r="E15" t="s">
        <v>20</v>
      </c>
      <c r="F15" t="s">
        <v>28</v>
      </c>
      <c r="G15" t="s">
        <v>25</v>
      </c>
      <c r="H15">
        <v>0</v>
      </c>
      <c r="I15">
        <v>99</v>
      </c>
      <c r="J15">
        <v>100</v>
      </c>
      <c r="K15">
        <v>66</v>
      </c>
    </row>
    <row r="16" spans="1:12" x14ac:dyDescent="0.25">
      <c r="A16">
        <v>1</v>
      </c>
      <c r="B16" t="s">
        <v>6</v>
      </c>
      <c r="C16" t="s">
        <v>7</v>
      </c>
      <c r="D16">
        <v>1</v>
      </c>
      <c r="E16" t="s">
        <v>8</v>
      </c>
      <c r="F16" t="s">
        <v>30</v>
      </c>
      <c r="G16" t="s">
        <v>25</v>
      </c>
      <c r="H16">
        <v>0</v>
      </c>
      <c r="I16">
        <v>99</v>
      </c>
      <c r="J16">
        <v>100</v>
      </c>
      <c r="K16">
        <v>92.3</v>
      </c>
    </row>
    <row r="17" spans="1:11" x14ac:dyDescent="0.25">
      <c r="A17">
        <v>1</v>
      </c>
      <c r="B17" t="s">
        <v>6</v>
      </c>
      <c r="C17" t="s">
        <v>7</v>
      </c>
      <c r="D17">
        <v>1</v>
      </c>
      <c r="E17" t="s">
        <v>31</v>
      </c>
      <c r="F17" t="s">
        <v>32</v>
      </c>
      <c r="G17" t="s">
        <v>25</v>
      </c>
      <c r="H17">
        <v>-100</v>
      </c>
      <c r="I17">
        <v>-20</v>
      </c>
      <c r="J17">
        <v>100</v>
      </c>
      <c r="K17">
        <v>-28</v>
      </c>
    </row>
    <row r="18" spans="1:11" x14ac:dyDescent="0.25">
      <c r="A18">
        <v>1</v>
      </c>
      <c r="B18" t="s">
        <v>6</v>
      </c>
      <c r="C18" t="s">
        <v>7</v>
      </c>
      <c r="D18">
        <v>1</v>
      </c>
      <c r="E18" t="s">
        <v>31</v>
      </c>
      <c r="F18" t="s">
        <v>33</v>
      </c>
      <c r="H18">
        <v>0</v>
      </c>
      <c r="I18">
        <v>0.6</v>
      </c>
      <c r="J18">
        <v>1</v>
      </c>
      <c r="K18">
        <v>0.6</v>
      </c>
    </row>
    <row r="19" spans="1:11" x14ac:dyDescent="0.25">
      <c r="A19">
        <v>1</v>
      </c>
      <c r="B19" t="s">
        <v>6</v>
      </c>
      <c r="C19" t="s">
        <v>7</v>
      </c>
      <c r="D19">
        <v>1</v>
      </c>
      <c r="E19" t="s">
        <v>31</v>
      </c>
      <c r="F19" t="s">
        <v>34</v>
      </c>
      <c r="G19" t="s">
        <v>25</v>
      </c>
      <c r="H19">
        <v>-100</v>
      </c>
      <c r="I19">
        <v>-20</v>
      </c>
      <c r="J19">
        <v>100</v>
      </c>
      <c r="K19">
        <v>-15</v>
      </c>
    </row>
    <row r="20" spans="1:11" x14ac:dyDescent="0.25">
      <c r="A20">
        <v>1</v>
      </c>
      <c r="B20" t="s">
        <v>6</v>
      </c>
      <c r="C20" t="s">
        <v>7</v>
      </c>
      <c r="D20">
        <v>1</v>
      </c>
      <c r="E20" t="s">
        <v>31</v>
      </c>
      <c r="F20" t="s">
        <v>35</v>
      </c>
      <c r="G20" t="s">
        <v>25</v>
      </c>
      <c r="H20">
        <v>-100</v>
      </c>
      <c r="I20">
        <v>-20</v>
      </c>
      <c r="J20">
        <v>100</v>
      </c>
      <c r="K20">
        <v>-23</v>
      </c>
    </row>
    <row r="21" spans="1:11" x14ac:dyDescent="0.25">
      <c r="A21">
        <v>1</v>
      </c>
      <c r="B21" t="s">
        <v>6</v>
      </c>
      <c r="C21" t="s">
        <v>36</v>
      </c>
      <c r="D21">
        <v>2</v>
      </c>
      <c r="E21" t="s">
        <v>31</v>
      </c>
      <c r="F21" t="s">
        <v>37</v>
      </c>
      <c r="G21" t="s">
        <v>38</v>
      </c>
      <c r="H21">
        <v>0</v>
      </c>
      <c r="I21">
        <v>0.5</v>
      </c>
      <c r="J21">
        <v>1</v>
      </c>
      <c r="K21">
        <v>0.42</v>
      </c>
    </row>
    <row r="22" spans="1:11" x14ac:dyDescent="0.25">
      <c r="A22">
        <v>1</v>
      </c>
      <c r="B22" t="s">
        <v>6</v>
      </c>
      <c r="C22" t="s">
        <v>7</v>
      </c>
      <c r="D22">
        <v>1</v>
      </c>
      <c r="E22" t="s">
        <v>31</v>
      </c>
      <c r="F22" t="s">
        <v>39</v>
      </c>
      <c r="G22" t="s">
        <v>25</v>
      </c>
      <c r="H22">
        <v>-100</v>
      </c>
      <c r="I22">
        <v>-20</v>
      </c>
      <c r="J22">
        <v>100</v>
      </c>
      <c r="K22">
        <v>-15</v>
      </c>
    </row>
    <row r="23" spans="1:11" x14ac:dyDescent="0.25">
      <c r="A23">
        <v>1</v>
      </c>
      <c r="B23" t="s">
        <v>6</v>
      </c>
      <c r="C23" t="s">
        <v>7</v>
      </c>
      <c r="D23">
        <v>1</v>
      </c>
      <c r="E23" t="s">
        <v>31</v>
      </c>
      <c r="F23" t="s">
        <v>40</v>
      </c>
      <c r="G23" t="s">
        <v>41</v>
      </c>
      <c r="H23">
        <v>0</v>
      </c>
      <c r="I23">
        <v>80</v>
      </c>
      <c r="J23">
        <v>130</v>
      </c>
      <c r="K23">
        <v>134</v>
      </c>
    </row>
    <row r="24" spans="1:11" x14ac:dyDescent="0.25">
      <c r="A24">
        <v>1</v>
      </c>
      <c r="B24" t="s">
        <v>6</v>
      </c>
      <c r="C24" t="s">
        <v>7</v>
      </c>
      <c r="D24">
        <v>1</v>
      </c>
      <c r="E24" t="s">
        <v>31</v>
      </c>
      <c r="F24" t="s">
        <v>42</v>
      </c>
      <c r="G24" t="s">
        <v>41</v>
      </c>
      <c r="H24">
        <v>0</v>
      </c>
      <c r="I24">
        <v>80</v>
      </c>
      <c r="J24">
        <v>130</v>
      </c>
      <c r="K24">
        <v>74</v>
      </c>
    </row>
    <row r="25" spans="1:11" x14ac:dyDescent="0.25">
      <c r="A25">
        <v>1</v>
      </c>
      <c r="B25" t="s">
        <v>6</v>
      </c>
      <c r="C25" t="s">
        <v>7</v>
      </c>
      <c r="D25">
        <v>1</v>
      </c>
      <c r="E25" t="s">
        <v>31</v>
      </c>
      <c r="F25" t="s">
        <v>43</v>
      </c>
      <c r="G25" t="s">
        <v>41</v>
      </c>
      <c r="H25">
        <v>0</v>
      </c>
      <c r="I25">
        <v>70</v>
      </c>
      <c r="J25">
        <v>130</v>
      </c>
      <c r="K25">
        <v>111</v>
      </c>
    </row>
    <row r="26" spans="1:11" x14ac:dyDescent="0.25">
      <c r="A26">
        <v>1</v>
      </c>
      <c r="B26" t="s">
        <v>6</v>
      </c>
      <c r="C26" t="s">
        <v>7</v>
      </c>
      <c r="D26">
        <v>1</v>
      </c>
      <c r="E26" t="s">
        <v>31</v>
      </c>
      <c r="F26" t="s">
        <v>44</v>
      </c>
      <c r="G26" t="s">
        <v>41</v>
      </c>
      <c r="H26">
        <v>0</v>
      </c>
      <c r="I26">
        <v>80</v>
      </c>
      <c r="J26">
        <v>130</v>
      </c>
      <c r="K26">
        <v>105</v>
      </c>
    </row>
    <row r="27" spans="1:11" x14ac:dyDescent="0.25">
      <c r="A27">
        <v>1</v>
      </c>
      <c r="B27" t="s">
        <v>6</v>
      </c>
      <c r="C27" t="s">
        <v>7</v>
      </c>
      <c r="D27">
        <v>1</v>
      </c>
      <c r="E27" t="s">
        <v>31</v>
      </c>
      <c r="F27" t="s">
        <v>45</v>
      </c>
      <c r="G27" t="s">
        <v>41</v>
      </c>
      <c r="H27">
        <v>0</v>
      </c>
      <c r="I27">
        <v>80</v>
      </c>
      <c r="J27">
        <v>130</v>
      </c>
      <c r="K27">
        <v>107</v>
      </c>
    </row>
    <row r="28" spans="1:11" x14ac:dyDescent="0.25">
      <c r="A28">
        <v>1</v>
      </c>
      <c r="B28" t="s">
        <v>6</v>
      </c>
      <c r="C28" t="s">
        <v>7</v>
      </c>
      <c r="D28">
        <v>1</v>
      </c>
      <c r="E28" t="s">
        <v>31</v>
      </c>
      <c r="F28" t="s">
        <v>46</v>
      </c>
      <c r="G28" t="s">
        <v>41</v>
      </c>
      <c r="H28">
        <v>0</v>
      </c>
      <c r="I28">
        <v>80</v>
      </c>
      <c r="J28">
        <v>130</v>
      </c>
      <c r="K28">
        <v>110</v>
      </c>
    </row>
    <row r="29" spans="1:11" x14ac:dyDescent="0.25">
      <c r="A29">
        <v>1</v>
      </c>
      <c r="B29" t="s">
        <v>6</v>
      </c>
      <c r="C29" t="s">
        <v>7</v>
      </c>
      <c r="D29">
        <v>1</v>
      </c>
      <c r="E29" t="s">
        <v>31</v>
      </c>
      <c r="F29" t="s">
        <v>47</v>
      </c>
      <c r="G29" t="s">
        <v>25</v>
      </c>
      <c r="H29">
        <v>0</v>
      </c>
      <c r="I29">
        <v>75</v>
      </c>
      <c r="J29">
        <v>100</v>
      </c>
      <c r="K29">
        <v>55</v>
      </c>
    </row>
    <row r="30" spans="1:11" x14ac:dyDescent="0.25">
      <c r="A30">
        <v>1</v>
      </c>
      <c r="B30" t="s">
        <v>6</v>
      </c>
      <c r="C30" t="s">
        <v>7</v>
      </c>
      <c r="D30">
        <v>1</v>
      </c>
      <c r="E30" t="s">
        <v>31</v>
      </c>
      <c r="F30" t="s">
        <v>48</v>
      </c>
      <c r="G30" t="s">
        <v>25</v>
      </c>
      <c r="H30">
        <v>0</v>
      </c>
      <c r="I30">
        <v>75</v>
      </c>
      <c r="J30">
        <v>100</v>
      </c>
      <c r="K30">
        <v>65</v>
      </c>
    </row>
    <row r="31" spans="1:11" hidden="1" x14ac:dyDescent="0.25">
      <c r="A31">
        <v>1</v>
      </c>
      <c r="B31" t="s">
        <v>6</v>
      </c>
      <c r="C31" t="s">
        <v>49</v>
      </c>
      <c r="D31">
        <v>6</v>
      </c>
      <c r="E31" t="s">
        <v>757</v>
      </c>
      <c r="F31" t="s">
        <v>51</v>
      </c>
      <c r="G31" t="s">
        <v>764</v>
      </c>
      <c r="H31">
        <v>20</v>
      </c>
      <c r="I31">
        <v>6</v>
      </c>
      <c r="K31">
        <v>0.6</v>
      </c>
    </row>
    <row r="32" spans="1:11" x14ac:dyDescent="0.25">
      <c r="A32">
        <v>1</v>
      </c>
      <c r="B32" t="s">
        <v>6</v>
      </c>
      <c r="C32" t="s">
        <v>7</v>
      </c>
      <c r="D32">
        <v>1</v>
      </c>
      <c r="E32" t="s">
        <v>765</v>
      </c>
      <c r="F32" t="s">
        <v>54</v>
      </c>
      <c r="G32" t="s">
        <v>55</v>
      </c>
      <c r="H32">
        <v>100</v>
      </c>
      <c r="I32">
        <v>25</v>
      </c>
      <c r="J32">
        <v>0</v>
      </c>
      <c r="K32">
        <v>27</v>
      </c>
    </row>
    <row r="33" spans="1:11" x14ac:dyDescent="0.25">
      <c r="A33">
        <v>1</v>
      </c>
      <c r="B33" t="s">
        <v>6</v>
      </c>
      <c r="C33" t="s">
        <v>7</v>
      </c>
      <c r="D33">
        <v>1</v>
      </c>
      <c r="E33" t="s">
        <v>765</v>
      </c>
      <c r="F33" t="s">
        <v>56</v>
      </c>
      <c r="G33" t="s">
        <v>55</v>
      </c>
      <c r="H33">
        <v>100</v>
      </c>
      <c r="I33">
        <v>25</v>
      </c>
      <c r="J33">
        <v>0</v>
      </c>
      <c r="K33">
        <v>17</v>
      </c>
    </row>
    <row r="34" spans="1:11" x14ac:dyDescent="0.25">
      <c r="A34">
        <v>1</v>
      </c>
      <c r="B34" t="s">
        <v>6</v>
      </c>
      <c r="C34" t="s">
        <v>7</v>
      </c>
      <c r="D34">
        <v>1</v>
      </c>
      <c r="E34" t="s">
        <v>765</v>
      </c>
      <c r="F34" t="s">
        <v>57</v>
      </c>
      <c r="G34" t="s">
        <v>55</v>
      </c>
      <c r="H34">
        <v>100</v>
      </c>
      <c r="I34">
        <v>25</v>
      </c>
      <c r="J34">
        <v>0</v>
      </c>
      <c r="K34">
        <v>14</v>
      </c>
    </row>
    <row r="35" spans="1:11" x14ac:dyDescent="0.25">
      <c r="A35">
        <v>1</v>
      </c>
      <c r="B35" t="s">
        <v>6</v>
      </c>
      <c r="C35" t="s">
        <v>7</v>
      </c>
      <c r="D35">
        <v>1</v>
      </c>
      <c r="E35" t="s">
        <v>765</v>
      </c>
      <c r="F35" t="s">
        <v>58</v>
      </c>
      <c r="G35" t="s">
        <v>59</v>
      </c>
      <c r="H35">
        <v>5</v>
      </c>
      <c r="I35">
        <v>2</v>
      </c>
      <c r="J35">
        <v>0</v>
      </c>
      <c r="K35">
        <v>0.2</v>
      </c>
    </row>
    <row r="36" spans="1:11" x14ac:dyDescent="0.25">
      <c r="A36">
        <v>1</v>
      </c>
      <c r="B36" t="s">
        <v>6</v>
      </c>
      <c r="C36" t="s">
        <v>49</v>
      </c>
      <c r="D36">
        <v>6</v>
      </c>
      <c r="E36" t="s">
        <v>766</v>
      </c>
      <c r="F36" t="s">
        <v>61</v>
      </c>
      <c r="G36" t="s">
        <v>62</v>
      </c>
      <c r="H36">
        <v>0</v>
      </c>
      <c r="I36">
        <v>75</v>
      </c>
      <c r="J36">
        <v>100</v>
      </c>
      <c r="K36">
        <v>44</v>
      </c>
    </row>
    <row r="37" spans="1:11" x14ac:dyDescent="0.25">
      <c r="A37">
        <v>1</v>
      </c>
      <c r="B37" t="s">
        <v>6</v>
      </c>
      <c r="C37" t="s">
        <v>63</v>
      </c>
      <c r="D37">
        <v>5</v>
      </c>
      <c r="E37" t="s">
        <v>766</v>
      </c>
      <c r="F37" t="s">
        <v>61</v>
      </c>
      <c r="G37" t="s">
        <v>62</v>
      </c>
      <c r="H37">
        <v>0</v>
      </c>
      <c r="I37">
        <v>75</v>
      </c>
      <c r="J37">
        <v>100</v>
      </c>
      <c r="K37">
        <v>45</v>
      </c>
    </row>
    <row r="38" spans="1:11" x14ac:dyDescent="0.25">
      <c r="A38">
        <v>1</v>
      </c>
      <c r="B38" t="s">
        <v>6</v>
      </c>
      <c r="C38" t="s">
        <v>64</v>
      </c>
      <c r="D38">
        <v>4</v>
      </c>
      <c r="E38" t="s">
        <v>766</v>
      </c>
      <c r="F38" t="s">
        <v>61</v>
      </c>
      <c r="G38" t="s">
        <v>62</v>
      </c>
      <c r="H38">
        <v>0</v>
      </c>
      <c r="I38">
        <v>75</v>
      </c>
      <c r="J38">
        <v>100</v>
      </c>
      <c r="K38">
        <v>46</v>
      </c>
    </row>
    <row r="39" spans="1:11" x14ac:dyDescent="0.25">
      <c r="A39">
        <v>1</v>
      </c>
      <c r="B39" t="s">
        <v>6</v>
      </c>
      <c r="C39" t="s">
        <v>7</v>
      </c>
      <c r="D39">
        <v>1</v>
      </c>
      <c r="E39" t="s">
        <v>768</v>
      </c>
      <c r="F39" t="s">
        <v>66</v>
      </c>
      <c r="G39" t="s">
        <v>67</v>
      </c>
      <c r="H39">
        <v>0</v>
      </c>
      <c r="I39">
        <v>1</v>
      </c>
      <c r="J39">
        <v>2</v>
      </c>
      <c r="K39">
        <v>1.8</v>
      </c>
    </row>
    <row r="40" spans="1:11" x14ac:dyDescent="0.25">
      <c r="A40">
        <v>1</v>
      </c>
      <c r="B40" t="s">
        <v>6</v>
      </c>
      <c r="C40" t="s">
        <v>64</v>
      </c>
      <c r="D40">
        <v>4</v>
      </c>
      <c r="E40" t="s">
        <v>768</v>
      </c>
      <c r="F40" t="s">
        <v>68</v>
      </c>
      <c r="G40" t="s">
        <v>69</v>
      </c>
      <c r="H40">
        <v>6</v>
      </c>
      <c r="I40">
        <v>2.8</v>
      </c>
      <c r="J40">
        <v>1</v>
      </c>
      <c r="K40">
        <v>2.1</v>
      </c>
    </row>
    <row r="41" spans="1:11" x14ac:dyDescent="0.25">
      <c r="A41">
        <v>1</v>
      </c>
      <c r="B41" t="s">
        <v>6</v>
      </c>
      <c r="C41" t="s">
        <v>49</v>
      </c>
      <c r="D41">
        <v>6</v>
      </c>
      <c r="E41" t="s">
        <v>768</v>
      </c>
      <c r="F41" t="s">
        <v>68</v>
      </c>
      <c r="G41" t="s">
        <v>69</v>
      </c>
      <c r="H41">
        <v>6</v>
      </c>
      <c r="I41">
        <v>2.8</v>
      </c>
      <c r="J41">
        <v>1</v>
      </c>
      <c r="K41">
        <v>3.1</v>
      </c>
    </row>
    <row r="42" spans="1:11" x14ac:dyDescent="0.25">
      <c r="A42">
        <v>1</v>
      </c>
      <c r="B42" t="s">
        <v>6</v>
      </c>
      <c r="C42" t="s">
        <v>63</v>
      </c>
      <c r="D42">
        <v>5</v>
      </c>
      <c r="E42" t="s">
        <v>768</v>
      </c>
      <c r="F42" t="s">
        <v>68</v>
      </c>
      <c r="G42" t="s">
        <v>69</v>
      </c>
      <c r="H42">
        <v>6</v>
      </c>
      <c r="I42">
        <v>2.8</v>
      </c>
      <c r="J42">
        <v>1</v>
      </c>
      <c r="K42">
        <v>2.7</v>
      </c>
    </row>
    <row r="43" spans="1:11" x14ac:dyDescent="0.25">
      <c r="A43">
        <v>1</v>
      </c>
      <c r="B43" t="s">
        <v>6</v>
      </c>
      <c r="C43" t="s">
        <v>49</v>
      </c>
      <c r="D43">
        <v>6</v>
      </c>
      <c r="E43" t="s">
        <v>768</v>
      </c>
      <c r="F43" t="s">
        <v>68</v>
      </c>
      <c r="G43" t="s">
        <v>69</v>
      </c>
      <c r="H43">
        <v>6</v>
      </c>
      <c r="I43">
        <v>2.7</v>
      </c>
      <c r="J43">
        <v>1</v>
      </c>
      <c r="K43">
        <v>2.1</v>
      </c>
    </row>
    <row r="44" spans="1:11" x14ac:dyDescent="0.25">
      <c r="A44">
        <v>1</v>
      </c>
      <c r="B44" t="s">
        <v>6</v>
      </c>
      <c r="C44" t="s">
        <v>63</v>
      </c>
      <c r="D44">
        <v>5</v>
      </c>
      <c r="E44" t="s">
        <v>768</v>
      </c>
      <c r="F44" t="s">
        <v>68</v>
      </c>
      <c r="G44" t="s">
        <v>69</v>
      </c>
      <c r="H44">
        <v>6</v>
      </c>
      <c r="I44">
        <v>2.7</v>
      </c>
      <c r="J44">
        <v>1</v>
      </c>
      <c r="K44">
        <v>1.6</v>
      </c>
    </row>
    <row r="45" spans="1:11" x14ac:dyDescent="0.25">
      <c r="A45">
        <v>1</v>
      </c>
      <c r="B45" t="s">
        <v>6</v>
      </c>
      <c r="C45" t="s">
        <v>64</v>
      </c>
      <c r="D45">
        <v>4</v>
      </c>
      <c r="E45" t="s">
        <v>768</v>
      </c>
      <c r="F45" t="s">
        <v>68</v>
      </c>
      <c r="G45" t="s">
        <v>69</v>
      </c>
      <c r="H45">
        <v>6</v>
      </c>
      <c r="I45">
        <v>2.7</v>
      </c>
      <c r="J45">
        <v>1</v>
      </c>
      <c r="K45">
        <v>2</v>
      </c>
    </row>
    <row r="46" spans="1:11" x14ac:dyDescent="0.25">
      <c r="A46">
        <v>1</v>
      </c>
      <c r="B46" t="s">
        <v>6</v>
      </c>
      <c r="C46" t="s">
        <v>70</v>
      </c>
      <c r="D46">
        <v>11</v>
      </c>
      <c r="E46" t="s">
        <v>768</v>
      </c>
      <c r="F46" t="s">
        <v>68</v>
      </c>
      <c r="G46" t="s">
        <v>69</v>
      </c>
      <c r="H46">
        <v>6</v>
      </c>
      <c r="I46">
        <v>3.9</v>
      </c>
      <c r="J46">
        <v>1</v>
      </c>
      <c r="K46">
        <v>2.8</v>
      </c>
    </row>
    <row r="47" spans="1:11" x14ac:dyDescent="0.25">
      <c r="A47">
        <v>1</v>
      </c>
      <c r="B47" t="s">
        <v>6</v>
      </c>
      <c r="C47" t="s">
        <v>71</v>
      </c>
      <c r="D47">
        <v>8</v>
      </c>
      <c r="E47" t="s">
        <v>768</v>
      </c>
      <c r="F47" t="s">
        <v>68</v>
      </c>
      <c r="G47" t="s">
        <v>69</v>
      </c>
      <c r="H47">
        <v>6</v>
      </c>
      <c r="I47">
        <v>2</v>
      </c>
      <c r="J47">
        <v>1</v>
      </c>
      <c r="K47">
        <v>1.5</v>
      </c>
    </row>
    <row r="48" spans="1:11" x14ac:dyDescent="0.25">
      <c r="A48">
        <v>1</v>
      </c>
      <c r="B48" t="s">
        <v>6</v>
      </c>
      <c r="C48" t="s">
        <v>29</v>
      </c>
      <c r="D48">
        <v>10</v>
      </c>
      <c r="E48" t="s">
        <v>768</v>
      </c>
      <c r="F48" t="s">
        <v>68</v>
      </c>
      <c r="G48" t="s">
        <v>69</v>
      </c>
      <c r="H48">
        <v>6</v>
      </c>
      <c r="I48">
        <v>2.8</v>
      </c>
      <c r="J48">
        <v>1</v>
      </c>
      <c r="K48">
        <v>1.9</v>
      </c>
    </row>
    <row r="49" spans="1:11" x14ac:dyDescent="0.25">
      <c r="A49">
        <v>1</v>
      </c>
      <c r="B49" t="s">
        <v>6</v>
      </c>
      <c r="C49" t="s">
        <v>64</v>
      </c>
      <c r="D49">
        <v>4</v>
      </c>
      <c r="E49" t="s">
        <v>768</v>
      </c>
      <c r="F49" t="s">
        <v>72</v>
      </c>
      <c r="G49" t="s">
        <v>73</v>
      </c>
      <c r="H49">
        <v>0</v>
      </c>
      <c r="I49">
        <v>17</v>
      </c>
      <c r="J49">
        <v>60</v>
      </c>
      <c r="K49">
        <v>30</v>
      </c>
    </row>
    <row r="50" spans="1:11" x14ac:dyDescent="0.25">
      <c r="A50">
        <v>1</v>
      </c>
      <c r="B50" t="s">
        <v>6</v>
      </c>
      <c r="C50" t="s">
        <v>49</v>
      </c>
      <c r="D50">
        <v>6</v>
      </c>
      <c r="E50" t="s">
        <v>768</v>
      </c>
      <c r="F50" t="s">
        <v>72</v>
      </c>
      <c r="G50" t="s">
        <v>73</v>
      </c>
      <c r="H50">
        <v>0</v>
      </c>
      <c r="I50">
        <v>17</v>
      </c>
      <c r="J50">
        <v>60</v>
      </c>
      <c r="K50">
        <v>24</v>
      </c>
    </row>
    <row r="51" spans="1:11" x14ac:dyDescent="0.25">
      <c r="A51">
        <v>1</v>
      </c>
      <c r="B51" t="s">
        <v>6</v>
      </c>
      <c r="C51" t="s">
        <v>63</v>
      </c>
      <c r="D51">
        <v>5</v>
      </c>
      <c r="E51" t="s">
        <v>768</v>
      </c>
      <c r="F51" t="s">
        <v>72</v>
      </c>
      <c r="G51" t="s">
        <v>73</v>
      </c>
      <c r="H51">
        <v>0</v>
      </c>
      <c r="I51">
        <v>17</v>
      </c>
      <c r="J51">
        <v>60</v>
      </c>
      <c r="K51">
        <v>27</v>
      </c>
    </row>
    <row r="52" spans="1:11" x14ac:dyDescent="0.25">
      <c r="A52">
        <v>1</v>
      </c>
      <c r="B52" t="s">
        <v>6</v>
      </c>
      <c r="C52" t="s">
        <v>49</v>
      </c>
      <c r="D52">
        <v>6</v>
      </c>
      <c r="E52" t="s">
        <v>768</v>
      </c>
      <c r="F52" t="s">
        <v>72</v>
      </c>
      <c r="G52" t="s">
        <v>73</v>
      </c>
      <c r="H52">
        <v>0</v>
      </c>
      <c r="I52">
        <v>19</v>
      </c>
      <c r="J52">
        <v>45</v>
      </c>
      <c r="K52">
        <v>24</v>
      </c>
    </row>
    <row r="53" spans="1:11" x14ac:dyDescent="0.25">
      <c r="A53">
        <v>1</v>
      </c>
      <c r="B53" t="s">
        <v>6</v>
      </c>
      <c r="C53" t="s">
        <v>63</v>
      </c>
      <c r="D53">
        <v>5</v>
      </c>
      <c r="E53" t="s">
        <v>768</v>
      </c>
      <c r="F53" t="s">
        <v>72</v>
      </c>
      <c r="G53" t="s">
        <v>73</v>
      </c>
      <c r="H53">
        <v>0</v>
      </c>
      <c r="I53">
        <v>19</v>
      </c>
      <c r="J53">
        <v>45</v>
      </c>
      <c r="K53">
        <v>33</v>
      </c>
    </row>
    <row r="54" spans="1:11" x14ac:dyDescent="0.25">
      <c r="A54">
        <v>1</v>
      </c>
      <c r="B54" t="s">
        <v>6</v>
      </c>
      <c r="C54" t="s">
        <v>64</v>
      </c>
      <c r="D54">
        <v>4</v>
      </c>
      <c r="E54" t="s">
        <v>768</v>
      </c>
      <c r="F54" t="s">
        <v>72</v>
      </c>
      <c r="G54" t="s">
        <v>73</v>
      </c>
      <c r="H54">
        <v>0</v>
      </c>
      <c r="I54">
        <v>19</v>
      </c>
      <c r="J54">
        <v>45</v>
      </c>
      <c r="K54">
        <v>25</v>
      </c>
    </row>
    <row r="55" spans="1:11" x14ac:dyDescent="0.25">
      <c r="A55">
        <v>1</v>
      </c>
      <c r="B55" t="s">
        <v>6</v>
      </c>
      <c r="C55" t="s">
        <v>70</v>
      </c>
      <c r="D55">
        <v>11</v>
      </c>
      <c r="E55" t="s">
        <v>768</v>
      </c>
      <c r="F55" t="s">
        <v>72</v>
      </c>
      <c r="G55" t="s">
        <v>73</v>
      </c>
      <c r="H55">
        <v>0</v>
      </c>
      <c r="I55">
        <v>13</v>
      </c>
      <c r="J55">
        <v>35</v>
      </c>
      <c r="K55">
        <v>19</v>
      </c>
    </row>
    <row r="56" spans="1:11" x14ac:dyDescent="0.25">
      <c r="A56">
        <v>1</v>
      </c>
      <c r="B56" t="s">
        <v>6</v>
      </c>
      <c r="C56" t="s">
        <v>71</v>
      </c>
      <c r="D56">
        <v>8</v>
      </c>
      <c r="E56" t="s">
        <v>768</v>
      </c>
      <c r="F56" t="s">
        <v>72</v>
      </c>
      <c r="G56" t="s">
        <v>73</v>
      </c>
      <c r="H56">
        <v>0</v>
      </c>
      <c r="I56">
        <v>34</v>
      </c>
      <c r="J56">
        <v>60</v>
      </c>
      <c r="K56">
        <v>42</v>
      </c>
    </row>
    <row r="57" spans="1:11" x14ac:dyDescent="0.25">
      <c r="A57">
        <v>1</v>
      </c>
      <c r="B57" t="s">
        <v>6</v>
      </c>
      <c r="C57" t="s">
        <v>29</v>
      </c>
      <c r="D57">
        <v>10</v>
      </c>
      <c r="E57" t="s">
        <v>768</v>
      </c>
      <c r="F57" t="s">
        <v>72</v>
      </c>
      <c r="G57" t="s">
        <v>73</v>
      </c>
      <c r="H57">
        <v>0</v>
      </c>
      <c r="I57">
        <v>17</v>
      </c>
      <c r="J57">
        <v>60</v>
      </c>
      <c r="K57">
        <v>45</v>
      </c>
    </row>
    <row r="58" spans="1:11" hidden="1" x14ac:dyDescent="0.25">
      <c r="A58">
        <v>1</v>
      </c>
      <c r="B58" t="s">
        <v>6</v>
      </c>
      <c r="C58" t="s">
        <v>64</v>
      </c>
      <c r="D58">
        <v>4</v>
      </c>
      <c r="E58" t="s">
        <v>757</v>
      </c>
      <c r="F58" t="s">
        <v>74</v>
      </c>
      <c r="G58" t="s">
        <v>75</v>
      </c>
      <c r="H58">
        <v>2</v>
      </c>
      <c r="I58">
        <v>0.4</v>
      </c>
      <c r="J58">
        <v>0</v>
      </c>
      <c r="K58">
        <v>0.5</v>
      </c>
    </row>
    <row r="59" spans="1:11" hidden="1" x14ac:dyDescent="0.25">
      <c r="A59">
        <v>1</v>
      </c>
      <c r="B59" t="s">
        <v>6</v>
      </c>
      <c r="C59" t="s">
        <v>49</v>
      </c>
      <c r="D59">
        <v>6</v>
      </c>
      <c r="E59" t="s">
        <v>757</v>
      </c>
      <c r="F59" t="s">
        <v>74</v>
      </c>
      <c r="G59" t="s">
        <v>75</v>
      </c>
      <c r="H59">
        <v>2</v>
      </c>
      <c r="I59">
        <v>0.4</v>
      </c>
      <c r="J59">
        <v>0</v>
      </c>
      <c r="K59">
        <v>0.25</v>
      </c>
    </row>
    <row r="60" spans="1:11" hidden="1" x14ac:dyDescent="0.25">
      <c r="A60">
        <v>1</v>
      </c>
      <c r="B60" t="s">
        <v>6</v>
      </c>
      <c r="C60" t="s">
        <v>63</v>
      </c>
      <c r="D60">
        <v>5</v>
      </c>
      <c r="E60" t="s">
        <v>757</v>
      </c>
      <c r="F60" t="s">
        <v>74</v>
      </c>
      <c r="G60" t="s">
        <v>75</v>
      </c>
      <c r="H60">
        <v>2</v>
      </c>
      <c r="I60">
        <v>0.4</v>
      </c>
      <c r="J60">
        <v>0</v>
      </c>
      <c r="K60">
        <v>3.0000000000000249E-2</v>
      </c>
    </row>
    <row r="61" spans="1:11" hidden="1" x14ac:dyDescent="0.25">
      <c r="A61">
        <v>1</v>
      </c>
      <c r="B61" t="s">
        <v>6</v>
      </c>
      <c r="C61" t="s">
        <v>49</v>
      </c>
      <c r="D61">
        <v>6</v>
      </c>
      <c r="E61" t="s">
        <v>757</v>
      </c>
      <c r="F61" t="s">
        <v>74</v>
      </c>
      <c r="G61" t="s">
        <v>75</v>
      </c>
      <c r="H61">
        <v>2</v>
      </c>
      <c r="I61">
        <v>0.4</v>
      </c>
      <c r="J61">
        <v>0</v>
      </c>
      <c r="K61">
        <v>0.12999999999999989</v>
      </c>
    </row>
    <row r="62" spans="1:11" hidden="1" x14ac:dyDescent="0.25">
      <c r="A62">
        <v>1</v>
      </c>
      <c r="B62" t="s">
        <v>6</v>
      </c>
      <c r="C62" t="s">
        <v>63</v>
      </c>
      <c r="D62">
        <v>5</v>
      </c>
      <c r="E62" t="s">
        <v>757</v>
      </c>
      <c r="F62" t="s">
        <v>74</v>
      </c>
      <c r="G62" t="s">
        <v>75</v>
      </c>
      <c r="H62">
        <v>2</v>
      </c>
      <c r="I62">
        <v>0.4</v>
      </c>
      <c r="J62">
        <v>0</v>
      </c>
      <c r="K62">
        <v>0.1599999999999997</v>
      </c>
    </row>
    <row r="63" spans="1:11" hidden="1" x14ac:dyDescent="0.25">
      <c r="A63">
        <v>1</v>
      </c>
      <c r="B63" t="s">
        <v>6</v>
      </c>
      <c r="C63" t="s">
        <v>64</v>
      </c>
      <c r="D63">
        <v>4</v>
      </c>
      <c r="E63" t="s">
        <v>757</v>
      </c>
      <c r="F63" t="s">
        <v>74</v>
      </c>
      <c r="G63" t="s">
        <v>75</v>
      </c>
      <c r="H63">
        <v>2</v>
      </c>
      <c r="I63">
        <v>0.4</v>
      </c>
      <c r="J63">
        <v>0</v>
      </c>
      <c r="K63">
        <v>0.10000000000000009</v>
      </c>
    </row>
    <row r="64" spans="1:11" hidden="1" x14ac:dyDescent="0.25">
      <c r="A64">
        <v>1</v>
      </c>
      <c r="B64" t="s">
        <v>6</v>
      </c>
      <c r="C64" t="s">
        <v>70</v>
      </c>
      <c r="D64">
        <v>11</v>
      </c>
      <c r="E64" t="s">
        <v>757</v>
      </c>
      <c r="F64" t="s">
        <v>74</v>
      </c>
      <c r="G64" t="s">
        <v>75</v>
      </c>
      <c r="H64">
        <v>2</v>
      </c>
      <c r="I64">
        <v>0.4</v>
      </c>
      <c r="J64">
        <v>0</v>
      </c>
      <c r="K64">
        <v>0.40000000000000036</v>
      </c>
    </row>
    <row r="65" spans="1:11" hidden="1" x14ac:dyDescent="0.25">
      <c r="A65">
        <v>1</v>
      </c>
      <c r="B65" t="s">
        <v>6</v>
      </c>
      <c r="C65" t="s">
        <v>71</v>
      </c>
      <c r="D65">
        <v>8</v>
      </c>
      <c r="E65" t="s">
        <v>757</v>
      </c>
      <c r="F65" t="s">
        <v>74</v>
      </c>
      <c r="G65" t="s">
        <v>75</v>
      </c>
      <c r="H65">
        <v>2</v>
      </c>
      <c r="I65">
        <v>0.2</v>
      </c>
      <c r="J65">
        <v>0</v>
      </c>
      <c r="K65">
        <v>2.9999999999999805E-2</v>
      </c>
    </row>
    <row r="66" spans="1:11" hidden="1" x14ac:dyDescent="0.25">
      <c r="A66">
        <v>1</v>
      </c>
      <c r="B66" t="s">
        <v>6</v>
      </c>
      <c r="C66" t="s">
        <v>29</v>
      </c>
      <c r="D66">
        <v>10</v>
      </c>
      <c r="E66" t="s">
        <v>757</v>
      </c>
      <c r="F66" t="s">
        <v>74</v>
      </c>
      <c r="G66" t="s">
        <v>75</v>
      </c>
      <c r="H66">
        <v>2</v>
      </c>
      <c r="I66">
        <v>0.4</v>
      </c>
      <c r="J66">
        <v>0</v>
      </c>
      <c r="K66">
        <v>0.24000000000000021</v>
      </c>
    </row>
    <row r="67" spans="1:11" x14ac:dyDescent="0.25">
      <c r="A67">
        <v>1</v>
      </c>
      <c r="B67" t="s">
        <v>6</v>
      </c>
      <c r="C67" t="s">
        <v>64</v>
      </c>
      <c r="D67">
        <v>4</v>
      </c>
      <c r="E67" t="s">
        <v>768</v>
      </c>
      <c r="F67" t="s">
        <v>76</v>
      </c>
      <c r="G67" t="s">
        <v>77</v>
      </c>
      <c r="H67">
        <v>0</v>
      </c>
      <c r="I67">
        <v>0.72</v>
      </c>
      <c r="J67">
        <v>1</v>
      </c>
      <c r="K67">
        <v>0.83</v>
      </c>
    </row>
    <row r="68" spans="1:11" x14ac:dyDescent="0.25">
      <c r="A68">
        <v>1</v>
      </c>
      <c r="B68" t="s">
        <v>6</v>
      </c>
      <c r="C68" t="s">
        <v>49</v>
      </c>
      <c r="D68">
        <v>6</v>
      </c>
      <c r="E68" t="s">
        <v>768</v>
      </c>
      <c r="F68" t="s">
        <v>76</v>
      </c>
      <c r="G68" t="s">
        <v>77</v>
      </c>
      <c r="H68">
        <v>0</v>
      </c>
      <c r="I68">
        <v>0.72</v>
      </c>
      <c r="J68">
        <v>1</v>
      </c>
      <c r="K68">
        <v>0.76</v>
      </c>
    </row>
    <row r="69" spans="1:11" x14ac:dyDescent="0.25">
      <c r="A69">
        <v>1</v>
      </c>
      <c r="B69" t="s">
        <v>6</v>
      </c>
      <c r="C69" t="s">
        <v>63</v>
      </c>
      <c r="D69">
        <v>5</v>
      </c>
      <c r="E69" t="s">
        <v>768</v>
      </c>
      <c r="F69" t="s">
        <v>76</v>
      </c>
      <c r="G69" t="s">
        <v>77</v>
      </c>
      <c r="H69">
        <v>0</v>
      </c>
      <c r="I69">
        <v>0.72</v>
      </c>
      <c r="J69">
        <v>1</v>
      </c>
      <c r="K69">
        <v>0.82</v>
      </c>
    </row>
    <row r="70" spans="1:11" x14ac:dyDescent="0.25">
      <c r="A70">
        <v>1</v>
      </c>
      <c r="B70" t="s">
        <v>6</v>
      </c>
      <c r="C70" t="s">
        <v>49</v>
      </c>
      <c r="D70">
        <v>6</v>
      </c>
      <c r="E70" t="s">
        <v>768</v>
      </c>
      <c r="F70" t="s">
        <v>76</v>
      </c>
      <c r="G70" t="s">
        <v>77</v>
      </c>
      <c r="H70">
        <v>0</v>
      </c>
      <c r="I70">
        <v>0.71</v>
      </c>
      <c r="J70">
        <v>1</v>
      </c>
      <c r="K70">
        <v>0.83</v>
      </c>
    </row>
    <row r="71" spans="1:11" x14ac:dyDescent="0.25">
      <c r="A71">
        <v>1</v>
      </c>
      <c r="B71" t="s">
        <v>6</v>
      </c>
      <c r="C71" t="s">
        <v>63</v>
      </c>
      <c r="D71">
        <v>5</v>
      </c>
      <c r="E71" t="s">
        <v>768</v>
      </c>
      <c r="F71" t="s">
        <v>76</v>
      </c>
      <c r="G71" t="s">
        <v>77</v>
      </c>
      <c r="H71">
        <v>0</v>
      </c>
      <c r="I71">
        <v>0.71</v>
      </c>
      <c r="J71">
        <v>1</v>
      </c>
      <c r="K71">
        <v>0.93</v>
      </c>
    </row>
    <row r="72" spans="1:11" x14ac:dyDescent="0.25">
      <c r="A72">
        <v>1</v>
      </c>
      <c r="B72" t="s">
        <v>6</v>
      </c>
      <c r="C72" t="s">
        <v>64</v>
      </c>
      <c r="D72">
        <v>4</v>
      </c>
      <c r="E72" t="s">
        <v>768</v>
      </c>
      <c r="F72" t="s">
        <v>76</v>
      </c>
      <c r="G72" t="s">
        <v>77</v>
      </c>
      <c r="H72">
        <v>0</v>
      </c>
      <c r="I72">
        <v>0.71</v>
      </c>
      <c r="J72">
        <v>1</v>
      </c>
      <c r="K72">
        <v>0.81</v>
      </c>
    </row>
    <row r="73" spans="1:11" x14ac:dyDescent="0.25">
      <c r="A73">
        <v>1</v>
      </c>
      <c r="B73" t="s">
        <v>6</v>
      </c>
      <c r="C73" t="s">
        <v>70</v>
      </c>
      <c r="D73">
        <v>11</v>
      </c>
      <c r="E73" t="s">
        <v>768</v>
      </c>
      <c r="F73" t="s">
        <v>76</v>
      </c>
      <c r="G73" t="s">
        <v>77</v>
      </c>
      <c r="H73">
        <v>0</v>
      </c>
      <c r="I73">
        <v>0.67</v>
      </c>
      <c r="J73">
        <v>1</v>
      </c>
      <c r="K73">
        <v>0.82</v>
      </c>
    </row>
    <row r="74" spans="1:11" x14ac:dyDescent="0.25">
      <c r="A74">
        <v>1</v>
      </c>
      <c r="B74" t="s">
        <v>6</v>
      </c>
      <c r="C74" t="s">
        <v>71</v>
      </c>
      <c r="D74">
        <v>8</v>
      </c>
      <c r="E74" t="s">
        <v>768</v>
      </c>
      <c r="F74" t="s">
        <v>76</v>
      </c>
      <c r="G74" t="s">
        <v>77</v>
      </c>
      <c r="H74">
        <v>0</v>
      </c>
      <c r="I74">
        <v>0.92</v>
      </c>
      <c r="J74">
        <v>1</v>
      </c>
      <c r="K74">
        <v>0.94</v>
      </c>
    </row>
    <row r="75" spans="1:11" x14ac:dyDescent="0.25">
      <c r="A75">
        <v>1</v>
      </c>
      <c r="B75" t="s">
        <v>6</v>
      </c>
      <c r="C75" t="s">
        <v>29</v>
      </c>
      <c r="D75">
        <v>10</v>
      </c>
      <c r="E75" t="s">
        <v>768</v>
      </c>
      <c r="F75" t="s">
        <v>76</v>
      </c>
      <c r="G75" t="s">
        <v>77</v>
      </c>
      <c r="H75">
        <v>0</v>
      </c>
      <c r="I75">
        <v>0.72</v>
      </c>
      <c r="J75">
        <v>1</v>
      </c>
      <c r="K75">
        <v>0.92</v>
      </c>
    </row>
    <row r="76" spans="1:11" x14ac:dyDescent="0.25">
      <c r="A76">
        <v>2</v>
      </c>
      <c r="B76" t="s">
        <v>78</v>
      </c>
      <c r="C76" t="s">
        <v>79</v>
      </c>
      <c r="D76">
        <v>4</v>
      </c>
      <c r="E76" t="s">
        <v>768</v>
      </c>
      <c r="F76" t="s">
        <v>80</v>
      </c>
      <c r="H76">
        <v>0</v>
      </c>
      <c r="I76">
        <v>0.53</v>
      </c>
      <c r="J76">
        <v>1.1000000000000001</v>
      </c>
      <c r="K76">
        <v>0.90605357142857146</v>
      </c>
    </row>
    <row r="77" spans="1:11" x14ac:dyDescent="0.25">
      <c r="A77">
        <v>2</v>
      </c>
      <c r="B77" t="s">
        <v>78</v>
      </c>
      <c r="C77" t="s">
        <v>81</v>
      </c>
      <c r="D77">
        <v>5</v>
      </c>
      <c r="E77" t="s">
        <v>768</v>
      </c>
      <c r="F77" t="s">
        <v>80</v>
      </c>
      <c r="H77">
        <v>0</v>
      </c>
      <c r="I77">
        <v>0.53</v>
      </c>
      <c r="J77">
        <v>1.2</v>
      </c>
      <c r="K77">
        <v>0.94</v>
      </c>
    </row>
    <row r="78" spans="1:11" x14ac:dyDescent="0.25">
      <c r="A78">
        <v>2</v>
      </c>
      <c r="B78" t="s">
        <v>78</v>
      </c>
      <c r="C78" t="s">
        <v>82</v>
      </c>
      <c r="D78">
        <v>6</v>
      </c>
      <c r="E78" t="s">
        <v>768</v>
      </c>
      <c r="F78" t="s">
        <v>80</v>
      </c>
      <c r="H78">
        <v>0</v>
      </c>
      <c r="I78">
        <v>0.53</v>
      </c>
      <c r="J78">
        <v>1.1499999999999999</v>
      </c>
      <c r="K78">
        <v>0.83230313432835812</v>
      </c>
    </row>
    <row r="79" spans="1:11" x14ac:dyDescent="0.25">
      <c r="A79">
        <v>2</v>
      </c>
      <c r="B79" t="s">
        <v>78</v>
      </c>
      <c r="C79" t="s">
        <v>83</v>
      </c>
      <c r="D79">
        <v>7</v>
      </c>
      <c r="E79" t="s">
        <v>768</v>
      </c>
      <c r="F79" t="s">
        <v>80</v>
      </c>
      <c r="H79">
        <v>0</v>
      </c>
      <c r="I79">
        <v>0.53</v>
      </c>
      <c r="J79">
        <v>1</v>
      </c>
      <c r="K79">
        <v>0.8154625000000002</v>
      </c>
    </row>
    <row r="80" spans="1:11" x14ac:dyDescent="0.25">
      <c r="A80">
        <v>2</v>
      </c>
      <c r="B80" t="s">
        <v>78</v>
      </c>
      <c r="C80" t="s">
        <v>84</v>
      </c>
      <c r="D80">
        <v>8</v>
      </c>
      <c r="E80" t="s">
        <v>768</v>
      </c>
      <c r="F80" t="s">
        <v>80</v>
      </c>
      <c r="H80">
        <v>0</v>
      </c>
      <c r="I80">
        <v>0.53</v>
      </c>
      <c r="J80">
        <v>1</v>
      </c>
      <c r="K80">
        <v>0.672624</v>
      </c>
    </row>
    <row r="81" spans="1:11" x14ac:dyDescent="0.25">
      <c r="A81">
        <v>2</v>
      </c>
      <c r="B81" t="s">
        <v>78</v>
      </c>
      <c r="C81" t="s">
        <v>85</v>
      </c>
      <c r="D81">
        <v>2</v>
      </c>
      <c r="E81" t="s">
        <v>768</v>
      </c>
      <c r="F81" t="s">
        <v>80</v>
      </c>
      <c r="H81">
        <v>0</v>
      </c>
      <c r="I81">
        <v>0.53</v>
      </c>
      <c r="J81">
        <v>1</v>
      </c>
      <c r="K81">
        <v>0.71213499999999996</v>
      </c>
    </row>
    <row r="82" spans="1:11" x14ac:dyDescent="0.25">
      <c r="A82">
        <v>2</v>
      </c>
      <c r="B82" t="s">
        <v>78</v>
      </c>
      <c r="C82" t="s">
        <v>79</v>
      </c>
      <c r="D82">
        <v>4</v>
      </c>
      <c r="E82" t="s">
        <v>768</v>
      </c>
      <c r="F82" t="s">
        <v>68</v>
      </c>
      <c r="H82">
        <v>7</v>
      </c>
      <c r="I82">
        <v>3.3</v>
      </c>
      <c r="J82">
        <v>0</v>
      </c>
      <c r="K82">
        <v>1.3618571428571431</v>
      </c>
    </row>
    <row r="83" spans="1:11" x14ac:dyDescent="0.25">
      <c r="A83">
        <v>2</v>
      </c>
      <c r="B83" t="s">
        <v>78</v>
      </c>
      <c r="C83" t="s">
        <v>81</v>
      </c>
      <c r="D83">
        <v>5</v>
      </c>
      <c r="E83" t="s">
        <v>768</v>
      </c>
      <c r="F83" t="s">
        <v>68</v>
      </c>
      <c r="H83">
        <v>7</v>
      </c>
      <c r="I83">
        <v>3.3</v>
      </c>
      <c r="J83">
        <v>0</v>
      </c>
      <c r="K83">
        <v>1.2023000000000001</v>
      </c>
    </row>
    <row r="84" spans="1:11" x14ac:dyDescent="0.25">
      <c r="A84">
        <v>2</v>
      </c>
      <c r="B84" t="s">
        <v>78</v>
      </c>
      <c r="C84" t="s">
        <v>82</v>
      </c>
      <c r="D84">
        <v>6</v>
      </c>
      <c r="E84" t="s">
        <v>768</v>
      </c>
      <c r="F84" t="s">
        <v>68</v>
      </c>
      <c r="H84">
        <v>7</v>
      </c>
      <c r="I84">
        <v>3.3</v>
      </c>
      <c r="J84">
        <v>0</v>
      </c>
      <c r="K84">
        <v>1.77</v>
      </c>
    </row>
    <row r="85" spans="1:11" x14ac:dyDescent="0.25">
      <c r="A85">
        <v>2</v>
      </c>
      <c r="B85" t="s">
        <v>78</v>
      </c>
      <c r="C85" t="s">
        <v>83</v>
      </c>
      <c r="D85">
        <v>7</v>
      </c>
      <c r="E85" t="s">
        <v>768</v>
      </c>
      <c r="F85" t="s">
        <v>68</v>
      </c>
      <c r="H85">
        <v>7</v>
      </c>
      <c r="I85">
        <v>3.3</v>
      </c>
      <c r="J85">
        <v>0</v>
      </c>
      <c r="K85">
        <v>1.7989318181818179</v>
      </c>
    </row>
    <row r="86" spans="1:11" x14ac:dyDescent="0.25">
      <c r="A86">
        <v>2</v>
      </c>
      <c r="B86" t="s">
        <v>78</v>
      </c>
      <c r="C86" t="s">
        <v>84</v>
      </c>
      <c r="D86">
        <v>8</v>
      </c>
      <c r="E86" t="s">
        <v>768</v>
      </c>
      <c r="F86" t="s">
        <v>68</v>
      </c>
      <c r="H86">
        <v>7</v>
      </c>
      <c r="I86">
        <v>3.3</v>
      </c>
      <c r="J86">
        <v>0</v>
      </c>
      <c r="K86">
        <v>1.696666666666667</v>
      </c>
    </row>
    <row r="87" spans="1:11" x14ac:dyDescent="0.25">
      <c r="A87">
        <v>2</v>
      </c>
      <c r="B87" t="s">
        <v>78</v>
      </c>
      <c r="C87" t="s">
        <v>85</v>
      </c>
      <c r="D87">
        <v>2</v>
      </c>
      <c r="E87" t="s">
        <v>768</v>
      </c>
      <c r="F87" t="s">
        <v>68</v>
      </c>
      <c r="H87">
        <v>7</v>
      </c>
      <c r="I87">
        <v>3.3</v>
      </c>
      <c r="J87">
        <v>0</v>
      </c>
      <c r="K87">
        <v>2.13</v>
      </c>
    </row>
    <row r="88" spans="1:11" hidden="1" x14ac:dyDescent="0.25">
      <c r="A88">
        <v>2</v>
      </c>
      <c r="B88" t="s">
        <v>78</v>
      </c>
      <c r="C88" t="s">
        <v>79</v>
      </c>
      <c r="D88">
        <v>4</v>
      </c>
      <c r="F88" t="s">
        <v>86</v>
      </c>
      <c r="H88">
        <v>0</v>
      </c>
      <c r="I88">
        <v>0.6</v>
      </c>
      <c r="J88">
        <v>1</v>
      </c>
      <c r="K88">
        <v>0.78148148148148122</v>
      </c>
    </row>
    <row r="89" spans="1:11" x14ac:dyDescent="0.25">
      <c r="A89">
        <v>2</v>
      </c>
      <c r="B89" t="s">
        <v>78</v>
      </c>
      <c r="C89" t="s">
        <v>81</v>
      </c>
      <c r="D89">
        <v>5</v>
      </c>
      <c r="E89" t="s">
        <v>765</v>
      </c>
      <c r="F89" t="s">
        <v>87</v>
      </c>
      <c r="G89" t="s">
        <v>25</v>
      </c>
      <c r="H89">
        <v>100</v>
      </c>
      <c r="I89">
        <v>39</v>
      </c>
      <c r="J89">
        <v>0</v>
      </c>
      <c r="K89">
        <v>18.230000000000004</v>
      </c>
    </row>
    <row r="90" spans="1:11" x14ac:dyDescent="0.25">
      <c r="A90">
        <v>2</v>
      </c>
      <c r="B90" t="s">
        <v>78</v>
      </c>
      <c r="C90" t="s">
        <v>83</v>
      </c>
      <c r="D90">
        <v>7</v>
      </c>
      <c r="E90" t="s">
        <v>765</v>
      </c>
      <c r="F90" t="s">
        <v>87</v>
      </c>
      <c r="G90" t="s">
        <v>25</v>
      </c>
      <c r="H90">
        <v>100</v>
      </c>
      <c r="I90">
        <v>39</v>
      </c>
      <c r="J90">
        <v>0</v>
      </c>
      <c r="K90">
        <v>11.11</v>
      </c>
    </row>
    <row r="91" spans="1:11" hidden="1" x14ac:dyDescent="0.25">
      <c r="A91">
        <v>2</v>
      </c>
      <c r="B91" t="s">
        <v>78</v>
      </c>
      <c r="C91" t="s">
        <v>81</v>
      </c>
      <c r="D91">
        <v>5</v>
      </c>
      <c r="E91" t="s">
        <v>757</v>
      </c>
      <c r="F91" t="s">
        <v>89</v>
      </c>
      <c r="G91" t="s">
        <v>25</v>
      </c>
      <c r="H91">
        <v>59.71</v>
      </c>
      <c r="I91">
        <v>85</v>
      </c>
      <c r="J91">
        <v>130</v>
      </c>
      <c r="K91">
        <v>104.3</v>
      </c>
    </row>
    <row r="92" spans="1:11" hidden="1" x14ac:dyDescent="0.25">
      <c r="A92">
        <v>2</v>
      </c>
      <c r="B92" t="s">
        <v>78</v>
      </c>
      <c r="C92" t="s">
        <v>83</v>
      </c>
      <c r="D92">
        <v>7</v>
      </c>
      <c r="E92" t="s">
        <v>757</v>
      </c>
      <c r="F92" t="s">
        <v>89</v>
      </c>
      <c r="G92" t="s">
        <v>25</v>
      </c>
      <c r="H92">
        <v>59.71</v>
      </c>
      <c r="I92">
        <v>85</v>
      </c>
      <c r="J92">
        <v>130</v>
      </c>
      <c r="K92">
        <v>103.7</v>
      </c>
    </row>
    <row r="93" spans="1:11" hidden="1" x14ac:dyDescent="0.25">
      <c r="A93">
        <v>2</v>
      </c>
      <c r="B93" t="s">
        <v>78</v>
      </c>
      <c r="C93" t="s">
        <v>81</v>
      </c>
      <c r="D93">
        <v>5</v>
      </c>
      <c r="E93" t="s">
        <v>757</v>
      </c>
      <c r="F93" t="s">
        <v>90</v>
      </c>
      <c r="G93" t="s">
        <v>91</v>
      </c>
      <c r="H93">
        <v>150</v>
      </c>
      <c r="I93">
        <v>5</v>
      </c>
      <c r="J93">
        <v>0</v>
      </c>
      <c r="K93">
        <v>0.6</v>
      </c>
    </row>
    <row r="94" spans="1:11" hidden="1" x14ac:dyDescent="0.25">
      <c r="A94">
        <v>2</v>
      </c>
      <c r="B94" t="s">
        <v>78</v>
      </c>
      <c r="C94" t="s">
        <v>83</v>
      </c>
      <c r="D94">
        <v>7</v>
      </c>
      <c r="E94" t="s">
        <v>757</v>
      </c>
      <c r="F94" t="s">
        <v>90</v>
      </c>
      <c r="G94" t="s">
        <v>91</v>
      </c>
      <c r="H94">
        <v>150</v>
      </c>
      <c r="I94">
        <v>5</v>
      </c>
      <c r="J94">
        <v>0</v>
      </c>
      <c r="K94">
        <v>0.45</v>
      </c>
    </row>
    <row r="95" spans="1:11" hidden="1" x14ac:dyDescent="0.25">
      <c r="A95">
        <v>2</v>
      </c>
      <c r="B95" t="s">
        <v>78</v>
      </c>
      <c r="C95" t="s">
        <v>81</v>
      </c>
      <c r="D95">
        <v>5</v>
      </c>
      <c r="E95" t="s">
        <v>757</v>
      </c>
      <c r="F95" t="s">
        <v>92</v>
      </c>
      <c r="G95" t="s">
        <v>93</v>
      </c>
      <c r="H95">
        <v>150</v>
      </c>
      <c r="I95">
        <v>40</v>
      </c>
      <c r="J95">
        <v>0</v>
      </c>
      <c r="K95">
        <v>6.7</v>
      </c>
    </row>
    <row r="96" spans="1:11" hidden="1" x14ac:dyDescent="0.25">
      <c r="A96">
        <v>2</v>
      </c>
      <c r="B96" t="s">
        <v>78</v>
      </c>
      <c r="C96" t="s">
        <v>83</v>
      </c>
      <c r="D96">
        <v>7</v>
      </c>
      <c r="E96" t="s">
        <v>757</v>
      </c>
      <c r="F96" t="s">
        <v>92</v>
      </c>
      <c r="G96" t="s">
        <v>93</v>
      </c>
      <c r="H96">
        <v>150</v>
      </c>
      <c r="I96">
        <v>40</v>
      </c>
      <c r="J96">
        <v>0</v>
      </c>
      <c r="K96">
        <v>7.7</v>
      </c>
    </row>
    <row r="97" spans="1:11" hidden="1" x14ac:dyDescent="0.25">
      <c r="A97">
        <v>2</v>
      </c>
      <c r="B97" t="s">
        <v>78</v>
      </c>
      <c r="C97" t="s">
        <v>81</v>
      </c>
      <c r="D97">
        <v>5</v>
      </c>
      <c r="E97" t="s">
        <v>757</v>
      </c>
      <c r="F97" t="s">
        <v>94</v>
      </c>
      <c r="G97" t="s">
        <v>95</v>
      </c>
      <c r="H97">
        <v>16.239999999999998</v>
      </c>
      <c r="I97">
        <v>7</v>
      </c>
      <c r="J97">
        <v>0.3</v>
      </c>
      <c r="K97">
        <v>3.93</v>
      </c>
    </row>
    <row r="98" spans="1:11" hidden="1" x14ac:dyDescent="0.25">
      <c r="A98">
        <v>2</v>
      </c>
      <c r="B98" t="s">
        <v>78</v>
      </c>
      <c r="C98" t="s">
        <v>83</v>
      </c>
      <c r="D98">
        <v>7</v>
      </c>
      <c r="E98" t="s">
        <v>757</v>
      </c>
      <c r="F98" t="s">
        <v>94</v>
      </c>
      <c r="G98" t="s">
        <v>95</v>
      </c>
      <c r="H98">
        <v>16.239999999999998</v>
      </c>
      <c r="I98">
        <v>7</v>
      </c>
      <c r="J98">
        <v>0.3</v>
      </c>
      <c r="K98">
        <v>3.17</v>
      </c>
    </row>
    <row r="99" spans="1:11" hidden="1" x14ac:dyDescent="0.25">
      <c r="A99">
        <v>2</v>
      </c>
      <c r="B99" t="s">
        <v>78</v>
      </c>
      <c r="C99" t="s">
        <v>81</v>
      </c>
      <c r="D99">
        <v>5</v>
      </c>
      <c r="E99" t="s">
        <v>757</v>
      </c>
      <c r="F99" t="s">
        <v>96</v>
      </c>
      <c r="G99" t="s">
        <v>95</v>
      </c>
      <c r="H99">
        <v>16.09</v>
      </c>
      <c r="I99">
        <v>8</v>
      </c>
      <c r="J99">
        <v>0.5</v>
      </c>
      <c r="K99">
        <v>3.55</v>
      </c>
    </row>
    <row r="100" spans="1:11" hidden="1" x14ac:dyDescent="0.25">
      <c r="A100">
        <v>2</v>
      </c>
      <c r="B100" t="s">
        <v>78</v>
      </c>
      <c r="C100" t="s">
        <v>83</v>
      </c>
      <c r="D100">
        <v>7</v>
      </c>
      <c r="E100" t="s">
        <v>757</v>
      </c>
      <c r="F100" t="s">
        <v>96</v>
      </c>
      <c r="G100" t="s">
        <v>95</v>
      </c>
      <c r="H100">
        <v>16.09</v>
      </c>
      <c r="I100">
        <v>8</v>
      </c>
      <c r="J100">
        <v>0.5</v>
      </c>
      <c r="K100">
        <v>3</v>
      </c>
    </row>
    <row r="101" spans="1:11" hidden="1" x14ac:dyDescent="0.25">
      <c r="A101">
        <v>2</v>
      </c>
      <c r="B101" t="s">
        <v>78</v>
      </c>
      <c r="C101" t="s">
        <v>81</v>
      </c>
      <c r="D101">
        <v>5</v>
      </c>
      <c r="E101" t="s">
        <v>757</v>
      </c>
      <c r="F101" t="s">
        <v>97</v>
      </c>
      <c r="G101" t="s">
        <v>95</v>
      </c>
      <c r="H101">
        <v>1.25</v>
      </c>
      <c r="I101">
        <v>0.7</v>
      </c>
      <c r="J101">
        <v>0.05</v>
      </c>
      <c r="K101">
        <v>0.25</v>
      </c>
    </row>
    <row r="102" spans="1:11" hidden="1" x14ac:dyDescent="0.25">
      <c r="A102">
        <v>2</v>
      </c>
      <c r="B102" t="s">
        <v>78</v>
      </c>
      <c r="C102" t="s">
        <v>83</v>
      </c>
      <c r="D102">
        <v>7</v>
      </c>
      <c r="E102" t="s">
        <v>757</v>
      </c>
      <c r="F102" t="s">
        <v>97</v>
      </c>
      <c r="G102" t="s">
        <v>95</v>
      </c>
      <c r="H102">
        <v>1.25</v>
      </c>
      <c r="I102">
        <v>0.7</v>
      </c>
      <c r="J102">
        <v>0.05</v>
      </c>
      <c r="K102">
        <v>0.21</v>
      </c>
    </row>
    <row r="103" spans="1:11" x14ac:dyDescent="0.25">
      <c r="A103">
        <v>2</v>
      </c>
      <c r="B103" t="s">
        <v>78</v>
      </c>
      <c r="C103" t="s">
        <v>79</v>
      </c>
      <c r="D103">
        <v>4</v>
      </c>
      <c r="E103" t="s">
        <v>765</v>
      </c>
      <c r="F103" t="s">
        <v>98</v>
      </c>
      <c r="H103">
        <v>1</v>
      </c>
      <c r="I103">
        <v>2.5</v>
      </c>
      <c r="J103">
        <v>5</v>
      </c>
      <c r="K103">
        <v>4.5</v>
      </c>
    </row>
    <row r="104" spans="1:11" x14ac:dyDescent="0.25">
      <c r="A104">
        <v>2</v>
      </c>
      <c r="B104" t="s">
        <v>78</v>
      </c>
      <c r="C104" t="s">
        <v>81</v>
      </c>
      <c r="D104">
        <v>5</v>
      </c>
      <c r="E104" t="s">
        <v>765</v>
      </c>
      <c r="F104" t="s">
        <v>98</v>
      </c>
      <c r="H104">
        <v>1</v>
      </c>
      <c r="I104">
        <v>2.5</v>
      </c>
      <c r="J104">
        <v>5</v>
      </c>
      <c r="K104">
        <v>4.5</v>
      </c>
    </row>
    <row r="105" spans="1:11" x14ac:dyDescent="0.25">
      <c r="A105">
        <v>2</v>
      </c>
      <c r="B105" t="s">
        <v>78</v>
      </c>
      <c r="C105" t="s">
        <v>82</v>
      </c>
      <c r="D105">
        <v>6</v>
      </c>
      <c r="E105" t="s">
        <v>765</v>
      </c>
      <c r="F105" t="s">
        <v>98</v>
      </c>
      <c r="H105">
        <v>1</v>
      </c>
      <c r="I105">
        <v>2.5</v>
      </c>
      <c r="J105">
        <v>5</v>
      </c>
      <c r="K105">
        <v>4.4000000000000004</v>
      </c>
    </row>
    <row r="106" spans="1:11" x14ac:dyDescent="0.25">
      <c r="A106">
        <v>2</v>
      </c>
      <c r="B106" t="s">
        <v>78</v>
      </c>
      <c r="C106" t="s">
        <v>83</v>
      </c>
      <c r="D106">
        <v>7</v>
      </c>
      <c r="E106" t="s">
        <v>765</v>
      </c>
      <c r="F106" t="s">
        <v>98</v>
      </c>
      <c r="H106">
        <v>1</v>
      </c>
      <c r="I106">
        <v>2.5</v>
      </c>
      <c r="J106">
        <v>5</v>
      </c>
      <c r="K106">
        <v>4.33</v>
      </c>
    </row>
    <row r="107" spans="1:11" x14ac:dyDescent="0.25">
      <c r="A107">
        <v>2</v>
      </c>
      <c r="B107" t="s">
        <v>78</v>
      </c>
      <c r="C107" t="s">
        <v>84</v>
      </c>
      <c r="D107">
        <v>8</v>
      </c>
      <c r="E107" t="s">
        <v>765</v>
      </c>
      <c r="F107" t="s">
        <v>98</v>
      </c>
      <c r="H107">
        <v>1</v>
      </c>
      <c r="I107">
        <v>2.5</v>
      </c>
      <c r="J107">
        <v>5</v>
      </c>
      <c r="K107">
        <v>4.5</v>
      </c>
    </row>
    <row r="108" spans="1:11" x14ac:dyDescent="0.25">
      <c r="A108">
        <v>2</v>
      </c>
      <c r="B108" t="s">
        <v>78</v>
      </c>
      <c r="C108" t="s">
        <v>79</v>
      </c>
      <c r="D108">
        <v>4</v>
      </c>
      <c r="E108" t="s">
        <v>766</v>
      </c>
      <c r="F108" t="s">
        <v>99</v>
      </c>
      <c r="H108">
        <v>1</v>
      </c>
      <c r="I108">
        <v>2.5</v>
      </c>
      <c r="J108">
        <v>5</v>
      </c>
      <c r="K108">
        <v>3.37</v>
      </c>
    </row>
    <row r="109" spans="1:11" x14ac:dyDescent="0.25">
      <c r="A109">
        <v>2</v>
      </c>
      <c r="B109" t="s">
        <v>78</v>
      </c>
      <c r="C109" t="s">
        <v>81</v>
      </c>
      <c r="D109">
        <v>5</v>
      </c>
      <c r="E109" t="s">
        <v>766</v>
      </c>
      <c r="F109" t="s">
        <v>99</v>
      </c>
      <c r="H109">
        <v>1</v>
      </c>
      <c r="I109">
        <v>2.5</v>
      </c>
      <c r="J109">
        <v>5</v>
      </c>
      <c r="K109">
        <v>3.36</v>
      </c>
    </row>
    <row r="110" spans="1:11" x14ac:dyDescent="0.25">
      <c r="A110">
        <v>2</v>
      </c>
      <c r="B110" t="s">
        <v>78</v>
      </c>
      <c r="C110" t="s">
        <v>79</v>
      </c>
      <c r="D110">
        <v>4</v>
      </c>
      <c r="E110" t="s">
        <v>768</v>
      </c>
      <c r="F110" t="s">
        <v>100</v>
      </c>
      <c r="H110">
        <v>1</v>
      </c>
      <c r="I110">
        <v>2.5</v>
      </c>
      <c r="J110">
        <v>5</v>
      </c>
      <c r="K110">
        <v>3.73</v>
      </c>
    </row>
    <row r="111" spans="1:11" x14ac:dyDescent="0.25">
      <c r="A111">
        <v>2</v>
      </c>
      <c r="B111" t="s">
        <v>78</v>
      </c>
      <c r="C111" t="s">
        <v>81</v>
      </c>
      <c r="D111">
        <v>5</v>
      </c>
      <c r="E111" t="s">
        <v>768</v>
      </c>
      <c r="F111" t="s">
        <v>100</v>
      </c>
      <c r="H111">
        <v>1</v>
      </c>
      <c r="I111">
        <v>2.5</v>
      </c>
      <c r="J111">
        <v>5</v>
      </c>
      <c r="K111">
        <v>3.46</v>
      </c>
    </row>
    <row r="112" spans="1:11" x14ac:dyDescent="0.25">
      <c r="A112">
        <v>2</v>
      </c>
      <c r="B112" t="s">
        <v>78</v>
      </c>
      <c r="C112" t="s">
        <v>82</v>
      </c>
      <c r="D112">
        <v>6</v>
      </c>
      <c r="E112" t="s">
        <v>768</v>
      </c>
      <c r="F112" t="s">
        <v>100</v>
      </c>
      <c r="H112">
        <v>1</v>
      </c>
      <c r="I112">
        <v>2.5</v>
      </c>
      <c r="J112">
        <v>5</v>
      </c>
      <c r="K112">
        <v>3.42</v>
      </c>
    </row>
    <row r="113" spans="1:11" x14ac:dyDescent="0.25">
      <c r="A113">
        <v>2</v>
      </c>
      <c r="B113" t="s">
        <v>78</v>
      </c>
      <c r="C113" t="s">
        <v>83</v>
      </c>
      <c r="D113">
        <v>7</v>
      </c>
      <c r="E113" t="s">
        <v>768</v>
      </c>
      <c r="F113" t="s">
        <v>100</v>
      </c>
      <c r="H113">
        <v>1</v>
      </c>
      <c r="I113">
        <v>2.5</v>
      </c>
      <c r="J113">
        <v>5</v>
      </c>
      <c r="K113">
        <v>3.47</v>
      </c>
    </row>
    <row r="114" spans="1:11" x14ac:dyDescent="0.25">
      <c r="A114">
        <v>2</v>
      </c>
      <c r="B114" t="s">
        <v>78</v>
      </c>
      <c r="C114" t="s">
        <v>84</v>
      </c>
      <c r="D114">
        <v>8</v>
      </c>
      <c r="E114" t="s">
        <v>768</v>
      </c>
      <c r="F114" t="s">
        <v>100</v>
      </c>
      <c r="H114">
        <v>1</v>
      </c>
      <c r="I114">
        <v>2.5</v>
      </c>
      <c r="J114">
        <v>5</v>
      </c>
      <c r="K114">
        <v>3.21</v>
      </c>
    </row>
    <row r="115" spans="1:11" x14ac:dyDescent="0.25">
      <c r="A115">
        <v>2</v>
      </c>
      <c r="B115" t="s">
        <v>78</v>
      </c>
      <c r="C115" t="s">
        <v>79</v>
      </c>
      <c r="D115">
        <v>4</v>
      </c>
      <c r="E115" t="s">
        <v>8</v>
      </c>
      <c r="F115" t="s">
        <v>101</v>
      </c>
      <c r="H115">
        <v>1</v>
      </c>
      <c r="I115">
        <v>2.5</v>
      </c>
      <c r="J115">
        <v>5</v>
      </c>
      <c r="K115">
        <v>2.79</v>
      </c>
    </row>
    <row r="116" spans="1:11" x14ac:dyDescent="0.25">
      <c r="A116">
        <v>2</v>
      </c>
      <c r="B116" t="s">
        <v>78</v>
      </c>
      <c r="C116" t="s">
        <v>81</v>
      </c>
      <c r="D116">
        <v>5</v>
      </c>
      <c r="E116" t="s">
        <v>8</v>
      </c>
      <c r="F116" t="s">
        <v>101</v>
      </c>
      <c r="H116">
        <v>1</v>
      </c>
      <c r="I116">
        <v>2.5</v>
      </c>
      <c r="J116">
        <v>5</v>
      </c>
      <c r="K116">
        <v>3.8</v>
      </c>
    </row>
    <row r="117" spans="1:11" x14ac:dyDescent="0.25">
      <c r="A117">
        <v>2</v>
      </c>
      <c r="B117" t="s">
        <v>78</v>
      </c>
      <c r="C117" t="s">
        <v>82</v>
      </c>
      <c r="D117">
        <v>6</v>
      </c>
      <c r="E117" t="s">
        <v>8</v>
      </c>
      <c r="F117" t="s">
        <v>101</v>
      </c>
      <c r="H117">
        <v>1</v>
      </c>
      <c r="I117">
        <v>2.5</v>
      </c>
      <c r="J117">
        <v>5</v>
      </c>
      <c r="K117">
        <v>3.71</v>
      </c>
    </row>
    <row r="118" spans="1:11" x14ac:dyDescent="0.25">
      <c r="A118">
        <v>2</v>
      </c>
      <c r="B118" t="s">
        <v>78</v>
      </c>
      <c r="C118" t="s">
        <v>83</v>
      </c>
      <c r="D118">
        <v>7</v>
      </c>
      <c r="E118" t="s">
        <v>8</v>
      </c>
      <c r="F118" t="s">
        <v>101</v>
      </c>
      <c r="H118">
        <v>1</v>
      </c>
      <c r="I118">
        <v>2.5</v>
      </c>
      <c r="J118">
        <v>5</v>
      </c>
      <c r="K118">
        <v>3.88</v>
      </c>
    </row>
    <row r="119" spans="1:11" x14ac:dyDescent="0.25">
      <c r="A119">
        <v>2</v>
      </c>
      <c r="B119" t="s">
        <v>78</v>
      </c>
      <c r="C119" t="s">
        <v>84</v>
      </c>
      <c r="D119">
        <v>8</v>
      </c>
      <c r="E119" t="s">
        <v>8</v>
      </c>
      <c r="F119" t="s">
        <v>101</v>
      </c>
      <c r="H119">
        <v>1</v>
      </c>
      <c r="I119">
        <v>2.5</v>
      </c>
      <c r="J119">
        <v>5</v>
      </c>
      <c r="K119">
        <v>4.29</v>
      </c>
    </row>
    <row r="120" spans="1:11" x14ac:dyDescent="0.25">
      <c r="A120">
        <v>2</v>
      </c>
      <c r="B120" t="s">
        <v>78</v>
      </c>
      <c r="C120" t="s">
        <v>85</v>
      </c>
      <c r="D120">
        <v>2</v>
      </c>
      <c r="E120" t="s">
        <v>8</v>
      </c>
      <c r="F120" t="s">
        <v>101</v>
      </c>
      <c r="H120">
        <v>1</v>
      </c>
      <c r="I120">
        <v>2.5</v>
      </c>
      <c r="J120">
        <v>5</v>
      </c>
      <c r="K120">
        <v>3.5</v>
      </c>
    </row>
    <row r="121" spans="1:11" x14ac:dyDescent="0.25">
      <c r="A121">
        <v>2</v>
      </c>
      <c r="B121" t="s">
        <v>78</v>
      </c>
      <c r="C121" t="s">
        <v>79</v>
      </c>
      <c r="D121">
        <v>4</v>
      </c>
      <c r="E121" t="s">
        <v>31</v>
      </c>
      <c r="F121" t="s">
        <v>102</v>
      </c>
      <c r="H121">
        <v>1</v>
      </c>
      <c r="I121">
        <v>2.5</v>
      </c>
      <c r="J121">
        <v>5</v>
      </c>
      <c r="K121">
        <v>3.83</v>
      </c>
    </row>
    <row r="122" spans="1:11" x14ac:dyDescent="0.25">
      <c r="A122">
        <v>2</v>
      </c>
      <c r="B122" t="s">
        <v>78</v>
      </c>
      <c r="C122" t="s">
        <v>81</v>
      </c>
      <c r="D122">
        <v>5</v>
      </c>
      <c r="E122" t="s">
        <v>31</v>
      </c>
      <c r="F122" t="s">
        <v>102</v>
      </c>
      <c r="H122">
        <v>1</v>
      </c>
      <c r="I122">
        <v>2.5</v>
      </c>
      <c r="J122">
        <v>5</v>
      </c>
      <c r="K122">
        <v>3.71</v>
      </c>
    </row>
    <row r="123" spans="1:11" x14ac:dyDescent="0.25">
      <c r="A123">
        <v>2</v>
      </c>
      <c r="B123" t="s">
        <v>78</v>
      </c>
      <c r="C123" t="s">
        <v>82</v>
      </c>
      <c r="D123">
        <v>6</v>
      </c>
      <c r="E123" t="s">
        <v>31</v>
      </c>
      <c r="F123" t="s">
        <v>102</v>
      </c>
      <c r="H123">
        <v>1</v>
      </c>
      <c r="I123">
        <v>2.5</v>
      </c>
      <c r="J123">
        <v>5</v>
      </c>
      <c r="K123">
        <v>2.62</v>
      </c>
    </row>
    <row r="124" spans="1:11" x14ac:dyDescent="0.25">
      <c r="A124">
        <v>2</v>
      </c>
      <c r="B124" t="s">
        <v>78</v>
      </c>
      <c r="C124" t="s">
        <v>83</v>
      </c>
      <c r="D124">
        <v>7</v>
      </c>
      <c r="E124" t="s">
        <v>31</v>
      </c>
      <c r="F124" t="s">
        <v>102</v>
      </c>
      <c r="H124">
        <v>1</v>
      </c>
      <c r="I124">
        <v>2.5</v>
      </c>
      <c r="J124">
        <v>5</v>
      </c>
      <c r="K124">
        <v>1.25</v>
      </c>
    </row>
    <row r="125" spans="1:11" x14ac:dyDescent="0.25">
      <c r="A125">
        <v>2</v>
      </c>
      <c r="B125" t="s">
        <v>78</v>
      </c>
      <c r="C125" t="s">
        <v>84</v>
      </c>
      <c r="D125">
        <v>8</v>
      </c>
      <c r="E125" t="s">
        <v>31</v>
      </c>
      <c r="F125" t="s">
        <v>102</v>
      </c>
      <c r="H125">
        <v>1</v>
      </c>
      <c r="I125">
        <v>2.5</v>
      </c>
      <c r="J125">
        <v>5</v>
      </c>
      <c r="K125">
        <v>1</v>
      </c>
    </row>
    <row r="126" spans="1:11" x14ac:dyDescent="0.25">
      <c r="A126">
        <v>2</v>
      </c>
      <c r="B126" t="s">
        <v>78</v>
      </c>
      <c r="C126" t="s">
        <v>85</v>
      </c>
      <c r="D126">
        <v>2</v>
      </c>
      <c r="E126" t="s">
        <v>31</v>
      </c>
      <c r="F126" t="s">
        <v>102</v>
      </c>
      <c r="H126">
        <v>1</v>
      </c>
      <c r="I126">
        <v>2.5</v>
      </c>
      <c r="J126">
        <v>5</v>
      </c>
      <c r="K126">
        <v>4.22</v>
      </c>
    </row>
    <row r="127" spans="1:11" x14ac:dyDescent="0.25">
      <c r="A127">
        <v>2</v>
      </c>
      <c r="B127" t="s">
        <v>78</v>
      </c>
      <c r="C127" t="s">
        <v>79</v>
      </c>
      <c r="D127">
        <v>4</v>
      </c>
      <c r="E127" t="s">
        <v>20</v>
      </c>
      <c r="F127" t="s">
        <v>103</v>
      </c>
      <c r="H127">
        <v>1</v>
      </c>
      <c r="I127">
        <v>2.5</v>
      </c>
      <c r="J127">
        <v>5</v>
      </c>
      <c r="K127">
        <v>1.48</v>
      </c>
    </row>
    <row r="128" spans="1:11" x14ac:dyDescent="0.25">
      <c r="A128">
        <v>2</v>
      </c>
      <c r="B128" t="s">
        <v>78</v>
      </c>
      <c r="C128" t="s">
        <v>81</v>
      </c>
      <c r="D128">
        <v>5</v>
      </c>
      <c r="E128" t="s">
        <v>20</v>
      </c>
      <c r="F128" t="s">
        <v>103</v>
      </c>
      <c r="H128">
        <v>1</v>
      </c>
      <c r="I128">
        <v>2.5</v>
      </c>
      <c r="J128">
        <v>5</v>
      </c>
      <c r="K128">
        <v>2.52</v>
      </c>
    </row>
    <row r="129" spans="1:11" x14ac:dyDescent="0.25">
      <c r="A129">
        <v>2</v>
      </c>
      <c r="B129" t="s">
        <v>78</v>
      </c>
      <c r="C129" t="s">
        <v>82</v>
      </c>
      <c r="D129">
        <v>6</v>
      </c>
      <c r="E129" t="s">
        <v>20</v>
      </c>
      <c r="F129" t="s">
        <v>103</v>
      </c>
      <c r="H129">
        <v>1</v>
      </c>
      <c r="I129">
        <v>2.5</v>
      </c>
      <c r="J129">
        <v>5</v>
      </c>
      <c r="K129">
        <v>2.14</v>
      </c>
    </row>
    <row r="130" spans="1:11" x14ac:dyDescent="0.25">
      <c r="A130">
        <v>2</v>
      </c>
      <c r="B130" t="s">
        <v>78</v>
      </c>
      <c r="C130" t="s">
        <v>83</v>
      </c>
      <c r="D130">
        <v>7</v>
      </c>
      <c r="E130" t="s">
        <v>20</v>
      </c>
      <c r="F130" t="s">
        <v>103</v>
      </c>
      <c r="H130">
        <v>1</v>
      </c>
      <c r="I130">
        <v>2.5</v>
      </c>
      <c r="J130">
        <v>5</v>
      </c>
      <c r="K130">
        <v>2.38</v>
      </c>
    </row>
    <row r="131" spans="1:11" x14ac:dyDescent="0.25">
      <c r="A131">
        <v>2</v>
      </c>
      <c r="B131" t="s">
        <v>78</v>
      </c>
      <c r="C131" t="s">
        <v>84</v>
      </c>
      <c r="D131">
        <v>8</v>
      </c>
      <c r="E131" t="s">
        <v>20</v>
      </c>
      <c r="F131" t="s">
        <v>103</v>
      </c>
      <c r="H131">
        <v>1</v>
      </c>
      <c r="I131">
        <v>2.5</v>
      </c>
      <c r="J131">
        <v>5</v>
      </c>
      <c r="K131">
        <v>2.25</v>
      </c>
    </row>
    <row r="132" spans="1:11" x14ac:dyDescent="0.25">
      <c r="A132">
        <v>2</v>
      </c>
      <c r="B132" t="s">
        <v>78</v>
      </c>
      <c r="C132" t="s">
        <v>85</v>
      </c>
      <c r="D132">
        <v>2</v>
      </c>
      <c r="E132" t="s">
        <v>20</v>
      </c>
      <c r="F132" t="s">
        <v>103</v>
      </c>
      <c r="H132">
        <v>1</v>
      </c>
      <c r="I132">
        <v>2.5</v>
      </c>
      <c r="J132">
        <v>5</v>
      </c>
      <c r="K132">
        <v>1.63</v>
      </c>
    </row>
    <row r="133" spans="1:11" x14ac:dyDescent="0.25">
      <c r="A133">
        <v>2</v>
      </c>
      <c r="B133" t="s">
        <v>78</v>
      </c>
      <c r="C133" t="s">
        <v>104</v>
      </c>
      <c r="D133">
        <v>1</v>
      </c>
      <c r="E133" t="s">
        <v>8</v>
      </c>
      <c r="F133" t="s">
        <v>105</v>
      </c>
      <c r="H133">
        <v>1</v>
      </c>
      <c r="I133">
        <v>0.3</v>
      </c>
      <c r="J133">
        <v>0</v>
      </c>
      <c r="K133">
        <v>0.12032490190406793</v>
      </c>
    </row>
    <row r="134" spans="1:11" x14ac:dyDescent="0.25">
      <c r="A134">
        <v>2</v>
      </c>
      <c r="B134" t="s">
        <v>78</v>
      </c>
      <c r="C134" t="s">
        <v>104</v>
      </c>
      <c r="D134">
        <v>1</v>
      </c>
      <c r="E134" t="s">
        <v>8</v>
      </c>
      <c r="F134" t="s">
        <v>106</v>
      </c>
      <c r="H134">
        <v>3</v>
      </c>
      <c r="I134">
        <v>1</v>
      </c>
      <c r="J134">
        <v>0</v>
      </c>
      <c r="K134">
        <v>0.62250000000000005</v>
      </c>
    </row>
    <row r="135" spans="1:11" x14ac:dyDescent="0.25">
      <c r="A135">
        <v>2</v>
      </c>
      <c r="B135" t="s">
        <v>78</v>
      </c>
      <c r="C135" t="s">
        <v>104</v>
      </c>
      <c r="D135">
        <v>1</v>
      </c>
      <c r="E135" t="s">
        <v>8</v>
      </c>
      <c r="F135" t="s">
        <v>107</v>
      </c>
      <c r="H135">
        <v>1</v>
      </c>
      <c r="I135">
        <v>0.19</v>
      </c>
      <c r="J135">
        <v>0</v>
      </c>
      <c r="K135">
        <v>0.1875</v>
      </c>
    </row>
    <row r="136" spans="1:11" x14ac:dyDescent="0.25">
      <c r="A136">
        <v>2</v>
      </c>
      <c r="B136" t="s">
        <v>78</v>
      </c>
      <c r="C136" t="s">
        <v>104</v>
      </c>
      <c r="D136">
        <v>1</v>
      </c>
      <c r="E136" t="s">
        <v>8</v>
      </c>
      <c r="F136" t="s">
        <v>108</v>
      </c>
      <c r="H136">
        <v>1</v>
      </c>
      <c r="I136">
        <v>0.17</v>
      </c>
      <c r="J136">
        <v>0</v>
      </c>
      <c r="K136">
        <v>0.26724999999999999</v>
      </c>
    </row>
    <row r="137" spans="1:11" x14ac:dyDescent="0.25">
      <c r="A137">
        <v>2</v>
      </c>
      <c r="B137" t="s">
        <v>78</v>
      </c>
      <c r="C137" t="s">
        <v>104</v>
      </c>
      <c r="D137">
        <v>1</v>
      </c>
      <c r="E137" t="s">
        <v>8</v>
      </c>
      <c r="F137" t="s">
        <v>109</v>
      </c>
      <c r="H137">
        <v>1</v>
      </c>
      <c r="I137">
        <v>0.17</v>
      </c>
      <c r="J137">
        <v>0</v>
      </c>
      <c r="K137">
        <v>0.15</v>
      </c>
    </row>
    <row r="138" spans="1:11" x14ac:dyDescent="0.25">
      <c r="A138">
        <v>2</v>
      </c>
      <c r="B138" t="s">
        <v>78</v>
      </c>
      <c r="C138" t="s">
        <v>104</v>
      </c>
      <c r="D138">
        <v>1</v>
      </c>
      <c r="E138" t="s">
        <v>8</v>
      </c>
      <c r="F138" t="s">
        <v>110</v>
      </c>
      <c r="H138">
        <v>1</v>
      </c>
      <c r="I138">
        <v>0.27</v>
      </c>
      <c r="J138">
        <v>0</v>
      </c>
      <c r="K138">
        <v>0.375</v>
      </c>
    </row>
    <row r="139" spans="1:11" x14ac:dyDescent="0.25">
      <c r="A139">
        <v>2</v>
      </c>
      <c r="B139" t="s">
        <v>78</v>
      </c>
      <c r="C139" t="s">
        <v>104</v>
      </c>
      <c r="D139">
        <v>1</v>
      </c>
      <c r="E139" t="s">
        <v>8</v>
      </c>
      <c r="F139" t="s">
        <v>111</v>
      </c>
      <c r="H139">
        <v>1</v>
      </c>
      <c r="I139">
        <v>0.24</v>
      </c>
      <c r="J139">
        <v>0</v>
      </c>
      <c r="K139">
        <v>0.70700000000000007</v>
      </c>
    </row>
    <row r="140" spans="1:11" x14ac:dyDescent="0.25">
      <c r="A140">
        <v>2</v>
      </c>
      <c r="B140" t="s">
        <v>78</v>
      </c>
      <c r="C140" t="s">
        <v>104</v>
      </c>
      <c r="D140">
        <v>1</v>
      </c>
      <c r="E140" t="s">
        <v>8</v>
      </c>
      <c r="F140" t="s">
        <v>112</v>
      </c>
      <c r="H140">
        <v>1</v>
      </c>
      <c r="I140">
        <v>0.27</v>
      </c>
      <c r="J140">
        <v>0</v>
      </c>
      <c r="K140">
        <v>0.5575</v>
      </c>
    </row>
    <row r="141" spans="1:11" x14ac:dyDescent="0.25">
      <c r="A141">
        <v>2</v>
      </c>
      <c r="B141" t="s">
        <v>78</v>
      </c>
      <c r="C141" t="s">
        <v>104</v>
      </c>
      <c r="D141">
        <v>1</v>
      </c>
      <c r="E141" t="s">
        <v>8</v>
      </c>
      <c r="F141" t="s">
        <v>113</v>
      </c>
      <c r="H141">
        <v>1</v>
      </c>
      <c r="I141">
        <v>0.13</v>
      </c>
      <c r="J141">
        <v>0</v>
      </c>
      <c r="K141">
        <v>0.14900000000000002</v>
      </c>
    </row>
    <row r="142" spans="1:11" x14ac:dyDescent="0.25">
      <c r="A142">
        <v>2</v>
      </c>
      <c r="B142" t="s">
        <v>78</v>
      </c>
      <c r="C142" t="s">
        <v>104</v>
      </c>
      <c r="D142">
        <v>1</v>
      </c>
      <c r="E142" t="s">
        <v>8</v>
      </c>
      <c r="F142" t="s">
        <v>114</v>
      </c>
      <c r="H142">
        <v>1</v>
      </c>
      <c r="I142">
        <v>0.22</v>
      </c>
      <c r="J142">
        <v>0</v>
      </c>
      <c r="K142">
        <v>0.21725</v>
      </c>
    </row>
    <row r="143" spans="1:11" x14ac:dyDescent="0.25">
      <c r="A143">
        <v>2</v>
      </c>
      <c r="B143" t="s">
        <v>78</v>
      </c>
      <c r="C143" t="s">
        <v>104</v>
      </c>
      <c r="D143">
        <v>1</v>
      </c>
      <c r="E143" t="s">
        <v>8</v>
      </c>
      <c r="F143" t="s">
        <v>115</v>
      </c>
      <c r="H143">
        <v>1</v>
      </c>
      <c r="I143">
        <v>0.3</v>
      </c>
      <c r="J143">
        <v>0</v>
      </c>
      <c r="K143">
        <v>0.1215</v>
      </c>
    </row>
    <row r="144" spans="1:11" x14ac:dyDescent="0.25">
      <c r="A144">
        <v>2</v>
      </c>
      <c r="B144" t="s">
        <v>78</v>
      </c>
      <c r="C144" t="s">
        <v>104</v>
      </c>
      <c r="D144">
        <v>1</v>
      </c>
      <c r="E144" t="s">
        <v>8</v>
      </c>
      <c r="F144" t="s">
        <v>116</v>
      </c>
      <c r="H144">
        <v>1</v>
      </c>
      <c r="I144">
        <v>0.14860000000000001</v>
      </c>
      <c r="J144">
        <v>0</v>
      </c>
      <c r="K144">
        <v>7.8874734661800006E-2</v>
      </c>
    </row>
    <row r="145" spans="1:11" x14ac:dyDescent="0.25">
      <c r="A145">
        <v>2</v>
      </c>
      <c r="B145" t="s">
        <v>78</v>
      </c>
      <c r="C145" t="s">
        <v>104</v>
      </c>
      <c r="D145">
        <v>1</v>
      </c>
      <c r="E145" t="s">
        <v>8</v>
      </c>
      <c r="F145" t="s">
        <v>117</v>
      </c>
      <c r="H145">
        <v>1</v>
      </c>
      <c r="I145">
        <v>0.30250000000000016</v>
      </c>
      <c r="J145">
        <v>0</v>
      </c>
      <c r="K145">
        <v>0.108</v>
      </c>
    </row>
    <row r="146" spans="1:11" x14ac:dyDescent="0.25">
      <c r="A146">
        <v>2</v>
      </c>
      <c r="B146" t="s">
        <v>78</v>
      </c>
      <c r="C146" t="s">
        <v>104</v>
      </c>
      <c r="D146">
        <v>1</v>
      </c>
      <c r="E146" t="s">
        <v>8</v>
      </c>
      <c r="F146" t="s">
        <v>118</v>
      </c>
      <c r="G146" t="s">
        <v>25</v>
      </c>
      <c r="H146">
        <v>0</v>
      </c>
      <c r="I146">
        <v>50</v>
      </c>
      <c r="J146">
        <v>100</v>
      </c>
      <c r="K146">
        <v>99.99</v>
      </c>
    </row>
    <row r="147" spans="1:11" x14ac:dyDescent="0.25">
      <c r="A147">
        <v>2</v>
      </c>
      <c r="B147" t="s">
        <v>78</v>
      </c>
      <c r="C147" t="s">
        <v>104</v>
      </c>
      <c r="D147">
        <v>1</v>
      </c>
      <c r="E147" t="s">
        <v>8</v>
      </c>
      <c r="F147" t="s">
        <v>119</v>
      </c>
      <c r="G147" t="s">
        <v>25</v>
      </c>
      <c r="H147">
        <v>0</v>
      </c>
      <c r="I147">
        <v>50</v>
      </c>
      <c r="J147">
        <v>100</v>
      </c>
      <c r="K147">
        <v>46.440000000000005</v>
      </c>
    </row>
    <row r="148" spans="1:11" x14ac:dyDescent="0.25">
      <c r="A148">
        <v>2</v>
      </c>
      <c r="B148" t="s">
        <v>78</v>
      </c>
      <c r="C148" t="s">
        <v>104</v>
      </c>
      <c r="D148">
        <v>1</v>
      </c>
      <c r="E148" t="s">
        <v>8</v>
      </c>
      <c r="F148" t="s">
        <v>120</v>
      </c>
      <c r="G148" t="s">
        <v>25</v>
      </c>
      <c r="H148">
        <v>0</v>
      </c>
      <c r="I148">
        <v>50</v>
      </c>
      <c r="J148">
        <v>100</v>
      </c>
      <c r="K148">
        <v>55.5</v>
      </c>
    </row>
    <row r="149" spans="1:11" x14ac:dyDescent="0.25">
      <c r="A149">
        <v>2</v>
      </c>
      <c r="B149" t="s">
        <v>78</v>
      </c>
      <c r="C149" t="s">
        <v>104</v>
      </c>
      <c r="D149">
        <v>1</v>
      </c>
      <c r="E149" t="s">
        <v>8</v>
      </c>
      <c r="F149" t="s">
        <v>121</v>
      </c>
      <c r="G149" t="s">
        <v>25</v>
      </c>
      <c r="H149">
        <v>0</v>
      </c>
      <c r="I149">
        <v>50</v>
      </c>
      <c r="J149">
        <v>100</v>
      </c>
      <c r="K149">
        <v>99.88</v>
      </c>
    </row>
    <row r="150" spans="1:11" x14ac:dyDescent="0.25">
      <c r="A150">
        <v>2</v>
      </c>
      <c r="B150" t="s">
        <v>78</v>
      </c>
      <c r="C150" t="s">
        <v>104</v>
      </c>
      <c r="D150">
        <v>1</v>
      </c>
      <c r="E150" t="s">
        <v>8</v>
      </c>
      <c r="F150" t="s">
        <v>122</v>
      </c>
      <c r="G150" t="s">
        <v>25</v>
      </c>
      <c r="H150">
        <v>0</v>
      </c>
      <c r="I150">
        <v>50</v>
      </c>
      <c r="J150">
        <v>100</v>
      </c>
      <c r="K150">
        <v>42.839999999999996</v>
      </c>
    </row>
    <row r="151" spans="1:11" x14ac:dyDescent="0.25">
      <c r="A151">
        <v>2</v>
      </c>
      <c r="B151" t="s">
        <v>78</v>
      </c>
      <c r="C151" t="s">
        <v>104</v>
      </c>
      <c r="D151">
        <v>1</v>
      </c>
      <c r="E151" t="s">
        <v>8</v>
      </c>
      <c r="F151" t="s">
        <v>123</v>
      </c>
      <c r="G151" t="s">
        <v>25</v>
      </c>
      <c r="H151">
        <v>0</v>
      </c>
      <c r="I151">
        <v>50</v>
      </c>
      <c r="J151">
        <v>100</v>
      </c>
      <c r="K151">
        <v>16.68</v>
      </c>
    </row>
    <row r="152" spans="1:11" x14ac:dyDescent="0.25">
      <c r="A152">
        <v>2</v>
      </c>
      <c r="B152" t="s">
        <v>78</v>
      </c>
      <c r="C152" t="s">
        <v>104</v>
      </c>
      <c r="D152">
        <v>1</v>
      </c>
      <c r="E152" t="s">
        <v>8</v>
      </c>
      <c r="F152" t="s">
        <v>124</v>
      </c>
      <c r="G152" t="s">
        <v>25</v>
      </c>
      <c r="H152">
        <v>0</v>
      </c>
      <c r="I152">
        <v>50</v>
      </c>
      <c r="J152">
        <v>100</v>
      </c>
      <c r="K152">
        <v>43.8</v>
      </c>
    </row>
    <row r="153" spans="1:11" x14ac:dyDescent="0.25">
      <c r="A153">
        <v>2</v>
      </c>
      <c r="B153" t="s">
        <v>78</v>
      </c>
      <c r="C153" t="s">
        <v>104</v>
      </c>
      <c r="D153">
        <v>1</v>
      </c>
      <c r="E153" t="s">
        <v>8</v>
      </c>
      <c r="F153" t="s">
        <v>125</v>
      </c>
      <c r="G153" t="s">
        <v>25</v>
      </c>
      <c r="H153">
        <v>0</v>
      </c>
      <c r="I153">
        <v>50</v>
      </c>
      <c r="J153">
        <v>100</v>
      </c>
      <c r="K153">
        <v>75.400000000000006</v>
      </c>
    </row>
    <row r="154" spans="1:11" x14ac:dyDescent="0.25">
      <c r="A154">
        <v>2</v>
      </c>
      <c r="B154" t="s">
        <v>78</v>
      </c>
      <c r="C154" t="s">
        <v>104</v>
      </c>
      <c r="D154">
        <v>1</v>
      </c>
      <c r="E154" t="s">
        <v>8</v>
      </c>
      <c r="F154" t="s">
        <v>126</v>
      </c>
      <c r="G154" t="s">
        <v>25</v>
      </c>
      <c r="H154">
        <v>0</v>
      </c>
      <c r="I154">
        <v>50</v>
      </c>
      <c r="J154">
        <v>100</v>
      </c>
      <c r="K154">
        <v>98.25</v>
      </c>
    </row>
    <row r="155" spans="1:11" x14ac:dyDescent="0.25">
      <c r="A155">
        <v>2</v>
      </c>
      <c r="B155" t="s">
        <v>78</v>
      </c>
      <c r="C155" t="s">
        <v>104</v>
      </c>
      <c r="D155">
        <v>1</v>
      </c>
      <c r="E155" t="s">
        <v>8</v>
      </c>
      <c r="F155" t="s">
        <v>127</v>
      </c>
      <c r="G155" t="s">
        <v>10</v>
      </c>
      <c r="H155">
        <v>0</v>
      </c>
      <c r="I155">
        <v>1</v>
      </c>
      <c r="J155">
        <v>3</v>
      </c>
      <c r="K155">
        <v>0.81499999999999995</v>
      </c>
    </row>
    <row r="156" spans="1:11" x14ac:dyDescent="0.25">
      <c r="A156">
        <v>2</v>
      </c>
      <c r="B156" t="s">
        <v>78</v>
      </c>
      <c r="C156" t="s">
        <v>104</v>
      </c>
      <c r="D156">
        <v>1</v>
      </c>
      <c r="E156" t="s">
        <v>8</v>
      </c>
      <c r="F156" t="s">
        <v>128</v>
      </c>
      <c r="G156" t="s">
        <v>10</v>
      </c>
      <c r="H156">
        <v>0</v>
      </c>
      <c r="I156">
        <v>9000</v>
      </c>
      <c r="J156">
        <v>16500</v>
      </c>
      <c r="K156">
        <v>6510.75</v>
      </c>
    </row>
    <row r="157" spans="1:11" x14ac:dyDescent="0.25">
      <c r="A157">
        <v>2</v>
      </c>
      <c r="B157" t="s">
        <v>78</v>
      </c>
      <c r="C157" t="s">
        <v>104</v>
      </c>
      <c r="D157">
        <v>1</v>
      </c>
      <c r="E157" t="s">
        <v>8</v>
      </c>
      <c r="F157" t="s">
        <v>129</v>
      </c>
      <c r="G157" t="s">
        <v>10</v>
      </c>
      <c r="H157">
        <v>0</v>
      </c>
      <c r="I157">
        <v>5333.666666666667</v>
      </c>
      <c r="J157">
        <v>6801</v>
      </c>
      <c r="K157">
        <v>6015</v>
      </c>
    </row>
    <row r="158" spans="1:11" x14ac:dyDescent="0.25">
      <c r="A158">
        <v>2</v>
      </c>
      <c r="B158" t="s">
        <v>78</v>
      </c>
      <c r="C158" t="s">
        <v>104</v>
      </c>
      <c r="D158">
        <v>1</v>
      </c>
      <c r="E158" t="s">
        <v>8</v>
      </c>
      <c r="F158" t="s">
        <v>130</v>
      </c>
      <c r="G158" t="s">
        <v>10</v>
      </c>
      <c r="H158">
        <v>0</v>
      </c>
      <c r="I158">
        <v>1440</v>
      </c>
      <c r="J158">
        <v>2500</v>
      </c>
      <c r="K158">
        <v>1253</v>
      </c>
    </row>
    <row r="159" spans="1:11" x14ac:dyDescent="0.25">
      <c r="A159">
        <v>2</v>
      </c>
      <c r="B159" t="s">
        <v>78</v>
      </c>
      <c r="C159" t="s">
        <v>104</v>
      </c>
      <c r="D159">
        <v>1</v>
      </c>
      <c r="E159" t="s">
        <v>8</v>
      </c>
      <c r="F159" t="s">
        <v>131</v>
      </c>
      <c r="G159" t="s">
        <v>10</v>
      </c>
      <c r="H159">
        <v>0</v>
      </c>
      <c r="I159">
        <v>551266.66666666663</v>
      </c>
      <c r="J159">
        <v>917000</v>
      </c>
      <c r="K159">
        <v>159000</v>
      </c>
    </row>
    <row r="160" spans="1:11" x14ac:dyDescent="0.25">
      <c r="A160">
        <v>2</v>
      </c>
      <c r="B160" t="s">
        <v>78</v>
      </c>
      <c r="C160" t="s">
        <v>104</v>
      </c>
      <c r="D160">
        <v>1</v>
      </c>
      <c r="E160" t="s">
        <v>8</v>
      </c>
      <c r="F160" t="s">
        <v>132</v>
      </c>
      <c r="G160" t="s">
        <v>10</v>
      </c>
      <c r="H160">
        <v>0</v>
      </c>
      <c r="I160">
        <v>1889.7333333333336</v>
      </c>
      <c r="J160">
        <v>4400</v>
      </c>
      <c r="K160">
        <v>1008.75</v>
      </c>
    </row>
    <row r="161" spans="1:11" x14ac:dyDescent="0.25">
      <c r="A161">
        <v>2</v>
      </c>
      <c r="B161" t="s">
        <v>78</v>
      </c>
      <c r="C161" t="s">
        <v>104</v>
      </c>
      <c r="D161">
        <v>1</v>
      </c>
      <c r="E161" t="s">
        <v>8</v>
      </c>
      <c r="F161" t="s">
        <v>133</v>
      </c>
      <c r="G161" t="s">
        <v>134</v>
      </c>
      <c r="H161">
        <v>0</v>
      </c>
      <c r="I161">
        <v>3.36</v>
      </c>
      <c r="J161">
        <v>5.3599999999999994</v>
      </c>
      <c r="K161">
        <v>4.2675000000000001</v>
      </c>
    </row>
    <row r="162" spans="1:11" x14ac:dyDescent="0.25">
      <c r="A162">
        <v>2</v>
      </c>
      <c r="B162" t="s">
        <v>78</v>
      </c>
      <c r="C162" t="s">
        <v>104</v>
      </c>
      <c r="D162">
        <v>1</v>
      </c>
      <c r="E162" t="s">
        <v>8</v>
      </c>
      <c r="F162" t="s">
        <v>135</v>
      </c>
      <c r="G162" t="s">
        <v>10</v>
      </c>
      <c r="H162">
        <v>0</v>
      </c>
      <c r="I162">
        <v>63000</v>
      </c>
      <c r="J162">
        <v>95000</v>
      </c>
      <c r="K162">
        <v>80907.845060592852</v>
      </c>
    </row>
    <row r="163" spans="1:11" x14ac:dyDescent="0.25">
      <c r="A163">
        <v>2</v>
      </c>
      <c r="B163" t="s">
        <v>78</v>
      </c>
      <c r="C163" t="s">
        <v>104</v>
      </c>
      <c r="D163">
        <v>1</v>
      </c>
      <c r="E163" t="s">
        <v>8</v>
      </c>
      <c r="F163" t="s">
        <v>136</v>
      </c>
      <c r="G163" t="s">
        <v>10</v>
      </c>
      <c r="H163">
        <v>0</v>
      </c>
      <c r="I163">
        <v>94133.333333333343</v>
      </c>
      <c r="J163">
        <v>190000</v>
      </c>
      <c r="K163">
        <v>167104.25</v>
      </c>
    </row>
    <row r="164" spans="1:11" x14ac:dyDescent="0.25">
      <c r="A164">
        <v>2</v>
      </c>
      <c r="B164" t="s">
        <v>78</v>
      </c>
      <c r="C164" t="s">
        <v>104</v>
      </c>
      <c r="D164">
        <v>1</v>
      </c>
      <c r="E164" t="s">
        <v>8</v>
      </c>
      <c r="F164" t="s">
        <v>137</v>
      </c>
      <c r="G164" t="s">
        <v>10</v>
      </c>
      <c r="H164">
        <v>0</v>
      </c>
      <c r="I164">
        <v>23666.666666666664</v>
      </c>
      <c r="J164">
        <v>45800</v>
      </c>
      <c r="K164">
        <v>16840</v>
      </c>
    </row>
    <row r="165" spans="1:11" x14ac:dyDescent="0.25">
      <c r="A165">
        <v>2</v>
      </c>
      <c r="B165" t="s">
        <v>78</v>
      </c>
      <c r="C165" t="s">
        <v>104</v>
      </c>
      <c r="D165">
        <v>1</v>
      </c>
      <c r="E165" t="s">
        <v>8</v>
      </c>
      <c r="F165" t="s">
        <v>138</v>
      </c>
      <c r="G165" t="s">
        <v>10</v>
      </c>
      <c r="H165">
        <v>0</v>
      </c>
      <c r="I165">
        <v>2250000</v>
      </c>
      <c r="J165">
        <v>7189000</v>
      </c>
      <c r="K165">
        <v>3740250</v>
      </c>
    </row>
    <row r="166" spans="1:11" x14ac:dyDescent="0.25">
      <c r="A166">
        <v>2</v>
      </c>
      <c r="B166" t="s">
        <v>78</v>
      </c>
      <c r="C166" t="s">
        <v>104</v>
      </c>
      <c r="D166">
        <v>1</v>
      </c>
      <c r="E166" t="s">
        <v>8</v>
      </c>
      <c r="F166" t="s">
        <v>139</v>
      </c>
      <c r="G166" t="s">
        <v>10</v>
      </c>
      <c r="H166">
        <v>0</v>
      </c>
      <c r="I166">
        <v>81110</v>
      </c>
      <c r="J166">
        <v>241383.36</v>
      </c>
      <c r="K166">
        <v>186629.8</v>
      </c>
    </row>
    <row r="167" spans="1:11" x14ac:dyDescent="0.25">
      <c r="A167">
        <v>2</v>
      </c>
      <c r="B167" t="s">
        <v>78</v>
      </c>
      <c r="C167" t="s">
        <v>104</v>
      </c>
      <c r="D167">
        <v>1</v>
      </c>
      <c r="E167" t="s">
        <v>8</v>
      </c>
      <c r="F167" t="s">
        <v>140</v>
      </c>
      <c r="G167" t="s">
        <v>10</v>
      </c>
      <c r="H167">
        <v>0</v>
      </c>
      <c r="I167">
        <v>186435.62704918033</v>
      </c>
      <c r="J167">
        <v>333241</v>
      </c>
      <c r="K167">
        <v>239373.6</v>
      </c>
    </row>
    <row r="168" spans="1:11" x14ac:dyDescent="0.25">
      <c r="A168">
        <v>2</v>
      </c>
      <c r="B168" t="s">
        <v>78</v>
      </c>
      <c r="C168" t="s">
        <v>104</v>
      </c>
      <c r="D168">
        <v>1</v>
      </c>
      <c r="E168" t="s">
        <v>8</v>
      </c>
      <c r="F168" t="s">
        <v>141</v>
      </c>
      <c r="G168" t="s">
        <v>25</v>
      </c>
      <c r="H168">
        <v>0</v>
      </c>
      <c r="I168">
        <v>15</v>
      </c>
      <c r="J168">
        <v>30</v>
      </c>
      <c r="K168">
        <v>13.07</v>
      </c>
    </row>
    <row r="169" spans="1:11" hidden="1" x14ac:dyDescent="0.25">
      <c r="A169">
        <v>2</v>
      </c>
      <c r="B169" t="s">
        <v>78</v>
      </c>
      <c r="C169" t="s">
        <v>79</v>
      </c>
      <c r="D169">
        <v>4</v>
      </c>
      <c r="E169" t="s">
        <v>757</v>
      </c>
      <c r="F169" t="s">
        <v>142</v>
      </c>
      <c r="H169">
        <v>1</v>
      </c>
      <c r="I169">
        <v>0.2</v>
      </c>
      <c r="J169">
        <v>0</v>
      </c>
      <c r="K169">
        <v>3.705E-2</v>
      </c>
    </row>
    <row r="170" spans="1:11" hidden="1" x14ac:dyDescent="0.25">
      <c r="A170">
        <v>2</v>
      </c>
      <c r="B170" t="s">
        <v>78</v>
      </c>
      <c r="C170" t="s">
        <v>81</v>
      </c>
      <c r="D170">
        <v>5</v>
      </c>
      <c r="E170" t="s">
        <v>757</v>
      </c>
      <c r="F170" t="s">
        <v>142</v>
      </c>
      <c r="H170">
        <v>1</v>
      </c>
      <c r="I170">
        <v>0.2</v>
      </c>
      <c r="J170">
        <v>0</v>
      </c>
      <c r="K170">
        <v>1.5333332999999999E-2</v>
      </c>
    </row>
    <row r="171" spans="1:11" hidden="1" x14ac:dyDescent="0.25">
      <c r="A171">
        <v>2</v>
      </c>
      <c r="B171" t="s">
        <v>78</v>
      </c>
      <c r="C171" t="s">
        <v>79</v>
      </c>
      <c r="D171">
        <v>4</v>
      </c>
      <c r="E171" t="s">
        <v>757</v>
      </c>
      <c r="F171" t="s">
        <v>143</v>
      </c>
      <c r="H171">
        <v>1</v>
      </c>
      <c r="I171">
        <v>0.2</v>
      </c>
      <c r="J171">
        <v>0</v>
      </c>
      <c r="K171">
        <v>0.11058333300000001</v>
      </c>
    </row>
    <row r="172" spans="1:11" hidden="1" x14ac:dyDescent="0.25">
      <c r="A172">
        <v>2</v>
      </c>
      <c r="B172" t="s">
        <v>78</v>
      </c>
      <c r="C172" t="s">
        <v>81</v>
      </c>
      <c r="D172">
        <v>5</v>
      </c>
      <c r="E172" t="s">
        <v>757</v>
      </c>
      <c r="F172" t="s">
        <v>143</v>
      </c>
      <c r="H172">
        <v>1</v>
      </c>
      <c r="I172">
        <v>0.2</v>
      </c>
      <c r="J172">
        <v>0</v>
      </c>
      <c r="K172">
        <v>6.9500000000000006E-2</v>
      </c>
    </row>
    <row r="173" spans="1:11" hidden="1" x14ac:dyDescent="0.25">
      <c r="A173">
        <v>2</v>
      </c>
      <c r="B173" t="s">
        <v>78</v>
      </c>
      <c r="C173" t="s">
        <v>79</v>
      </c>
      <c r="D173">
        <v>4</v>
      </c>
      <c r="E173" t="s">
        <v>757</v>
      </c>
      <c r="F173" t="s">
        <v>144</v>
      </c>
      <c r="G173" t="s">
        <v>145</v>
      </c>
      <c r="H173">
        <v>10</v>
      </c>
      <c r="I173">
        <v>3</v>
      </c>
      <c r="J173">
        <v>0</v>
      </c>
      <c r="K173">
        <v>2.9488378200000001</v>
      </c>
    </row>
    <row r="174" spans="1:11" hidden="1" x14ac:dyDescent="0.25">
      <c r="A174">
        <v>2</v>
      </c>
      <c r="B174" t="s">
        <v>78</v>
      </c>
      <c r="C174" t="s">
        <v>81</v>
      </c>
      <c r="D174">
        <v>5</v>
      </c>
      <c r="E174" t="s">
        <v>757</v>
      </c>
      <c r="F174" t="s">
        <v>144</v>
      </c>
      <c r="G174" t="s">
        <v>145</v>
      </c>
      <c r="H174">
        <v>10</v>
      </c>
      <c r="I174">
        <v>3</v>
      </c>
      <c r="J174">
        <v>0</v>
      </c>
      <c r="K174">
        <v>1.4721885800000001</v>
      </c>
    </row>
    <row r="175" spans="1:11" hidden="1" x14ac:dyDescent="0.25">
      <c r="A175">
        <v>2</v>
      </c>
      <c r="B175" t="s">
        <v>78</v>
      </c>
      <c r="C175" t="s">
        <v>82</v>
      </c>
      <c r="D175">
        <v>6</v>
      </c>
      <c r="E175" t="s">
        <v>757</v>
      </c>
      <c r="F175" t="s">
        <v>144</v>
      </c>
      <c r="G175" t="s">
        <v>145</v>
      </c>
      <c r="H175">
        <v>10</v>
      </c>
      <c r="I175">
        <v>3</v>
      </c>
      <c r="J175">
        <v>0</v>
      </c>
      <c r="K175">
        <v>2.5966818200000001</v>
      </c>
    </row>
    <row r="176" spans="1:11" hidden="1" x14ac:dyDescent="0.25">
      <c r="A176">
        <v>2</v>
      </c>
      <c r="B176" t="s">
        <v>78</v>
      </c>
      <c r="C176" t="s">
        <v>83</v>
      </c>
      <c r="D176">
        <v>7</v>
      </c>
      <c r="E176" t="s">
        <v>757</v>
      </c>
      <c r="F176" t="s">
        <v>144</v>
      </c>
      <c r="G176" t="s">
        <v>145</v>
      </c>
      <c r="H176">
        <v>10</v>
      </c>
      <c r="I176">
        <v>3</v>
      </c>
      <c r="J176">
        <v>0</v>
      </c>
      <c r="K176">
        <v>0.92532013000000002</v>
      </c>
    </row>
    <row r="177" spans="1:11" hidden="1" x14ac:dyDescent="0.25">
      <c r="A177">
        <v>2</v>
      </c>
      <c r="B177" t="s">
        <v>78</v>
      </c>
      <c r="C177" t="s">
        <v>84</v>
      </c>
      <c r="D177">
        <v>8</v>
      </c>
      <c r="E177" t="s">
        <v>757</v>
      </c>
      <c r="F177" t="s">
        <v>144</v>
      </c>
      <c r="G177" t="s">
        <v>145</v>
      </c>
      <c r="H177">
        <v>10</v>
      </c>
      <c r="I177">
        <v>3</v>
      </c>
      <c r="J177">
        <v>0</v>
      </c>
      <c r="K177">
        <v>1.08252433</v>
      </c>
    </row>
    <row r="178" spans="1:11" hidden="1" x14ac:dyDescent="0.25">
      <c r="A178">
        <v>2</v>
      </c>
      <c r="B178" t="s">
        <v>78</v>
      </c>
      <c r="C178" t="s">
        <v>85</v>
      </c>
      <c r="D178">
        <v>2</v>
      </c>
      <c r="E178" t="s">
        <v>757</v>
      </c>
      <c r="F178" t="s">
        <v>144</v>
      </c>
      <c r="G178" t="s">
        <v>145</v>
      </c>
      <c r="H178">
        <v>10</v>
      </c>
      <c r="I178">
        <v>3</v>
      </c>
      <c r="J178">
        <v>0</v>
      </c>
      <c r="K178">
        <v>0.69778112000000003</v>
      </c>
    </row>
    <row r="179" spans="1:11" hidden="1" x14ac:dyDescent="0.25">
      <c r="A179">
        <v>2</v>
      </c>
      <c r="B179" t="s">
        <v>78</v>
      </c>
      <c r="C179" t="s">
        <v>79</v>
      </c>
      <c r="D179">
        <v>4</v>
      </c>
      <c r="E179" t="s">
        <v>757</v>
      </c>
      <c r="F179" t="s">
        <v>147</v>
      </c>
      <c r="G179" t="s">
        <v>148</v>
      </c>
      <c r="H179">
        <v>100</v>
      </c>
      <c r="I179">
        <v>15</v>
      </c>
      <c r="J179">
        <v>0</v>
      </c>
      <c r="K179">
        <v>1.4820464387583892</v>
      </c>
    </row>
    <row r="180" spans="1:11" hidden="1" x14ac:dyDescent="0.25">
      <c r="A180">
        <v>2</v>
      </c>
      <c r="B180" t="s">
        <v>78</v>
      </c>
      <c r="C180" t="s">
        <v>81</v>
      </c>
      <c r="D180">
        <v>5</v>
      </c>
      <c r="E180" t="s">
        <v>757</v>
      </c>
      <c r="F180" t="s">
        <v>147</v>
      </c>
      <c r="G180" t="s">
        <v>148</v>
      </c>
      <c r="H180">
        <v>100</v>
      </c>
      <c r="I180">
        <v>15</v>
      </c>
      <c r="J180">
        <v>0</v>
      </c>
      <c r="K180">
        <v>8.4423856939147743</v>
      </c>
    </row>
    <row r="181" spans="1:11" hidden="1" x14ac:dyDescent="0.25">
      <c r="A181">
        <v>2</v>
      </c>
      <c r="B181" t="s">
        <v>78</v>
      </c>
      <c r="C181" t="s">
        <v>82</v>
      </c>
      <c r="D181">
        <v>6</v>
      </c>
      <c r="E181" t="s">
        <v>757</v>
      </c>
      <c r="F181" t="s">
        <v>147</v>
      </c>
      <c r="G181" t="s">
        <v>148</v>
      </c>
      <c r="H181">
        <v>100</v>
      </c>
      <c r="I181">
        <v>15</v>
      </c>
      <c r="J181">
        <v>0</v>
      </c>
      <c r="K181">
        <v>4.85320558053981</v>
      </c>
    </row>
    <row r="182" spans="1:11" hidden="1" x14ac:dyDescent="0.25">
      <c r="A182">
        <v>2</v>
      </c>
      <c r="B182" t="s">
        <v>78</v>
      </c>
      <c r="C182" t="s">
        <v>83</v>
      </c>
      <c r="D182">
        <v>7</v>
      </c>
      <c r="E182" t="s">
        <v>757</v>
      </c>
      <c r="F182" t="s">
        <v>147</v>
      </c>
      <c r="G182" t="s">
        <v>148</v>
      </c>
      <c r="H182">
        <v>100</v>
      </c>
      <c r="I182">
        <v>15</v>
      </c>
      <c r="J182">
        <v>0</v>
      </c>
      <c r="K182">
        <v>63.033638548158898</v>
      </c>
    </row>
    <row r="183" spans="1:11" hidden="1" x14ac:dyDescent="0.25">
      <c r="A183">
        <v>2</v>
      </c>
      <c r="B183" t="s">
        <v>78</v>
      </c>
      <c r="C183" t="s">
        <v>84</v>
      </c>
      <c r="D183">
        <v>8</v>
      </c>
      <c r="E183" t="s">
        <v>757</v>
      </c>
      <c r="F183" t="s">
        <v>147</v>
      </c>
      <c r="G183" t="s">
        <v>148</v>
      </c>
      <c r="H183">
        <v>100</v>
      </c>
      <c r="I183">
        <v>15</v>
      </c>
      <c r="J183">
        <v>0</v>
      </c>
      <c r="K183">
        <v>14.047211838891885</v>
      </c>
    </row>
    <row r="184" spans="1:11" hidden="1" x14ac:dyDescent="0.25">
      <c r="A184">
        <v>2</v>
      </c>
      <c r="B184" t="s">
        <v>78</v>
      </c>
      <c r="C184" t="s">
        <v>85</v>
      </c>
      <c r="D184">
        <v>2</v>
      </c>
      <c r="E184" t="s">
        <v>757</v>
      </c>
      <c r="F184" t="s">
        <v>147</v>
      </c>
      <c r="G184" t="s">
        <v>148</v>
      </c>
      <c r="H184">
        <v>100</v>
      </c>
      <c r="I184">
        <v>15</v>
      </c>
      <c r="J184">
        <v>0</v>
      </c>
      <c r="K184">
        <v>1.3202859103126063</v>
      </c>
    </row>
    <row r="185" spans="1:11" x14ac:dyDescent="0.25">
      <c r="A185">
        <v>3</v>
      </c>
      <c r="B185" t="s">
        <v>149</v>
      </c>
      <c r="C185" t="s">
        <v>150</v>
      </c>
      <c r="D185">
        <v>1</v>
      </c>
      <c r="E185" t="s">
        <v>8</v>
      </c>
      <c r="F185" t="s">
        <v>151</v>
      </c>
      <c r="G185" t="s">
        <v>152</v>
      </c>
      <c r="H185">
        <v>0.20311509999999999</v>
      </c>
      <c r="I185">
        <v>0.38084089999999998</v>
      </c>
      <c r="J185">
        <v>0.40623029999999999</v>
      </c>
      <c r="K185">
        <v>0.15603130000000001</v>
      </c>
    </row>
    <row r="186" spans="1:11" x14ac:dyDescent="0.25">
      <c r="A186">
        <v>3</v>
      </c>
      <c r="B186" t="s">
        <v>149</v>
      </c>
      <c r="C186" t="s">
        <v>150</v>
      </c>
      <c r="D186">
        <v>1</v>
      </c>
      <c r="E186" t="s">
        <v>768</v>
      </c>
      <c r="F186" t="s">
        <v>153</v>
      </c>
      <c r="G186" t="s">
        <v>154</v>
      </c>
      <c r="H186">
        <v>57.270029999999998</v>
      </c>
      <c r="I186">
        <v>107.3813</v>
      </c>
      <c r="J186">
        <v>114.5400569</v>
      </c>
      <c r="K186">
        <v>71.915782500000006</v>
      </c>
    </row>
    <row r="187" spans="1:11" x14ac:dyDescent="0.25">
      <c r="A187">
        <v>3</v>
      </c>
      <c r="B187" t="s">
        <v>149</v>
      </c>
      <c r="C187" t="s">
        <v>150</v>
      </c>
      <c r="D187">
        <v>1</v>
      </c>
      <c r="E187" t="s">
        <v>768</v>
      </c>
      <c r="F187" t="s">
        <v>155</v>
      </c>
      <c r="G187" t="s">
        <v>156</v>
      </c>
      <c r="H187">
        <v>2.0950850000000001</v>
      </c>
      <c r="I187">
        <v>3.9282849999999998</v>
      </c>
      <c r="J187">
        <v>4.1901704000000004</v>
      </c>
      <c r="K187">
        <v>4.0667955999999998</v>
      </c>
    </row>
    <row r="188" spans="1:11" x14ac:dyDescent="0.25">
      <c r="A188">
        <v>3</v>
      </c>
      <c r="B188" t="s">
        <v>149</v>
      </c>
      <c r="C188" t="s">
        <v>150</v>
      </c>
      <c r="D188">
        <v>1</v>
      </c>
      <c r="E188" t="s">
        <v>768</v>
      </c>
      <c r="F188" t="s">
        <v>157</v>
      </c>
      <c r="G188" t="s">
        <v>158</v>
      </c>
      <c r="H188">
        <v>7.5267619999999997</v>
      </c>
      <c r="I188">
        <v>14.112679</v>
      </c>
      <c r="J188">
        <v>15.053523999999999</v>
      </c>
      <c r="K188">
        <v>19.265696999999999</v>
      </c>
    </row>
    <row r="189" spans="1:11" x14ac:dyDescent="0.25">
      <c r="A189">
        <v>3</v>
      </c>
      <c r="B189" t="s">
        <v>149</v>
      </c>
      <c r="C189" t="s">
        <v>150</v>
      </c>
      <c r="D189">
        <v>1</v>
      </c>
      <c r="E189" t="s">
        <v>768</v>
      </c>
      <c r="F189" t="s">
        <v>159</v>
      </c>
      <c r="G189" t="s">
        <v>158</v>
      </c>
      <c r="H189">
        <v>8.5010739999999991</v>
      </c>
      <c r="I189">
        <v>15.939513</v>
      </c>
      <c r="J189">
        <v>17.002147000000001</v>
      </c>
      <c r="K189">
        <v>10.083716000000001</v>
      </c>
    </row>
    <row r="190" spans="1:11" x14ac:dyDescent="0.25">
      <c r="A190">
        <v>3</v>
      </c>
      <c r="B190" t="s">
        <v>149</v>
      </c>
      <c r="C190" t="s">
        <v>150</v>
      </c>
      <c r="D190">
        <v>1</v>
      </c>
      <c r="E190" t="s">
        <v>768</v>
      </c>
      <c r="F190" t="s">
        <v>157</v>
      </c>
      <c r="G190" t="s">
        <v>160</v>
      </c>
      <c r="H190">
        <v>9.9521149999999992</v>
      </c>
      <c r="I190">
        <v>18.660215999999998</v>
      </c>
      <c r="J190">
        <v>19.904229999999998</v>
      </c>
      <c r="K190">
        <v>25.442202999999999</v>
      </c>
    </row>
    <row r="191" spans="1:11" x14ac:dyDescent="0.25">
      <c r="A191">
        <v>3</v>
      </c>
      <c r="B191" t="s">
        <v>149</v>
      </c>
      <c r="C191" t="s">
        <v>150</v>
      </c>
      <c r="D191">
        <v>1</v>
      </c>
      <c r="E191" t="s">
        <v>768</v>
      </c>
      <c r="F191" t="s">
        <v>159</v>
      </c>
      <c r="G191" t="s">
        <v>160</v>
      </c>
      <c r="H191">
        <v>28.611846</v>
      </c>
      <c r="I191">
        <v>53.647210000000001</v>
      </c>
      <c r="J191">
        <v>57.223691000000002</v>
      </c>
      <c r="K191">
        <v>51.421652000000002</v>
      </c>
    </row>
    <row r="192" spans="1:11" x14ac:dyDescent="0.25">
      <c r="A192">
        <v>3</v>
      </c>
      <c r="B192" t="s">
        <v>149</v>
      </c>
      <c r="C192" t="s">
        <v>150</v>
      </c>
      <c r="D192">
        <v>1</v>
      </c>
      <c r="E192" t="s">
        <v>768</v>
      </c>
      <c r="F192" t="s">
        <v>157</v>
      </c>
      <c r="G192" t="s">
        <v>161</v>
      </c>
      <c r="H192">
        <v>16.669398999999999</v>
      </c>
      <c r="I192">
        <v>31.255123000000001</v>
      </c>
      <c r="J192">
        <v>33.338797999999997</v>
      </c>
      <c r="K192">
        <v>32.429648</v>
      </c>
    </row>
    <row r="193" spans="1:11" x14ac:dyDescent="0.25">
      <c r="A193">
        <v>3</v>
      </c>
      <c r="B193" t="s">
        <v>149</v>
      </c>
      <c r="C193" t="s">
        <v>150</v>
      </c>
      <c r="D193">
        <v>1</v>
      </c>
      <c r="E193" t="s">
        <v>768</v>
      </c>
      <c r="F193" t="s">
        <v>159</v>
      </c>
      <c r="G193" t="s">
        <v>161</v>
      </c>
      <c r="H193">
        <v>3.6439240000000002</v>
      </c>
      <c r="I193">
        <v>6.832357</v>
      </c>
      <c r="J193">
        <v>7.2878470000000002</v>
      </c>
      <c r="K193">
        <v>4.3434809999999997</v>
      </c>
    </row>
    <row r="194" spans="1:11" x14ac:dyDescent="0.25">
      <c r="A194">
        <v>3</v>
      </c>
      <c r="B194" t="s">
        <v>149</v>
      </c>
      <c r="C194" t="s">
        <v>150</v>
      </c>
      <c r="D194">
        <v>1</v>
      </c>
      <c r="E194" t="s">
        <v>768</v>
      </c>
      <c r="F194" t="s">
        <v>157</v>
      </c>
      <c r="G194" t="s">
        <v>158</v>
      </c>
      <c r="H194">
        <v>18.197210999999999</v>
      </c>
      <c r="I194">
        <v>34.119771</v>
      </c>
      <c r="J194">
        <v>36.394421999999999</v>
      </c>
      <c r="K194">
        <v>29.145931999999998</v>
      </c>
    </row>
    <row r="195" spans="1:11" x14ac:dyDescent="0.25">
      <c r="A195">
        <v>3</v>
      </c>
      <c r="B195" t="s">
        <v>149</v>
      </c>
      <c r="C195" t="s">
        <v>150</v>
      </c>
      <c r="D195">
        <v>1</v>
      </c>
      <c r="E195" t="s">
        <v>768</v>
      </c>
      <c r="F195" t="s">
        <v>159</v>
      </c>
      <c r="G195" t="s">
        <v>158</v>
      </c>
      <c r="H195">
        <v>3.3000289999999999</v>
      </c>
      <c r="I195">
        <v>6.1875540000000004</v>
      </c>
      <c r="J195">
        <v>6.6000579999999998</v>
      </c>
      <c r="K195">
        <v>7.6337289999999998</v>
      </c>
    </row>
    <row r="196" spans="1:11" x14ac:dyDescent="0.25">
      <c r="A196">
        <v>3</v>
      </c>
      <c r="B196" t="s">
        <v>149</v>
      </c>
      <c r="C196" t="s">
        <v>150</v>
      </c>
      <c r="D196">
        <v>1</v>
      </c>
      <c r="E196" t="s">
        <v>768</v>
      </c>
      <c r="F196" t="s">
        <v>157</v>
      </c>
      <c r="G196" t="s">
        <v>160</v>
      </c>
      <c r="H196">
        <v>19.170665</v>
      </c>
      <c r="I196">
        <v>35.944997999999998</v>
      </c>
      <c r="J196">
        <v>38.341330999999997</v>
      </c>
      <c r="K196">
        <v>30.303709000000001</v>
      </c>
    </row>
    <row r="197" spans="1:11" x14ac:dyDescent="0.25">
      <c r="A197">
        <v>3</v>
      </c>
      <c r="B197" t="s">
        <v>149</v>
      </c>
      <c r="C197" t="s">
        <v>150</v>
      </c>
      <c r="D197">
        <v>1</v>
      </c>
      <c r="E197" t="s">
        <v>768</v>
      </c>
      <c r="F197" t="s">
        <v>159</v>
      </c>
      <c r="G197" t="s">
        <v>160</v>
      </c>
      <c r="H197">
        <v>15.787421999999999</v>
      </c>
      <c r="I197">
        <v>29.601414999999999</v>
      </c>
      <c r="J197">
        <v>31.574843000000001</v>
      </c>
      <c r="K197">
        <v>34.240844000000003</v>
      </c>
    </row>
    <row r="198" spans="1:11" x14ac:dyDescent="0.25">
      <c r="A198">
        <v>3</v>
      </c>
      <c r="B198" t="s">
        <v>149</v>
      </c>
      <c r="C198" t="s">
        <v>150</v>
      </c>
      <c r="D198">
        <v>1</v>
      </c>
      <c r="E198" t="s">
        <v>768</v>
      </c>
      <c r="F198" t="s">
        <v>157</v>
      </c>
      <c r="G198" t="s">
        <v>161</v>
      </c>
      <c r="H198">
        <v>17.586911000000001</v>
      </c>
      <c r="I198">
        <v>32.975459000000001</v>
      </c>
      <c r="J198">
        <v>35.173822999999999</v>
      </c>
      <c r="K198">
        <v>33.935693000000001</v>
      </c>
    </row>
    <row r="199" spans="1:11" x14ac:dyDescent="0.25">
      <c r="A199">
        <v>3</v>
      </c>
      <c r="B199" t="s">
        <v>149</v>
      </c>
      <c r="C199" t="s">
        <v>150</v>
      </c>
      <c r="D199">
        <v>1</v>
      </c>
      <c r="E199" t="s">
        <v>768</v>
      </c>
      <c r="F199" t="s">
        <v>159</v>
      </c>
      <c r="G199" t="s">
        <v>161</v>
      </c>
      <c r="H199">
        <v>3.3451520000000001</v>
      </c>
      <c r="I199">
        <v>6.2721590000000003</v>
      </c>
      <c r="J199">
        <v>6.6903030000000001</v>
      </c>
      <c r="K199">
        <v>6.9624069999999998</v>
      </c>
    </row>
    <row r="200" spans="1:11" x14ac:dyDescent="0.25">
      <c r="A200">
        <v>3</v>
      </c>
      <c r="B200" t="s">
        <v>149</v>
      </c>
      <c r="C200" t="s">
        <v>150</v>
      </c>
      <c r="D200">
        <v>1</v>
      </c>
      <c r="E200" t="s">
        <v>768</v>
      </c>
      <c r="F200" t="s">
        <v>157</v>
      </c>
      <c r="G200" t="s">
        <v>158</v>
      </c>
      <c r="H200">
        <v>30.39264</v>
      </c>
      <c r="I200">
        <v>56.986199999999997</v>
      </c>
      <c r="J200">
        <v>60.78528</v>
      </c>
      <c r="K200">
        <v>49.336626000000003</v>
      </c>
    </row>
    <row r="201" spans="1:11" x14ac:dyDescent="0.25">
      <c r="A201">
        <v>3</v>
      </c>
      <c r="B201" t="s">
        <v>149</v>
      </c>
      <c r="C201" t="s">
        <v>150</v>
      </c>
      <c r="D201">
        <v>1</v>
      </c>
      <c r="E201" t="s">
        <v>768</v>
      </c>
      <c r="F201" t="s">
        <v>159</v>
      </c>
      <c r="G201" t="s">
        <v>158</v>
      </c>
      <c r="H201">
        <v>1.4442569999999999</v>
      </c>
      <c r="I201">
        <v>2.7079810000000002</v>
      </c>
      <c r="J201">
        <v>2.8885130000000001</v>
      </c>
      <c r="K201">
        <v>3.2391329999999998</v>
      </c>
    </row>
    <row r="202" spans="1:11" x14ac:dyDescent="0.25">
      <c r="A202">
        <v>3</v>
      </c>
      <c r="B202" t="s">
        <v>149</v>
      </c>
      <c r="C202" t="s">
        <v>150</v>
      </c>
      <c r="D202">
        <v>1</v>
      </c>
      <c r="E202" t="s">
        <v>768</v>
      </c>
      <c r="F202" t="s">
        <v>157</v>
      </c>
      <c r="G202" t="s">
        <v>160</v>
      </c>
      <c r="H202">
        <v>23.547841999999999</v>
      </c>
      <c r="I202">
        <v>44.152203</v>
      </c>
      <c r="J202">
        <v>47.095683000000001</v>
      </c>
      <c r="K202">
        <v>42.849620999999999</v>
      </c>
    </row>
    <row r="203" spans="1:11" x14ac:dyDescent="0.25">
      <c r="A203">
        <v>3</v>
      </c>
      <c r="B203" t="s">
        <v>149</v>
      </c>
      <c r="C203" t="s">
        <v>150</v>
      </c>
      <c r="D203">
        <v>1</v>
      </c>
      <c r="E203" t="s">
        <v>768</v>
      </c>
      <c r="F203" t="s">
        <v>159</v>
      </c>
      <c r="G203" t="s">
        <v>160</v>
      </c>
      <c r="H203">
        <v>15.055092999999999</v>
      </c>
      <c r="I203">
        <v>28.228299</v>
      </c>
      <c r="J203">
        <v>30.110185999999999</v>
      </c>
      <c r="K203">
        <v>22.51568</v>
      </c>
    </row>
    <row r="204" spans="1:11" x14ac:dyDescent="0.25">
      <c r="A204">
        <v>3</v>
      </c>
      <c r="B204" t="s">
        <v>149</v>
      </c>
      <c r="C204" t="s">
        <v>150</v>
      </c>
      <c r="D204">
        <v>1</v>
      </c>
      <c r="E204" t="s">
        <v>768</v>
      </c>
      <c r="F204" t="s">
        <v>157</v>
      </c>
      <c r="G204" t="s">
        <v>161</v>
      </c>
      <c r="H204">
        <v>17.299337999999999</v>
      </c>
      <c r="I204">
        <v>32.436258000000002</v>
      </c>
      <c r="J204">
        <v>34.598675</v>
      </c>
      <c r="K204">
        <v>34.923791000000001</v>
      </c>
    </row>
    <row r="205" spans="1:11" x14ac:dyDescent="0.25">
      <c r="A205">
        <v>3</v>
      </c>
      <c r="B205" t="s">
        <v>149</v>
      </c>
      <c r="C205" t="s">
        <v>150</v>
      </c>
      <c r="D205">
        <v>1</v>
      </c>
      <c r="E205" t="s">
        <v>768</v>
      </c>
      <c r="F205" t="s">
        <v>159</v>
      </c>
      <c r="G205" t="s">
        <v>161</v>
      </c>
      <c r="H205">
        <v>5.5394690000000004</v>
      </c>
      <c r="I205">
        <v>10.386504</v>
      </c>
      <c r="J205">
        <v>11.078938000000001</v>
      </c>
      <c r="K205">
        <v>8.7194330000000004</v>
      </c>
    </row>
    <row r="206" spans="1:11" hidden="1" x14ac:dyDescent="0.25">
      <c r="A206">
        <v>3</v>
      </c>
      <c r="B206" t="s">
        <v>149</v>
      </c>
      <c r="C206" t="s">
        <v>150</v>
      </c>
      <c r="D206">
        <v>1</v>
      </c>
      <c r="E206" t="s">
        <v>757</v>
      </c>
      <c r="F206" t="s">
        <v>162</v>
      </c>
      <c r="G206" t="s">
        <v>163</v>
      </c>
      <c r="H206">
        <v>-2.044</v>
      </c>
      <c r="I206">
        <v>-1.1952499999999999</v>
      </c>
      <c r="J206">
        <v>-1.0740000000000001</v>
      </c>
      <c r="K206">
        <v>-1.2370000000000001</v>
      </c>
    </row>
    <row r="207" spans="1:11" x14ac:dyDescent="0.25">
      <c r="A207">
        <v>3</v>
      </c>
      <c r="B207" t="s">
        <v>149</v>
      </c>
      <c r="C207" t="s">
        <v>150</v>
      </c>
      <c r="D207">
        <v>1</v>
      </c>
      <c r="E207" t="s">
        <v>765</v>
      </c>
      <c r="F207" t="s">
        <v>164</v>
      </c>
      <c r="G207" t="s">
        <v>165</v>
      </c>
      <c r="H207">
        <v>12.74457</v>
      </c>
      <c r="I207">
        <v>23.896080000000001</v>
      </c>
      <c r="J207">
        <v>25.489149999999999</v>
      </c>
      <c r="K207">
        <v>12.86112</v>
      </c>
    </row>
    <row r="208" spans="1:11" x14ac:dyDescent="0.25">
      <c r="A208">
        <v>3</v>
      </c>
      <c r="B208" t="s">
        <v>149</v>
      </c>
      <c r="C208" t="s">
        <v>150</v>
      </c>
      <c r="D208">
        <v>1</v>
      </c>
      <c r="E208" t="s">
        <v>765</v>
      </c>
      <c r="F208" t="s">
        <v>166</v>
      </c>
      <c r="G208" t="s">
        <v>167</v>
      </c>
      <c r="H208">
        <v>88.5</v>
      </c>
      <c r="I208">
        <v>165.9375</v>
      </c>
      <c r="J208">
        <v>177</v>
      </c>
      <c r="K208">
        <v>186.6</v>
      </c>
    </row>
    <row r="209" spans="1:11" x14ac:dyDescent="0.25">
      <c r="A209">
        <v>3</v>
      </c>
      <c r="B209" t="s">
        <v>149</v>
      </c>
      <c r="C209" t="s">
        <v>150</v>
      </c>
      <c r="D209">
        <v>1</v>
      </c>
      <c r="E209" t="s">
        <v>765</v>
      </c>
      <c r="F209" t="s">
        <v>168</v>
      </c>
      <c r="G209" t="s">
        <v>167</v>
      </c>
      <c r="H209">
        <v>23.558969999999999</v>
      </c>
      <c r="I209">
        <v>44.173070000000003</v>
      </c>
      <c r="J209">
        <v>47.117939999999997</v>
      </c>
      <c r="K209">
        <v>47.80565</v>
      </c>
    </row>
    <row r="210" spans="1:11" x14ac:dyDescent="0.25">
      <c r="A210">
        <v>3</v>
      </c>
      <c r="B210" t="s">
        <v>149</v>
      </c>
      <c r="C210" t="s">
        <v>150</v>
      </c>
      <c r="D210">
        <v>1</v>
      </c>
      <c r="E210" t="s">
        <v>768</v>
      </c>
      <c r="F210" t="s">
        <v>169</v>
      </c>
      <c r="G210" t="s">
        <v>170</v>
      </c>
      <c r="H210">
        <v>88</v>
      </c>
      <c r="I210">
        <v>165</v>
      </c>
      <c r="J210">
        <v>176</v>
      </c>
      <c r="K210">
        <v>202</v>
      </c>
    </row>
    <row r="211" spans="1:11" x14ac:dyDescent="0.25">
      <c r="A211">
        <v>3</v>
      </c>
      <c r="B211" t="s">
        <v>149</v>
      </c>
      <c r="C211" t="s">
        <v>150</v>
      </c>
      <c r="D211">
        <v>1</v>
      </c>
      <c r="E211" t="s">
        <v>768</v>
      </c>
      <c r="F211" t="s">
        <v>171</v>
      </c>
      <c r="G211" t="s">
        <v>170</v>
      </c>
      <c r="H211">
        <v>48</v>
      </c>
      <c r="I211">
        <v>90</v>
      </c>
      <c r="J211">
        <v>96</v>
      </c>
      <c r="K211">
        <v>66</v>
      </c>
    </row>
    <row r="212" spans="1:11" hidden="1" x14ac:dyDescent="0.25">
      <c r="A212">
        <v>3</v>
      </c>
      <c r="B212" t="s">
        <v>149</v>
      </c>
      <c r="C212" t="s">
        <v>150</v>
      </c>
      <c r="D212">
        <v>1</v>
      </c>
      <c r="E212" t="s">
        <v>757</v>
      </c>
      <c r="F212" t="s">
        <v>172</v>
      </c>
      <c r="G212" t="s">
        <v>170</v>
      </c>
      <c r="H212">
        <v>11.5</v>
      </c>
      <c r="I212">
        <v>21.5625</v>
      </c>
      <c r="J212">
        <v>23</v>
      </c>
      <c r="K212">
        <v>15</v>
      </c>
    </row>
    <row r="213" spans="1:11" x14ac:dyDescent="0.25">
      <c r="A213">
        <v>3</v>
      </c>
      <c r="B213" t="s">
        <v>149</v>
      </c>
      <c r="C213" t="s">
        <v>150</v>
      </c>
      <c r="D213">
        <v>1</v>
      </c>
      <c r="E213" t="s">
        <v>765</v>
      </c>
      <c r="F213" t="s">
        <v>173</v>
      </c>
      <c r="G213" t="s">
        <v>170</v>
      </c>
      <c r="H213">
        <v>8</v>
      </c>
      <c r="I213">
        <v>15</v>
      </c>
      <c r="J213">
        <v>16</v>
      </c>
      <c r="K213">
        <v>12</v>
      </c>
    </row>
    <row r="214" spans="1:11" x14ac:dyDescent="0.25">
      <c r="A214">
        <v>3</v>
      </c>
      <c r="B214" t="s">
        <v>149</v>
      </c>
      <c r="C214" t="s">
        <v>150</v>
      </c>
      <c r="D214">
        <v>1</v>
      </c>
      <c r="E214" t="s">
        <v>31</v>
      </c>
      <c r="F214" t="s">
        <v>174</v>
      </c>
      <c r="G214" t="s">
        <v>170</v>
      </c>
      <c r="H214">
        <v>10.984870000000001</v>
      </c>
      <c r="I214">
        <v>20.596630000000001</v>
      </c>
      <c r="J214">
        <v>21.969740000000002</v>
      </c>
      <c r="K214">
        <v>23.66667</v>
      </c>
    </row>
    <row r="215" spans="1:11" x14ac:dyDescent="0.25">
      <c r="A215">
        <v>3</v>
      </c>
      <c r="B215" t="s">
        <v>149</v>
      </c>
      <c r="C215" t="s">
        <v>150</v>
      </c>
      <c r="D215">
        <v>1</v>
      </c>
      <c r="E215" t="s">
        <v>20</v>
      </c>
      <c r="F215" t="s">
        <v>175</v>
      </c>
      <c r="G215" t="s">
        <v>170</v>
      </c>
      <c r="H215">
        <v>0</v>
      </c>
      <c r="I215">
        <v>4</v>
      </c>
      <c r="J215">
        <v>6</v>
      </c>
      <c r="K215">
        <v>6</v>
      </c>
    </row>
    <row r="216" spans="1:11" x14ac:dyDescent="0.25">
      <c r="A216">
        <v>4</v>
      </c>
      <c r="B216" t="s">
        <v>176</v>
      </c>
      <c r="C216" t="s">
        <v>177</v>
      </c>
      <c r="D216">
        <v>2</v>
      </c>
      <c r="E216" t="s">
        <v>765</v>
      </c>
      <c r="F216" t="s">
        <v>772</v>
      </c>
      <c r="G216" t="s">
        <v>178</v>
      </c>
      <c r="H216">
        <v>30</v>
      </c>
      <c r="I216">
        <v>49</v>
      </c>
      <c r="J216">
        <v>60</v>
      </c>
      <c r="K216">
        <v>68</v>
      </c>
    </row>
    <row r="217" spans="1:11" x14ac:dyDescent="0.25">
      <c r="A217">
        <v>4</v>
      </c>
      <c r="B217" t="s">
        <v>176</v>
      </c>
      <c r="C217" t="s">
        <v>179</v>
      </c>
      <c r="D217">
        <v>3</v>
      </c>
      <c r="E217" t="s">
        <v>765</v>
      </c>
      <c r="F217" t="s">
        <v>772</v>
      </c>
      <c r="G217" t="s">
        <v>178</v>
      </c>
      <c r="H217">
        <v>25</v>
      </c>
      <c r="I217">
        <v>40</v>
      </c>
      <c r="J217">
        <v>50</v>
      </c>
      <c r="K217">
        <v>41</v>
      </c>
    </row>
    <row r="218" spans="1:11" x14ac:dyDescent="0.25">
      <c r="A218">
        <v>4</v>
      </c>
      <c r="B218" t="s">
        <v>176</v>
      </c>
      <c r="C218" t="s">
        <v>180</v>
      </c>
      <c r="D218">
        <v>4</v>
      </c>
      <c r="E218" t="s">
        <v>765</v>
      </c>
      <c r="F218" t="s">
        <v>772</v>
      </c>
      <c r="G218" t="s">
        <v>178</v>
      </c>
      <c r="H218">
        <v>35</v>
      </c>
      <c r="I218">
        <v>54</v>
      </c>
      <c r="J218">
        <v>65</v>
      </c>
      <c r="K218">
        <v>68</v>
      </c>
    </row>
    <row r="219" spans="1:11" x14ac:dyDescent="0.25">
      <c r="A219">
        <v>4</v>
      </c>
      <c r="B219" t="s">
        <v>176</v>
      </c>
      <c r="C219" t="s">
        <v>177</v>
      </c>
      <c r="D219">
        <v>2</v>
      </c>
      <c r="E219" t="s">
        <v>765</v>
      </c>
      <c r="F219" t="s">
        <v>181</v>
      </c>
      <c r="G219" t="s">
        <v>178</v>
      </c>
      <c r="H219">
        <v>30</v>
      </c>
      <c r="I219">
        <v>51</v>
      </c>
      <c r="J219">
        <v>68</v>
      </c>
      <c r="K219">
        <v>28</v>
      </c>
    </row>
    <row r="220" spans="1:11" x14ac:dyDescent="0.25">
      <c r="A220">
        <v>4</v>
      </c>
      <c r="B220" t="s">
        <v>176</v>
      </c>
      <c r="C220" t="s">
        <v>179</v>
      </c>
      <c r="D220">
        <v>3</v>
      </c>
      <c r="E220" t="s">
        <v>765</v>
      </c>
      <c r="F220" t="s">
        <v>181</v>
      </c>
      <c r="G220" t="s">
        <v>178</v>
      </c>
      <c r="H220">
        <v>25</v>
      </c>
      <c r="I220">
        <v>59</v>
      </c>
      <c r="J220">
        <v>70</v>
      </c>
      <c r="K220">
        <v>60</v>
      </c>
    </row>
    <row r="221" spans="1:11" x14ac:dyDescent="0.25">
      <c r="A221">
        <v>4</v>
      </c>
      <c r="B221" t="s">
        <v>176</v>
      </c>
      <c r="C221" t="s">
        <v>180</v>
      </c>
      <c r="D221">
        <v>4</v>
      </c>
      <c r="E221" t="s">
        <v>765</v>
      </c>
      <c r="F221" t="s">
        <v>181</v>
      </c>
      <c r="G221" t="s">
        <v>178</v>
      </c>
      <c r="H221">
        <v>15</v>
      </c>
      <c r="I221">
        <v>46</v>
      </c>
      <c r="J221">
        <v>60</v>
      </c>
      <c r="K221">
        <v>35</v>
      </c>
    </row>
    <row r="222" spans="1:11" x14ac:dyDescent="0.25">
      <c r="A222">
        <v>4</v>
      </c>
      <c r="B222" t="s">
        <v>176</v>
      </c>
      <c r="C222" t="s">
        <v>177</v>
      </c>
      <c r="D222">
        <v>2</v>
      </c>
      <c r="E222" t="s">
        <v>766</v>
      </c>
      <c r="F222" t="s">
        <v>182</v>
      </c>
      <c r="G222" t="s">
        <v>183</v>
      </c>
      <c r="H222">
        <v>0</v>
      </c>
      <c r="I222">
        <v>14</v>
      </c>
      <c r="J222">
        <v>20</v>
      </c>
      <c r="K222">
        <v>15</v>
      </c>
    </row>
    <row r="223" spans="1:11" x14ac:dyDescent="0.25">
      <c r="A223">
        <v>4</v>
      </c>
      <c r="B223" t="s">
        <v>176</v>
      </c>
      <c r="C223" t="s">
        <v>177</v>
      </c>
      <c r="D223">
        <v>2</v>
      </c>
      <c r="E223" t="s">
        <v>8</v>
      </c>
      <c r="F223" t="s">
        <v>184</v>
      </c>
      <c r="G223" t="s">
        <v>185</v>
      </c>
      <c r="H223">
        <v>0.25</v>
      </c>
      <c r="I223">
        <v>1.0900000000000001</v>
      </c>
      <c r="J223">
        <v>5</v>
      </c>
      <c r="K223">
        <v>0.8</v>
      </c>
    </row>
    <row r="224" spans="1:11" x14ac:dyDescent="0.25">
      <c r="A224">
        <v>4</v>
      </c>
      <c r="B224" t="s">
        <v>176</v>
      </c>
      <c r="C224" t="s">
        <v>177</v>
      </c>
      <c r="D224">
        <v>2</v>
      </c>
      <c r="E224" t="s">
        <v>8</v>
      </c>
      <c r="F224" t="s">
        <v>186</v>
      </c>
      <c r="G224" t="s">
        <v>185</v>
      </c>
      <c r="H224">
        <v>0</v>
      </c>
      <c r="I224">
        <v>1.3</v>
      </c>
      <c r="J224">
        <v>1.7</v>
      </c>
      <c r="K224">
        <v>0.53</v>
      </c>
    </row>
    <row r="225" spans="1:11" x14ac:dyDescent="0.25">
      <c r="A225">
        <v>4</v>
      </c>
      <c r="B225" t="s">
        <v>176</v>
      </c>
      <c r="C225" t="s">
        <v>177</v>
      </c>
      <c r="D225">
        <v>2</v>
      </c>
      <c r="E225" t="s">
        <v>8</v>
      </c>
      <c r="F225" t="s">
        <v>774</v>
      </c>
      <c r="G225" t="s">
        <v>185</v>
      </c>
      <c r="H225">
        <v>3.1</v>
      </c>
      <c r="I225">
        <v>3.32</v>
      </c>
      <c r="J225">
        <v>3.55</v>
      </c>
      <c r="K225">
        <v>3.6</v>
      </c>
    </row>
    <row r="226" spans="1:11" x14ac:dyDescent="0.25">
      <c r="A226">
        <v>4</v>
      </c>
      <c r="B226" t="s">
        <v>176</v>
      </c>
      <c r="C226" t="s">
        <v>177</v>
      </c>
      <c r="D226">
        <v>2</v>
      </c>
      <c r="E226" t="s">
        <v>8</v>
      </c>
      <c r="F226" t="s">
        <v>187</v>
      </c>
      <c r="G226" t="s">
        <v>185</v>
      </c>
      <c r="H226">
        <v>0.5</v>
      </c>
      <c r="I226">
        <v>0.3</v>
      </c>
      <c r="J226">
        <v>0</v>
      </c>
      <c r="K226">
        <v>0.31</v>
      </c>
    </row>
    <row r="227" spans="1:11" x14ac:dyDescent="0.25">
      <c r="A227">
        <v>4</v>
      </c>
      <c r="B227" t="s">
        <v>176</v>
      </c>
      <c r="C227" t="s">
        <v>177</v>
      </c>
      <c r="D227">
        <v>2</v>
      </c>
      <c r="E227" t="s">
        <v>8</v>
      </c>
      <c r="F227" t="s">
        <v>188</v>
      </c>
      <c r="G227" t="s">
        <v>185</v>
      </c>
      <c r="H227">
        <v>0.5</v>
      </c>
      <c r="I227">
        <v>0.35</v>
      </c>
      <c r="J227">
        <v>0</v>
      </c>
      <c r="K227">
        <v>0.41</v>
      </c>
    </row>
    <row r="228" spans="1:11" x14ac:dyDescent="0.25">
      <c r="A228">
        <v>4</v>
      </c>
      <c r="B228" t="s">
        <v>176</v>
      </c>
      <c r="C228" t="s">
        <v>177</v>
      </c>
      <c r="D228">
        <v>2</v>
      </c>
      <c r="E228" t="s">
        <v>8</v>
      </c>
      <c r="F228" t="s">
        <v>189</v>
      </c>
      <c r="G228" t="s">
        <v>185</v>
      </c>
      <c r="H228">
        <v>0.5</v>
      </c>
      <c r="I228">
        <v>0.3</v>
      </c>
      <c r="J228">
        <v>0</v>
      </c>
      <c r="K228">
        <v>0.25</v>
      </c>
    </row>
    <row r="229" spans="1:11" x14ac:dyDescent="0.25">
      <c r="A229">
        <v>4</v>
      </c>
      <c r="B229" t="s">
        <v>176</v>
      </c>
      <c r="C229" t="s">
        <v>177</v>
      </c>
      <c r="D229">
        <v>2</v>
      </c>
      <c r="E229" t="s">
        <v>31</v>
      </c>
      <c r="F229" t="s">
        <v>190</v>
      </c>
      <c r="G229" t="s">
        <v>191</v>
      </c>
      <c r="H229">
        <v>100</v>
      </c>
      <c r="I229">
        <v>10</v>
      </c>
      <c r="J229">
        <v>1</v>
      </c>
      <c r="K229">
        <v>0</v>
      </c>
    </row>
    <row r="230" spans="1:11" hidden="1" x14ac:dyDescent="0.25">
      <c r="A230">
        <v>4</v>
      </c>
      <c r="B230" t="s">
        <v>176</v>
      </c>
      <c r="C230" t="s">
        <v>177</v>
      </c>
      <c r="D230">
        <v>2</v>
      </c>
      <c r="E230" t="s">
        <v>757</v>
      </c>
      <c r="F230" t="s">
        <v>192</v>
      </c>
      <c r="G230" t="s">
        <v>193</v>
      </c>
      <c r="H230">
        <v>1</v>
      </c>
      <c r="I230">
        <v>2.5999999999999999E-2</v>
      </c>
      <c r="J230">
        <v>0</v>
      </c>
      <c r="K230">
        <v>7.0000000000000007E-2</v>
      </c>
    </row>
    <row r="231" spans="1:11" hidden="1" x14ac:dyDescent="0.25">
      <c r="A231">
        <v>4</v>
      </c>
      <c r="B231" t="s">
        <v>176</v>
      </c>
      <c r="C231" t="s">
        <v>177</v>
      </c>
      <c r="D231">
        <v>2</v>
      </c>
      <c r="E231" t="s">
        <v>757</v>
      </c>
      <c r="F231" t="s">
        <v>194</v>
      </c>
      <c r="G231" t="s">
        <v>195</v>
      </c>
      <c r="H231">
        <v>1</v>
      </c>
      <c r="I231">
        <v>0.25</v>
      </c>
      <c r="J231">
        <v>0</v>
      </c>
      <c r="K231">
        <v>0.5</v>
      </c>
    </row>
    <row r="232" spans="1:11" hidden="1" x14ac:dyDescent="0.25">
      <c r="A232">
        <v>4</v>
      </c>
      <c r="B232" t="s">
        <v>176</v>
      </c>
      <c r="C232" t="s">
        <v>180</v>
      </c>
      <c r="D232">
        <v>4</v>
      </c>
      <c r="E232" t="s">
        <v>757</v>
      </c>
      <c r="F232" t="s">
        <v>196</v>
      </c>
      <c r="G232" t="s">
        <v>195</v>
      </c>
      <c r="H232">
        <v>1</v>
      </c>
      <c r="I232">
        <v>0.22500000000000001</v>
      </c>
      <c r="J232">
        <v>0</v>
      </c>
      <c r="K232">
        <v>3.8</v>
      </c>
    </row>
    <row r="233" spans="1:11" hidden="1" x14ac:dyDescent="0.25">
      <c r="A233">
        <v>4</v>
      </c>
      <c r="B233" t="s">
        <v>176</v>
      </c>
      <c r="C233" t="s">
        <v>180</v>
      </c>
      <c r="D233">
        <v>4</v>
      </c>
      <c r="E233" t="s">
        <v>757</v>
      </c>
      <c r="F233" t="s">
        <v>197</v>
      </c>
      <c r="G233" t="s">
        <v>193</v>
      </c>
      <c r="H233">
        <v>1</v>
      </c>
      <c r="I233">
        <v>1.4E-2</v>
      </c>
      <c r="J233">
        <v>0</v>
      </c>
      <c r="K233">
        <v>7.4999999999999997E-2</v>
      </c>
    </row>
    <row r="234" spans="1:11" hidden="1" x14ac:dyDescent="0.25">
      <c r="A234">
        <v>4</v>
      </c>
      <c r="B234" t="s">
        <v>176</v>
      </c>
      <c r="C234" t="s">
        <v>180</v>
      </c>
      <c r="D234">
        <v>4</v>
      </c>
      <c r="E234" t="s">
        <v>757</v>
      </c>
      <c r="F234" t="s">
        <v>198</v>
      </c>
      <c r="G234" t="s">
        <v>195</v>
      </c>
      <c r="H234">
        <v>1</v>
      </c>
      <c r="I234">
        <v>0.04</v>
      </c>
      <c r="J234">
        <v>0</v>
      </c>
      <c r="K234">
        <v>0.1</v>
      </c>
    </row>
    <row r="235" spans="1:11" hidden="1" x14ac:dyDescent="0.25">
      <c r="A235">
        <v>4</v>
      </c>
      <c r="B235" t="s">
        <v>176</v>
      </c>
      <c r="C235" t="s">
        <v>180</v>
      </c>
      <c r="D235">
        <v>4</v>
      </c>
      <c r="E235" t="s">
        <v>757</v>
      </c>
      <c r="F235" t="s">
        <v>199</v>
      </c>
      <c r="G235" t="s">
        <v>193</v>
      </c>
      <c r="H235">
        <v>1</v>
      </c>
      <c r="I235">
        <v>0.01</v>
      </c>
      <c r="J235">
        <v>0</v>
      </c>
      <c r="K235">
        <v>2.1000000000000001E-2</v>
      </c>
    </row>
    <row r="236" spans="1:11" hidden="1" x14ac:dyDescent="0.25">
      <c r="A236">
        <v>4</v>
      </c>
      <c r="B236" t="s">
        <v>176</v>
      </c>
      <c r="C236" t="s">
        <v>177</v>
      </c>
      <c r="D236">
        <v>2</v>
      </c>
      <c r="E236" t="s">
        <v>757</v>
      </c>
      <c r="F236" t="s">
        <v>200</v>
      </c>
      <c r="G236" t="s">
        <v>201</v>
      </c>
      <c r="H236">
        <v>20</v>
      </c>
      <c r="I236">
        <v>4.8</v>
      </c>
      <c r="J236">
        <v>0</v>
      </c>
      <c r="K236">
        <v>21.8</v>
      </c>
    </row>
    <row r="237" spans="1:11" hidden="1" x14ac:dyDescent="0.25">
      <c r="A237">
        <v>4</v>
      </c>
      <c r="B237" t="s">
        <v>176</v>
      </c>
      <c r="C237" t="s">
        <v>179</v>
      </c>
      <c r="D237">
        <v>3</v>
      </c>
      <c r="E237" t="s">
        <v>757</v>
      </c>
      <c r="F237" t="s">
        <v>200</v>
      </c>
      <c r="G237" t="s">
        <v>201</v>
      </c>
      <c r="H237">
        <v>60</v>
      </c>
      <c r="I237">
        <v>25.7</v>
      </c>
      <c r="J237">
        <v>0</v>
      </c>
      <c r="K237">
        <v>12</v>
      </c>
    </row>
    <row r="238" spans="1:11" hidden="1" x14ac:dyDescent="0.25">
      <c r="A238">
        <v>4</v>
      </c>
      <c r="B238" t="s">
        <v>176</v>
      </c>
      <c r="C238" t="s">
        <v>180</v>
      </c>
      <c r="D238">
        <v>4</v>
      </c>
      <c r="E238" t="s">
        <v>757</v>
      </c>
      <c r="F238" t="s">
        <v>200</v>
      </c>
      <c r="G238" t="s">
        <v>201</v>
      </c>
      <c r="H238">
        <v>10</v>
      </c>
      <c r="I238">
        <v>1.9</v>
      </c>
      <c r="J238">
        <v>0</v>
      </c>
      <c r="K238">
        <v>8.5</v>
      </c>
    </row>
    <row r="239" spans="1:11" hidden="1" x14ac:dyDescent="0.25">
      <c r="A239">
        <v>4</v>
      </c>
      <c r="B239" t="s">
        <v>176</v>
      </c>
      <c r="C239" t="s">
        <v>177</v>
      </c>
      <c r="D239">
        <v>2</v>
      </c>
      <c r="E239" t="s">
        <v>757</v>
      </c>
      <c r="F239" t="s">
        <v>202</v>
      </c>
      <c r="G239" t="s">
        <v>183</v>
      </c>
      <c r="H239">
        <v>1</v>
      </c>
      <c r="I239">
        <v>5.5</v>
      </c>
      <c r="J239">
        <v>10</v>
      </c>
      <c r="K239">
        <v>5</v>
      </c>
    </row>
    <row r="240" spans="1:11" hidden="1" x14ac:dyDescent="0.25">
      <c r="A240">
        <v>4</v>
      </c>
      <c r="B240" t="s">
        <v>176</v>
      </c>
      <c r="C240" t="s">
        <v>180</v>
      </c>
      <c r="D240">
        <v>4</v>
      </c>
      <c r="E240" t="s">
        <v>757</v>
      </c>
      <c r="F240" t="s">
        <v>202</v>
      </c>
      <c r="G240" t="s">
        <v>183</v>
      </c>
      <c r="H240">
        <v>1</v>
      </c>
      <c r="I240">
        <v>8</v>
      </c>
      <c r="J240">
        <v>20</v>
      </c>
      <c r="K240">
        <v>7</v>
      </c>
    </row>
    <row r="241" spans="1:11" hidden="1" x14ac:dyDescent="0.25">
      <c r="A241">
        <v>4</v>
      </c>
      <c r="B241" t="s">
        <v>176</v>
      </c>
      <c r="C241" t="s">
        <v>177</v>
      </c>
      <c r="D241">
        <v>2</v>
      </c>
      <c r="E241" t="s">
        <v>757</v>
      </c>
      <c r="F241" t="s">
        <v>203</v>
      </c>
      <c r="G241" t="s">
        <v>191</v>
      </c>
      <c r="H241">
        <v>100</v>
      </c>
      <c r="I241">
        <v>1</v>
      </c>
      <c r="J241">
        <v>0</v>
      </c>
      <c r="K241">
        <v>0</v>
      </c>
    </row>
    <row r="242" spans="1:11" hidden="1" x14ac:dyDescent="0.25">
      <c r="A242">
        <v>4</v>
      </c>
      <c r="B242" t="s">
        <v>176</v>
      </c>
      <c r="C242" t="s">
        <v>179</v>
      </c>
      <c r="D242">
        <v>3</v>
      </c>
      <c r="E242" t="s">
        <v>757</v>
      </c>
      <c r="F242" t="s">
        <v>203</v>
      </c>
      <c r="G242" t="s">
        <v>191</v>
      </c>
      <c r="H242">
        <v>100</v>
      </c>
      <c r="I242">
        <v>1</v>
      </c>
      <c r="J242">
        <v>0</v>
      </c>
      <c r="K242">
        <v>0</v>
      </c>
    </row>
    <row r="243" spans="1:11" hidden="1" x14ac:dyDescent="0.25">
      <c r="A243">
        <v>4</v>
      </c>
      <c r="B243" t="s">
        <v>176</v>
      </c>
      <c r="C243" t="s">
        <v>180</v>
      </c>
      <c r="D243">
        <v>4</v>
      </c>
      <c r="E243" t="s">
        <v>757</v>
      </c>
      <c r="F243" t="s">
        <v>203</v>
      </c>
      <c r="G243" t="s">
        <v>191</v>
      </c>
      <c r="H243">
        <v>100</v>
      </c>
      <c r="I243">
        <v>1</v>
      </c>
      <c r="J243">
        <v>0</v>
      </c>
      <c r="K243">
        <v>0</v>
      </c>
    </row>
    <row r="244" spans="1:11" x14ac:dyDescent="0.25">
      <c r="A244">
        <v>4</v>
      </c>
      <c r="B244" t="s">
        <v>176</v>
      </c>
      <c r="C244" t="s">
        <v>177</v>
      </c>
      <c r="D244">
        <v>2</v>
      </c>
      <c r="E244" t="s">
        <v>31</v>
      </c>
      <c r="F244" t="s">
        <v>204</v>
      </c>
      <c r="G244" t="s">
        <v>205</v>
      </c>
      <c r="H244">
        <v>0</v>
      </c>
      <c r="I244">
        <v>250</v>
      </c>
      <c r="J244">
        <v>500</v>
      </c>
      <c r="K244">
        <v>200</v>
      </c>
    </row>
    <row r="245" spans="1:11" x14ac:dyDescent="0.25">
      <c r="A245">
        <v>4</v>
      </c>
      <c r="B245" t="s">
        <v>176</v>
      </c>
      <c r="C245" t="s">
        <v>179</v>
      </c>
      <c r="D245">
        <v>3</v>
      </c>
      <c r="E245" t="s">
        <v>31</v>
      </c>
      <c r="F245" t="s">
        <v>204</v>
      </c>
      <c r="G245" t="s">
        <v>205</v>
      </c>
      <c r="H245">
        <v>0</v>
      </c>
      <c r="I245">
        <v>250</v>
      </c>
      <c r="J245">
        <v>500</v>
      </c>
      <c r="K245">
        <v>200</v>
      </c>
    </row>
    <row r="246" spans="1:11" x14ac:dyDescent="0.25">
      <c r="A246">
        <v>4</v>
      </c>
      <c r="B246" t="s">
        <v>176</v>
      </c>
      <c r="C246" t="s">
        <v>180</v>
      </c>
      <c r="D246">
        <v>4</v>
      </c>
      <c r="E246" t="s">
        <v>31</v>
      </c>
      <c r="F246" t="s">
        <v>204</v>
      </c>
      <c r="G246" t="s">
        <v>205</v>
      </c>
      <c r="H246">
        <v>0</v>
      </c>
      <c r="I246">
        <v>250</v>
      </c>
      <c r="J246">
        <v>500</v>
      </c>
      <c r="K246">
        <v>200</v>
      </c>
    </row>
    <row r="247" spans="1:11" x14ac:dyDescent="0.25">
      <c r="A247">
        <v>4</v>
      </c>
      <c r="B247" t="s">
        <v>176</v>
      </c>
      <c r="C247" t="s">
        <v>177</v>
      </c>
      <c r="D247">
        <v>2</v>
      </c>
      <c r="E247" t="s">
        <v>31</v>
      </c>
      <c r="F247" t="s">
        <v>206</v>
      </c>
      <c r="G247" t="s">
        <v>205</v>
      </c>
      <c r="H247">
        <v>0</v>
      </c>
      <c r="I247">
        <v>1400</v>
      </c>
      <c r="J247">
        <v>2800</v>
      </c>
      <c r="K247">
        <v>1400</v>
      </c>
    </row>
    <row r="248" spans="1:11" x14ac:dyDescent="0.25">
      <c r="A248">
        <v>4</v>
      </c>
      <c r="B248" t="s">
        <v>176</v>
      </c>
      <c r="C248" t="s">
        <v>179</v>
      </c>
      <c r="D248">
        <v>3</v>
      </c>
      <c r="E248" t="s">
        <v>31</v>
      </c>
      <c r="F248" t="s">
        <v>206</v>
      </c>
      <c r="G248" t="s">
        <v>205</v>
      </c>
      <c r="H248">
        <v>0</v>
      </c>
      <c r="I248">
        <v>1400</v>
      </c>
      <c r="J248">
        <v>2800</v>
      </c>
      <c r="K248">
        <v>1400</v>
      </c>
    </row>
    <row r="249" spans="1:11" x14ac:dyDescent="0.25">
      <c r="A249">
        <v>4</v>
      </c>
      <c r="B249" t="s">
        <v>176</v>
      </c>
      <c r="C249" t="s">
        <v>180</v>
      </c>
      <c r="D249">
        <v>4</v>
      </c>
      <c r="E249" t="s">
        <v>31</v>
      </c>
      <c r="F249" t="s">
        <v>206</v>
      </c>
      <c r="G249" t="s">
        <v>205</v>
      </c>
      <c r="H249">
        <v>0</v>
      </c>
      <c r="I249">
        <v>1400</v>
      </c>
      <c r="J249">
        <v>2800</v>
      </c>
      <c r="K249">
        <v>1400</v>
      </c>
    </row>
    <row r="250" spans="1:11" x14ac:dyDescent="0.25">
      <c r="A250">
        <v>4</v>
      </c>
      <c r="B250" t="s">
        <v>176</v>
      </c>
      <c r="C250" t="s">
        <v>177</v>
      </c>
      <c r="D250">
        <v>2</v>
      </c>
      <c r="E250" t="s">
        <v>31</v>
      </c>
      <c r="F250" t="s">
        <v>207</v>
      </c>
      <c r="G250" t="s">
        <v>205</v>
      </c>
      <c r="H250">
        <v>0</v>
      </c>
      <c r="I250">
        <v>4700</v>
      </c>
      <c r="J250">
        <v>9400</v>
      </c>
      <c r="K250">
        <v>2500</v>
      </c>
    </row>
    <row r="251" spans="1:11" x14ac:dyDescent="0.25">
      <c r="A251">
        <v>4</v>
      </c>
      <c r="B251" t="s">
        <v>176</v>
      </c>
      <c r="C251" t="s">
        <v>179</v>
      </c>
      <c r="D251">
        <v>3</v>
      </c>
      <c r="E251" t="s">
        <v>31</v>
      </c>
      <c r="F251" t="s">
        <v>207</v>
      </c>
      <c r="G251" t="s">
        <v>205</v>
      </c>
      <c r="H251">
        <v>0</v>
      </c>
      <c r="I251">
        <v>4700</v>
      </c>
      <c r="J251">
        <v>9400</v>
      </c>
      <c r="K251">
        <v>2500</v>
      </c>
    </row>
    <row r="252" spans="1:11" x14ac:dyDescent="0.25">
      <c r="A252">
        <v>4</v>
      </c>
      <c r="B252" t="s">
        <v>176</v>
      </c>
      <c r="C252" t="s">
        <v>180</v>
      </c>
      <c r="D252">
        <v>4</v>
      </c>
      <c r="E252" t="s">
        <v>31</v>
      </c>
      <c r="F252" t="s">
        <v>207</v>
      </c>
      <c r="G252" t="s">
        <v>205</v>
      </c>
      <c r="H252">
        <v>0</v>
      </c>
      <c r="I252">
        <v>4700</v>
      </c>
      <c r="J252">
        <v>9400</v>
      </c>
      <c r="K252">
        <v>2500</v>
      </c>
    </row>
    <row r="253" spans="1:11" x14ac:dyDescent="0.25">
      <c r="A253">
        <v>4</v>
      </c>
      <c r="B253" t="s">
        <v>176</v>
      </c>
      <c r="C253" t="s">
        <v>177</v>
      </c>
      <c r="D253">
        <v>2</v>
      </c>
      <c r="E253" t="s">
        <v>31</v>
      </c>
      <c r="F253" t="s">
        <v>208</v>
      </c>
      <c r="G253" t="s">
        <v>205</v>
      </c>
      <c r="H253">
        <v>0</v>
      </c>
      <c r="I253">
        <v>13700</v>
      </c>
      <c r="J253">
        <v>27400</v>
      </c>
      <c r="K253">
        <v>900</v>
      </c>
    </row>
    <row r="254" spans="1:11" x14ac:dyDescent="0.25">
      <c r="A254">
        <v>4</v>
      </c>
      <c r="B254" t="s">
        <v>176</v>
      </c>
      <c r="C254" t="s">
        <v>179</v>
      </c>
      <c r="D254">
        <v>3</v>
      </c>
      <c r="E254" t="s">
        <v>31</v>
      </c>
      <c r="F254" t="s">
        <v>208</v>
      </c>
      <c r="G254" t="s">
        <v>205</v>
      </c>
      <c r="H254">
        <v>0</v>
      </c>
      <c r="I254">
        <v>13700</v>
      </c>
      <c r="J254">
        <v>27400</v>
      </c>
      <c r="K254">
        <v>900</v>
      </c>
    </row>
    <row r="255" spans="1:11" x14ac:dyDescent="0.25">
      <c r="A255">
        <v>4</v>
      </c>
      <c r="B255" t="s">
        <v>176</v>
      </c>
      <c r="C255" t="s">
        <v>180</v>
      </c>
      <c r="D255">
        <v>4</v>
      </c>
      <c r="E255" t="s">
        <v>31</v>
      </c>
      <c r="F255" t="s">
        <v>208</v>
      </c>
      <c r="G255" t="s">
        <v>205</v>
      </c>
      <c r="H255">
        <v>0</v>
      </c>
      <c r="I255">
        <v>13700</v>
      </c>
      <c r="J255">
        <v>27400</v>
      </c>
      <c r="K255">
        <v>900</v>
      </c>
    </row>
    <row r="256" spans="1:11" x14ac:dyDescent="0.25">
      <c r="A256">
        <v>4</v>
      </c>
      <c r="B256" t="s">
        <v>176</v>
      </c>
      <c r="C256" t="s">
        <v>177</v>
      </c>
      <c r="D256">
        <v>2</v>
      </c>
      <c r="E256" t="s">
        <v>31</v>
      </c>
      <c r="F256" t="s">
        <v>209</v>
      </c>
      <c r="G256" t="s">
        <v>205</v>
      </c>
      <c r="H256">
        <v>0</v>
      </c>
      <c r="I256">
        <v>2800</v>
      </c>
      <c r="J256">
        <v>5600</v>
      </c>
      <c r="K256">
        <v>500</v>
      </c>
    </row>
    <row r="257" spans="1:11" x14ac:dyDescent="0.25">
      <c r="A257">
        <v>4</v>
      </c>
      <c r="B257" t="s">
        <v>176</v>
      </c>
      <c r="C257" t="s">
        <v>179</v>
      </c>
      <c r="D257">
        <v>3</v>
      </c>
      <c r="E257" t="s">
        <v>31</v>
      </c>
      <c r="F257" t="s">
        <v>209</v>
      </c>
      <c r="G257" t="s">
        <v>205</v>
      </c>
      <c r="H257">
        <v>0</v>
      </c>
      <c r="I257">
        <v>2800</v>
      </c>
      <c r="J257">
        <v>5600</v>
      </c>
      <c r="K257">
        <v>500</v>
      </c>
    </row>
    <row r="258" spans="1:11" x14ac:dyDescent="0.25">
      <c r="A258">
        <v>4</v>
      </c>
      <c r="B258" t="s">
        <v>176</v>
      </c>
      <c r="C258" t="s">
        <v>180</v>
      </c>
      <c r="D258">
        <v>4</v>
      </c>
      <c r="E258" t="s">
        <v>31</v>
      </c>
      <c r="F258" t="s">
        <v>209</v>
      </c>
      <c r="G258" t="s">
        <v>205</v>
      </c>
      <c r="H258">
        <v>0</v>
      </c>
      <c r="I258">
        <v>2800</v>
      </c>
      <c r="J258">
        <v>5600</v>
      </c>
      <c r="K258">
        <v>500</v>
      </c>
    </row>
    <row r="259" spans="1:11" x14ac:dyDescent="0.25">
      <c r="A259">
        <v>4</v>
      </c>
      <c r="B259" t="s">
        <v>176</v>
      </c>
      <c r="C259" t="s">
        <v>177</v>
      </c>
      <c r="D259">
        <v>2</v>
      </c>
      <c r="E259" t="s">
        <v>31</v>
      </c>
      <c r="F259" t="s">
        <v>210</v>
      </c>
      <c r="G259" t="s">
        <v>205</v>
      </c>
      <c r="H259">
        <v>0</v>
      </c>
      <c r="I259">
        <v>1000</v>
      </c>
      <c r="J259">
        <v>2000</v>
      </c>
      <c r="K259">
        <v>550</v>
      </c>
    </row>
    <row r="260" spans="1:11" x14ac:dyDescent="0.25">
      <c r="A260">
        <v>4</v>
      </c>
      <c r="B260" t="s">
        <v>176</v>
      </c>
      <c r="C260" t="s">
        <v>179</v>
      </c>
      <c r="D260">
        <v>3</v>
      </c>
      <c r="E260" t="s">
        <v>31</v>
      </c>
      <c r="F260" t="s">
        <v>210</v>
      </c>
      <c r="G260" t="s">
        <v>205</v>
      </c>
      <c r="H260">
        <v>0</v>
      </c>
      <c r="I260">
        <v>1000</v>
      </c>
      <c r="J260">
        <v>2000</v>
      </c>
      <c r="K260">
        <v>550</v>
      </c>
    </row>
    <row r="261" spans="1:11" x14ac:dyDescent="0.25">
      <c r="A261">
        <v>4</v>
      </c>
      <c r="B261" t="s">
        <v>176</v>
      </c>
      <c r="C261" t="s">
        <v>180</v>
      </c>
      <c r="D261">
        <v>4</v>
      </c>
      <c r="E261" t="s">
        <v>31</v>
      </c>
      <c r="F261" t="s">
        <v>210</v>
      </c>
      <c r="G261" t="s">
        <v>205</v>
      </c>
      <c r="H261">
        <v>0</v>
      </c>
      <c r="I261">
        <v>1000</v>
      </c>
      <c r="J261">
        <v>2000</v>
      </c>
      <c r="K261">
        <v>550</v>
      </c>
    </row>
    <row r="262" spans="1:11" hidden="1" x14ac:dyDescent="0.25">
      <c r="A262">
        <v>4</v>
      </c>
      <c r="B262" t="s">
        <v>176</v>
      </c>
      <c r="C262" t="s">
        <v>177</v>
      </c>
      <c r="D262">
        <v>2</v>
      </c>
      <c r="E262" t="s">
        <v>757</v>
      </c>
      <c r="F262" t="s">
        <v>212</v>
      </c>
      <c r="G262" t="s">
        <v>185</v>
      </c>
      <c r="H262">
        <v>4</v>
      </c>
      <c r="I262">
        <v>1</v>
      </c>
      <c r="J262">
        <v>0</v>
      </c>
      <c r="K262">
        <v>3</v>
      </c>
    </row>
    <row r="263" spans="1:11" hidden="1" x14ac:dyDescent="0.25">
      <c r="A263">
        <v>4</v>
      </c>
      <c r="B263" t="s">
        <v>176</v>
      </c>
      <c r="C263" t="s">
        <v>179</v>
      </c>
      <c r="D263">
        <v>3</v>
      </c>
      <c r="E263" t="s">
        <v>757</v>
      </c>
      <c r="F263" t="s">
        <v>212</v>
      </c>
      <c r="G263" t="s">
        <v>185</v>
      </c>
      <c r="H263">
        <v>4</v>
      </c>
      <c r="I263">
        <v>1</v>
      </c>
      <c r="J263">
        <v>0</v>
      </c>
      <c r="K263">
        <v>3</v>
      </c>
    </row>
    <row r="264" spans="1:11" hidden="1" x14ac:dyDescent="0.25">
      <c r="A264">
        <v>4</v>
      </c>
      <c r="B264" t="s">
        <v>176</v>
      </c>
      <c r="C264" t="s">
        <v>180</v>
      </c>
      <c r="D264">
        <v>4</v>
      </c>
      <c r="E264" t="s">
        <v>757</v>
      </c>
      <c r="F264" t="s">
        <v>212</v>
      </c>
      <c r="G264" t="s">
        <v>185</v>
      </c>
      <c r="H264">
        <v>4</v>
      </c>
      <c r="I264">
        <v>1</v>
      </c>
      <c r="J264">
        <v>0</v>
      </c>
      <c r="K264">
        <v>3</v>
      </c>
    </row>
    <row r="265" spans="1:11" x14ac:dyDescent="0.25">
      <c r="A265">
        <v>4</v>
      </c>
      <c r="B265" t="s">
        <v>176</v>
      </c>
      <c r="C265" t="s">
        <v>177</v>
      </c>
      <c r="D265">
        <v>2</v>
      </c>
      <c r="E265" t="s">
        <v>768</v>
      </c>
      <c r="F265" t="s">
        <v>213</v>
      </c>
      <c r="G265" t="s">
        <v>185</v>
      </c>
      <c r="H265">
        <v>1.5</v>
      </c>
      <c r="I265">
        <v>3.3</v>
      </c>
      <c r="J265">
        <v>5</v>
      </c>
      <c r="K265">
        <v>3.8</v>
      </c>
    </row>
    <row r="266" spans="1:11" hidden="1" x14ac:dyDescent="0.25">
      <c r="A266">
        <v>5</v>
      </c>
      <c r="B266" t="s">
        <v>214</v>
      </c>
      <c r="C266" t="s">
        <v>215</v>
      </c>
      <c r="D266">
        <v>3</v>
      </c>
      <c r="E266" t="s">
        <v>757</v>
      </c>
      <c r="F266" t="s">
        <v>216</v>
      </c>
      <c r="G266" t="s">
        <v>778</v>
      </c>
      <c r="H266">
        <v>9</v>
      </c>
      <c r="I266">
        <v>3.21</v>
      </c>
      <c r="J266">
        <v>1.42</v>
      </c>
      <c r="K266">
        <v>3.9252414821999997</v>
      </c>
    </row>
    <row r="267" spans="1:11" hidden="1" x14ac:dyDescent="0.25">
      <c r="A267">
        <v>5</v>
      </c>
      <c r="B267" t="s">
        <v>214</v>
      </c>
      <c r="C267" t="s">
        <v>215</v>
      </c>
      <c r="D267">
        <v>3</v>
      </c>
      <c r="E267" t="s">
        <v>757</v>
      </c>
      <c r="F267" t="s">
        <v>218</v>
      </c>
      <c r="G267" t="s">
        <v>778</v>
      </c>
      <c r="H267">
        <v>7</v>
      </c>
      <c r="I267">
        <v>2.14</v>
      </c>
      <c r="J267">
        <v>0.9</v>
      </c>
      <c r="K267">
        <v>0.85146296457142867</v>
      </c>
    </row>
    <row r="268" spans="1:11" hidden="1" x14ac:dyDescent="0.25">
      <c r="A268">
        <v>5</v>
      </c>
      <c r="B268" t="s">
        <v>214</v>
      </c>
      <c r="C268" t="s">
        <v>215</v>
      </c>
      <c r="D268">
        <v>3</v>
      </c>
      <c r="E268" t="s">
        <v>757</v>
      </c>
      <c r="F268" t="s">
        <v>219</v>
      </c>
      <c r="G268" t="s">
        <v>778</v>
      </c>
      <c r="H268">
        <v>1.5</v>
      </c>
      <c r="I268">
        <v>0.48</v>
      </c>
      <c r="J268">
        <v>0.16</v>
      </c>
      <c r="K268">
        <v>0.11000000000000001</v>
      </c>
    </row>
    <row r="269" spans="1:11" hidden="1" x14ac:dyDescent="0.25">
      <c r="A269">
        <v>5</v>
      </c>
      <c r="B269" t="s">
        <v>214</v>
      </c>
      <c r="C269" t="s">
        <v>215</v>
      </c>
      <c r="D269">
        <v>3</v>
      </c>
      <c r="E269" t="s">
        <v>757</v>
      </c>
      <c r="F269" t="s">
        <v>220</v>
      </c>
      <c r="G269" t="s">
        <v>778</v>
      </c>
      <c r="H269">
        <v>0.8</v>
      </c>
      <c r="I269">
        <v>0.32</v>
      </c>
      <c r="J269">
        <v>7.0000000000000007E-2</v>
      </c>
      <c r="K269">
        <v>0.24714285714285714</v>
      </c>
    </row>
    <row r="270" spans="1:11" hidden="1" x14ac:dyDescent="0.25">
      <c r="A270">
        <v>5</v>
      </c>
      <c r="B270" t="s">
        <v>214</v>
      </c>
      <c r="C270" t="s">
        <v>215</v>
      </c>
      <c r="D270">
        <v>3</v>
      </c>
      <c r="E270" t="s">
        <v>757</v>
      </c>
      <c r="F270" t="s">
        <v>221</v>
      </c>
      <c r="G270" t="s">
        <v>25</v>
      </c>
      <c r="H270">
        <v>166</v>
      </c>
      <c r="I270">
        <v>116</v>
      </c>
      <c r="J270">
        <v>100</v>
      </c>
      <c r="K270">
        <v>116.8</v>
      </c>
    </row>
    <row r="271" spans="1:11" hidden="1" x14ac:dyDescent="0.25">
      <c r="A271">
        <v>5</v>
      </c>
      <c r="B271" t="s">
        <v>214</v>
      </c>
      <c r="C271" t="s">
        <v>215</v>
      </c>
      <c r="D271">
        <v>3</v>
      </c>
      <c r="E271" t="s">
        <v>757</v>
      </c>
      <c r="F271" t="s">
        <v>222</v>
      </c>
      <c r="G271" t="s">
        <v>25</v>
      </c>
      <c r="H271">
        <v>20</v>
      </c>
      <c r="I271">
        <v>75</v>
      </c>
      <c r="J271">
        <v>95</v>
      </c>
      <c r="K271">
        <v>79.871428571428581</v>
      </c>
    </row>
    <row r="272" spans="1:11" hidden="1" x14ac:dyDescent="0.25">
      <c r="A272">
        <v>5</v>
      </c>
      <c r="B272" t="s">
        <v>214</v>
      </c>
      <c r="C272" t="s">
        <v>215</v>
      </c>
      <c r="D272">
        <v>3</v>
      </c>
      <c r="E272" t="s">
        <v>757</v>
      </c>
      <c r="F272" t="s">
        <v>223</v>
      </c>
      <c r="G272" t="s">
        <v>145</v>
      </c>
      <c r="H272">
        <v>17</v>
      </c>
      <c r="I272">
        <v>3.3</v>
      </c>
      <c r="J272">
        <v>1.8</v>
      </c>
      <c r="K272">
        <v>1.94</v>
      </c>
    </row>
    <row r="273" spans="1:11" hidden="1" x14ac:dyDescent="0.25">
      <c r="A273">
        <v>5</v>
      </c>
      <c r="B273" t="s">
        <v>214</v>
      </c>
      <c r="C273" t="s">
        <v>215</v>
      </c>
      <c r="D273">
        <v>3</v>
      </c>
      <c r="E273" t="s">
        <v>757</v>
      </c>
      <c r="F273" t="s">
        <v>224</v>
      </c>
      <c r="G273" t="s">
        <v>145</v>
      </c>
      <c r="H273">
        <v>15</v>
      </c>
      <c r="I273">
        <v>1.5</v>
      </c>
      <c r="J273">
        <v>0.4</v>
      </c>
      <c r="K273">
        <v>3.3285710000000002</v>
      </c>
    </row>
    <row r="274" spans="1:11" hidden="1" x14ac:dyDescent="0.25">
      <c r="A274">
        <v>5</v>
      </c>
      <c r="B274" t="s">
        <v>214</v>
      </c>
      <c r="C274" t="s">
        <v>215</v>
      </c>
      <c r="D274">
        <v>3</v>
      </c>
      <c r="E274" t="s">
        <v>757</v>
      </c>
      <c r="F274" t="s">
        <v>225</v>
      </c>
      <c r="G274" t="s">
        <v>25</v>
      </c>
      <c r="H274">
        <v>0</v>
      </c>
      <c r="I274">
        <v>6.3</v>
      </c>
      <c r="J274">
        <v>10</v>
      </c>
      <c r="K274">
        <v>1.18</v>
      </c>
    </row>
    <row r="275" spans="1:11" hidden="1" x14ac:dyDescent="0.25">
      <c r="A275">
        <v>5</v>
      </c>
      <c r="B275" t="s">
        <v>214</v>
      </c>
      <c r="C275" t="s">
        <v>215</v>
      </c>
      <c r="D275">
        <v>3</v>
      </c>
      <c r="F275" t="s">
        <v>226</v>
      </c>
      <c r="G275" t="s">
        <v>25</v>
      </c>
      <c r="H275">
        <v>100</v>
      </c>
      <c r="I275">
        <v>35</v>
      </c>
      <c r="J275">
        <v>5</v>
      </c>
      <c r="K275">
        <v>69.88</v>
      </c>
    </row>
    <row r="276" spans="1:11" hidden="1" x14ac:dyDescent="0.25">
      <c r="A276">
        <v>5</v>
      </c>
      <c r="B276" t="s">
        <v>214</v>
      </c>
      <c r="C276" t="s">
        <v>215</v>
      </c>
      <c r="D276">
        <v>3</v>
      </c>
      <c r="F276" t="s">
        <v>227</v>
      </c>
      <c r="G276" t="s">
        <v>25</v>
      </c>
      <c r="H276">
        <v>100</v>
      </c>
      <c r="I276">
        <v>35</v>
      </c>
      <c r="J276">
        <v>5</v>
      </c>
      <c r="K276">
        <v>64.285709999999995</v>
      </c>
    </row>
    <row r="277" spans="1:11" x14ac:dyDescent="0.25">
      <c r="A277">
        <v>5</v>
      </c>
      <c r="B277" t="s">
        <v>214</v>
      </c>
      <c r="C277" t="s">
        <v>215</v>
      </c>
      <c r="D277">
        <v>3</v>
      </c>
      <c r="E277" t="s">
        <v>768</v>
      </c>
      <c r="F277" t="s">
        <v>228</v>
      </c>
      <c r="H277">
        <v>0.01</v>
      </c>
      <c r="I277">
        <v>0.09</v>
      </c>
      <c r="J277">
        <v>0.19</v>
      </c>
      <c r="K277">
        <v>3.7999999999999999E-2</v>
      </c>
    </row>
    <row r="278" spans="1:11" x14ac:dyDescent="0.25">
      <c r="A278">
        <v>5</v>
      </c>
      <c r="B278" t="s">
        <v>214</v>
      </c>
      <c r="C278" t="s">
        <v>215</v>
      </c>
      <c r="D278">
        <v>3</v>
      </c>
      <c r="E278" t="s">
        <v>768</v>
      </c>
      <c r="F278" t="s">
        <v>229</v>
      </c>
      <c r="H278">
        <v>0.01</v>
      </c>
      <c r="I278">
        <v>0.09</v>
      </c>
      <c r="J278">
        <v>0.19</v>
      </c>
      <c r="K278">
        <v>6.8570999999999993E-2</v>
      </c>
    </row>
    <row r="279" spans="1:11" x14ac:dyDescent="0.25">
      <c r="A279">
        <v>5</v>
      </c>
      <c r="B279" t="s">
        <v>214</v>
      </c>
      <c r="C279" t="s">
        <v>215</v>
      </c>
      <c r="D279">
        <v>3</v>
      </c>
      <c r="E279" t="s">
        <v>768</v>
      </c>
      <c r="F279" t="s">
        <v>230</v>
      </c>
      <c r="H279">
        <v>0</v>
      </c>
      <c r="I279">
        <v>0.63</v>
      </c>
      <c r="J279">
        <v>1</v>
      </c>
      <c r="K279">
        <v>0.45600000000000002</v>
      </c>
    </row>
    <row r="280" spans="1:11" x14ac:dyDescent="0.25">
      <c r="A280">
        <v>5</v>
      </c>
      <c r="B280" t="s">
        <v>214</v>
      </c>
      <c r="C280" t="s">
        <v>215</v>
      </c>
      <c r="D280">
        <v>3</v>
      </c>
      <c r="E280" t="s">
        <v>768</v>
      </c>
      <c r="F280" t="s">
        <v>231</v>
      </c>
      <c r="H280">
        <v>0</v>
      </c>
      <c r="I280">
        <v>0.63</v>
      </c>
      <c r="J280">
        <v>1</v>
      </c>
      <c r="K280">
        <v>0.491429</v>
      </c>
    </row>
    <row r="281" spans="1:11" hidden="1" x14ac:dyDescent="0.25">
      <c r="A281">
        <v>5</v>
      </c>
      <c r="B281" t="s">
        <v>214</v>
      </c>
      <c r="C281" t="s">
        <v>215</v>
      </c>
      <c r="D281">
        <v>3</v>
      </c>
      <c r="F281" t="s">
        <v>232</v>
      </c>
      <c r="G281" t="s">
        <v>233</v>
      </c>
      <c r="H281">
        <v>0</v>
      </c>
      <c r="I281">
        <v>140</v>
      </c>
      <c r="J281">
        <v>400</v>
      </c>
      <c r="K281">
        <v>81.012</v>
      </c>
    </row>
    <row r="282" spans="1:11" hidden="1" x14ac:dyDescent="0.25">
      <c r="A282">
        <v>5</v>
      </c>
      <c r="B282" t="s">
        <v>214</v>
      </c>
      <c r="C282" t="s">
        <v>215</v>
      </c>
      <c r="D282">
        <v>3</v>
      </c>
      <c r="F282" t="s">
        <v>234</v>
      </c>
      <c r="G282" t="s">
        <v>233</v>
      </c>
      <c r="H282">
        <v>0</v>
      </c>
      <c r="I282">
        <v>500</v>
      </c>
      <c r="J282">
        <v>1300</v>
      </c>
      <c r="K282">
        <v>296.11200000000002</v>
      </c>
    </row>
    <row r="283" spans="1:11" x14ac:dyDescent="0.25">
      <c r="A283">
        <v>5</v>
      </c>
      <c r="B283" t="s">
        <v>214</v>
      </c>
      <c r="C283" t="s">
        <v>215</v>
      </c>
      <c r="D283">
        <v>3</v>
      </c>
      <c r="E283" t="s">
        <v>765</v>
      </c>
      <c r="F283" t="s">
        <v>235</v>
      </c>
      <c r="H283">
        <v>0.01</v>
      </c>
      <c r="I283">
        <v>3</v>
      </c>
      <c r="J283">
        <v>4.5</v>
      </c>
      <c r="K283">
        <v>1.66</v>
      </c>
    </row>
    <row r="284" spans="1:11" x14ac:dyDescent="0.25">
      <c r="A284">
        <v>5</v>
      </c>
      <c r="B284" t="s">
        <v>214</v>
      </c>
      <c r="C284" t="s">
        <v>215</v>
      </c>
      <c r="D284">
        <v>3</v>
      </c>
      <c r="E284" t="s">
        <v>765</v>
      </c>
      <c r="F284" t="s">
        <v>236</v>
      </c>
      <c r="H284">
        <v>0.01</v>
      </c>
      <c r="I284">
        <v>3</v>
      </c>
      <c r="J284">
        <v>4.5</v>
      </c>
      <c r="K284">
        <v>2.66</v>
      </c>
    </row>
    <row r="285" spans="1:11" x14ac:dyDescent="0.25">
      <c r="A285">
        <v>5</v>
      </c>
      <c r="B285" t="s">
        <v>214</v>
      </c>
      <c r="C285" t="s">
        <v>215</v>
      </c>
      <c r="D285">
        <v>3</v>
      </c>
      <c r="E285" t="s">
        <v>765</v>
      </c>
      <c r="F285" t="s">
        <v>237</v>
      </c>
      <c r="G285" t="s">
        <v>233</v>
      </c>
      <c r="H285">
        <v>6000</v>
      </c>
      <c r="I285">
        <v>250</v>
      </c>
      <c r="J285">
        <v>10</v>
      </c>
      <c r="K285">
        <v>707.85670000000005</v>
      </c>
    </row>
    <row r="286" spans="1:11" x14ac:dyDescent="0.25">
      <c r="A286">
        <v>5</v>
      </c>
      <c r="B286" t="s">
        <v>214</v>
      </c>
      <c r="C286" t="s">
        <v>215</v>
      </c>
      <c r="D286">
        <v>3</v>
      </c>
      <c r="E286" t="s">
        <v>765</v>
      </c>
      <c r="F286" t="s">
        <v>238</v>
      </c>
      <c r="G286" t="s">
        <v>239</v>
      </c>
      <c r="H286">
        <v>100</v>
      </c>
      <c r="I286">
        <v>4</v>
      </c>
      <c r="J286">
        <v>0</v>
      </c>
      <c r="K286">
        <v>3.38775</v>
      </c>
    </row>
    <row r="287" spans="1:11" x14ac:dyDescent="0.25">
      <c r="A287">
        <v>5</v>
      </c>
      <c r="B287" t="s">
        <v>214</v>
      </c>
      <c r="C287" t="s">
        <v>215</v>
      </c>
      <c r="D287">
        <v>3</v>
      </c>
      <c r="E287" t="s">
        <v>768</v>
      </c>
      <c r="F287" t="s">
        <v>240</v>
      </c>
      <c r="H287">
        <v>0.1</v>
      </c>
      <c r="I287">
        <v>2.5</v>
      </c>
      <c r="J287">
        <v>3.6</v>
      </c>
      <c r="K287">
        <v>2.13</v>
      </c>
    </row>
    <row r="288" spans="1:11" x14ac:dyDescent="0.25">
      <c r="A288">
        <v>5</v>
      </c>
      <c r="B288" t="s">
        <v>214</v>
      </c>
      <c r="C288" t="s">
        <v>215</v>
      </c>
      <c r="D288">
        <v>3</v>
      </c>
      <c r="E288" t="s">
        <v>768</v>
      </c>
      <c r="F288" t="s">
        <v>68</v>
      </c>
      <c r="H288">
        <v>7</v>
      </c>
      <c r="I288">
        <v>3.3</v>
      </c>
      <c r="J288">
        <v>0.01</v>
      </c>
      <c r="K288">
        <v>3.753333</v>
      </c>
    </row>
    <row r="289" spans="1:11" x14ac:dyDescent="0.25">
      <c r="A289">
        <v>5</v>
      </c>
      <c r="B289" t="s">
        <v>214</v>
      </c>
      <c r="C289" t="s">
        <v>215</v>
      </c>
      <c r="D289">
        <v>3</v>
      </c>
      <c r="E289" t="s">
        <v>768</v>
      </c>
      <c r="F289" t="s">
        <v>80</v>
      </c>
      <c r="H289">
        <v>0</v>
      </c>
      <c r="I289">
        <v>0.55000000000000004</v>
      </c>
      <c r="J289">
        <v>0.85</v>
      </c>
      <c r="K289">
        <v>0.32</v>
      </c>
    </row>
    <row r="290" spans="1:11" x14ac:dyDescent="0.25">
      <c r="A290">
        <v>5</v>
      </c>
      <c r="B290" t="s">
        <v>214</v>
      </c>
      <c r="C290" t="s">
        <v>215</v>
      </c>
      <c r="D290">
        <v>3</v>
      </c>
      <c r="E290" t="s">
        <v>768</v>
      </c>
      <c r="F290" t="s">
        <v>241</v>
      </c>
      <c r="H290">
        <v>0</v>
      </c>
      <c r="I290">
        <v>6</v>
      </c>
      <c r="J290">
        <v>10</v>
      </c>
      <c r="K290">
        <v>4.0200000000000005</v>
      </c>
    </row>
    <row r="291" spans="1:11" hidden="1" x14ac:dyDescent="0.25">
      <c r="A291">
        <v>5</v>
      </c>
      <c r="B291" t="s">
        <v>214</v>
      </c>
      <c r="C291" t="s">
        <v>242</v>
      </c>
      <c r="D291">
        <v>4</v>
      </c>
      <c r="E291" t="s">
        <v>757</v>
      </c>
      <c r="F291" t="s">
        <v>216</v>
      </c>
      <c r="G291" t="s">
        <v>778</v>
      </c>
      <c r="H291">
        <v>9</v>
      </c>
      <c r="I291">
        <v>3.21</v>
      </c>
      <c r="J291">
        <v>1.42</v>
      </c>
      <c r="K291">
        <v>2.3288726584000004</v>
      </c>
    </row>
    <row r="292" spans="1:11" hidden="1" x14ac:dyDescent="0.25">
      <c r="A292">
        <v>5</v>
      </c>
      <c r="B292" t="s">
        <v>214</v>
      </c>
      <c r="C292" t="s">
        <v>242</v>
      </c>
      <c r="D292">
        <v>4</v>
      </c>
      <c r="E292" t="s">
        <v>757</v>
      </c>
      <c r="F292" t="s">
        <v>218</v>
      </c>
      <c r="G292" t="s">
        <v>778</v>
      </c>
      <c r="H292">
        <v>7</v>
      </c>
      <c r="I292">
        <v>2.14</v>
      </c>
      <c r="J292">
        <v>0.9</v>
      </c>
      <c r="K292">
        <v>0.93421692435714276</v>
      </c>
    </row>
    <row r="293" spans="1:11" hidden="1" x14ac:dyDescent="0.25">
      <c r="A293">
        <v>5</v>
      </c>
      <c r="B293" t="s">
        <v>214</v>
      </c>
      <c r="C293" t="s">
        <v>242</v>
      </c>
      <c r="D293">
        <v>4</v>
      </c>
      <c r="E293" t="s">
        <v>757</v>
      </c>
      <c r="F293" t="s">
        <v>219</v>
      </c>
      <c r="G293" t="s">
        <v>778</v>
      </c>
      <c r="H293">
        <v>1.5</v>
      </c>
      <c r="I293">
        <v>0.48</v>
      </c>
      <c r="J293">
        <v>0.16</v>
      </c>
      <c r="K293">
        <v>0.186</v>
      </c>
    </row>
    <row r="294" spans="1:11" hidden="1" x14ac:dyDescent="0.25">
      <c r="A294">
        <v>5</v>
      </c>
      <c r="B294" t="s">
        <v>214</v>
      </c>
      <c r="C294" t="s">
        <v>242</v>
      </c>
      <c r="D294">
        <v>4</v>
      </c>
      <c r="E294" t="s">
        <v>757</v>
      </c>
      <c r="F294" t="s">
        <v>220</v>
      </c>
      <c r="G294" t="s">
        <v>778</v>
      </c>
      <c r="H294">
        <v>0.8</v>
      </c>
      <c r="I294">
        <v>0.32</v>
      </c>
      <c r="J294">
        <v>7.0000000000000007E-2</v>
      </c>
      <c r="K294">
        <v>0.18857142857142861</v>
      </c>
    </row>
    <row r="295" spans="1:11" hidden="1" x14ac:dyDescent="0.25">
      <c r="A295">
        <v>5</v>
      </c>
      <c r="B295" t="s">
        <v>214</v>
      </c>
      <c r="C295" t="s">
        <v>242</v>
      </c>
      <c r="D295">
        <v>4</v>
      </c>
      <c r="E295" t="s">
        <v>757</v>
      </c>
      <c r="F295" t="s">
        <v>221</v>
      </c>
      <c r="G295" t="s">
        <v>25</v>
      </c>
      <c r="H295">
        <v>166</v>
      </c>
      <c r="I295">
        <v>116</v>
      </c>
      <c r="J295">
        <v>100</v>
      </c>
      <c r="K295">
        <v>117.6</v>
      </c>
    </row>
    <row r="296" spans="1:11" hidden="1" x14ac:dyDescent="0.25">
      <c r="A296">
        <v>5</v>
      </c>
      <c r="B296" t="s">
        <v>214</v>
      </c>
      <c r="C296" t="s">
        <v>242</v>
      </c>
      <c r="D296">
        <v>4</v>
      </c>
      <c r="E296" t="s">
        <v>757</v>
      </c>
      <c r="F296" t="s">
        <v>222</v>
      </c>
      <c r="G296" t="s">
        <v>25</v>
      </c>
      <c r="H296">
        <v>20</v>
      </c>
      <c r="I296">
        <v>75</v>
      </c>
      <c r="J296">
        <v>95</v>
      </c>
      <c r="K296">
        <v>82.95714285714287</v>
      </c>
    </row>
    <row r="297" spans="1:11" hidden="1" x14ac:dyDescent="0.25">
      <c r="A297">
        <v>5</v>
      </c>
      <c r="B297" t="s">
        <v>214</v>
      </c>
      <c r="C297" t="s">
        <v>242</v>
      </c>
      <c r="D297">
        <v>4</v>
      </c>
      <c r="E297" t="s">
        <v>757</v>
      </c>
      <c r="F297" t="s">
        <v>223</v>
      </c>
      <c r="G297" t="s">
        <v>145</v>
      </c>
      <c r="H297">
        <v>17</v>
      </c>
      <c r="I297">
        <v>3.3</v>
      </c>
      <c r="J297">
        <v>1.8</v>
      </c>
      <c r="K297">
        <v>3.42</v>
      </c>
    </row>
    <row r="298" spans="1:11" hidden="1" x14ac:dyDescent="0.25">
      <c r="A298">
        <v>5</v>
      </c>
      <c r="B298" t="s">
        <v>214</v>
      </c>
      <c r="C298" t="s">
        <v>242</v>
      </c>
      <c r="D298">
        <v>4</v>
      </c>
      <c r="E298" t="s">
        <v>757</v>
      </c>
      <c r="F298" t="s">
        <v>224</v>
      </c>
      <c r="G298" t="s">
        <v>145</v>
      </c>
      <c r="H298">
        <v>15</v>
      </c>
      <c r="I298">
        <v>1.5</v>
      </c>
      <c r="J298">
        <v>0.4</v>
      </c>
      <c r="K298">
        <v>2.9857140000000002</v>
      </c>
    </row>
    <row r="299" spans="1:11" hidden="1" x14ac:dyDescent="0.25">
      <c r="A299">
        <v>5</v>
      </c>
      <c r="B299" t="s">
        <v>214</v>
      </c>
      <c r="C299" t="s">
        <v>242</v>
      </c>
      <c r="D299">
        <v>4</v>
      </c>
      <c r="E299" t="s">
        <v>757</v>
      </c>
      <c r="F299" t="s">
        <v>225</v>
      </c>
      <c r="G299" t="s">
        <v>25</v>
      </c>
      <c r="H299">
        <v>0</v>
      </c>
      <c r="I299">
        <v>6.3</v>
      </c>
      <c r="J299">
        <v>10</v>
      </c>
      <c r="K299">
        <v>1.3180000000000001</v>
      </c>
    </row>
    <row r="300" spans="1:11" hidden="1" x14ac:dyDescent="0.25">
      <c r="A300">
        <v>5</v>
      </c>
      <c r="B300" t="s">
        <v>214</v>
      </c>
      <c r="C300" t="s">
        <v>242</v>
      </c>
      <c r="D300">
        <v>4</v>
      </c>
      <c r="F300" t="s">
        <v>226</v>
      </c>
      <c r="G300" t="s">
        <v>25</v>
      </c>
      <c r="H300">
        <v>100</v>
      </c>
      <c r="I300">
        <v>35</v>
      </c>
      <c r="J300">
        <v>5</v>
      </c>
      <c r="K300">
        <v>71.86</v>
      </c>
    </row>
    <row r="301" spans="1:11" hidden="1" x14ac:dyDescent="0.25">
      <c r="A301">
        <v>5</v>
      </c>
      <c r="B301" t="s">
        <v>214</v>
      </c>
      <c r="C301" t="s">
        <v>242</v>
      </c>
      <c r="D301">
        <v>4</v>
      </c>
      <c r="F301" t="s">
        <v>227</v>
      </c>
      <c r="G301" t="s">
        <v>25</v>
      </c>
      <c r="H301">
        <v>100</v>
      </c>
      <c r="I301">
        <v>35</v>
      </c>
      <c r="J301">
        <v>5</v>
      </c>
      <c r="K301">
        <v>68.414289999999994</v>
      </c>
    </row>
    <row r="302" spans="1:11" x14ac:dyDescent="0.25">
      <c r="A302">
        <v>5</v>
      </c>
      <c r="B302" t="s">
        <v>214</v>
      </c>
      <c r="C302" t="s">
        <v>242</v>
      </c>
      <c r="D302">
        <v>4</v>
      </c>
      <c r="E302" t="s">
        <v>768</v>
      </c>
      <c r="F302" t="s">
        <v>228</v>
      </c>
      <c r="H302">
        <v>0.01</v>
      </c>
      <c r="I302">
        <v>0.09</v>
      </c>
      <c r="J302">
        <v>0.19</v>
      </c>
      <c r="K302">
        <v>4.5999999999999999E-2</v>
      </c>
    </row>
    <row r="303" spans="1:11" x14ac:dyDescent="0.25">
      <c r="A303">
        <v>5</v>
      </c>
      <c r="B303" t="s">
        <v>214</v>
      </c>
      <c r="C303" t="s">
        <v>242</v>
      </c>
      <c r="D303">
        <v>4</v>
      </c>
      <c r="E303" t="s">
        <v>768</v>
      </c>
      <c r="F303" t="s">
        <v>229</v>
      </c>
      <c r="H303">
        <v>0.01</v>
      </c>
      <c r="I303">
        <v>0.09</v>
      </c>
      <c r="J303">
        <v>0.19</v>
      </c>
      <c r="K303">
        <v>6.2856999999999996E-2</v>
      </c>
    </row>
    <row r="304" spans="1:11" x14ac:dyDescent="0.25">
      <c r="A304">
        <v>5</v>
      </c>
      <c r="B304" t="s">
        <v>214</v>
      </c>
      <c r="C304" t="s">
        <v>242</v>
      </c>
      <c r="D304">
        <v>4</v>
      </c>
      <c r="E304" t="s">
        <v>768</v>
      </c>
      <c r="F304" t="s">
        <v>230</v>
      </c>
      <c r="H304">
        <v>0</v>
      </c>
      <c r="I304">
        <v>0.63</v>
      </c>
      <c r="J304">
        <v>1</v>
      </c>
      <c r="K304">
        <v>0.44800000000000001</v>
      </c>
    </row>
    <row r="305" spans="1:11" x14ac:dyDescent="0.25">
      <c r="A305">
        <v>5</v>
      </c>
      <c r="B305" t="s">
        <v>214</v>
      </c>
      <c r="C305" t="s">
        <v>242</v>
      </c>
      <c r="D305">
        <v>4</v>
      </c>
      <c r="E305" t="s">
        <v>768</v>
      </c>
      <c r="F305" t="s">
        <v>231</v>
      </c>
      <c r="H305">
        <v>0</v>
      </c>
      <c r="I305">
        <v>0.63</v>
      </c>
      <c r="J305">
        <v>1</v>
      </c>
      <c r="K305">
        <v>0.47142899999999999</v>
      </c>
    </row>
    <row r="306" spans="1:11" x14ac:dyDescent="0.25">
      <c r="A306">
        <v>5</v>
      </c>
      <c r="B306" t="s">
        <v>214</v>
      </c>
      <c r="C306" t="s">
        <v>242</v>
      </c>
      <c r="D306">
        <v>4</v>
      </c>
      <c r="E306" t="s">
        <v>765</v>
      </c>
      <c r="F306" t="s">
        <v>779</v>
      </c>
      <c r="G306" t="s">
        <v>233</v>
      </c>
      <c r="H306">
        <v>0</v>
      </c>
      <c r="I306">
        <v>140</v>
      </c>
      <c r="J306">
        <v>400</v>
      </c>
      <c r="K306">
        <v>75.528000000000006</v>
      </c>
    </row>
    <row r="307" spans="1:11" x14ac:dyDescent="0.25">
      <c r="A307">
        <v>5</v>
      </c>
      <c r="B307" t="s">
        <v>214</v>
      </c>
      <c r="C307" t="s">
        <v>242</v>
      </c>
      <c r="D307">
        <v>4</v>
      </c>
      <c r="E307" t="s">
        <v>765</v>
      </c>
      <c r="F307" t="s">
        <v>780</v>
      </c>
      <c r="G307" t="s">
        <v>233</v>
      </c>
      <c r="H307">
        <v>0</v>
      </c>
      <c r="I307">
        <v>500</v>
      </c>
      <c r="J307">
        <v>1300</v>
      </c>
      <c r="K307">
        <v>240.00569999999999</v>
      </c>
    </row>
    <row r="308" spans="1:11" x14ac:dyDescent="0.25">
      <c r="A308">
        <v>5</v>
      </c>
      <c r="B308" t="s">
        <v>214</v>
      </c>
      <c r="C308" t="s">
        <v>242</v>
      </c>
      <c r="D308">
        <v>4</v>
      </c>
      <c r="E308" t="s">
        <v>765</v>
      </c>
      <c r="F308" t="s">
        <v>235</v>
      </c>
      <c r="H308">
        <v>0.01</v>
      </c>
      <c r="I308">
        <v>3</v>
      </c>
      <c r="J308">
        <v>4.5</v>
      </c>
      <c r="K308">
        <v>1.798</v>
      </c>
    </row>
    <row r="309" spans="1:11" x14ac:dyDescent="0.25">
      <c r="A309">
        <v>5</v>
      </c>
      <c r="B309" t="s">
        <v>214</v>
      </c>
      <c r="C309" t="s">
        <v>242</v>
      </c>
      <c r="D309">
        <v>4</v>
      </c>
      <c r="E309" t="s">
        <v>765</v>
      </c>
      <c r="F309" t="s">
        <v>236</v>
      </c>
      <c r="H309">
        <v>0.01</v>
      </c>
      <c r="I309">
        <v>3</v>
      </c>
      <c r="J309">
        <v>4.5</v>
      </c>
      <c r="K309">
        <v>2.64</v>
      </c>
    </row>
    <row r="310" spans="1:11" x14ac:dyDescent="0.25">
      <c r="A310">
        <v>5</v>
      </c>
      <c r="B310" t="s">
        <v>214</v>
      </c>
      <c r="C310" t="s">
        <v>242</v>
      </c>
      <c r="D310">
        <v>4</v>
      </c>
      <c r="E310" t="s">
        <v>765</v>
      </c>
      <c r="F310" t="s">
        <v>237</v>
      </c>
      <c r="G310" t="s">
        <v>233</v>
      </c>
      <c r="H310">
        <v>6000</v>
      </c>
      <c r="I310">
        <v>250</v>
      </c>
      <c r="J310">
        <v>10</v>
      </c>
      <c r="K310">
        <v>313.58440000000002</v>
      </c>
    </row>
    <row r="311" spans="1:11" x14ac:dyDescent="0.25">
      <c r="A311">
        <v>5</v>
      </c>
      <c r="B311" t="s">
        <v>214</v>
      </c>
      <c r="C311" t="s">
        <v>242</v>
      </c>
      <c r="D311">
        <v>4</v>
      </c>
      <c r="E311" t="s">
        <v>765</v>
      </c>
      <c r="F311" t="s">
        <v>238</v>
      </c>
      <c r="G311" t="s">
        <v>239</v>
      </c>
      <c r="H311">
        <v>100</v>
      </c>
      <c r="I311">
        <v>4</v>
      </c>
      <c r="J311">
        <v>0</v>
      </c>
      <c r="K311">
        <v>3.2196669999999998</v>
      </c>
    </row>
    <row r="312" spans="1:11" x14ac:dyDescent="0.25">
      <c r="A312">
        <v>5</v>
      </c>
      <c r="B312" t="s">
        <v>214</v>
      </c>
      <c r="C312" t="s">
        <v>242</v>
      </c>
      <c r="D312">
        <v>4</v>
      </c>
      <c r="E312" t="s">
        <v>768</v>
      </c>
      <c r="F312" t="s">
        <v>240</v>
      </c>
      <c r="H312">
        <v>0.1</v>
      </c>
      <c r="I312">
        <v>2.5</v>
      </c>
      <c r="J312">
        <v>3.6</v>
      </c>
      <c r="K312">
        <v>2.746667</v>
      </c>
    </row>
    <row r="313" spans="1:11" x14ac:dyDescent="0.25">
      <c r="A313">
        <v>5</v>
      </c>
      <c r="B313" t="s">
        <v>214</v>
      </c>
      <c r="C313" t="s">
        <v>242</v>
      </c>
      <c r="D313">
        <v>4</v>
      </c>
      <c r="E313" t="s">
        <v>768</v>
      </c>
      <c r="F313" t="s">
        <v>68</v>
      </c>
      <c r="H313">
        <v>7</v>
      </c>
      <c r="I313">
        <v>3.3</v>
      </c>
      <c r="J313">
        <v>0.01</v>
      </c>
      <c r="K313">
        <v>4.5733329999999999</v>
      </c>
    </row>
    <row r="314" spans="1:11" x14ac:dyDescent="0.25">
      <c r="A314">
        <v>5</v>
      </c>
      <c r="B314" t="s">
        <v>214</v>
      </c>
      <c r="C314" t="s">
        <v>242</v>
      </c>
      <c r="D314">
        <v>4</v>
      </c>
      <c r="E314" t="s">
        <v>768</v>
      </c>
      <c r="F314" t="s">
        <v>80</v>
      </c>
      <c r="H314">
        <v>0</v>
      </c>
      <c r="I314">
        <v>0.55000000000000004</v>
      </c>
      <c r="J314">
        <v>0.85</v>
      </c>
      <c r="K314">
        <v>0.37333300000000003</v>
      </c>
    </row>
    <row r="315" spans="1:11" x14ac:dyDescent="0.25">
      <c r="A315">
        <v>5</v>
      </c>
      <c r="B315" t="s">
        <v>214</v>
      </c>
      <c r="C315" t="s">
        <v>242</v>
      </c>
      <c r="D315">
        <v>4</v>
      </c>
      <c r="E315" t="s">
        <v>768</v>
      </c>
      <c r="F315" t="s">
        <v>241</v>
      </c>
      <c r="H315">
        <v>0</v>
      </c>
      <c r="I315">
        <v>6</v>
      </c>
      <c r="J315">
        <v>10</v>
      </c>
      <c r="K315">
        <v>1.1400000000000001</v>
      </c>
    </row>
    <row r="316" spans="1:11" hidden="1" x14ac:dyDescent="0.25">
      <c r="A316">
        <v>5</v>
      </c>
      <c r="B316" t="s">
        <v>214</v>
      </c>
      <c r="C316" t="s">
        <v>243</v>
      </c>
      <c r="D316">
        <v>6</v>
      </c>
      <c r="E316" t="s">
        <v>757</v>
      </c>
      <c r="F316" t="s">
        <v>216</v>
      </c>
      <c r="G316" t="s">
        <v>778</v>
      </c>
      <c r="H316">
        <v>9</v>
      </c>
      <c r="I316">
        <v>3.21</v>
      </c>
      <c r="J316">
        <v>1.42</v>
      </c>
      <c r="K316">
        <v>2.7824873404999999</v>
      </c>
    </row>
    <row r="317" spans="1:11" hidden="1" x14ac:dyDescent="0.25">
      <c r="A317">
        <v>5</v>
      </c>
      <c r="B317" t="s">
        <v>214</v>
      </c>
      <c r="C317" t="s">
        <v>243</v>
      </c>
      <c r="D317">
        <v>6</v>
      </c>
      <c r="E317" t="s">
        <v>757</v>
      </c>
      <c r="F317" t="s">
        <v>218</v>
      </c>
      <c r="G317" t="s">
        <v>778</v>
      </c>
      <c r="H317">
        <v>7</v>
      </c>
      <c r="I317">
        <v>2.14</v>
      </c>
      <c r="J317">
        <v>0.9</v>
      </c>
      <c r="K317">
        <v>0.67935802779999999</v>
      </c>
    </row>
    <row r="318" spans="1:11" hidden="1" x14ac:dyDescent="0.25">
      <c r="A318">
        <v>5</v>
      </c>
      <c r="B318" t="s">
        <v>214</v>
      </c>
      <c r="C318" t="s">
        <v>243</v>
      </c>
      <c r="D318">
        <v>6</v>
      </c>
      <c r="E318" t="s">
        <v>757</v>
      </c>
      <c r="F318" t="s">
        <v>219</v>
      </c>
      <c r="G318" t="s">
        <v>778</v>
      </c>
      <c r="H318">
        <v>1.5</v>
      </c>
      <c r="I318">
        <v>0.48</v>
      </c>
      <c r="J318">
        <v>0.16</v>
      </c>
      <c r="K318">
        <v>0.15000000000000002</v>
      </c>
    </row>
    <row r="319" spans="1:11" hidden="1" x14ac:dyDescent="0.25">
      <c r="A319">
        <v>5</v>
      </c>
      <c r="B319" t="s">
        <v>214</v>
      </c>
      <c r="C319" t="s">
        <v>243</v>
      </c>
      <c r="D319">
        <v>6</v>
      </c>
      <c r="E319" t="s">
        <v>757</v>
      </c>
      <c r="F319" t="s">
        <v>220</v>
      </c>
      <c r="G319" t="s">
        <v>778</v>
      </c>
      <c r="H319">
        <v>0.8</v>
      </c>
      <c r="I319">
        <v>0.32</v>
      </c>
      <c r="J319">
        <v>7.0000000000000007E-2</v>
      </c>
      <c r="K319">
        <v>0.152</v>
      </c>
    </row>
    <row r="320" spans="1:11" hidden="1" x14ac:dyDescent="0.25">
      <c r="A320">
        <v>5</v>
      </c>
      <c r="B320" t="s">
        <v>214</v>
      </c>
      <c r="C320" t="s">
        <v>243</v>
      </c>
      <c r="D320">
        <v>6</v>
      </c>
      <c r="E320" t="s">
        <v>757</v>
      </c>
      <c r="F320" t="s">
        <v>221</v>
      </c>
      <c r="G320" t="s">
        <v>25</v>
      </c>
      <c r="H320">
        <v>166</v>
      </c>
      <c r="I320">
        <v>116</v>
      </c>
      <c r="J320">
        <v>100</v>
      </c>
      <c r="K320">
        <v>117.33333333333333</v>
      </c>
    </row>
    <row r="321" spans="1:11" hidden="1" x14ac:dyDescent="0.25">
      <c r="A321">
        <v>5</v>
      </c>
      <c r="B321" t="s">
        <v>214</v>
      </c>
      <c r="C321" t="s">
        <v>243</v>
      </c>
      <c r="D321">
        <v>6</v>
      </c>
      <c r="E321" t="s">
        <v>757</v>
      </c>
      <c r="F321" t="s">
        <v>222</v>
      </c>
      <c r="G321" t="s">
        <v>25</v>
      </c>
      <c r="H321">
        <v>20</v>
      </c>
      <c r="I321">
        <v>75</v>
      </c>
      <c r="J321">
        <v>95</v>
      </c>
      <c r="K321">
        <v>78.64</v>
      </c>
    </row>
    <row r="322" spans="1:11" hidden="1" x14ac:dyDescent="0.25">
      <c r="A322">
        <v>5</v>
      </c>
      <c r="B322" t="s">
        <v>214</v>
      </c>
      <c r="C322" t="s">
        <v>243</v>
      </c>
      <c r="D322">
        <v>6</v>
      </c>
      <c r="E322" t="s">
        <v>757</v>
      </c>
      <c r="F322" t="s">
        <v>223</v>
      </c>
      <c r="G322" t="s">
        <v>145</v>
      </c>
      <c r="H322">
        <v>17</v>
      </c>
      <c r="I322">
        <v>3.3</v>
      </c>
      <c r="J322">
        <v>1.8</v>
      </c>
      <c r="K322">
        <v>2.0666669999999998</v>
      </c>
    </row>
    <row r="323" spans="1:11" hidden="1" x14ac:dyDescent="0.25">
      <c r="A323">
        <v>5</v>
      </c>
      <c r="B323" t="s">
        <v>214</v>
      </c>
      <c r="C323" t="s">
        <v>243</v>
      </c>
      <c r="D323">
        <v>6</v>
      </c>
      <c r="E323" t="s">
        <v>757</v>
      </c>
      <c r="F323" t="s">
        <v>224</v>
      </c>
      <c r="G323" t="s">
        <v>145</v>
      </c>
      <c r="H323">
        <v>15</v>
      </c>
      <c r="I323">
        <v>1.5</v>
      </c>
      <c r="J323">
        <v>0.4</v>
      </c>
      <c r="K323">
        <v>1.04</v>
      </c>
    </row>
    <row r="324" spans="1:11" hidden="1" x14ac:dyDescent="0.25">
      <c r="A324">
        <v>5</v>
      </c>
      <c r="B324" t="s">
        <v>214</v>
      </c>
      <c r="C324" t="s">
        <v>243</v>
      </c>
      <c r="D324">
        <v>6</v>
      </c>
      <c r="E324" t="s">
        <v>757</v>
      </c>
      <c r="F324" t="s">
        <v>225</v>
      </c>
      <c r="G324" t="s">
        <v>25</v>
      </c>
      <c r="H324">
        <v>0</v>
      </c>
      <c r="I324">
        <v>6.3</v>
      </c>
      <c r="J324">
        <v>10</v>
      </c>
      <c r="K324">
        <v>0.466667</v>
      </c>
    </row>
    <row r="325" spans="1:11" hidden="1" x14ac:dyDescent="0.25">
      <c r="A325">
        <v>5</v>
      </c>
      <c r="B325" t="s">
        <v>214</v>
      </c>
      <c r="C325" t="s">
        <v>243</v>
      </c>
      <c r="D325">
        <v>6</v>
      </c>
      <c r="F325" t="s">
        <v>226</v>
      </c>
      <c r="G325" t="s">
        <v>25</v>
      </c>
      <c r="H325">
        <v>100</v>
      </c>
      <c r="I325">
        <v>35</v>
      </c>
      <c r="J325">
        <v>5</v>
      </c>
      <c r="K325">
        <v>60.666670000000003</v>
      </c>
    </row>
    <row r="326" spans="1:11" hidden="1" x14ac:dyDescent="0.25">
      <c r="A326">
        <v>5</v>
      </c>
      <c r="B326" t="s">
        <v>214</v>
      </c>
      <c r="C326" t="s">
        <v>243</v>
      </c>
      <c r="D326">
        <v>6</v>
      </c>
      <c r="F326" t="s">
        <v>227</v>
      </c>
      <c r="G326" t="s">
        <v>25</v>
      </c>
      <c r="H326">
        <v>100</v>
      </c>
      <c r="I326">
        <v>35</v>
      </c>
      <c r="J326">
        <v>5</v>
      </c>
      <c r="K326">
        <v>66.400000000000006</v>
      </c>
    </row>
    <row r="327" spans="1:11" x14ac:dyDescent="0.25">
      <c r="A327">
        <v>5</v>
      </c>
      <c r="B327" t="s">
        <v>214</v>
      </c>
      <c r="C327" t="s">
        <v>243</v>
      </c>
      <c r="D327">
        <v>6</v>
      </c>
      <c r="E327" t="s">
        <v>768</v>
      </c>
      <c r="F327" t="s">
        <v>228</v>
      </c>
      <c r="H327">
        <v>0.01</v>
      </c>
      <c r="I327">
        <v>0.09</v>
      </c>
      <c r="J327">
        <v>0.19</v>
      </c>
      <c r="K327">
        <v>3.6666999999999998E-2</v>
      </c>
    </row>
    <row r="328" spans="1:11" x14ac:dyDescent="0.25">
      <c r="A328">
        <v>5</v>
      </c>
      <c r="B328" t="s">
        <v>214</v>
      </c>
      <c r="C328" t="s">
        <v>243</v>
      </c>
      <c r="D328">
        <v>6</v>
      </c>
      <c r="E328" t="s">
        <v>768</v>
      </c>
      <c r="F328" t="s">
        <v>229</v>
      </c>
      <c r="H328">
        <v>0.01</v>
      </c>
      <c r="I328">
        <v>0.09</v>
      </c>
      <c r="J328">
        <v>0.19</v>
      </c>
      <c r="K328">
        <v>7.3999999999999996E-2</v>
      </c>
    </row>
    <row r="329" spans="1:11" x14ac:dyDescent="0.25">
      <c r="A329">
        <v>5</v>
      </c>
      <c r="B329" t="s">
        <v>214</v>
      </c>
      <c r="C329" t="s">
        <v>243</v>
      </c>
      <c r="D329">
        <v>6</v>
      </c>
      <c r="E329" t="s">
        <v>768</v>
      </c>
      <c r="F329" t="s">
        <v>230</v>
      </c>
      <c r="H329">
        <v>0</v>
      </c>
      <c r="I329">
        <v>0.63</v>
      </c>
      <c r="J329">
        <v>1</v>
      </c>
      <c r="K329">
        <v>0.44333299999999998</v>
      </c>
    </row>
    <row r="330" spans="1:11" x14ac:dyDescent="0.25">
      <c r="A330">
        <v>5</v>
      </c>
      <c r="B330" t="s">
        <v>214</v>
      </c>
      <c r="C330" t="s">
        <v>243</v>
      </c>
      <c r="D330">
        <v>6</v>
      </c>
      <c r="E330" t="s">
        <v>768</v>
      </c>
      <c r="F330" t="s">
        <v>231</v>
      </c>
      <c r="H330">
        <v>0</v>
      </c>
      <c r="I330">
        <v>0.63</v>
      </c>
      <c r="J330">
        <v>1</v>
      </c>
      <c r="K330">
        <v>0.57599999999999996</v>
      </c>
    </row>
    <row r="331" spans="1:11" x14ac:dyDescent="0.25">
      <c r="A331">
        <v>5</v>
      </c>
      <c r="B331" t="s">
        <v>214</v>
      </c>
      <c r="C331" t="s">
        <v>243</v>
      </c>
      <c r="D331">
        <v>6</v>
      </c>
      <c r="E331" t="s">
        <v>765</v>
      </c>
      <c r="F331" t="s">
        <v>779</v>
      </c>
      <c r="G331" t="s">
        <v>233</v>
      </c>
      <c r="H331">
        <v>0</v>
      </c>
      <c r="I331">
        <v>140</v>
      </c>
      <c r="J331">
        <v>400</v>
      </c>
      <c r="K331">
        <v>137.77670000000001</v>
      </c>
    </row>
    <row r="332" spans="1:11" x14ac:dyDescent="0.25">
      <c r="A332">
        <v>5</v>
      </c>
      <c r="B332" t="s">
        <v>214</v>
      </c>
      <c r="C332" t="s">
        <v>243</v>
      </c>
      <c r="D332">
        <v>6</v>
      </c>
      <c r="E332" t="s">
        <v>765</v>
      </c>
      <c r="F332" t="s">
        <v>780</v>
      </c>
      <c r="G332" t="s">
        <v>233</v>
      </c>
      <c r="H332">
        <v>0</v>
      </c>
      <c r="I332">
        <v>500</v>
      </c>
      <c r="J332">
        <v>1300</v>
      </c>
      <c r="K332">
        <v>358.03120000000001</v>
      </c>
    </row>
    <row r="333" spans="1:11" x14ac:dyDescent="0.25">
      <c r="A333">
        <v>5</v>
      </c>
      <c r="B333" t="s">
        <v>214</v>
      </c>
      <c r="C333" t="s">
        <v>243</v>
      </c>
      <c r="D333">
        <v>6</v>
      </c>
      <c r="E333" t="s">
        <v>765</v>
      </c>
      <c r="F333" t="s">
        <v>235</v>
      </c>
      <c r="H333">
        <v>0.01</v>
      </c>
      <c r="I333">
        <v>3</v>
      </c>
      <c r="J333">
        <v>4.5</v>
      </c>
      <c r="K333">
        <v>1.816667</v>
      </c>
    </row>
    <row r="334" spans="1:11" x14ac:dyDescent="0.25">
      <c r="A334">
        <v>5</v>
      </c>
      <c r="B334" t="s">
        <v>214</v>
      </c>
      <c r="C334" t="s">
        <v>243</v>
      </c>
      <c r="D334">
        <v>6</v>
      </c>
      <c r="E334" t="s">
        <v>765</v>
      </c>
      <c r="F334" t="s">
        <v>236</v>
      </c>
      <c r="H334">
        <v>0.01</v>
      </c>
      <c r="I334">
        <v>3</v>
      </c>
      <c r="J334">
        <v>4.5</v>
      </c>
      <c r="K334">
        <v>2.56</v>
      </c>
    </row>
    <row r="335" spans="1:11" x14ac:dyDescent="0.25">
      <c r="A335">
        <v>5</v>
      </c>
      <c r="B335" t="s">
        <v>214</v>
      </c>
      <c r="C335" t="s">
        <v>243</v>
      </c>
      <c r="D335">
        <v>6</v>
      </c>
      <c r="E335" t="s">
        <v>765</v>
      </c>
      <c r="F335" t="s">
        <v>237</v>
      </c>
      <c r="G335" t="s">
        <v>233</v>
      </c>
      <c r="H335">
        <v>6000</v>
      </c>
      <c r="I335">
        <v>250</v>
      </c>
      <c r="J335">
        <v>10</v>
      </c>
      <c r="K335">
        <v>493.35</v>
      </c>
    </row>
    <row r="336" spans="1:11" x14ac:dyDescent="0.25">
      <c r="A336">
        <v>5</v>
      </c>
      <c r="B336" t="s">
        <v>214</v>
      </c>
      <c r="C336" t="s">
        <v>243</v>
      </c>
      <c r="D336">
        <v>6</v>
      </c>
      <c r="E336" t="s">
        <v>765</v>
      </c>
      <c r="F336" t="s">
        <v>238</v>
      </c>
      <c r="G336" t="s">
        <v>239</v>
      </c>
      <c r="H336">
        <v>100</v>
      </c>
      <c r="I336">
        <v>4</v>
      </c>
      <c r="J336">
        <v>0</v>
      </c>
      <c r="K336">
        <v>2.16</v>
      </c>
    </row>
    <row r="337" spans="1:11" x14ac:dyDescent="0.25">
      <c r="A337">
        <v>5</v>
      </c>
      <c r="B337" t="s">
        <v>214</v>
      </c>
      <c r="C337" t="s">
        <v>243</v>
      </c>
      <c r="D337">
        <v>6</v>
      </c>
      <c r="E337" t="s">
        <v>768</v>
      </c>
      <c r="F337" t="s">
        <v>240</v>
      </c>
      <c r="H337">
        <v>0.1</v>
      </c>
      <c r="I337">
        <v>2.5</v>
      </c>
      <c r="J337">
        <v>3.6</v>
      </c>
      <c r="K337">
        <v>3.0150000000000001</v>
      </c>
    </row>
    <row r="338" spans="1:11" x14ac:dyDescent="0.25">
      <c r="A338">
        <v>5</v>
      </c>
      <c r="B338" t="s">
        <v>214</v>
      </c>
      <c r="C338" t="s">
        <v>243</v>
      </c>
      <c r="D338">
        <v>6</v>
      </c>
      <c r="E338" t="s">
        <v>768</v>
      </c>
      <c r="F338" t="s">
        <v>68</v>
      </c>
      <c r="H338">
        <v>7</v>
      </c>
      <c r="I338">
        <v>3.3</v>
      </c>
      <c r="J338">
        <v>0.01</v>
      </c>
      <c r="K338">
        <v>3.15</v>
      </c>
    </row>
    <row r="339" spans="1:11" x14ac:dyDescent="0.25">
      <c r="A339">
        <v>5</v>
      </c>
      <c r="B339" t="s">
        <v>214</v>
      </c>
      <c r="C339" t="s">
        <v>243</v>
      </c>
      <c r="D339">
        <v>6</v>
      </c>
      <c r="E339" t="s">
        <v>768</v>
      </c>
      <c r="F339" t="s">
        <v>80</v>
      </c>
      <c r="H339">
        <v>0</v>
      </c>
      <c r="I339">
        <v>0.55000000000000004</v>
      </c>
      <c r="J339">
        <v>0.85</v>
      </c>
      <c r="K339">
        <v>0.47199999999999998</v>
      </c>
    </row>
    <row r="340" spans="1:11" x14ac:dyDescent="0.25">
      <c r="A340">
        <v>5</v>
      </c>
      <c r="B340" t="s">
        <v>214</v>
      </c>
      <c r="C340" t="s">
        <v>243</v>
      </c>
      <c r="D340">
        <v>6</v>
      </c>
      <c r="E340" t="s">
        <v>768</v>
      </c>
      <c r="F340" t="s">
        <v>241</v>
      </c>
      <c r="H340">
        <v>0</v>
      </c>
      <c r="I340">
        <v>6</v>
      </c>
      <c r="J340">
        <v>10</v>
      </c>
      <c r="K340">
        <v>7.7749999999999995</v>
      </c>
    </row>
    <row r="341" spans="1:11" hidden="1" x14ac:dyDescent="0.25">
      <c r="A341">
        <v>5</v>
      </c>
      <c r="B341" t="s">
        <v>214</v>
      </c>
      <c r="C341" t="s">
        <v>244</v>
      </c>
      <c r="D341">
        <v>7</v>
      </c>
      <c r="E341" t="s">
        <v>757</v>
      </c>
      <c r="F341" t="s">
        <v>216</v>
      </c>
      <c r="G341" t="s">
        <v>778</v>
      </c>
      <c r="H341">
        <v>9</v>
      </c>
      <c r="I341">
        <v>3.21</v>
      </c>
      <c r="J341">
        <v>1.42</v>
      </c>
      <c r="K341">
        <v>2.2897261868000003</v>
      </c>
    </row>
    <row r="342" spans="1:11" hidden="1" x14ac:dyDescent="0.25">
      <c r="A342">
        <v>5</v>
      </c>
      <c r="B342" t="s">
        <v>214</v>
      </c>
      <c r="C342" t="s">
        <v>244</v>
      </c>
      <c r="D342">
        <v>7</v>
      </c>
      <c r="E342" t="s">
        <v>757</v>
      </c>
      <c r="F342" t="s">
        <v>218</v>
      </c>
      <c r="G342" t="s">
        <v>778</v>
      </c>
      <c r="H342">
        <v>7</v>
      </c>
      <c r="I342">
        <v>2.14</v>
      </c>
      <c r="J342">
        <v>0.9</v>
      </c>
      <c r="K342">
        <v>0.75764407164285708</v>
      </c>
    </row>
    <row r="343" spans="1:11" hidden="1" x14ac:dyDescent="0.25">
      <c r="A343">
        <v>5</v>
      </c>
      <c r="B343" t="s">
        <v>214</v>
      </c>
      <c r="C343" t="s">
        <v>244</v>
      </c>
      <c r="D343">
        <v>7</v>
      </c>
      <c r="E343" t="s">
        <v>757</v>
      </c>
      <c r="F343" t="s">
        <v>219</v>
      </c>
      <c r="G343" t="s">
        <v>778</v>
      </c>
      <c r="H343">
        <v>1.5</v>
      </c>
      <c r="I343">
        <v>0.48</v>
      </c>
      <c r="J343">
        <v>0.16</v>
      </c>
      <c r="K343">
        <v>7.5999999999999998E-2</v>
      </c>
    </row>
    <row r="344" spans="1:11" hidden="1" x14ac:dyDescent="0.25">
      <c r="A344">
        <v>5</v>
      </c>
      <c r="B344" t="s">
        <v>214</v>
      </c>
      <c r="C344" t="s">
        <v>244</v>
      </c>
      <c r="D344">
        <v>7</v>
      </c>
      <c r="E344" t="s">
        <v>757</v>
      </c>
      <c r="F344" t="s">
        <v>220</v>
      </c>
      <c r="G344" t="s">
        <v>778</v>
      </c>
      <c r="H344">
        <v>0.8</v>
      </c>
      <c r="I344">
        <v>0.32</v>
      </c>
      <c r="J344">
        <v>7.0000000000000007E-2</v>
      </c>
      <c r="K344">
        <v>6.7142857142857143E-2</v>
      </c>
    </row>
    <row r="345" spans="1:11" hidden="1" x14ac:dyDescent="0.25">
      <c r="A345">
        <v>5</v>
      </c>
      <c r="B345" t="s">
        <v>214</v>
      </c>
      <c r="C345" t="s">
        <v>244</v>
      </c>
      <c r="D345">
        <v>7</v>
      </c>
      <c r="E345" t="s">
        <v>757</v>
      </c>
      <c r="F345" t="s">
        <v>221</v>
      </c>
      <c r="G345" t="s">
        <v>25</v>
      </c>
      <c r="H345">
        <v>166</v>
      </c>
      <c r="I345">
        <v>116</v>
      </c>
      <c r="J345">
        <v>100</v>
      </c>
      <c r="K345">
        <v>109.8</v>
      </c>
    </row>
    <row r="346" spans="1:11" hidden="1" x14ac:dyDescent="0.25">
      <c r="A346">
        <v>5</v>
      </c>
      <c r="B346" t="s">
        <v>214</v>
      </c>
      <c r="C346" t="s">
        <v>244</v>
      </c>
      <c r="D346">
        <v>7</v>
      </c>
      <c r="E346" t="s">
        <v>757</v>
      </c>
      <c r="F346" t="s">
        <v>222</v>
      </c>
      <c r="G346" t="s">
        <v>25</v>
      </c>
      <c r="H346">
        <v>20</v>
      </c>
      <c r="I346">
        <v>75</v>
      </c>
      <c r="J346">
        <v>95</v>
      </c>
      <c r="K346">
        <v>90.48571428571428</v>
      </c>
    </row>
    <row r="347" spans="1:11" hidden="1" x14ac:dyDescent="0.25">
      <c r="A347">
        <v>5</v>
      </c>
      <c r="B347" t="s">
        <v>214</v>
      </c>
      <c r="C347" t="s">
        <v>244</v>
      </c>
      <c r="D347">
        <v>7</v>
      </c>
      <c r="E347" t="s">
        <v>757</v>
      </c>
      <c r="F347" t="s">
        <v>223</v>
      </c>
      <c r="G347" t="s">
        <v>145</v>
      </c>
      <c r="H347">
        <v>17</v>
      </c>
      <c r="I347">
        <v>3.3</v>
      </c>
      <c r="J347">
        <v>1.8</v>
      </c>
      <c r="K347">
        <v>2.6</v>
      </c>
    </row>
    <row r="348" spans="1:11" hidden="1" x14ac:dyDescent="0.25">
      <c r="A348">
        <v>5</v>
      </c>
      <c r="B348" t="s">
        <v>214</v>
      </c>
      <c r="C348" t="s">
        <v>244</v>
      </c>
      <c r="D348">
        <v>7</v>
      </c>
      <c r="E348" t="s">
        <v>757</v>
      </c>
      <c r="F348" t="s">
        <v>224</v>
      </c>
      <c r="G348" t="s">
        <v>145</v>
      </c>
      <c r="H348">
        <v>15</v>
      </c>
      <c r="I348">
        <v>1.5</v>
      </c>
      <c r="J348">
        <v>0.4</v>
      </c>
      <c r="K348">
        <v>1.316667</v>
      </c>
    </row>
    <row r="349" spans="1:11" hidden="1" x14ac:dyDescent="0.25">
      <c r="A349">
        <v>5</v>
      </c>
      <c r="B349" t="s">
        <v>214</v>
      </c>
      <c r="C349" t="s">
        <v>244</v>
      </c>
      <c r="D349">
        <v>7</v>
      </c>
      <c r="F349" t="s">
        <v>225</v>
      </c>
      <c r="G349" t="s">
        <v>25</v>
      </c>
      <c r="H349">
        <v>0</v>
      </c>
      <c r="I349">
        <v>6.3</v>
      </c>
      <c r="J349">
        <v>10</v>
      </c>
      <c r="K349">
        <v>0.46600000000000003</v>
      </c>
    </row>
    <row r="350" spans="1:11" hidden="1" x14ac:dyDescent="0.25">
      <c r="A350">
        <v>5</v>
      </c>
      <c r="B350" t="s">
        <v>214</v>
      </c>
      <c r="C350" t="s">
        <v>244</v>
      </c>
      <c r="D350">
        <v>7</v>
      </c>
      <c r="F350" t="s">
        <v>226</v>
      </c>
      <c r="G350" t="s">
        <v>25</v>
      </c>
      <c r="H350">
        <v>100</v>
      </c>
      <c r="I350">
        <v>35</v>
      </c>
      <c r="J350">
        <v>5</v>
      </c>
      <c r="K350">
        <v>62.6</v>
      </c>
    </row>
    <row r="351" spans="1:11" hidden="1" x14ac:dyDescent="0.25">
      <c r="A351">
        <v>5</v>
      </c>
      <c r="B351" t="s">
        <v>214</v>
      </c>
      <c r="C351" t="s">
        <v>244</v>
      </c>
      <c r="D351">
        <v>7</v>
      </c>
      <c r="F351" t="s">
        <v>227</v>
      </c>
      <c r="G351" t="s">
        <v>25</v>
      </c>
      <c r="H351">
        <v>100</v>
      </c>
      <c r="I351">
        <v>35</v>
      </c>
      <c r="J351">
        <v>5</v>
      </c>
      <c r="K351">
        <v>61.428570000000001</v>
      </c>
    </row>
    <row r="352" spans="1:11" x14ac:dyDescent="0.25">
      <c r="A352">
        <v>5</v>
      </c>
      <c r="B352" t="s">
        <v>214</v>
      </c>
      <c r="C352" t="s">
        <v>244</v>
      </c>
      <c r="D352">
        <v>7</v>
      </c>
      <c r="E352" t="s">
        <v>768</v>
      </c>
      <c r="F352" t="s">
        <v>228</v>
      </c>
      <c r="H352">
        <v>0.01</v>
      </c>
      <c r="I352">
        <v>0.09</v>
      </c>
      <c r="J352">
        <v>0.19</v>
      </c>
      <c r="K352">
        <v>4.3999999999999997E-2</v>
      </c>
    </row>
    <row r="353" spans="1:11" x14ac:dyDescent="0.25">
      <c r="A353">
        <v>5</v>
      </c>
      <c r="B353" t="s">
        <v>214</v>
      </c>
      <c r="C353" t="s">
        <v>244</v>
      </c>
      <c r="D353">
        <v>7</v>
      </c>
      <c r="E353" t="s">
        <v>768</v>
      </c>
      <c r="F353" t="s">
        <v>229</v>
      </c>
      <c r="H353">
        <v>0.01</v>
      </c>
      <c r="I353">
        <v>0.09</v>
      </c>
      <c r="J353">
        <v>0.19</v>
      </c>
      <c r="K353">
        <v>6.7142999999999994E-2</v>
      </c>
    </row>
    <row r="354" spans="1:11" x14ac:dyDescent="0.25">
      <c r="A354">
        <v>5</v>
      </c>
      <c r="B354" t="s">
        <v>214</v>
      </c>
      <c r="C354" t="s">
        <v>244</v>
      </c>
      <c r="D354">
        <v>7</v>
      </c>
      <c r="E354" t="s">
        <v>768</v>
      </c>
      <c r="F354" t="s">
        <v>230</v>
      </c>
      <c r="H354">
        <v>0</v>
      </c>
      <c r="I354">
        <v>0.63</v>
      </c>
      <c r="J354">
        <v>1</v>
      </c>
      <c r="K354">
        <v>0.436</v>
      </c>
    </row>
    <row r="355" spans="1:11" x14ac:dyDescent="0.25">
      <c r="A355">
        <v>5</v>
      </c>
      <c r="B355" t="s">
        <v>214</v>
      </c>
      <c r="C355" t="s">
        <v>244</v>
      </c>
      <c r="D355">
        <v>7</v>
      </c>
      <c r="E355" t="s">
        <v>768</v>
      </c>
      <c r="F355" t="s">
        <v>231</v>
      </c>
      <c r="H355">
        <v>0</v>
      </c>
      <c r="I355">
        <v>0.63</v>
      </c>
      <c r="J355">
        <v>1</v>
      </c>
      <c r="K355">
        <v>0.59285699999999997</v>
      </c>
    </row>
    <row r="356" spans="1:11" x14ac:dyDescent="0.25">
      <c r="A356">
        <v>5</v>
      </c>
      <c r="B356" t="s">
        <v>214</v>
      </c>
      <c r="C356" t="s">
        <v>244</v>
      </c>
      <c r="D356">
        <v>7</v>
      </c>
      <c r="E356" t="s">
        <v>765</v>
      </c>
      <c r="F356" t="s">
        <v>779</v>
      </c>
      <c r="G356" t="s">
        <v>233</v>
      </c>
      <c r="H356">
        <v>0</v>
      </c>
      <c r="I356">
        <v>140</v>
      </c>
      <c r="J356">
        <v>400</v>
      </c>
      <c r="K356">
        <v>50.183329999999998</v>
      </c>
    </row>
    <row r="357" spans="1:11" x14ac:dyDescent="0.25">
      <c r="A357">
        <v>5</v>
      </c>
      <c r="B357" t="s">
        <v>214</v>
      </c>
      <c r="C357" t="s">
        <v>244</v>
      </c>
      <c r="D357">
        <v>7</v>
      </c>
      <c r="E357" t="s">
        <v>765</v>
      </c>
      <c r="F357" t="s">
        <v>780</v>
      </c>
      <c r="G357" t="s">
        <v>233</v>
      </c>
      <c r="H357">
        <v>0</v>
      </c>
      <c r="I357">
        <v>500</v>
      </c>
      <c r="J357">
        <v>1300</v>
      </c>
      <c r="K357">
        <v>383.74020000000002</v>
      </c>
    </row>
    <row r="358" spans="1:11" x14ac:dyDescent="0.25">
      <c r="A358">
        <v>5</v>
      </c>
      <c r="B358" t="s">
        <v>214</v>
      </c>
      <c r="C358" t="s">
        <v>244</v>
      </c>
      <c r="D358">
        <v>7</v>
      </c>
      <c r="E358" t="s">
        <v>765</v>
      </c>
      <c r="F358" t="s">
        <v>235</v>
      </c>
      <c r="H358">
        <v>0.01</v>
      </c>
      <c r="I358">
        <v>3</v>
      </c>
      <c r="J358">
        <v>4.5</v>
      </c>
      <c r="K358">
        <v>1.91</v>
      </c>
    </row>
    <row r="359" spans="1:11" x14ac:dyDescent="0.25">
      <c r="A359">
        <v>5</v>
      </c>
      <c r="B359" t="s">
        <v>214</v>
      </c>
      <c r="C359" t="s">
        <v>244</v>
      </c>
      <c r="D359">
        <v>7</v>
      </c>
      <c r="E359" t="s">
        <v>765</v>
      </c>
      <c r="F359" t="s">
        <v>236</v>
      </c>
      <c r="H359">
        <v>0.01</v>
      </c>
      <c r="I359">
        <v>3</v>
      </c>
      <c r="J359">
        <v>4.5</v>
      </c>
      <c r="K359">
        <v>2.3420000000000001</v>
      </c>
    </row>
    <row r="360" spans="1:11" x14ac:dyDescent="0.25">
      <c r="A360">
        <v>5</v>
      </c>
      <c r="B360" t="s">
        <v>214</v>
      </c>
      <c r="C360" t="s">
        <v>244</v>
      </c>
      <c r="D360">
        <v>7</v>
      </c>
      <c r="E360" t="s">
        <v>765</v>
      </c>
      <c r="F360" t="s">
        <v>237</v>
      </c>
      <c r="G360" t="s">
        <v>233</v>
      </c>
      <c r="H360">
        <v>6000</v>
      </c>
      <c r="I360">
        <v>250</v>
      </c>
      <c r="J360">
        <v>10</v>
      </c>
      <c r="K360">
        <v>247.21199999999999</v>
      </c>
    </row>
    <row r="361" spans="1:11" x14ac:dyDescent="0.25">
      <c r="A361">
        <v>5</v>
      </c>
      <c r="B361" t="s">
        <v>214</v>
      </c>
      <c r="C361" t="s">
        <v>244</v>
      </c>
      <c r="D361">
        <v>7</v>
      </c>
      <c r="E361" t="s">
        <v>765</v>
      </c>
      <c r="F361" t="s">
        <v>238</v>
      </c>
      <c r="G361" t="s">
        <v>239</v>
      </c>
      <c r="H361">
        <v>100</v>
      </c>
      <c r="I361">
        <v>4</v>
      </c>
      <c r="J361">
        <v>0</v>
      </c>
      <c r="K361">
        <v>1.3448329999999999</v>
      </c>
    </row>
    <row r="362" spans="1:11" x14ac:dyDescent="0.25">
      <c r="A362">
        <v>5</v>
      </c>
      <c r="B362" t="s">
        <v>214</v>
      </c>
      <c r="C362" t="s">
        <v>244</v>
      </c>
      <c r="D362">
        <v>7</v>
      </c>
      <c r="E362" t="s">
        <v>768</v>
      </c>
      <c r="F362" t="s">
        <v>240</v>
      </c>
      <c r="H362">
        <v>0.1</v>
      </c>
      <c r="I362">
        <v>2.5</v>
      </c>
      <c r="J362">
        <v>3.6</v>
      </c>
      <c r="K362">
        <v>2.3233329999999999</v>
      </c>
    </row>
    <row r="363" spans="1:11" x14ac:dyDescent="0.25">
      <c r="A363">
        <v>5</v>
      </c>
      <c r="B363" t="s">
        <v>214</v>
      </c>
      <c r="C363" t="s">
        <v>244</v>
      </c>
      <c r="D363">
        <v>7</v>
      </c>
      <c r="E363" t="s">
        <v>768</v>
      </c>
      <c r="F363" t="s">
        <v>68</v>
      </c>
      <c r="H363">
        <v>7</v>
      </c>
      <c r="I363">
        <v>3.3</v>
      </c>
      <c r="J363">
        <v>0.01</v>
      </c>
      <c r="K363">
        <v>2.64</v>
      </c>
    </row>
    <row r="364" spans="1:11" x14ac:dyDescent="0.25">
      <c r="A364">
        <v>5</v>
      </c>
      <c r="B364" t="s">
        <v>214</v>
      </c>
      <c r="C364" t="s">
        <v>244</v>
      </c>
      <c r="D364">
        <v>7</v>
      </c>
      <c r="E364" t="s">
        <v>768</v>
      </c>
      <c r="F364" t="s">
        <v>80</v>
      </c>
      <c r="H364">
        <v>0</v>
      </c>
      <c r="I364">
        <v>0.55000000000000004</v>
      </c>
      <c r="J364">
        <v>0.85</v>
      </c>
      <c r="K364">
        <v>0.54857100000000003</v>
      </c>
    </row>
    <row r="365" spans="1:11" x14ac:dyDescent="0.25">
      <c r="A365">
        <v>5</v>
      </c>
      <c r="B365" t="s">
        <v>214</v>
      </c>
      <c r="C365" t="s">
        <v>244</v>
      </c>
      <c r="D365">
        <v>7</v>
      </c>
      <c r="E365" t="s">
        <v>768</v>
      </c>
      <c r="F365" t="s">
        <v>241</v>
      </c>
      <c r="H365">
        <v>0</v>
      </c>
      <c r="I365">
        <v>6</v>
      </c>
      <c r="J365">
        <v>10</v>
      </c>
      <c r="K365">
        <v>4.74</v>
      </c>
    </row>
    <row r="366" spans="1:11" x14ac:dyDescent="0.25">
      <c r="A366">
        <v>5</v>
      </c>
      <c r="B366" t="s">
        <v>214</v>
      </c>
      <c r="C366" t="s">
        <v>244</v>
      </c>
      <c r="D366">
        <v>7</v>
      </c>
      <c r="E366" t="s">
        <v>8</v>
      </c>
      <c r="F366" t="s">
        <v>245</v>
      </c>
      <c r="H366">
        <v>1</v>
      </c>
      <c r="I366">
        <v>3.2</v>
      </c>
      <c r="J366">
        <v>4.5</v>
      </c>
      <c r="K366">
        <v>1.48</v>
      </c>
    </row>
    <row r="367" spans="1:11" hidden="1" x14ac:dyDescent="0.25">
      <c r="A367">
        <v>5</v>
      </c>
      <c r="B367" t="s">
        <v>214</v>
      </c>
      <c r="C367" t="s">
        <v>244</v>
      </c>
      <c r="D367">
        <v>7</v>
      </c>
      <c r="F367" t="s">
        <v>246</v>
      </c>
      <c r="H367">
        <v>10</v>
      </c>
      <c r="I367">
        <v>49.26</v>
      </c>
      <c r="J367">
        <v>90</v>
      </c>
      <c r="K367">
        <v>81.83</v>
      </c>
    </row>
    <row r="368" spans="1:11" x14ac:dyDescent="0.25">
      <c r="A368">
        <v>5</v>
      </c>
      <c r="B368" t="s">
        <v>214</v>
      </c>
      <c r="C368" t="s">
        <v>244</v>
      </c>
      <c r="D368">
        <v>7</v>
      </c>
      <c r="E368" t="s">
        <v>8</v>
      </c>
      <c r="F368" t="s">
        <v>245</v>
      </c>
      <c r="H368">
        <v>1</v>
      </c>
      <c r="I368">
        <v>3.2</v>
      </c>
      <c r="J368">
        <v>4.5</v>
      </c>
      <c r="K368">
        <v>1.45</v>
      </c>
    </row>
    <row r="369" spans="1:11" hidden="1" x14ac:dyDescent="0.25">
      <c r="A369">
        <v>5</v>
      </c>
      <c r="B369" t="s">
        <v>214</v>
      </c>
      <c r="C369" t="s">
        <v>244</v>
      </c>
      <c r="D369">
        <v>7</v>
      </c>
      <c r="F369" t="s">
        <v>246</v>
      </c>
      <c r="H369">
        <v>10</v>
      </c>
      <c r="I369">
        <v>49.26</v>
      </c>
      <c r="J369">
        <v>90</v>
      </c>
      <c r="K369">
        <v>70.63</v>
      </c>
    </row>
    <row r="370" spans="1:11" x14ac:dyDescent="0.25">
      <c r="A370">
        <v>5</v>
      </c>
      <c r="B370" t="s">
        <v>214</v>
      </c>
      <c r="C370" t="s">
        <v>247</v>
      </c>
      <c r="D370">
        <v>1</v>
      </c>
      <c r="E370" t="s">
        <v>8</v>
      </c>
      <c r="F370" t="s">
        <v>248</v>
      </c>
      <c r="G370" t="s">
        <v>249</v>
      </c>
      <c r="H370">
        <v>5</v>
      </c>
      <c r="I370">
        <v>8.8000000000000007</v>
      </c>
      <c r="J370">
        <v>15</v>
      </c>
      <c r="K370">
        <v>8.2100000000000009</v>
      </c>
    </row>
    <row r="371" spans="1:11" x14ac:dyDescent="0.25">
      <c r="A371">
        <v>5</v>
      </c>
      <c r="B371" t="s">
        <v>214</v>
      </c>
      <c r="C371" t="s">
        <v>247</v>
      </c>
      <c r="D371">
        <v>1</v>
      </c>
      <c r="E371" t="s">
        <v>8</v>
      </c>
      <c r="F371" t="s">
        <v>250</v>
      </c>
      <c r="H371">
        <v>0.17</v>
      </c>
      <c r="I371">
        <v>8.2000000000000003E-2</v>
      </c>
      <c r="J371">
        <v>0.05</v>
      </c>
      <c r="K371">
        <v>9.5000000000000001E-2</v>
      </c>
    </row>
    <row r="372" spans="1:11" x14ac:dyDescent="0.25">
      <c r="A372">
        <v>5</v>
      </c>
      <c r="B372" t="s">
        <v>214</v>
      </c>
      <c r="C372" t="s">
        <v>247</v>
      </c>
      <c r="D372">
        <v>1</v>
      </c>
      <c r="E372" t="s">
        <v>8</v>
      </c>
      <c r="F372" t="s">
        <v>251</v>
      </c>
      <c r="G372" t="s">
        <v>10</v>
      </c>
      <c r="H372">
        <v>10000</v>
      </c>
      <c r="I372">
        <v>55000</v>
      </c>
      <c r="J372">
        <v>85000</v>
      </c>
      <c r="K372">
        <v>39664</v>
      </c>
    </row>
    <row r="373" spans="1:11" x14ac:dyDescent="0.25">
      <c r="A373">
        <v>5</v>
      </c>
      <c r="B373" t="s">
        <v>214</v>
      </c>
      <c r="C373" t="s">
        <v>247</v>
      </c>
      <c r="D373">
        <v>1</v>
      </c>
      <c r="E373" t="s">
        <v>8</v>
      </c>
      <c r="F373" t="s">
        <v>252</v>
      </c>
      <c r="G373" t="s">
        <v>25</v>
      </c>
      <c r="H373">
        <v>10</v>
      </c>
      <c r="I373">
        <v>68</v>
      </c>
      <c r="J373">
        <v>95</v>
      </c>
      <c r="K373">
        <v>68.400000000000006</v>
      </c>
    </row>
    <row r="374" spans="1:11" x14ac:dyDescent="0.25">
      <c r="A374">
        <v>5</v>
      </c>
      <c r="B374" t="s">
        <v>214</v>
      </c>
      <c r="C374" t="s">
        <v>247</v>
      </c>
      <c r="D374">
        <v>1</v>
      </c>
      <c r="E374" t="s">
        <v>8</v>
      </c>
      <c r="F374" t="s">
        <v>253</v>
      </c>
      <c r="G374" t="s">
        <v>249</v>
      </c>
      <c r="H374">
        <v>11.5</v>
      </c>
      <c r="I374">
        <v>50.2</v>
      </c>
      <c r="J374">
        <v>80</v>
      </c>
      <c r="K374">
        <v>47.5</v>
      </c>
    </row>
    <row r="375" spans="1:11" x14ac:dyDescent="0.25">
      <c r="A375">
        <v>5</v>
      </c>
      <c r="B375" t="s">
        <v>214</v>
      </c>
      <c r="C375" t="s">
        <v>247</v>
      </c>
      <c r="D375">
        <v>1</v>
      </c>
      <c r="E375" t="s">
        <v>8</v>
      </c>
      <c r="F375" t="s">
        <v>254</v>
      </c>
      <c r="H375">
        <v>0.1</v>
      </c>
      <c r="I375">
        <v>3.3000000000000002E-2</v>
      </c>
      <c r="J375">
        <v>0.02</v>
      </c>
      <c r="K375">
        <v>4.9000000000000002E-2</v>
      </c>
    </row>
    <row r="376" spans="1:11" x14ac:dyDescent="0.25">
      <c r="A376">
        <v>5</v>
      </c>
      <c r="B376" t="s">
        <v>214</v>
      </c>
      <c r="C376" t="s">
        <v>247</v>
      </c>
      <c r="D376">
        <v>1</v>
      </c>
      <c r="E376" t="s">
        <v>8</v>
      </c>
      <c r="F376" t="s">
        <v>255</v>
      </c>
      <c r="G376" t="s">
        <v>10</v>
      </c>
      <c r="H376">
        <v>350</v>
      </c>
      <c r="I376">
        <v>1700</v>
      </c>
      <c r="J376">
        <v>2500</v>
      </c>
      <c r="K376">
        <v>1301.7</v>
      </c>
    </row>
    <row r="377" spans="1:11" x14ac:dyDescent="0.25">
      <c r="A377">
        <v>5</v>
      </c>
      <c r="B377" t="s">
        <v>214</v>
      </c>
      <c r="C377" t="s">
        <v>247</v>
      </c>
      <c r="D377">
        <v>1</v>
      </c>
      <c r="E377" t="s">
        <v>8</v>
      </c>
      <c r="F377" t="s">
        <v>256</v>
      </c>
      <c r="G377" t="s">
        <v>25</v>
      </c>
      <c r="H377">
        <v>55</v>
      </c>
      <c r="I377">
        <v>74.7</v>
      </c>
      <c r="J377">
        <v>95</v>
      </c>
      <c r="K377">
        <v>74.7</v>
      </c>
    </row>
    <row r="378" spans="1:11" x14ac:dyDescent="0.25">
      <c r="A378">
        <v>6</v>
      </c>
      <c r="B378" t="s">
        <v>257</v>
      </c>
      <c r="C378" t="s">
        <v>258</v>
      </c>
      <c r="D378">
        <v>3</v>
      </c>
      <c r="E378" t="s">
        <v>31</v>
      </c>
      <c r="F378" t="s">
        <v>259</v>
      </c>
      <c r="G378" t="s">
        <v>260</v>
      </c>
      <c r="H378">
        <v>0</v>
      </c>
      <c r="I378">
        <v>0.75</v>
      </c>
      <c r="J378">
        <v>1</v>
      </c>
      <c r="K378">
        <v>0.35714285714285715</v>
      </c>
    </row>
    <row r="379" spans="1:11" x14ac:dyDescent="0.25">
      <c r="A379">
        <v>6</v>
      </c>
      <c r="B379" t="s">
        <v>257</v>
      </c>
      <c r="C379" t="s">
        <v>258</v>
      </c>
      <c r="D379">
        <v>3</v>
      </c>
      <c r="E379" t="s">
        <v>31</v>
      </c>
      <c r="F379" t="s">
        <v>261</v>
      </c>
      <c r="G379" t="s">
        <v>260</v>
      </c>
      <c r="H379">
        <v>0</v>
      </c>
      <c r="I379">
        <v>0.75</v>
      </c>
      <c r="J379">
        <v>1</v>
      </c>
      <c r="K379">
        <v>0.16666666666666666</v>
      </c>
    </row>
    <row r="380" spans="1:11" x14ac:dyDescent="0.25">
      <c r="A380">
        <v>6</v>
      </c>
      <c r="B380" t="s">
        <v>257</v>
      </c>
      <c r="C380" t="s">
        <v>257</v>
      </c>
      <c r="D380">
        <v>1</v>
      </c>
      <c r="E380" t="s">
        <v>8</v>
      </c>
      <c r="F380" t="s">
        <v>262</v>
      </c>
      <c r="G380" t="s">
        <v>263</v>
      </c>
      <c r="H380">
        <v>50</v>
      </c>
      <c r="I380">
        <v>170</v>
      </c>
      <c r="J380">
        <v>225</v>
      </c>
      <c r="K380">
        <v>55</v>
      </c>
    </row>
    <row r="381" spans="1:11" x14ac:dyDescent="0.25">
      <c r="A381">
        <v>6</v>
      </c>
      <c r="B381" t="s">
        <v>257</v>
      </c>
      <c r="C381" t="s">
        <v>257</v>
      </c>
      <c r="D381">
        <v>1</v>
      </c>
      <c r="E381" t="s">
        <v>20</v>
      </c>
      <c r="F381" t="s">
        <v>264</v>
      </c>
      <c r="G381" t="s">
        <v>25</v>
      </c>
      <c r="H381">
        <v>0</v>
      </c>
      <c r="I381">
        <v>80</v>
      </c>
      <c r="J381">
        <v>100</v>
      </c>
      <c r="K381">
        <v>90</v>
      </c>
    </row>
    <row r="382" spans="1:11" x14ac:dyDescent="0.25">
      <c r="A382">
        <v>6</v>
      </c>
      <c r="B382" t="s">
        <v>257</v>
      </c>
      <c r="C382" t="s">
        <v>257</v>
      </c>
      <c r="D382">
        <v>1</v>
      </c>
      <c r="E382" t="s">
        <v>20</v>
      </c>
      <c r="F382" t="s">
        <v>265</v>
      </c>
      <c r="G382" t="s">
        <v>25</v>
      </c>
      <c r="H382">
        <v>0</v>
      </c>
      <c r="I382">
        <v>10</v>
      </c>
      <c r="J382">
        <v>25</v>
      </c>
      <c r="K382">
        <v>5.5</v>
      </c>
    </row>
    <row r="383" spans="1:11" x14ac:dyDescent="0.25">
      <c r="A383">
        <v>6</v>
      </c>
      <c r="B383" t="s">
        <v>257</v>
      </c>
      <c r="C383" t="s">
        <v>257</v>
      </c>
      <c r="D383">
        <v>1</v>
      </c>
      <c r="E383" t="s">
        <v>20</v>
      </c>
      <c r="F383" t="s">
        <v>266</v>
      </c>
      <c r="G383" t="s">
        <v>25</v>
      </c>
      <c r="H383">
        <v>0</v>
      </c>
      <c r="I383">
        <v>12</v>
      </c>
      <c r="J383">
        <v>25</v>
      </c>
      <c r="K383">
        <v>0</v>
      </c>
    </row>
    <row r="384" spans="1:11" x14ac:dyDescent="0.25">
      <c r="A384">
        <v>6</v>
      </c>
      <c r="B384" t="s">
        <v>257</v>
      </c>
      <c r="C384" t="s">
        <v>258</v>
      </c>
      <c r="D384">
        <v>3</v>
      </c>
      <c r="E384" t="s">
        <v>8</v>
      </c>
      <c r="F384" t="s">
        <v>267</v>
      </c>
      <c r="H384">
        <v>0</v>
      </c>
      <c r="I384">
        <v>8.2005159999999994E-2</v>
      </c>
      <c r="J384">
        <v>0.18</v>
      </c>
      <c r="K384">
        <v>0.10449029999999999</v>
      </c>
    </row>
    <row r="385" spans="1:11" x14ac:dyDescent="0.25">
      <c r="A385">
        <v>6</v>
      </c>
      <c r="B385" t="s">
        <v>257</v>
      </c>
      <c r="C385" t="s">
        <v>268</v>
      </c>
      <c r="D385">
        <v>2</v>
      </c>
      <c r="E385" t="s">
        <v>765</v>
      </c>
      <c r="F385" t="s">
        <v>269</v>
      </c>
      <c r="G385" t="s">
        <v>270</v>
      </c>
      <c r="H385">
        <v>632.18752179211799</v>
      </c>
      <c r="I385">
        <v>143</v>
      </c>
      <c r="J385">
        <v>2.31917089320513</v>
      </c>
      <c r="K385">
        <v>14.8</v>
      </c>
    </row>
    <row r="386" spans="1:11" x14ac:dyDescent="0.25">
      <c r="A386">
        <v>6</v>
      </c>
      <c r="B386" t="s">
        <v>257</v>
      </c>
      <c r="C386" t="s">
        <v>268</v>
      </c>
      <c r="D386">
        <v>2</v>
      </c>
      <c r="E386" t="s">
        <v>765</v>
      </c>
      <c r="F386" t="s">
        <v>271</v>
      </c>
      <c r="G386" t="s">
        <v>270</v>
      </c>
      <c r="H386">
        <v>9.0535527012820491</v>
      </c>
      <c r="I386">
        <v>70</v>
      </c>
      <c r="J386">
        <v>374.88339372290602</v>
      </c>
      <c r="K386">
        <v>160.80000000000001</v>
      </c>
    </row>
    <row r="387" spans="1:11" x14ac:dyDescent="0.25">
      <c r="A387">
        <v>6</v>
      </c>
      <c r="B387" t="s">
        <v>257</v>
      </c>
      <c r="C387" t="s">
        <v>272</v>
      </c>
      <c r="D387">
        <v>4</v>
      </c>
      <c r="E387" t="s">
        <v>766</v>
      </c>
      <c r="F387" t="s">
        <v>273</v>
      </c>
      <c r="G387" t="s">
        <v>274</v>
      </c>
      <c r="H387">
        <v>0</v>
      </c>
      <c r="I387">
        <v>0.79</v>
      </c>
      <c r="J387">
        <v>1</v>
      </c>
      <c r="K387">
        <v>0.62</v>
      </c>
    </row>
    <row r="388" spans="1:11" x14ac:dyDescent="0.25">
      <c r="A388">
        <v>6</v>
      </c>
      <c r="B388" t="s">
        <v>257</v>
      </c>
      <c r="C388" t="s">
        <v>272</v>
      </c>
      <c r="D388">
        <v>4</v>
      </c>
      <c r="E388" t="s">
        <v>766</v>
      </c>
      <c r="F388" t="s">
        <v>275</v>
      </c>
      <c r="G388" t="s">
        <v>276</v>
      </c>
      <c r="H388">
        <v>10</v>
      </c>
      <c r="I388">
        <v>0.57999999999999996</v>
      </c>
      <c r="J388">
        <v>0</v>
      </c>
      <c r="K388">
        <v>2</v>
      </c>
    </row>
    <row r="389" spans="1:11" x14ac:dyDescent="0.25">
      <c r="A389">
        <v>6</v>
      </c>
      <c r="B389" t="s">
        <v>257</v>
      </c>
      <c r="C389" t="s">
        <v>268</v>
      </c>
      <c r="D389">
        <v>2</v>
      </c>
      <c r="E389" t="s">
        <v>768</v>
      </c>
      <c r="F389" t="s">
        <v>277</v>
      </c>
      <c r="H389">
        <v>0</v>
      </c>
      <c r="I389">
        <v>0.83</v>
      </c>
      <c r="J389">
        <v>1</v>
      </c>
      <c r="K389">
        <v>0.76</v>
      </c>
    </row>
    <row r="390" spans="1:11" x14ac:dyDescent="0.25">
      <c r="A390">
        <v>6</v>
      </c>
      <c r="B390" t="s">
        <v>257</v>
      </c>
      <c r="C390" t="s">
        <v>268</v>
      </c>
      <c r="D390">
        <v>2</v>
      </c>
      <c r="E390" t="s">
        <v>765</v>
      </c>
      <c r="F390" t="s">
        <v>278</v>
      </c>
      <c r="H390">
        <v>0.32620850099999998</v>
      </c>
      <c r="I390">
        <v>2.3199999999999998</v>
      </c>
      <c r="J390">
        <v>2.7556698960000001</v>
      </c>
      <c r="K390">
        <v>1.92</v>
      </c>
    </row>
    <row r="391" spans="1:11" hidden="1" x14ac:dyDescent="0.25">
      <c r="A391">
        <v>6</v>
      </c>
      <c r="B391" t="s">
        <v>257</v>
      </c>
      <c r="C391" t="s">
        <v>268</v>
      </c>
      <c r="D391">
        <v>2</v>
      </c>
      <c r="E391" t="s">
        <v>757</v>
      </c>
      <c r="F391" t="s">
        <v>279</v>
      </c>
      <c r="H391">
        <v>0</v>
      </c>
      <c r="I391">
        <v>3.91</v>
      </c>
      <c r="J391">
        <v>6</v>
      </c>
      <c r="K391">
        <v>1.5</v>
      </c>
    </row>
    <row r="392" spans="1:11" hidden="1" x14ac:dyDescent="0.25">
      <c r="A392">
        <v>6</v>
      </c>
      <c r="B392" t="s">
        <v>257</v>
      </c>
      <c r="C392" t="s">
        <v>268</v>
      </c>
      <c r="D392">
        <v>2</v>
      </c>
      <c r="E392" t="s">
        <v>757</v>
      </c>
      <c r="F392" t="s">
        <v>280</v>
      </c>
      <c r="G392" t="s">
        <v>281</v>
      </c>
      <c r="H392">
        <v>1.8</v>
      </c>
      <c r="I392">
        <v>1</v>
      </c>
      <c r="J392">
        <v>0.2</v>
      </c>
      <c r="K392">
        <v>2.0720000000000001</v>
      </c>
    </row>
    <row r="393" spans="1:11" hidden="1" x14ac:dyDescent="0.25">
      <c r="A393">
        <v>6</v>
      </c>
      <c r="B393" t="s">
        <v>257</v>
      </c>
      <c r="C393" t="s">
        <v>268</v>
      </c>
      <c r="D393">
        <v>2</v>
      </c>
      <c r="E393" t="s">
        <v>757</v>
      </c>
      <c r="F393" t="s">
        <v>282</v>
      </c>
      <c r="H393">
        <v>1.8</v>
      </c>
      <c r="I393">
        <v>1</v>
      </c>
      <c r="J393">
        <v>0.2</v>
      </c>
      <c r="K393">
        <v>1.4390000000000001</v>
      </c>
    </row>
    <row r="394" spans="1:11" hidden="1" x14ac:dyDescent="0.25">
      <c r="A394">
        <v>6</v>
      </c>
      <c r="B394" t="s">
        <v>257</v>
      </c>
      <c r="C394" t="s">
        <v>268</v>
      </c>
      <c r="D394">
        <v>2</v>
      </c>
      <c r="E394" t="s">
        <v>757</v>
      </c>
      <c r="F394" t="s">
        <v>283</v>
      </c>
      <c r="H394">
        <v>1.8</v>
      </c>
      <c r="I394">
        <v>1</v>
      </c>
      <c r="J394">
        <v>0.2</v>
      </c>
      <c r="K394">
        <v>1.5229999999999999</v>
      </c>
    </row>
    <row r="395" spans="1:11" hidden="1" x14ac:dyDescent="0.25">
      <c r="A395">
        <v>6</v>
      </c>
      <c r="B395" t="s">
        <v>257</v>
      </c>
      <c r="C395" t="s">
        <v>268</v>
      </c>
      <c r="D395">
        <v>2</v>
      </c>
      <c r="E395" t="s">
        <v>757</v>
      </c>
      <c r="F395" t="s">
        <v>284</v>
      </c>
      <c r="H395">
        <v>1.8</v>
      </c>
      <c r="I395">
        <v>1</v>
      </c>
      <c r="J395">
        <v>0.2</v>
      </c>
      <c r="K395">
        <v>1.5229999999999999</v>
      </c>
    </row>
    <row r="396" spans="1:11" hidden="1" x14ac:dyDescent="0.25">
      <c r="A396">
        <v>6</v>
      </c>
      <c r="B396" t="s">
        <v>257</v>
      </c>
      <c r="C396" t="s">
        <v>268</v>
      </c>
      <c r="D396">
        <v>2</v>
      </c>
      <c r="E396" t="s">
        <v>757</v>
      </c>
      <c r="F396" t="s">
        <v>285</v>
      </c>
      <c r="H396">
        <v>1.8</v>
      </c>
      <c r="I396">
        <v>1</v>
      </c>
      <c r="J396">
        <v>0.2</v>
      </c>
      <c r="K396">
        <v>1.22</v>
      </c>
    </row>
    <row r="397" spans="1:11" x14ac:dyDescent="0.25">
      <c r="A397">
        <v>6</v>
      </c>
      <c r="B397" t="s">
        <v>257</v>
      </c>
      <c r="C397" t="s">
        <v>257</v>
      </c>
      <c r="D397">
        <v>1</v>
      </c>
      <c r="E397" t="s">
        <v>8</v>
      </c>
      <c r="F397" t="s">
        <v>286</v>
      </c>
      <c r="G397" t="s">
        <v>287</v>
      </c>
      <c r="H397">
        <v>430</v>
      </c>
      <c r="I397">
        <v>600</v>
      </c>
      <c r="J397">
        <v>1000</v>
      </c>
      <c r="K397">
        <v>915.71659999999997</v>
      </c>
    </row>
    <row r="398" spans="1:11" x14ac:dyDescent="0.25">
      <c r="A398">
        <v>6</v>
      </c>
      <c r="B398" t="s">
        <v>257</v>
      </c>
      <c r="C398" t="s">
        <v>268</v>
      </c>
      <c r="D398">
        <v>2</v>
      </c>
      <c r="E398" t="s">
        <v>8</v>
      </c>
      <c r="F398" t="s">
        <v>288</v>
      </c>
      <c r="G398" t="s">
        <v>287</v>
      </c>
      <c r="H398">
        <v>410</v>
      </c>
      <c r="I398">
        <v>570</v>
      </c>
      <c r="J398">
        <v>1000</v>
      </c>
      <c r="K398">
        <v>926</v>
      </c>
    </row>
    <row r="399" spans="1:11" hidden="1" x14ac:dyDescent="0.25">
      <c r="A399">
        <v>6</v>
      </c>
      <c r="B399" t="s">
        <v>257</v>
      </c>
      <c r="C399" t="s">
        <v>289</v>
      </c>
      <c r="D399">
        <v>10</v>
      </c>
      <c r="E399" t="s">
        <v>757</v>
      </c>
      <c r="F399" t="s">
        <v>162</v>
      </c>
      <c r="G399" t="s">
        <v>290</v>
      </c>
      <c r="H399">
        <v>250</v>
      </c>
      <c r="I399">
        <v>3</v>
      </c>
      <c r="J399">
        <v>2.1</v>
      </c>
      <c r="K399">
        <v>8.4</v>
      </c>
    </row>
    <row r="400" spans="1:11" hidden="1" x14ac:dyDescent="0.25">
      <c r="A400">
        <v>6</v>
      </c>
      <c r="B400" t="s">
        <v>257</v>
      </c>
      <c r="C400" t="s">
        <v>291</v>
      </c>
      <c r="D400">
        <v>11</v>
      </c>
      <c r="E400" t="s">
        <v>757</v>
      </c>
      <c r="F400" t="s">
        <v>162</v>
      </c>
      <c r="G400" t="s">
        <v>290</v>
      </c>
      <c r="H400">
        <v>250</v>
      </c>
      <c r="I400">
        <v>3</v>
      </c>
      <c r="J400">
        <v>2.1</v>
      </c>
      <c r="K400">
        <v>15.7</v>
      </c>
    </row>
    <row r="401" spans="1:11" hidden="1" x14ac:dyDescent="0.25">
      <c r="A401">
        <v>6</v>
      </c>
      <c r="B401" t="s">
        <v>257</v>
      </c>
      <c r="C401" t="s">
        <v>292</v>
      </c>
      <c r="D401">
        <v>12</v>
      </c>
      <c r="E401" t="s">
        <v>757</v>
      </c>
      <c r="F401" t="s">
        <v>162</v>
      </c>
      <c r="G401" t="s">
        <v>290</v>
      </c>
      <c r="H401">
        <v>250</v>
      </c>
      <c r="I401">
        <v>3</v>
      </c>
      <c r="J401">
        <v>2.1</v>
      </c>
      <c r="K401">
        <v>7.9</v>
      </c>
    </row>
    <row r="402" spans="1:11" hidden="1" x14ac:dyDescent="0.25">
      <c r="A402">
        <v>6</v>
      </c>
      <c r="B402" t="s">
        <v>257</v>
      </c>
      <c r="C402" t="s">
        <v>293</v>
      </c>
      <c r="D402">
        <v>13</v>
      </c>
      <c r="E402" t="s">
        <v>757</v>
      </c>
      <c r="F402" t="s">
        <v>162</v>
      </c>
      <c r="G402" t="s">
        <v>290</v>
      </c>
      <c r="H402">
        <v>250</v>
      </c>
      <c r="I402">
        <v>3</v>
      </c>
      <c r="J402">
        <v>2.1</v>
      </c>
      <c r="K402">
        <v>8.8000000000000007</v>
      </c>
    </row>
    <row r="403" spans="1:11" hidden="1" x14ac:dyDescent="0.25">
      <c r="A403">
        <v>6</v>
      </c>
      <c r="B403" t="s">
        <v>257</v>
      </c>
      <c r="C403" t="s">
        <v>294</v>
      </c>
      <c r="D403">
        <v>14</v>
      </c>
      <c r="E403" t="s">
        <v>757</v>
      </c>
      <c r="F403" t="s">
        <v>162</v>
      </c>
      <c r="G403" t="s">
        <v>290</v>
      </c>
      <c r="H403">
        <v>250</v>
      </c>
      <c r="I403">
        <v>3</v>
      </c>
      <c r="J403">
        <v>2.1</v>
      </c>
      <c r="K403">
        <v>5.4</v>
      </c>
    </row>
    <row r="404" spans="1:11" hidden="1" x14ac:dyDescent="0.25">
      <c r="A404">
        <v>6</v>
      </c>
      <c r="B404" t="s">
        <v>257</v>
      </c>
      <c r="C404" t="s">
        <v>295</v>
      </c>
      <c r="D404">
        <v>15</v>
      </c>
      <c r="E404" t="s">
        <v>757</v>
      </c>
      <c r="F404" t="s">
        <v>162</v>
      </c>
      <c r="G404" t="s">
        <v>290</v>
      </c>
      <c r="H404">
        <v>250</v>
      </c>
      <c r="I404">
        <v>3</v>
      </c>
      <c r="J404">
        <v>2.1</v>
      </c>
      <c r="K404">
        <v>6.6</v>
      </c>
    </row>
    <row r="405" spans="1:11" hidden="1" x14ac:dyDescent="0.25">
      <c r="A405">
        <v>6</v>
      </c>
      <c r="B405" t="s">
        <v>257</v>
      </c>
      <c r="C405" t="s">
        <v>296</v>
      </c>
      <c r="D405">
        <v>17</v>
      </c>
      <c r="E405" t="s">
        <v>757</v>
      </c>
      <c r="F405" t="s">
        <v>162</v>
      </c>
      <c r="G405" t="s">
        <v>290</v>
      </c>
      <c r="H405">
        <v>250</v>
      </c>
      <c r="I405">
        <v>3</v>
      </c>
      <c r="J405">
        <v>2.1</v>
      </c>
      <c r="K405">
        <v>5.6</v>
      </c>
    </row>
    <row r="406" spans="1:11" hidden="1" x14ac:dyDescent="0.25">
      <c r="A406">
        <v>6</v>
      </c>
      <c r="B406" t="s">
        <v>257</v>
      </c>
      <c r="C406" t="s">
        <v>297</v>
      </c>
      <c r="D406">
        <v>18</v>
      </c>
      <c r="E406" t="s">
        <v>757</v>
      </c>
      <c r="F406" t="s">
        <v>162</v>
      </c>
      <c r="G406" t="s">
        <v>290</v>
      </c>
      <c r="H406">
        <v>250</v>
      </c>
      <c r="I406">
        <v>3</v>
      </c>
      <c r="J406">
        <v>2.1</v>
      </c>
      <c r="K406">
        <v>7.7</v>
      </c>
    </row>
    <row r="407" spans="1:11" hidden="1" x14ac:dyDescent="0.25">
      <c r="A407">
        <v>6</v>
      </c>
      <c r="B407" t="s">
        <v>257</v>
      </c>
      <c r="C407" t="s">
        <v>298</v>
      </c>
      <c r="D407">
        <v>19</v>
      </c>
      <c r="E407" t="s">
        <v>757</v>
      </c>
      <c r="F407" t="s">
        <v>162</v>
      </c>
      <c r="G407" t="s">
        <v>290</v>
      </c>
      <c r="H407">
        <v>250</v>
      </c>
      <c r="I407">
        <v>3</v>
      </c>
      <c r="J407">
        <v>2.1</v>
      </c>
      <c r="K407">
        <v>20</v>
      </c>
    </row>
    <row r="408" spans="1:11" hidden="1" x14ac:dyDescent="0.25">
      <c r="A408">
        <v>6</v>
      </c>
      <c r="B408" t="s">
        <v>257</v>
      </c>
      <c r="C408" t="s">
        <v>299</v>
      </c>
      <c r="D408">
        <v>20</v>
      </c>
      <c r="E408" t="s">
        <v>757</v>
      </c>
      <c r="F408" t="s">
        <v>162</v>
      </c>
      <c r="G408" t="s">
        <v>290</v>
      </c>
      <c r="H408">
        <v>250</v>
      </c>
      <c r="I408">
        <v>3</v>
      </c>
      <c r="J408">
        <v>2.1</v>
      </c>
      <c r="K408">
        <v>6.7</v>
      </c>
    </row>
    <row r="409" spans="1:11" hidden="1" x14ac:dyDescent="0.25">
      <c r="A409">
        <v>6</v>
      </c>
      <c r="B409" t="s">
        <v>257</v>
      </c>
      <c r="C409" t="s">
        <v>300</v>
      </c>
      <c r="D409">
        <v>21</v>
      </c>
      <c r="E409" t="s">
        <v>757</v>
      </c>
      <c r="F409" t="s">
        <v>162</v>
      </c>
      <c r="G409" t="s">
        <v>290</v>
      </c>
      <c r="H409">
        <v>250</v>
      </c>
      <c r="I409">
        <v>3</v>
      </c>
      <c r="J409">
        <v>2.1</v>
      </c>
      <c r="K409">
        <v>5.4</v>
      </c>
    </row>
    <row r="410" spans="1:11" hidden="1" x14ac:dyDescent="0.25">
      <c r="A410">
        <v>6</v>
      </c>
      <c r="B410" t="s">
        <v>257</v>
      </c>
      <c r="C410" t="s">
        <v>301</v>
      </c>
      <c r="D410">
        <v>22</v>
      </c>
      <c r="E410" t="s">
        <v>757</v>
      </c>
      <c r="F410" t="s">
        <v>162</v>
      </c>
      <c r="G410" t="s">
        <v>290</v>
      </c>
      <c r="H410">
        <v>250</v>
      </c>
      <c r="I410">
        <v>3</v>
      </c>
      <c r="J410">
        <v>2.1</v>
      </c>
      <c r="K410">
        <v>2.9</v>
      </c>
    </row>
    <row r="411" spans="1:11" hidden="1" x14ac:dyDescent="0.25">
      <c r="A411">
        <v>6</v>
      </c>
      <c r="B411" t="s">
        <v>257</v>
      </c>
      <c r="C411" t="s">
        <v>302</v>
      </c>
      <c r="D411">
        <v>23</v>
      </c>
      <c r="E411" t="s">
        <v>757</v>
      </c>
      <c r="F411" t="s">
        <v>162</v>
      </c>
      <c r="G411" t="s">
        <v>290</v>
      </c>
      <c r="H411">
        <v>140</v>
      </c>
      <c r="I411">
        <v>3.5</v>
      </c>
      <c r="J411">
        <v>2.2000000000000002</v>
      </c>
      <c r="K411">
        <v>14.632999999999999</v>
      </c>
    </row>
    <row r="412" spans="1:11" hidden="1" x14ac:dyDescent="0.25">
      <c r="A412">
        <v>6</v>
      </c>
      <c r="B412" t="s">
        <v>257</v>
      </c>
      <c r="C412" t="s">
        <v>303</v>
      </c>
      <c r="D412">
        <v>24</v>
      </c>
      <c r="E412" t="s">
        <v>757</v>
      </c>
      <c r="F412" t="s">
        <v>162</v>
      </c>
      <c r="G412" t="s">
        <v>290</v>
      </c>
      <c r="H412">
        <v>140</v>
      </c>
      <c r="I412">
        <v>3.5</v>
      </c>
      <c r="J412">
        <v>2.2000000000000002</v>
      </c>
      <c r="K412">
        <v>7.75</v>
      </c>
    </row>
    <row r="413" spans="1:11" hidden="1" x14ac:dyDescent="0.25">
      <c r="A413">
        <v>6</v>
      </c>
      <c r="B413" t="s">
        <v>257</v>
      </c>
      <c r="C413" t="s">
        <v>304</v>
      </c>
      <c r="D413">
        <v>25</v>
      </c>
      <c r="E413" t="s">
        <v>757</v>
      </c>
      <c r="F413" t="s">
        <v>162</v>
      </c>
      <c r="G413" t="s">
        <v>290</v>
      </c>
      <c r="H413">
        <v>140</v>
      </c>
      <c r="I413">
        <v>3.5</v>
      </c>
      <c r="J413">
        <v>2.2000000000000002</v>
      </c>
      <c r="K413">
        <v>5.65</v>
      </c>
    </row>
    <row r="414" spans="1:11" hidden="1" x14ac:dyDescent="0.25">
      <c r="A414">
        <v>6</v>
      </c>
      <c r="B414" t="s">
        <v>257</v>
      </c>
      <c r="C414" t="s">
        <v>305</v>
      </c>
      <c r="D414">
        <v>26</v>
      </c>
      <c r="E414" t="s">
        <v>757</v>
      </c>
      <c r="F414" t="s">
        <v>162</v>
      </c>
      <c r="G414" t="s">
        <v>290</v>
      </c>
      <c r="H414">
        <v>140</v>
      </c>
      <c r="I414">
        <v>3.5</v>
      </c>
      <c r="J414">
        <v>2.2000000000000002</v>
      </c>
      <c r="K414">
        <v>3.6</v>
      </c>
    </row>
    <row r="415" spans="1:11" hidden="1" x14ac:dyDescent="0.25">
      <c r="A415">
        <v>6</v>
      </c>
      <c r="B415" t="s">
        <v>257</v>
      </c>
      <c r="C415" t="s">
        <v>306</v>
      </c>
      <c r="D415">
        <v>27</v>
      </c>
      <c r="E415" t="s">
        <v>757</v>
      </c>
      <c r="F415" t="s">
        <v>162</v>
      </c>
      <c r="G415" t="s">
        <v>290</v>
      </c>
      <c r="H415">
        <v>140</v>
      </c>
      <c r="I415">
        <v>3.5</v>
      </c>
      <c r="J415">
        <v>2.2000000000000002</v>
      </c>
      <c r="K415">
        <v>9.6</v>
      </c>
    </row>
    <row r="416" spans="1:11" hidden="1" x14ac:dyDescent="0.25">
      <c r="A416">
        <v>6</v>
      </c>
      <c r="B416" t="s">
        <v>257</v>
      </c>
      <c r="C416" t="s">
        <v>307</v>
      </c>
      <c r="D416">
        <v>28</v>
      </c>
      <c r="E416" t="s">
        <v>757</v>
      </c>
      <c r="F416" t="s">
        <v>162</v>
      </c>
      <c r="G416" t="s">
        <v>290</v>
      </c>
      <c r="H416">
        <v>140</v>
      </c>
      <c r="I416">
        <v>3.5</v>
      </c>
      <c r="J416">
        <v>2.2000000000000002</v>
      </c>
      <c r="K416">
        <v>5.7249999999999996</v>
      </c>
    </row>
    <row r="417" spans="1:11" hidden="1" x14ac:dyDescent="0.25">
      <c r="A417">
        <v>6</v>
      </c>
      <c r="B417" t="s">
        <v>257</v>
      </c>
      <c r="C417" t="s">
        <v>308</v>
      </c>
      <c r="D417">
        <v>29</v>
      </c>
      <c r="E417" t="s">
        <v>757</v>
      </c>
      <c r="F417" t="s">
        <v>162</v>
      </c>
      <c r="G417" t="s">
        <v>290</v>
      </c>
      <c r="H417">
        <v>140</v>
      </c>
      <c r="I417">
        <v>3.5</v>
      </c>
      <c r="J417">
        <v>2.2000000000000002</v>
      </c>
      <c r="K417">
        <v>6.4</v>
      </c>
    </row>
    <row r="418" spans="1:11" hidden="1" x14ac:dyDescent="0.25">
      <c r="A418">
        <v>6</v>
      </c>
      <c r="B418" t="s">
        <v>257</v>
      </c>
      <c r="C418" t="s">
        <v>309</v>
      </c>
      <c r="D418">
        <v>30</v>
      </c>
      <c r="E418" t="s">
        <v>757</v>
      </c>
      <c r="F418" t="s">
        <v>162</v>
      </c>
      <c r="G418" t="s">
        <v>290</v>
      </c>
      <c r="H418">
        <v>140</v>
      </c>
      <c r="I418">
        <v>3.5</v>
      </c>
      <c r="J418">
        <v>2.2000000000000002</v>
      </c>
      <c r="K418">
        <v>10.5</v>
      </c>
    </row>
    <row r="419" spans="1:11" hidden="1" x14ac:dyDescent="0.25">
      <c r="A419">
        <v>6</v>
      </c>
      <c r="B419" t="s">
        <v>257</v>
      </c>
      <c r="C419" t="s">
        <v>310</v>
      </c>
      <c r="D419">
        <v>31</v>
      </c>
      <c r="E419" t="s">
        <v>757</v>
      </c>
      <c r="F419" t="s">
        <v>162</v>
      </c>
      <c r="G419" t="s">
        <v>290</v>
      </c>
      <c r="H419">
        <v>140</v>
      </c>
      <c r="I419">
        <v>3.5</v>
      </c>
      <c r="J419">
        <v>2.2000000000000002</v>
      </c>
      <c r="K419">
        <v>7.9</v>
      </c>
    </row>
    <row r="420" spans="1:11" hidden="1" x14ac:dyDescent="0.25">
      <c r="A420">
        <v>6</v>
      </c>
      <c r="B420" t="s">
        <v>257</v>
      </c>
      <c r="C420" t="s">
        <v>311</v>
      </c>
      <c r="D420">
        <v>32</v>
      </c>
      <c r="E420" t="s">
        <v>757</v>
      </c>
      <c r="F420" t="s">
        <v>162</v>
      </c>
      <c r="G420" t="s">
        <v>290</v>
      </c>
      <c r="H420">
        <v>140</v>
      </c>
      <c r="I420">
        <v>3.5</v>
      </c>
      <c r="J420">
        <v>2.2000000000000002</v>
      </c>
      <c r="K420">
        <v>11.8</v>
      </c>
    </row>
    <row r="421" spans="1:11" hidden="1" x14ac:dyDescent="0.25">
      <c r="A421">
        <v>6</v>
      </c>
      <c r="B421" t="s">
        <v>257</v>
      </c>
      <c r="C421" t="s">
        <v>312</v>
      </c>
      <c r="D421">
        <v>33</v>
      </c>
      <c r="E421" t="s">
        <v>757</v>
      </c>
      <c r="F421" t="s">
        <v>162</v>
      </c>
      <c r="G421" t="s">
        <v>290</v>
      </c>
      <c r="H421">
        <v>140</v>
      </c>
      <c r="I421">
        <v>3.5</v>
      </c>
      <c r="J421">
        <v>2.2000000000000002</v>
      </c>
      <c r="K421">
        <v>6.1</v>
      </c>
    </row>
    <row r="422" spans="1:11" hidden="1" x14ac:dyDescent="0.25">
      <c r="A422">
        <v>6</v>
      </c>
      <c r="B422" t="s">
        <v>257</v>
      </c>
      <c r="C422" t="s">
        <v>313</v>
      </c>
      <c r="D422">
        <v>34</v>
      </c>
      <c r="E422" t="s">
        <v>757</v>
      </c>
      <c r="F422" t="s">
        <v>162</v>
      </c>
      <c r="G422" t="s">
        <v>290</v>
      </c>
      <c r="H422">
        <v>140</v>
      </c>
      <c r="I422">
        <v>3.5</v>
      </c>
      <c r="J422">
        <v>2.2000000000000002</v>
      </c>
      <c r="K422">
        <v>4.8</v>
      </c>
    </row>
    <row r="423" spans="1:11" hidden="1" x14ac:dyDescent="0.25">
      <c r="A423">
        <v>6</v>
      </c>
      <c r="B423" t="s">
        <v>257</v>
      </c>
      <c r="C423" t="s">
        <v>314</v>
      </c>
      <c r="D423">
        <v>35</v>
      </c>
      <c r="E423" t="s">
        <v>757</v>
      </c>
      <c r="F423" t="s">
        <v>162</v>
      </c>
      <c r="G423" t="s">
        <v>290</v>
      </c>
      <c r="H423">
        <v>140</v>
      </c>
      <c r="I423">
        <v>3.5</v>
      </c>
      <c r="J423">
        <v>2.2000000000000002</v>
      </c>
      <c r="K423">
        <v>5.6</v>
      </c>
    </row>
    <row r="424" spans="1:11" hidden="1" x14ac:dyDescent="0.25">
      <c r="A424">
        <v>6</v>
      </c>
      <c r="B424" t="s">
        <v>257</v>
      </c>
      <c r="C424" t="s">
        <v>315</v>
      </c>
      <c r="D424">
        <v>36</v>
      </c>
      <c r="E424" t="s">
        <v>757</v>
      </c>
      <c r="F424" t="s">
        <v>162</v>
      </c>
      <c r="G424" t="s">
        <v>290</v>
      </c>
      <c r="H424">
        <v>140</v>
      </c>
      <c r="I424">
        <v>3.5</v>
      </c>
      <c r="J424">
        <v>2.2000000000000002</v>
      </c>
      <c r="K424">
        <v>10.3</v>
      </c>
    </row>
    <row r="425" spans="1:11" hidden="1" x14ac:dyDescent="0.25">
      <c r="A425">
        <v>6</v>
      </c>
      <c r="B425" t="s">
        <v>257</v>
      </c>
      <c r="C425" t="s">
        <v>316</v>
      </c>
      <c r="D425">
        <v>37</v>
      </c>
      <c r="E425" t="s">
        <v>757</v>
      </c>
      <c r="F425" t="s">
        <v>162</v>
      </c>
      <c r="G425" t="s">
        <v>290</v>
      </c>
      <c r="H425">
        <v>140</v>
      </c>
      <c r="I425">
        <v>3.5</v>
      </c>
      <c r="J425">
        <v>2.2000000000000002</v>
      </c>
      <c r="K425">
        <v>12.7</v>
      </c>
    </row>
    <row r="426" spans="1:11" hidden="1" x14ac:dyDescent="0.25">
      <c r="A426">
        <v>6</v>
      </c>
      <c r="B426" t="s">
        <v>257</v>
      </c>
      <c r="C426" t="s">
        <v>317</v>
      </c>
      <c r="D426">
        <v>38</v>
      </c>
      <c r="E426" t="s">
        <v>757</v>
      </c>
      <c r="F426" t="s">
        <v>162</v>
      </c>
      <c r="G426" t="s">
        <v>290</v>
      </c>
      <c r="H426">
        <v>140</v>
      </c>
      <c r="I426">
        <v>3.5</v>
      </c>
      <c r="J426">
        <v>2.2000000000000002</v>
      </c>
      <c r="K426">
        <v>10.5</v>
      </c>
    </row>
    <row r="427" spans="1:11" hidden="1" x14ac:dyDescent="0.25">
      <c r="A427">
        <v>6</v>
      </c>
      <c r="B427" t="s">
        <v>257</v>
      </c>
      <c r="C427" t="s">
        <v>318</v>
      </c>
      <c r="D427">
        <v>39</v>
      </c>
      <c r="E427" t="s">
        <v>757</v>
      </c>
      <c r="F427" t="s">
        <v>162</v>
      </c>
      <c r="G427" t="s">
        <v>290</v>
      </c>
      <c r="H427">
        <v>140</v>
      </c>
      <c r="I427">
        <v>3.5</v>
      </c>
      <c r="J427">
        <v>2.2000000000000002</v>
      </c>
      <c r="K427">
        <v>13.4</v>
      </c>
    </row>
    <row r="428" spans="1:11" hidden="1" x14ac:dyDescent="0.25">
      <c r="A428">
        <v>6</v>
      </c>
      <c r="B428" t="s">
        <v>257</v>
      </c>
      <c r="C428" t="s">
        <v>319</v>
      </c>
      <c r="D428">
        <v>40</v>
      </c>
      <c r="E428" t="s">
        <v>757</v>
      </c>
      <c r="F428" t="s">
        <v>162</v>
      </c>
      <c r="G428" t="s">
        <v>290</v>
      </c>
      <c r="H428">
        <v>140</v>
      </c>
      <c r="I428">
        <v>3.5</v>
      </c>
      <c r="J428">
        <v>2.2000000000000002</v>
      </c>
      <c r="K428">
        <v>7.9</v>
      </c>
    </row>
    <row r="429" spans="1:11" hidden="1" x14ac:dyDescent="0.25">
      <c r="A429">
        <v>6</v>
      </c>
      <c r="B429" t="s">
        <v>257</v>
      </c>
      <c r="C429" t="s">
        <v>320</v>
      </c>
      <c r="D429">
        <v>41</v>
      </c>
      <c r="E429" t="s">
        <v>757</v>
      </c>
      <c r="F429" t="s">
        <v>162</v>
      </c>
      <c r="G429" t="s">
        <v>290</v>
      </c>
      <c r="H429">
        <v>140</v>
      </c>
      <c r="I429">
        <v>3.5</v>
      </c>
      <c r="J429">
        <v>2.2000000000000002</v>
      </c>
      <c r="K429">
        <v>14.5</v>
      </c>
    </row>
    <row r="430" spans="1:11" hidden="1" x14ac:dyDescent="0.25">
      <c r="A430">
        <v>6</v>
      </c>
      <c r="B430" t="s">
        <v>257</v>
      </c>
      <c r="C430" t="s">
        <v>321</v>
      </c>
      <c r="D430">
        <v>42</v>
      </c>
      <c r="E430" t="s">
        <v>757</v>
      </c>
      <c r="F430" t="s">
        <v>162</v>
      </c>
      <c r="G430" t="s">
        <v>290</v>
      </c>
      <c r="H430">
        <v>140</v>
      </c>
      <c r="I430">
        <v>3.5</v>
      </c>
      <c r="J430">
        <v>2.2000000000000002</v>
      </c>
      <c r="K430">
        <v>6</v>
      </c>
    </row>
    <row r="431" spans="1:11" hidden="1" x14ac:dyDescent="0.25">
      <c r="A431">
        <v>6</v>
      </c>
      <c r="B431" t="s">
        <v>257</v>
      </c>
      <c r="C431" t="s">
        <v>322</v>
      </c>
      <c r="D431">
        <v>43</v>
      </c>
      <c r="E431" t="s">
        <v>757</v>
      </c>
      <c r="F431" t="s">
        <v>162</v>
      </c>
      <c r="G431" t="s">
        <v>290</v>
      </c>
      <c r="H431">
        <v>140</v>
      </c>
      <c r="I431">
        <v>3.5</v>
      </c>
      <c r="J431">
        <v>2.2000000000000002</v>
      </c>
      <c r="K431">
        <v>14.1</v>
      </c>
    </row>
    <row r="432" spans="1:11" hidden="1" x14ac:dyDescent="0.25">
      <c r="A432">
        <v>6</v>
      </c>
      <c r="B432" t="s">
        <v>257</v>
      </c>
      <c r="C432" t="s">
        <v>323</v>
      </c>
      <c r="D432">
        <v>45</v>
      </c>
      <c r="E432" t="s">
        <v>757</v>
      </c>
      <c r="F432" t="s">
        <v>162</v>
      </c>
      <c r="G432" t="s">
        <v>290</v>
      </c>
      <c r="H432">
        <v>140</v>
      </c>
      <c r="I432">
        <v>3.5</v>
      </c>
      <c r="J432">
        <v>2.2000000000000002</v>
      </c>
      <c r="K432">
        <v>13.3</v>
      </c>
    </row>
    <row r="433" spans="1:11" hidden="1" x14ac:dyDescent="0.25">
      <c r="A433">
        <v>6</v>
      </c>
      <c r="B433" t="s">
        <v>257</v>
      </c>
      <c r="C433" t="s">
        <v>324</v>
      </c>
      <c r="D433">
        <v>46</v>
      </c>
      <c r="E433" t="s">
        <v>757</v>
      </c>
      <c r="F433" t="s">
        <v>162</v>
      </c>
      <c r="G433" t="s">
        <v>290</v>
      </c>
      <c r="H433">
        <v>140</v>
      </c>
      <c r="I433">
        <v>3.5</v>
      </c>
      <c r="J433">
        <v>2.2000000000000002</v>
      </c>
      <c r="K433">
        <v>10.4</v>
      </c>
    </row>
    <row r="434" spans="1:11" hidden="1" x14ac:dyDescent="0.25">
      <c r="A434">
        <v>6</v>
      </c>
      <c r="B434" t="s">
        <v>257</v>
      </c>
      <c r="C434" t="s">
        <v>325</v>
      </c>
      <c r="D434">
        <v>47</v>
      </c>
      <c r="E434" t="s">
        <v>757</v>
      </c>
      <c r="F434" t="s">
        <v>162</v>
      </c>
      <c r="G434" t="s">
        <v>290</v>
      </c>
      <c r="H434">
        <v>140</v>
      </c>
      <c r="I434">
        <v>3.5</v>
      </c>
      <c r="J434">
        <v>2.2000000000000002</v>
      </c>
      <c r="K434">
        <v>10.9</v>
      </c>
    </row>
    <row r="435" spans="1:11" hidden="1" x14ac:dyDescent="0.25">
      <c r="A435">
        <v>6</v>
      </c>
      <c r="B435" t="s">
        <v>257</v>
      </c>
      <c r="C435" t="s">
        <v>326</v>
      </c>
      <c r="D435">
        <v>48</v>
      </c>
      <c r="E435" t="s">
        <v>757</v>
      </c>
      <c r="F435" t="s">
        <v>162</v>
      </c>
      <c r="G435" t="s">
        <v>290</v>
      </c>
      <c r="H435">
        <v>140</v>
      </c>
      <c r="I435">
        <v>3.5</v>
      </c>
      <c r="J435">
        <v>2.2000000000000002</v>
      </c>
      <c r="K435">
        <v>17.5</v>
      </c>
    </row>
    <row r="436" spans="1:11" hidden="1" x14ac:dyDescent="0.25">
      <c r="A436">
        <v>6</v>
      </c>
      <c r="B436" t="s">
        <v>257</v>
      </c>
      <c r="C436" t="s">
        <v>327</v>
      </c>
      <c r="D436">
        <v>49</v>
      </c>
      <c r="E436" t="s">
        <v>757</v>
      </c>
      <c r="F436" t="s">
        <v>162</v>
      </c>
      <c r="G436" t="s">
        <v>290</v>
      </c>
      <c r="H436">
        <v>140</v>
      </c>
      <c r="I436">
        <v>3.5</v>
      </c>
      <c r="J436">
        <v>2.2000000000000002</v>
      </c>
      <c r="K436">
        <v>17.8</v>
      </c>
    </row>
    <row r="437" spans="1:11" hidden="1" x14ac:dyDescent="0.25">
      <c r="A437">
        <v>6</v>
      </c>
      <c r="B437" t="s">
        <v>257</v>
      </c>
      <c r="C437" t="s">
        <v>328</v>
      </c>
      <c r="D437">
        <v>50</v>
      </c>
      <c r="E437" t="s">
        <v>757</v>
      </c>
      <c r="F437" t="s">
        <v>162</v>
      </c>
      <c r="G437" t="s">
        <v>290</v>
      </c>
      <c r="H437">
        <v>140</v>
      </c>
      <c r="I437">
        <v>3.5</v>
      </c>
      <c r="J437">
        <v>2.2000000000000002</v>
      </c>
      <c r="K437">
        <v>11.1</v>
      </c>
    </row>
    <row r="438" spans="1:11" hidden="1" x14ac:dyDescent="0.25">
      <c r="A438">
        <v>6</v>
      </c>
      <c r="B438" t="s">
        <v>257</v>
      </c>
      <c r="C438" t="s">
        <v>329</v>
      </c>
      <c r="D438">
        <v>51</v>
      </c>
      <c r="E438" t="s">
        <v>757</v>
      </c>
      <c r="F438" t="s">
        <v>162</v>
      </c>
      <c r="G438" t="s">
        <v>290</v>
      </c>
      <c r="H438">
        <v>140</v>
      </c>
      <c r="I438">
        <v>3.5</v>
      </c>
      <c r="J438">
        <v>2.2000000000000002</v>
      </c>
      <c r="K438">
        <v>13.6</v>
      </c>
    </row>
    <row r="439" spans="1:11" hidden="1" x14ac:dyDescent="0.25">
      <c r="A439">
        <v>6</v>
      </c>
      <c r="B439" t="s">
        <v>257</v>
      </c>
      <c r="C439" t="s">
        <v>330</v>
      </c>
      <c r="D439">
        <v>52</v>
      </c>
      <c r="E439" t="s">
        <v>757</v>
      </c>
      <c r="F439" t="s">
        <v>162</v>
      </c>
      <c r="G439" t="s">
        <v>290</v>
      </c>
      <c r="H439">
        <v>140</v>
      </c>
      <c r="I439">
        <v>3.5</v>
      </c>
      <c r="J439">
        <v>2.2000000000000002</v>
      </c>
      <c r="K439">
        <v>11.4</v>
      </c>
    </row>
    <row r="440" spans="1:11" hidden="1" x14ac:dyDescent="0.25">
      <c r="A440">
        <v>6</v>
      </c>
      <c r="B440" t="s">
        <v>257</v>
      </c>
      <c r="C440" t="s">
        <v>331</v>
      </c>
      <c r="D440">
        <v>53</v>
      </c>
      <c r="E440" t="s">
        <v>757</v>
      </c>
      <c r="F440" t="s">
        <v>162</v>
      </c>
      <c r="G440" t="s">
        <v>290</v>
      </c>
      <c r="H440">
        <v>150</v>
      </c>
      <c r="I440">
        <v>2.2999999999999998</v>
      </c>
      <c r="J440">
        <v>1.5</v>
      </c>
      <c r="K440">
        <v>6.5</v>
      </c>
    </row>
    <row r="441" spans="1:11" hidden="1" x14ac:dyDescent="0.25">
      <c r="A441">
        <v>6</v>
      </c>
      <c r="B441" t="s">
        <v>257</v>
      </c>
      <c r="C441" t="s">
        <v>332</v>
      </c>
      <c r="D441">
        <v>54</v>
      </c>
      <c r="E441" t="s">
        <v>757</v>
      </c>
      <c r="F441" t="s">
        <v>162</v>
      </c>
      <c r="G441" t="s">
        <v>290</v>
      </c>
      <c r="H441">
        <v>150</v>
      </c>
      <c r="I441">
        <v>2.2999999999999998</v>
      </c>
      <c r="J441">
        <v>1.5</v>
      </c>
      <c r="K441">
        <v>10.8</v>
      </c>
    </row>
    <row r="442" spans="1:11" hidden="1" x14ac:dyDescent="0.25">
      <c r="A442">
        <v>6</v>
      </c>
      <c r="B442" t="s">
        <v>257</v>
      </c>
      <c r="C442" t="s">
        <v>333</v>
      </c>
      <c r="D442">
        <v>55</v>
      </c>
      <c r="E442" t="s">
        <v>757</v>
      </c>
      <c r="F442" t="s">
        <v>162</v>
      </c>
      <c r="G442" t="s">
        <v>290</v>
      </c>
      <c r="H442">
        <v>150</v>
      </c>
      <c r="I442">
        <v>2.2999999999999998</v>
      </c>
      <c r="J442">
        <v>1.5</v>
      </c>
      <c r="K442">
        <v>4.9000000000000004</v>
      </c>
    </row>
    <row r="443" spans="1:11" hidden="1" x14ac:dyDescent="0.25">
      <c r="A443">
        <v>6</v>
      </c>
      <c r="B443" t="s">
        <v>257</v>
      </c>
      <c r="C443" t="s">
        <v>334</v>
      </c>
      <c r="D443">
        <v>56</v>
      </c>
      <c r="E443" t="s">
        <v>757</v>
      </c>
      <c r="F443" t="s">
        <v>162</v>
      </c>
      <c r="G443" t="s">
        <v>290</v>
      </c>
      <c r="H443">
        <v>50</v>
      </c>
      <c r="I443">
        <v>2.5</v>
      </c>
      <c r="J443">
        <v>1.6</v>
      </c>
      <c r="K443">
        <v>6.5</v>
      </c>
    </row>
    <row r="444" spans="1:11" hidden="1" x14ac:dyDescent="0.25">
      <c r="A444">
        <v>6</v>
      </c>
      <c r="B444" t="s">
        <v>257</v>
      </c>
      <c r="C444" t="s">
        <v>335</v>
      </c>
      <c r="D444">
        <v>57</v>
      </c>
      <c r="E444" t="s">
        <v>757</v>
      </c>
      <c r="F444" t="s">
        <v>162</v>
      </c>
      <c r="G444" t="s">
        <v>290</v>
      </c>
      <c r="H444">
        <v>50</v>
      </c>
      <c r="I444">
        <v>2.5</v>
      </c>
      <c r="J444">
        <v>1.6</v>
      </c>
      <c r="K444">
        <v>5.66</v>
      </c>
    </row>
    <row r="445" spans="1:11" hidden="1" x14ac:dyDescent="0.25">
      <c r="A445">
        <v>6</v>
      </c>
      <c r="B445" t="s">
        <v>257</v>
      </c>
      <c r="C445" t="s">
        <v>336</v>
      </c>
      <c r="D445">
        <v>58</v>
      </c>
      <c r="E445" t="s">
        <v>757</v>
      </c>
      <c r="F445" t="s">
        <v>162</v>
      </c>
      <c r="G445" t="s">
        <v>290</v>
      </c>
      <c r="H445">
        <v>50</v>
      </c>
      <c r="I445">
        <v>2.5</v>
      </c>
      <c r="J445">
        <v>1.6</v>
      </c>
      <c r="K445">
        <v>6.2</v>
      </c>
    </row>
    <row r="446" spans="1:11" hidden="1" x14ac:dyDescent="0.25">
      <c r="A446">
        <v>6</v>
      </c>
      <c r="B446" t="s">
        <v>257</v>
      </c>
      <c r="C446" t="s">
        <v>337</v>
      </c>
      <c r="D446">
        <v>59</v>
      </c>
      <c r="E446" t="s">
        <v>757</v>
      </c>
      <c r="F446" t="s">
        <v>162</v>
      </c>
      <c r="G446" t="s">
        <v>290</v>
      </c>
      <c r="H446">
        <v>50</v>
      </c>
      <c r="I446">
        <v>2.5</v>
      </c>
      <c r="J446">
        <v>1.6</v>
      </c>
      <c r="K446">
        <v>7.7</v>
      </c>
    </row>
    <row r="447" spans="1:11" hidden="1" x14ac:dyDescent="0.25">
      <c r="A447">
        <v>6</v>
      </c>
      <c r="B447" t="s">
        <v>257</v>
      </c>
      <c r="C447" t="s">
        <v>338</v>
      </c>
      <c r="D447">
        <v>60</v>
      </c>
      <c r="E447" t="s">
        <v>757</v>
      </c>
      <c r="F447" t="s">
        <v>162</v>
      </c>
      <c r="G447" t="s">
        <v>290</v>
      </c>
      <c r="H447">
        <v>50</v>
      </c>
      <c r="I447">
        <v>2.5</v>
      </c>
      <c r="J447">
        <v>1.6</v>
      </c>
      <c r="K447">
        <v>7.6</v>
      </c>
    </row>
    <row r="448" spans="1:11" x14ac:dyDescent="0.25">
      <c r="A448">
        <v>6</v>
      </c>
      <c r="B448" t="s">
        <v>257</v>
      </c>
      <c r="C448" t="s">
        <v>291</v>
      </c>
      <c r="D448">
        <v>11</v>
      </c>
      <c r="E448" t="s">
        <v>766</v>
      </c>
      <c r="F448" t="s">
        <v>339</v>
      </c>
      <c r="G448" t="s">
        <v>183</v>
      </c>
      <c r="H448">
        <v>0</v>
      </c>
      <c r="I448">
        <v>3.2</v>
      </c>
      <c r="J448">
        <v>4.2</v>
      </c>
      <c r="K448">
        <v>2.1</v>
      </c>
    </row>
    <row r="449" spans="1:11" x14ac:dyDescent="0.25">
      <c r="A449">
        <v>6</v>
      </c>
      <c r="B449" t="s">
        <v>257</v>
      </c>
      <c r="C449" t="s">
        <v>292</v>
      </c>
      <c r="D449">
        <v>12</v>
      </c>
      <c r="E449" t="s">
        <v>766</v>
      </c>
      <c r="F449" t="s">
        <v>339</v>
      </c>
      <c r="G449" t="s">
        <v>183</v>
      </c>
      <c r="H449">
        <v>0</v>
      </c>
      <c r="I449">
        <v>3.2</v>
      </c>
      <c r="J449">
        <v>4.2</v>
      </c>
      <c r="K449">
        <v>1.88</v>
      </c>
    </row>
    <row r="450" spans="1:11" x14ac:dyDescent="0.25">
      <c r="A450">
        <v>6</v>
      </c>
      <c r="B450" t="s">
        <v>257</v>
      </c>
      <c r="C450" t="s">
        <v>293</v>
      </c>
      <c r="D450">
        <v>13</v>
      </c>
      <c r="E450" t="s">
        <v>766</v>
      </c>
      <c r="F450" t="s">
        <v>339</v>
      </c>
      <c r="G450" t="s">
        <v>183</v>
      </c>
      <c r="H450">
        <v>0</v>
      </c>
      <c r="I450">
        <v>3.2</v>
      </c>
      <c r="J450">
        <v>4.2</v>
      </c>
      <c r="K450">
        <v>1.2</v>
      </c>
    </row>
    <row r="451" spans="1:11" x14ac:dyDescent="0.25">
      <c r="A451">
        <v>6</v>
      </c>
      <c r="B451" t="s">
        <v>257</v>
      </c>
      <c r="C451" t="s">
        <v>296</v>
      </c>
      <c r="D451">
        <v>17</v>
      </c>
      <c r="E451" t="s">
        <v>766</v>
      </c>
      <c r="F451" t="s">
        <v>339</v>
      </c>
      <c r="G451" t="s">
        <v>183</v>
      </c>
      <c r="H451">
        <v>0</v>
      </c>
      <c r="I451">
        <v>3.2</v>
      </c>
      <c r="J451">
        <v>4.2</v>
      </c>
      <c r="K451">
        <v>1.6</v>
      </c>
    </row>
    <row r="452" spans="1:11" x14ac:dyDescent="0.25">
      <c r="A452">
        <v>6</v>
      </c>
      <c r="B452" t="s">
        <v>257</v>
      </c>
      <c r="C452" t="s">
        <v>299</v>
      </c>
      <c r="D452">
        <v>20</v>
      </c>
      <c r="E452" t="s">
        <v>766</v>
      </c>
      <c r="F452" t="s">
        <v>339</v>
      </c>
      <c r="G452" t="s">
        <v>183</v>
      </c>
      <c r="H452">
        <v>0</v>
      </c>
      <c r="I452">
        <v>3.2</v>
      </c>
      <c r="J452">
        <v>4.2</v>
      </c>
      <c r="K452">
        <v>1.5</v>
      </c>
    </row>
    <row r="453" spans="1:11" x14ac:dyDescent="0.25">
      <c r="A453">
        <v>6</v>
      </c>
      <c r="B453" t="s">
        <v>257</v>
      </c>
      <c r="C453" t="s">
        <v>312</v>
      </c>
      <c r="D453">
        <v>33</v>
      </c>
      <c r="E453" t="s">
        <v>766</v>
      </c>
      <c r="F453" t="s">
        <v>339</v>
      </c>
      <c r="G453" t="s">
        <v>183</v>
      </c>
      <c r="H453">
        <v>0</v>
      </c>
      <c r="I453">
        <v>3</v>
      </c>
      <c r="J453">
        <v>4</v>
      </c>
      <c r="K453">
        <v>2.2999999999999998</v>
      </c>
    </row>
    <row r="454" spans="1:11" x14ac:dyDescent="0.25">
      <c r="A454">
        <v>6</v>
      </c>
      <c r="B454" t="s">
        <v>257</v>
      </c>
      <c r="C454" t="s">
        <v>313</v>
      </c>
      <c r="D454">
        <v>34</v>
      </c>
      <c r="E454" t="s">
        <v>766</v>
      </c>
      <c r="F454" t="s">
        <v>339</v>
      </c>
      <c r="G454" t="s">
        <v>183</v>
      </c>
      <c r="H454">
        <v>0</v>
      </c>
      <c r="I454">
        <v>3</v>
      </c>
      <c r="J454">
        <v>4</v>
      </c>
      <c r="K454">
        <v>3.2</v>
      </c>
    </row>
    <row r="455" spans="1:11" x14ac:dyDescent="0.25">
      <c r="A455">
        <v>6</v>
      </c>
      <c r="B455" t="s">
        <v>257</v>
      </c>
      <c r="C455" t="s">
        <v>314</v>
      </c>
      <c r="D455">
        <v>35</v>
      </c>
      <c r="E455" t="s">
        <v>766</v>
      </c>
      <c r="F455" t="s">
        <v>339</v>
      </c>
      <c r="G455" t="s">
        <v>183</v>
      </c>
      <c r="H455">
        <v>0</v>
      </c>
      <c r="I455">
        <v>3</v>
      </c>
      <c r="J455">
        <v>4</v>
      </c>
      <c r="K455">
        <v>3.2</v>
      </c>
    </row>
    <row r="456" spans="1:11" x14ac:dyDescent="0.25">
      <c r="A456">
        <v>6</v>
      </c>
      <c r="B456" t="s">
        <v>257</v>
      </c>
      <c r="C456" t="s">
        <v>319</v>
      </c>
      <c r="D456">
        <v>40</v>
      </c>
      <c r="E456" t="s">
        <v>766</v>
      </c>
      <c r="F456" t="s">
        <v>339</v>
      </c>
      <c r="G456" t="s">
        <v>183</v>
      </c>
      <c r="H456">
        <v>0</v>
      </c>
      <c r="I456">
        <v>3</v>
      </c>
      <c r="J456">
        <v>4</v>
      </c>
      <c r="K456">
        <v>2.5</v>
      </c>
    </row>
    <row r="457" spans="1:11" x14ac:dyDescent="0.25">
      <c r="A457">
        <v>6</v>
      </c>
      <c r="B457" t="s">
        <v>257</v>
      </c>
      <c r="C457" t="s">
        <v>323</v>
      </c>
      <c r="D457">
        <v>45</v>
      </c>
      <c r="E457" t="s">
        <v>766</v>
      </c>
      <c r="F457" t="s">
        <v>339</v>
      </c>
      <c r="G457" t="s">
        <v>183</v>
      </c>
      <c r="H457">
        <v>0</v>
      </c>
      <c r="I457">
        <v>3</v>
      </c>
      <c r="J457">
        <v>4</v>
      </c>
      <c r="K457">
        <v>1.7</v>
      </c>
    </row>
    <row r="458" spans="1:11" x14ac:dyDescent="0.25">
      <c r="A458">
        <v>6</v>
      </c>
      <c r="B458" t="s">
        <v>257</v>
      </c>
      <c r="C458" t="s">
        <v>331</v>
      </c>
      <c r="D458">
        <v>53</v>
      </c>
      <c r="E458" t="s">
        <v>766</v>
      </c>
      <c r="F458" t="s">
        <v>339</v>
      </c>
      <c r="G458" t="s">
        <v>183</v>
      </c>
      <c r="H458">
        <v>0</v>
      </c>
      <c r="I458">
        <v>5.5</v>
      </c>
      <c r="J458">
        <v>7</v>
      </c>
      <c r="K458">
        <v>3.1</v>
      </c>
    </row>
    <row r="459" spans="1:11" x14ac:dyDescent="0.25">
      <c r="A459">
        <v>6</v>
      </c>
      <c r="B459" t="s">
        <v>257</v>
      </c>
      <c r="C459" t="s">
        <v>333</v>
      </c>
      <c r="D459">
        <v>55</v>
      </c>
      <c r="E459" t="s">
        <v>766</v>
      </c>
      <c r="F459" t="s">
        <v>339</v>
      </c>
      <c r="G459" t="s">
        <v>183</v>
      </c>
      <c r="H459">
        <v>0</v>
      </c>
      <c r="I459">
        <v>5.5</v>
      </c>
      <c r="J459">
        <v>7</v>
      </c>
      <c r="K459">
        <v>2.7</v>
      </c>
    </row>
    <row r="460" spans="1:11" x14ac:dyDescent="0.25">
      <c r="A460">
        <v>6</v>
      </c>
      <c r="B460" t="s">
        <v>257</v>
      </c>
      <c r="C460" t="s">
        <v>334</v>
      </c>
      <c r="D460">
        <v>56</v>
      </c>
      <c r="E460" t="s">
        <v>766</v>
      </c>
      <c r="F460" t="s">
        <v>339</v>
      </c>
      <c r="G460" t="s">
        <v>183</v>
      </c>
      <c r="H460">
        <v>0</v>
      </c>
      <c r="I460">
        <v>4</v>
      </c>
      <c r="J460">
        <v>5.5</v>
      </c>
      <c r="K460">
        <v>3.7</v>
      </c>
    </row>
    <row r="461" spans="1:11" x14ac:dyDescent="0.25">
      <c r="A461">
        <v>6</v>
      </c>
      <c r="B461" t="s">
        <v>257</v>
      </c>
      <c r="C461" t="s">
        <v>335</v>
      </c>
      <c r="D461">
        <v>57</v>
      </c>
      <c r="E461" t="s">
        <v>766</v>
      </c>
      <c r="F461" t="s">
        <v>339</v>
      </c>
      <c r="G461" t="s">
        <v>183</v>
      </c>
      <c r="H461">
        <v>0</v>
      </c>
      <c r="I461">
        <v>4</v>
      </c>
      <c r="J461">
        <v>5.5</v>
      </c>
      <c r="K461">
        <v>3.65</v>
      </c>
    </row>
    <row r="462" spans="1:11" x14ac:dyDescent="0.25">
      <c r="A462">
        <v>6</v>
      </c>
      <c r="B462" t="s">
        <v>257</v>
      </c>
      <c r="C462" t="s">
        <v>336</v>
      </c>
      <c r="D462">
        <v>58</v>
      </c>
      <c r="E462" t="s">
        <v>766</v>
      </c>
      <c r="F462" t="s">
        <v>339</v>
      </c>
      <c r="G462" t="s">
        <v>183</v>
      </c>
      <c r="H462">
        <v>0</v>
      </c>
      <c r="I462">
        <v>4</v>
      </c>
      <c r="J462">
        <v>5.5</v>
      </c>
      <c r="K462">
        <v>3.5</v>
      </c>
    </row>
    <row r="463" spans="1:11" x14ac:dyDescent="0.25">
      <c r="A463">
        <v>6</v>
      </c>
      <c r="B463" t="s">
        <v>257</v>
      </c>
      <c r="C463" t="s">
        <v>337</v>
      </c>
      <c r="D463">
        <v>59</v>
      </c>
      <c r="E463" t="s">
        <v>766</v>
      </c>
      <c r="F463" t="s">
        <v>339</v>
      </c>
      <c r="G463" t="s">
        <v>183</v>
      </c>
      <c r="H463">
        <v>0</v>
      </c>
      <c r="I463">
        <v>4</v>
      </c>
      <c r="J463">
        <v>5.5</v>
      </c>
      <c r="K463">
        <v>3.7</v>
      </c>
    </row>
    <row r="464" spans="1:11" x14ac:dyDescent="0.25">
      <c r="A464">
        <v>6</v>
      </c>
      <c r="B464" t="s">
        <v>257</v>
      </c>
      <c r="C464" t="s">
        <v>293</v>
      </c>
      <c r="D464">
        <v>13</v>
      </c>
      <c r="E464" t="s">
        <v>766</v>
      </c>
      <c r="F464" t="s">
        <v>340</v>
      </c>
      <c r="G464" t="s">
        <v>183</v>
      </c>
      <c r="H464">
        <v>0</v>
      </c>
      <c r="I464">
        <v>4</v>
      </c>
      <c r="J464">
        <v>5.5</v>
      </c>
      <c r="K464">
        <v>2.2999999999999998</v>
      </c>
    </row>
    <row r="465" spans="1:11" x14ac:dyDescent="0.25">
      <c r="A465">
        <v>6</v>
      </c>
      <c r="B465" t="s">
        <v>257</v>
      </c>
      <c r="C465" t="s">
        <v>296</v>
      </c>
      <c r="D465">
        <v>17</v>
      </c>
      <c r="E465" t="s">
        <v>766</v>
      </c>
      <c r="F465" t="s">
        <v>340</v>
      </c>
      <c r="G465" t="s">
        <v>183</v>
      </c>
      <c r="H465">
        <v>0</v>
      </c>
      <c r="I465">
        <v>4</v>
      </c>
      <c r="J465">
        <v>5.5</v>
      </c>
      <c r="K465">
        <v>1.6</v>
      </c>
    </row>
    <row r="466" spans="1:11" x14ac:dyDescent="0.25">
      <c r="A466">
        <v>6</v>
      </c>
      <c r="B466" t="s">
        <v>257</v>
      </c>
      <c r="C466" t="s">
        <v>299</v>
      </c>
      <c r="D466">
        <v>20</v>
      </c>
      <c r="E466" t="s">
        <v>766</v>
      </c>
      <c r="F466" t="s">
        <v>340</v>
      </c>
      <c r="G466" t="s">
        <v>183</v>
      </c>
      <c r="H466">
        <v>0</v>
      </c>
      <c r="I466">
        <v>4</v>
      </c>
      <c r="J466">
        <v>5.5</v>
      </c>
      <c r="K466">
        <v>2.2000000000000002</v>
      </c>
    </row>
    <row r="467" spans="1:11" x14ac:dyDescent="0.25">
      <c r="A467">
        <v>6</v>
      </c>
      <c r="B467" t="s">
        <v>257</v>
      </c>
      <c r="C467" t="s">
        <v>303</v>
      </c>
      <c r="D467">
        <v>24</v>
      </c>
      <c r="E467" t="s">
        <v>766</v>
      </c>
      <c r="F467" t="s">
        <v>340</v>
      </c>
      <c r="G467" t="s">
        <v>183</v>
      </c>
      <c r="H467">
        <v>0</v>
      </c>
      <c r="I467">
        <v>3.5</v>
      </c>
      <c r="J467">
        <v>5</v>
      </c>
      <c r="K467">
        <v>3.4</v>
      </c>
    </row>
    <row r="468" spans="1:11" x14ac:dyDescent="0.25">
      <c r="A468">
        <v>6</v>
      </c>
      <c r="B468" t="s">
        <v>257</v>
      </c>
      <c r="C468" t="s">
        <v>304</v>
      </c>
      <c r="D468">
        <v>25</v>
      </c>
      <c r="E468" t="s">
        <v>766</v>
      </c>
      <c r="F468" t="s">
        <v>340</v>
      </c>
      <c r="G468" t="s">
        <v>183</v>
      </c>
      <c r="H468">
        <v>0</v>
      </c>
      <c r="I468">
        <v>3.5</v>
      </c>
      <c r="J468">
        <v>5</v>
      </c>
      <c r="K468">
        <v>3.7</v>
      </c>
    </row>
    <row r="469" spans="1:11" x14ac:dyDescent="0.25">
      <c r="A469">
        <v>6</v>
      </c>
      <c r="B469" t="s">
        <v>257</v>
      </c>
      <c r="C469" t="s">
        <v>307</v>
      </c>
      <c r="D469">
        <v>28</v>
      </c>
      <c r="E469" t="s">
        <v>766</v>
      </c>
      <c r="F469" t="s">
        <v>340</v>
      </c>
      <c r="G469" t="s">
        <v>183</v>
      </c>
      <c r="H469">
        <v>0</v>
      </c>
      <c r="I469">
        <v>3.5</v>
      </c>
      <c r="J469">
        <v>5</v>
      </c>
      <c r="K469">
        <v>4</v>
      </c>
    </row>
    <row r="470" spans="1:11" x14ac:dyDescent="0.25">
      <c r="A470">
        <v>6</v>
      </c>
      <c r="B470" t="s">
        <v>257</v>
      </c>
      <c r="C470" t="s">
        <v>312</v>
      </c>
      <c r="D470">
        <v>33</v>
      </c>
      <c r="E470" t="s">
        <v>766</v>
      </c>
      <c r="F470" t="s">
        <v>340</v>
      </c>
      <c r="G470" t="s">
        <v>183</v>
      </c>
      <c r="H470">
        <v>0</v>
      </c>
      <c r="I470">
        <v>3.5</v>
      </c>
      <c r="J470">
        <v>5</v>
      </c>
      <c r="K470">
        <v>4.1500000000000004</v>
      </c>
    </row>
    <row r="471" spans="1:11" x14ac:dyDescent="0.25">
      <c r="A471">
        <v>6</v>
      </c>
      <c r="B471" t="s">
        <v>257</v>
      </c>
      <c r="C471" t="s">
        <v>319</v>
      </c>
      <c r="D471">
        <v>40</v>
      </c>
      <c r="E471" t="s">
        <v>766</v>
      </c>
      <c r="F471" t="s">
        <v>340</v>
      </c>
      <c r="G471" t="s">
        <v>183</v>
      </c>
      <c r="H471">
        <v>0</v>
      </c>
      <c r="I471">
        <v>3.5</v>
      </c>
      <c r="J471">
        <v>5</v>
      </c>
      <c r="K471">
        <v>2.8</v>
      </c>
    </row>
    <row r="472" spans="1:11" x14ac:dyDescent="0.25">
      <c r="A472">
        <v>6</v>
      </c>
      <c r="B472" t="s">
        <v>257</v>
      </c>
      <c r="C472" t="s">
        <v>321</v>
      </c>
      <c r="D472">
        <v>42</v>
      </c>
      <c r="E472" t="s">
        <v>766</v>
      </c>
      <c r="F472" t="s">
        <v>340</v>
      </c>
      <c r="G472" t="s">
        <v>183</v>
      </c>
      <c r="H472">
        <v>0</v>
      </c>
      <c r="I472">
        <v>3.5</v>
      </c>
      <c r="J472">
        <v>5</v>
      </c>
      <c r="K472">
        <v>4.05</v>
      </c>
    </row>
    <row r="473" spans="1:11" x14ac:dyDescent="0.25">
      <c r="A473">
        <v>6</v>
      </c>
      <c r="B473" t="s">
        <v>257</v>
      </c>
      <c r="C473" t="s">
        <v>323</v>
      </c>
      <c r="D473">
        <v>45</v>
      </c>
      <c r="E473" t="s">
        <v>766</v>
      </c>
      <c r="F473" t="s">
        <v>340</v>
      </c>
      <c r="G473" t="s">
        <v>183</v>
      </c>
      <c r="H473">
        <v>0</v>
      </c>
      <c r="I473">
        <v>3.5</v>
      </c>
      <c r="J473">
        <v>5</v>
      </c>
      <c r="K473">
        <v>3.1</v>
      </c>
    </row>
    <row r="474" spans="1:11" x14ac:dyDescent="0.25">
      <c r="A474">
        <v>6</v>
      </c>
      <c r="B474" t="s">
        <v>257</v>
      </c>
      <c r="C474" t="s">
        <v>325</v>
      </c>
      <c r="D474">
        <v>47</v>
      </c>
      <c r="E474" t="s">
        <v>766</v>
      </c>
      <c r="F474" t="s">
        <v>340</v>
      </c>
      <c r="G474" t="s">
        <v>183</v>
      </c>
      <c r="H474">
        <v>0</v>
      </c>
      <c r="I474">
        <v>3.5</v>
      </c>
      <c r="J474">
        <v>5</v>
      </c>
      <c r="K474">
        <v>2.95</v>
      </c>
    </row>
    <row r="475" spans="1:11" x14ac:dyDescent="0.25">
      <c r="A475">
        <v>6</v>
      </c>
      <c r="B475" t="s">
        <v>257</v>
      </c>
      <c r="C475" t="s">
        <v>333</v>
      </c>
      <c r="D475">
        <v>55</v>
      </c>
      <c r="E475" t="s">
        <v>766</v>
      </c>
      <c r="F475" t="s">
        <v>340</v>
      </c>
      <c r="G475" t="s">
        <v>183</v>
      </c>
      <c r="H475">
        <v>0</v>
      </c>
      <c r="I475">
        <v>6</v>
      </c>
      <c r="J475">
        <v>8</v>
      </c>
      <c r="K475">
        <v>4.25</v>
      </c>
    </row>
    <row r="476" spans="1:11" x14ac:dyDescent="0.25">
      <c r="A476">
        <v>6</v>
      </c>
      <c r="B476" t="s">
        <v>257</v>
      </c>
      <c r="C476" t="s">
        <v>334</v>
      </c>
      <c r="D476">
        <v>56</v>
      </c>
      <c r="E476" t="s">
        <v>766</v>
      </c>
      <c r="F476" t="s">
        <v>340</v>
      </c>
      <c r="G476" t="s">
        <v>183</v>
      </c>
      <c r="H476">
        <v>0</v>
      </c>
      <c r="I476">
        <v>5</v>
      </c>
      <c r="J476">
        <v>6.5</v>
      </c>
      <c r="K476">
        <v>4.3499999999999996</v>
      </c>
    </row>
    <row r="477" spans="1:11" x14ac:dyDescent="0.25">
      <c r="A477">
        <v>6</v>
      </c>
      <c r="B477" t="s">
        <v>257</v>
      </c>
      <c r="C477" t="s">
        <v>335</v>
      </c>
      <c r="D477">
        <v>57</v>
      </c>
      <c r="E477" t="s">
        <v>766</v>
      </c>
      <c r="F477" t="s">
        <v>340</v>
      </c>
      <c r="G477" t="s">
        <v>183</v>
      </c>
      <c r="H477">
        <v>0</v>
      </c>
      <c r="I477">
        <v>5</v>
      </c>
      <c r="J477">
        <v>6.5</v>
      </c>
      <c r="K477">
        <v>3</v>
      </c>
    </row>
    <row r="478" spans="1:11" x14ac:dyDescent="0.25">
      <c r="A478">
        <v>6</v>
      </c>
      <c r="B478" t="s">
        <v>257</v>
      </c>
      <c r="C478" t="s">
        <v>336</v>
      </c>
      <c r="D478">
        <v>58</v>
      </c>
      <c r="E478" t="s">
        <v>766</v>
      </c>
      <c r="F478" t="s">
        <v>340</v>
      </c>
      <c r="G478" t="s">
        <v>183</v>
      </c>
      <c r="H478">
        <v>0</v>
      </c>
      <c r="I478">
        <v>5</v>
      </c>
      <c r="J478">
        <v>6.5</v>
      </c>
      <c r="K478">
        <v>3</v>
      </c>
    </row>
    <row r="479" spans="1:11" x14ac:dyDescent="0.25">
      <c r="A479">
        <v>6</v>
      </c>
      <c r="B479" t="s">
        <v>257</v>
      </c>
      <c r="C479" t="s">
        <v>337</v>
      </c>
      <c r="D479">
        <v>59</v>
      </c>
      <c r="E479" t="s">
        <v>766</v>
      </c>
      <c r="F479" t="s">
        <v>340</v>
      </c>
      <c r="G479" t="s">
        <v>183</v>
      </c>
      <c r="H479">
        <v>0</v>
      </c>
      <c r="I479">
        <v>5</v>
      </c>
      <c r="J479">
        <v>6.5</v>
      </c>
      <c r="K479">
        <v>4.3499999999999996</v>
      </c>
    </row>
    <row r="480" spans="1:11" x14ac:dyDescent="0.25">
      <c r="A480">
        <v>6</v>
      </c>
      <c r="B480" t="s">
        <v>257</v>
      </c>
      <c r="C480" t="s">
        <v>291</v>
      </c>
      <c r="D480">
        <v>11</v>
      </c>
      <c r="E480" t="s">
        <v>768</v>
      </c>
      <c r="F480" t="s">
        <v>341</v>
      </c>
      <c r="H480">
        <v>0</v>
      </c>
      <c r="I480">
        <v>0.53</v>
      </c>
      <c r="J480">
        <v>1</v>
      </c>
      <c r="K480">
        <v>0.44</v>
      </c>
    </row>
    <row r="481" spans="1:11" x14ac:dyDescent="0.25">
      <c r="A481">
        <v>6</v>
      </c>
      <c r="B481" t="s">
        <v>257</v>
      </c>
      <c r="C481" t="s">
        <v>292</v>
      </c>
      <c r="D481">
        <v>12</v>
      </c>
      <c r="E481" t="s">
        <v>768</v>
      </c>
      <c r="F481" t="s">
        <v>341</v>
      </c>
      <c r="H481">
        <v>0</v>
      </c>
      <c r="I481">
        <v>0.53</v>
      </c>
      <c r="J481">
        <v>1</v>
      </c>
      <c r="K481">
        <v>0.71</v>
      </c>
    </row>
    <row r="482" spans="1:11" x14ac:dyDescent="0.25">
      <c r="A482">
        <v>6</v>
      </c>
      <c r="B482" t="s">
        <v>257</v>
      </c>
      <c r="C482" t="s">
        <v>293</v>
      </c>
      <c r="D482">
        <v>13</v>
      </c>
      <c r="E482" t="s">
        <v>768</v>
      </c>
      <c r="F482" t="s">
        <v>341</v>
      </c>
      <c r="H482">
        <v>0</v>
      </c>
      <c r="I482">
        <v>0.53</v>
      </c>
      <c r="J482">
        <v>1</v>
      </c>
      <c r="K482">
        <v>0.46</v>
      </c>
    </row>
    <row r="483" spans="1:11" x14ac:dyDescent="0.25">
      <c r="A483">
        <v>6</v>
      </c>
      <c r="B483" t="s">
        <v>257</v>
      </c>
      <c r="C483" t="s">
        <v>294</v>
      </c>
      <c r="D483">
        <v>14</v>
      </c>
      <c r="E483" t="s">
        <v>768</v>
      </c>
      <c r="F483" t="s">
        <v>341</v>
      </c>
      <c r="H483">
        <v>0</v>
      </c>
      <c r="I483">
        <v>0.53</v>
      </c>
      <c r="J483">
        <v>1</v>
      </c>
      <c r="K483">
        <v>0.03</v>
      </c>
    </row>
    <row r="484" spans="1:11" x14ac:dyDescent="0.25">
      <c r="A484">
        <v>6</v>
      </c>
      <c r="B484" t="s">
        <v>257</v>
      </c>
      <c r="C484" t="s">
        <v>295</v>
      </c>
      <c r="D484">
        <v>15</v>
      </c>
      <c r="E484" t="s">
        <v>768</v>
      </c>
      <c r="F484" t="s">
        <v>341</v>
      </c>
      <c r="H484">
        <v>0</v>
      </c>
      <c r="I484">
        <v>0.53</v>
      </c>
      <c r="J484">
        <v>1</v>
      </c>
      <c r="K484">
        <v>0.17</v>
      </c>
    </row>
    <row r="485" spans="1:11" x14ac:dyDescent="0.25">
      <c r="A485">
        <v>6</v>
      </c>
      <c r="B485" t="s">
        <v>257</v>
      </c>
      <c r="C485" t="s">
        <v>296</v>
      </c>
      <c r="D485">
        <v>17</v>
      </c>
      <c r="E485" t="s">
        <v>768</v>
      </c>
      <c r="F485" t="s">
        <v>341</v>
      </c>
      <c r="H485">
        <v>0</v>
      </c>
      <c r="I485">
        <v>0.53</v>
      </c>
      <c r="J485">
        <v>1</v>
      </c>
      <c r="K485">
        <v>0.28000000000000003</v>
      </c>
    </row>
    <row r="486" spans="1:11" x14ac:dyDescent="0.25">
      <c r="A486">
        <v>6</v>
      </c>
      <c r="B486" t="s">
        <v>257</v>
      </c>
      <c r="C486" t="s">
        <v>297</v>
      </c>
      <c r="D486">
        <v>18</v>
      </c>
      <c r="E486" t="s">
        <v>768</v>
      </c>
      <c r="F486" t="s">
        <v>341</v>
      </c>
      <c r="H486">
        <v>0</v>
      </c>
      <c r="I486">
        <v>0.53</v>
      </c>
      <c r="J486">
        <v>1</v>
      </c>
      <c r="K486">
        <v>0.36</v>
      </c>
    </row>
    <row r="487" spans="1:11" x14ac:dyDescent="0.25">
      <c r="A487">
        <v>6</v>
      </c>
      <c r="B487" t="s">
        <v>257</v>
      </c>
      <c r="C487" t="s">
        <v>298</v>
      </c>
      <c r="D487">
        <v>19</v>
      </c>
      <c r="E487" t="s">
        <v>768</v>
      </c>
      <c r="F487" t="s">
        <v>341</v>
      </c>
      <c r="H487">
        <v>0</v>
      </c>
      <c r="I487">
        <v>0.53</v>
      </c>
      <c r="J487">
        <v>1</v>
      </c>
      <c r="K487">
        <v>0.36</v>
      </c>
    </row>
    <row r="488" spans="1:11" x14ac:dyDescent="0.25">
      <c r="A488">
        <v>6</v>
      </c>
      <c r="B488" t="s">
        <v>257</v>
      </c>
      <c r="C488" t="s">
        <v>299</v>
      </c>
      <c r="D488">
        <v>20</v>
      </c>
      <c r="E488" t="s">
        <v>768</v>
      </c>
      <c r="F488" t="s">
        <v>341</v>
      </c>
      <c r="H488">
        <v>0</v>
      </c>
      <c r="I488">
        <v>0.53</v>
      </c>
      <c r="J488">
        <v>1</v>
      </c>
      <c r="K488">
        <v>0.48</v>
      </c>
    </row>
    <row r="489" spans="1:11" x14ac:dyDescent="0.25">
      <c r="A489">
        <v>6</v>
      </c>
      <c r="B489" t="s">
        <v>257</v>
      </c>
      <c r="C489" t="s">
        <v>300</v>
      </c>
      <c r="D489">
        <v>21</v>
      </c>
      <c r="E489" t="s">
        <v>768</v>
      </c>
      <c r="F489" t="s">
        <v>341</v>
      </c>
      <c r="H489">
        <v>0</v>
      </c>
      <c r="I489">
        <v>0.53</v>
      </c>
      <c r="J489">
        <v>1</v>
      </c>
      <c r="K489">
        <v>0.86</v>
      </c>
    </row>
    <row r="490" spans="1:11" x14ac:dyDescent="0.25">
      <c r="A490">
        <v>6</v>
      </c>
      <c r="B490" t="s">
        <v>257</v>
      </c>
      <c r="C490" t="s">
        <v>301</v>
      </c>
      <c r="D490">
        <v>22</v>
      </c>
      <c r="E490" t="s">
        <v>768</v>
      </c>
      <c r="F490" t="s">
        <v>341</v>
      </c>
      <c r="H490">
        <v>0</v>
      </c>
      <c r="I490">
        <v>0.53</v>
      </c>
      <c r="J490">
        <v>1</v>
      </c>
      <c r="K490">
        <v>0.71</v>
      </c>
    </row>
    <row r="491" spans="1:11" x14ac:dyDescent="0.25">
      <c r="A491">
        <v>6</v>
      </c>
      <c r="B491" t="s">
        <v>257</v>
      </c>
      <c r="C491" t="s">
        <v>302</v>
      </c>
      <c r="D491">
        <v>23</v>
      </c>
      <c r="E491" t="s">
        <v>768</v>
      </c>
      <c r="F491" t="s">
        <v>341</v>
      </c>
      <c r="H491">
        <v>0</v>
      </c>
      <c r="I491">
        <v>0.52</v>
      </c>
      <c r="J491">
        <v>1</v>
      </c>
      <c r="K491">
        <v>0.43</v>
      </c>
    </row>
    <row r="492" spans="1:11" x14ac:dyDescent="0.25">
      <c r="A492">
        <v>6</v>
      </c>
      <c r="B492" t="s">
        <v>257</v>
      </c>
      <c r="C492" t="s">
        <v>303</v>
      </c>
      <c r="D492">
        <v>24</v>
      </c>
      <c r="E492" t="s">
        <v>768</v>
      </c>
      <c r="F492" t="s">
        <v>341</v>
      </c>
      <c r="H492">
        <v>0</v>
      </c>
      <c r="I492">
        <v>0.52</v>
      </c>
      <c r="J492">
        <v>1</v>
      </c>
      <c r="K492">
        <v>0.23760000000000001</v>
      </c>
    </row>
    <row r="493" spans="1:11" x14ac:dyDescent="0.25">
      <c r="A493">
        <v>6</v>
      </c>
      <c r="B493" t="s">
        <v>257</v>
      </c>
      <c r="C493" t="s">
        <v>304</v>
      </c>
      <c r="D493">
        <v>25</v>
      </c>
      <c r="E493" t="s">
        <v>768</v>
      </c>
      <c r="F493" t="s">
        <v>341</v>
      </c>
      <c r="H493">
        <v>0</v>
      </c>
      <c r="I493">
        <v>0.52</v>
      </c>
      <c r="J493">
        <v>1</v>
      </c>
      <c r="K493">
        <v>6.9000000000000006E-2</v>
      </c>
    </row>
    <row r="494" spans="1:11" x14ac:dyDescent="0.25">
      <c r="A494">
        <v>6</v>
      </c>
      <c r="B494" t="s">
        <v>257</v>
      </c>
      <c r="C494" t="s">
        <v>306</v>
      </c>
      <c r="D494">
        <v>27</v>
      </c>
      <c r="E494" t="s">
        <v>768</v>
      </c>
      <c r="F494" t="s">
        <v>341</v>
      </c>
      <c r="H494">
        <v>0</v>
      </c>
      <c r="I494">
        <v>0.52</v>
      </c>
      <c r="J494">
        <v>1</v>
      </c>
      <c r="K494">
        <v>0.3397</v>
      </c>
    </row>
    <row r="495" spans="1:11" x14ac:dyDescent="0.25">
      <c r="A495">
        <v>6</v>
      </c>
      <c r="B495" t="s">
        <v>257</v>
      </c>
      <c r="C495" t="s">
        <v>307</v>
      </c>
      <c r="D495">
        <v>28</v>
      </c>
      <c r="E495" t="s">
        <v>768</v>
      </c>
      <c r="F495" t="s">
        <v>341</v>
      </c>
      <c r="H495">
        <v>0</v>
      </c>
      <c r="I495">
        <v>0.52</v>
      </c>
      <c r="J495">
        <v>1</v>
      </c>
      <c r="K495">
        <v>0.38929999999999998</v>
      </c>
    </row>
    <row r="496" spans="1:11" x14ac:dyDescent="0.25">
      <c r="A496">
        <v>6</v>
      </c>
      <c r="B496" t="s">
        <v>257</v>
      </c>
      <c r="C496" t="s">
        <v>308</v>
      </c>
      <c r="D496">
        <v>29</v>
      </c>
      <c r="E496" t="s">
        <v>768</v>
      </c>
      <c r="F496" t="s">
        <v>341</v>
      </c>
      <c r="H496">
        <v>0</v>
      </c>
      <c r="I496">
        <v>0.52</v>
      </c>
      <c r="J496">
        <v>1</v>
      </c>
      <c r="K496">
        <v>0.3453</v>
      </c>
    </row>
    <row r="497" spans="1:11" x14ac:dyDescent="0.25">
      <c r="A497">
        <v>6</v>
      </c>
      <c r="B497" t="s">
        <v>257</v>
      </c>
      <c r="C497" t="s">
        <v>310</v>
      </c>
      <c r="D497">
        <v>31</v>
      </c>
      <c r="E497" t="s">
        <v>768</v>
      </c>
      <c r="F497" t="s">
        <v>341</v>
      </c>
      <c r="H497">
        <v>0</v>
      </c>
      <c r="I497">
        <v>0.52</v>
      </c>
      <c r="J497">
        <v>1</v>
      </c>
      <c r="K497">
        <v>0.33260000000000001</v>
      </c>
    </row>
    <row r="498" spans="1:11" x14ac:dyDescent="0.25">
      <c r="A498">
        <v>6</v>
      </c>
      <c r="B498" t="s">
        <v>257</v>
      </c>
      <c r="C498" t="s">
        <v>311</v>
      </c>
      <c r="D498">
        <v>32</v>
      </c>
      <c r="E498" t="s">
        <v>768</v>
      </c>
      <c r="F498" t="s">
        <v>341</v>
      </c>
      <c r="H498">
        <v>0</v>
      </c>
      <c r="I498">
        <v>0.52</v>
      </c>
      <c r="J498">
        <v>1</v>
      </c>
      <c r="K498">
        <v>0.35210000000000002</v>
      </c>
    </row>
    <row r="499" spans="1:11" x14ac:dyDescent="0.25">
      <c r="A499">
        <v>6</v>
      </c>
      <c r="B499" t="s">
        <v>257</v>
      </c>
      <c r="C499" t="s">
        <v>312</v>
      </c>
      <c r="D499">
        <v>33</v>
      </c>
      <c r="E499" t="s">
        <v>768</v>
      </c>
      <c r="F499" t="s">
        <v>341</v>
      </c>
      <c r="H499">
        <v>0</v>
      </c>
      <c r="I499">
        <v>0.52</v>
      </c>
      <c r="J499">
        <v>1</v>
      </c>
      <c r="K499">
        <v>0.4239</v>
      </c>
    </row>
    <row r="500" spans="1:11" x14ac:dyDescent="0.25">
      <c r="A500">
        <v>6</v>
      </c>
      <c r="B500" t="s">
        <v>257</v>
      </c>
      <c r="C500" t="s">
        <v>314</v>
      </c>
      <c r="D500">
        <v>35</v>
      </c>
      <c r="E500" t="s">
        <v>768</v>
      </c>
      <c r="F500" t="s">
        <v>341</v>
      </c>
      <c r="H500">
        <v>0</v>
      </c>
      <c r="I500">
        <v>0.52</v>
      </c>
      <c r="J500">
        <v>1</v>
      </c>
      <c r="K500">
        <v>0.35899999999999999</v>
      </c>
    </row>
    <row r="501" spans="1:11" x14ac:dyDescent="0.25">
      <c r="A501">
        <v>6</v>
      </c>
      <c r="B501" t="s">
        <v>257</v>
      </c>
      <c r="C501" t="s">
        <v>315</v>
      </c>
      <c r="D501">
        <v>36</v>
      </c>
      <c r="E501" t="s">
        <v>768</v>
      </c>
      <c r="F501" t="s">
        <v>341</v>
      </c>
      <c r="H501">
        <v>0</v>
      </c>
      <c r="I501">
        <v>0.52</v>
      </c>
      <c r="J501">
        <v>1</v>
      </c>
      <c r="K501">
        <v>0.35160000000000002</v>
      </c>
    </row>
    <row r="502" spans="1:11" x14ac:dyDescent="0.25">
      <c r="A502">
        <v>6</v>
      </c>
      <c r="B502" t="s">
        <v>257</v>
      </c>
      <c r="C502" t="s">
        <v>316</v>
      </c>
      <c r="D502">
        <v>37</v>
      </c>
      <c r="E502" t="s">
        <v>768</v>
      </c>
      <c r="F502" t="s">
        <v>341</v>
      </c>
      <c r="H502">
        <v>0</v>
      </c>
      <c r="I502">
        <v>0.52</v>
      </c>
      <c r="J502">
        <v>1</v>
      </c>
      <c r="K502">
        <v>0.1706</v>
      </c>
    </row>
    <row r="503" spans="1:11" x14ac:dyDescent="0.25">
      <c r="A503">
        <v>6</v>
      </c>
      <c r="B503" t="s">
        <v>257</v>
      </c>
      <c r="C503" t="s">
        <v>317</v>
      </c>
      <c r="D503">
        <v>38</v>
      </c>
      <c r="E503" t="s">
        <v>768</v>
      </c>
      <c r="F503" t="s">
        <v>341</v>
      </c>
      <c r="H503">
        <v>0</v>
      </c>
      <c r="I503">
        <v>0.52</v>
      </c>
      <c r="J503">
        <v>1</v>
      </c>
      <c r="K503">
        <v>7.0000000000000007E-2</v>
      </c>
    </row>
    <row r="504" spans="1:11" x14ac:dyDescent="0.25">
      <c r="A504">
        <v>6</v>
      </c>
      <c r="B504" t="s">
        <v>257</v>
      </c>
      <c r="C504" t="s">
        <v>318</v>
      </c>
      <c r="D504">
        <v>39</v>
      </c>
      <c r="E504" t="s">
        <v>768</v>
      </c>
      <c r="F504" t="s">
        <v>341</v>
      </c>
      <c r="H504">
        <v>0</v>
      </c>
      <c r="I504">
        <v>0.52</v>
      </c>
      <c r="J504">
        <v>1</v>
      </c>
      <c r="K504">
        <v>0.06</v>
      </c>
    </row>
    <row r="505" spans="1:11" x14ac:dyDescent="0.25">
      <c r="A505">
        <v>6</v>
      </c>
      <c r="B505" t="s">
        <v>257</v>
      </c>
      <c r="C505" t="s">
        <v>320</v>
      </c>
      <c r="D505">
        <v>41</v>
      </c>
      <c r="E505" t="s">
        <v>768</v>
      </c>
      <c r="F505" t="s">
        <v>341</v>
      </c>
      <c r="H505">
        <v>0</v>
      </c>
      <c r="I505">
        <v>0.52</v>
      </c>
      <c r="J505">
        <v>1</v>
      </c>
      <c r="K505">
        <v>0.37</v>
      </c>
    </row>
    <row r="506" spans="1:11" x14ac:dyDescent="0.25">
      <c r="A506">
        <v>6</v>
      </c>
      <c r="B506" t="s">
        <v>257</v>
      </c>
      <c r="C506" t="s">
        <v>321</v>
      </c>
      <c r="D506">
        <v>42</v>
      </c>
      <c r="E506" t="s">
        <v>768</v>
      </c>
      <c r="F506" t="s">
        <v>341</v>
      </c>
      <c r="H506">
        <v>0</v>
      </c>
      <c r="I506">
        <v>0.52</v>
      </c>
      <c r="J506">
        <v>1</v>
      </c>
      <c r="K506">
        <v>0.13</v>
      </c>
    </row>
    <row r="507" spans="1:11" x14ac:dyDescent="0.25">
      <c r="A507">
        <v>6</v>
      </c>
      <c r="B507" t="s">
        <v>257</v>
      </c>
      <c r="C507" t="s">
        <v>322</v>
      </c>
      <c r="D507">
        <v>43</v>
      </c>
      <c r="E507" t="s">
        <v>768</v>
      </c>
      <c r="F507" t="s">
        <v>341</v>
      </c>
      <c r="H507">
        <v>0</v>
      </c>
      <c r="I507">
        <v>0.52</v>
      </c>
      <c r="J507">
        <v>1</v>
      </c>
      <c r="K507">
        <v>0.15</v>
      </c>
    </row>
    <row r="508" spans="1:11" x14ac:dyDescent="0.25">
      <c r="A508">
        <v>6</v>
      </c>
      <c r="B508" t="s">
        <v>257</v>
      </c>
      <c r="C508" t="s">
        <v>342</v>
      </c>
      <c r="D508">
        <v>44</v>
      </c>
      <c r="E508" t="s">
        <v>768</v>
      </c>
      <c r="F508" t="s">
        <v>341</v>
      </c>
      <c r="H508">
        <v>0</v>
      </c>
      <c r="I508">
        <v>0.52</v>
      </c>
      <c r="J508">
        <v>1</v>
      </c>
      <c r="K508">
        <v>0</v>
      </c>
    </row>
    <row r="509" spans="1:11" x14ac:dyDescent="0.25">
      <c r="A509">
        <v>6</v>
      </c>
      <c r="B509" t="s">
        <v>257</v>
      </c>
      <c r="C509" t="s">
        <v>323</v>
      </c>
      <c r="D509">
        <v>45</v>
      </c>
      <c r="E509" t="s">
        <v>768</v>
      </c>
      <c r="F509" t="s">
        <v>341</v>
      </c>
      <c r="H509">
        <v>0</v>
      </c>
      <c r="I509">
        <v>0.52</v>
      </c>
      <c r="J509">
        <v>1</v>
      </c>
      <c r="K509">
        <v>0.45</v>
      </c>
    </row>
    <row r="510" spans="1:11" x14ac:dyDescent="0.25">
      <c r="A510">
        <v>6</v>
      </c>
      <c r="B510" t="s">
        <v>257</v>
      </c>
      <c r="C510" t="s">
        <v>324</v>
      </c>
      <c r="D510">
        <v>46</v>
      </c>
      <c r="E510" t="s">
        <v>768</v>
      </c>
      <c r="F510" t="s">
        <v>341</v>
      </c>
      <c r="H510">
        <v>0</v>
      </c>
      <c r="I510">
        <v>0.52</v>
      </c>
      <c r="J510">
        <v>1</v>
      </c>
      <c r="K510">
        <v>0.48</v>
      </c>
    </row>
    <row r="511" spans="1:11" x14ac:dyDescent="0.25">
      <c r="A511">
        <v>6</v>
      </c>
      <c r="B511" t="s">
        <v>257</v>
      </c>
      <c r="C511" t="s">
        <v>325</v>
      </c>
      <c r="D511">
        <v>47</v>
      </c>
      <c r="E511" t="s">
        <v>768</v>
      </c>
      <c r="F511" t="s">
        <v>341</v>
      </c>
      <c r="H511">
        <v>0</v>
      </c>
      <c r="I511">
        <v>0.52</v>
      </c>
      <c r="J511">
        <v>1</v>
      </c>
      <c r="K511">
        <v>0.54</v>
      </c>
    </row>
    <row r="512" spans="1:11" x14ac:dyDescent="0.25">
      <c r="A512">
        <v>6</v>
      </c>
      <c r="B512" t="s">
        <v>257</v>
      </c>
      <c r="C512" t="s">
        <v>326</v>
      </c>
      <c r="D512">
        <v>48</v>
      </c>
      <c r="E512" t="s">
        <v>768</v>
      </c>
      <c r="F512" t="s">
        <v>341</v>
      </c>
      <c r="H512">
        <v>0</v>
      </c>
      <c r="I512">
        <v>0.52</v>
      </c>
      <c r="J512">
        <v>1</v>
      </c>
      <c r="K512">
        <v>0.71</v>
      </c>
    </row>
    <row r="513" spans="1:11" x14ac:dyDescent="0.25">
      <c r="A513">
        <v>6</v>
      </c>
      <c r="B513" t="s">
        <v>257</v>
      </c>
      <c r="C513" t="s">
        <v>327</v>
      </c>
      <c r="D513">
        <v>49</v>
      </c>
      <c r="E513" t="s">
        <v>768</v>
      </c>
      <c r="F513" t="s">
        <v>341</v>
      </c>
      <c r="H513">
        <v>0</v>
      </c>
      <c r="I513">
        <v>0.52</v>
      </c>
      <c r="J513">
        <v>1</v>
      </c>
      <c r="K513">
        <v>0.75</v>
      </c>
    </row>
    <row r="514" spans="1:11" x14ac:dyDescent="0.25">
      <c r="A514">
        <v>6</v>
      </c>
      <c r="B514" t="s">
        <v>257</v>
      </c>
      <c r="C514" t="s">
        <v>328</v>
      </c>
      <c r="D514">
        <v>50</v>
      </c>
      <c r="E514" t="s">
        <v>768</v>
      </c>
      <c r="F514" t="s">
        <v>341</v>
      </c>
      <c r="H514">
        <v>0</v>
      </c>
      <c r="I514">
        <v>0.52</v>
      </c>
      <c r="J514">
        <v>1</v>
      </c>
      <c r="K514">
        <v>0.66</v>
      </c>
    </row>
    <row r="515" spans="1:11" x14ac:dyDescent="0.25">
      <c r="A515">
        <v>6</v>
      </c>
      <c r="B515" t="s">
        <v>257</v>
      </c>
      <c r="C515" t="s">
        <v>329</v>
      </c>
      <c r="D515">
        <v>51</v>
      </c>
      <c r="E515" t="s">
        <v>768</v>
      </c>
      <c r="F515" t="s">
        <v>341</v>
      </c>
      <c r="H515">
        <v>0</v>
      </c>
      <c r="I515">
        <v>0.52</v>
      </c>
      <c r="J515">
        <v>1</v>
      </c>
      <c r="K515">
        <v>0.75</v>
      </c>
    </row>
    <row r="516" spans="1:11" x14ac:dyDescent="0.25">
      <c r="A516">
        <v>6</v>
      </c>
      <c r="B516" t="s">
        <v>257</v>
      </c>
      <c r="C516" t="s">
        <v>330</v>
      </c>
      <c r="D516">
        <v>52</v>
      </c>
      <c r="E516" t="s">
        <v>768</v>
      </c>
      <c r="F516" t="s">
        <v>341</v>
      </c>
      <c r="H516">
        <v>0</v>
      </c>
      <c r="I516">
        <v>0.52</v>
      </c>
      <c r="J516">
        <v>1</v>
      </c>
      <c r="K516">
        <v>0.12</v>
      </c>
    </row>
    <row r="517" spans="1:11" x14ac:dyDescent="0.25">
      <c r="A517">
        <v>6</v>
      </c>
      <c r="B517" t="s">
        <v>257</v>
      </c>
      <c r="C517" t="s">
        <v>331</v>
      </c>
      <c r="D517">
        <v>53</v>
      </c>
      <c r="E517" t="s">
        <v>768</v>
      </c>
      <c r="F517" t="s">
        <v>341</v>
      </c>
      <c r="H517">
        <v>0</v>
      </c>
      <c r="I517">
        <v>0.54</v>
      </c>
      <c r="J517">
        <v>1</v>
      </c>
      <c r="K517">
        <v>0.27</v>
      </c>
    </row>
    <row r="518" spans="1:11" x14ac:dyDescent="0.25">
      <c r="A518">
        <v>6</v>
      </c>
      <c r="B518" t="s">
        <v>257</v>
      </c>
      <c r="C518" t="s">
        <v>332</v>
      </c>
      <c r="D518">
        <v>54</v>
      </c>
      <c r="E518" t="s">
        <v>768</v>
      </c>
      <c r="F518" t="s">
        <v>341</v>
      </c>
      <c r="H518">
        <v>0</v>
      </c>
      <c r="I518">
        <v>0.54</v>
      </c>
      <c r="J518">
        <v>1</v>
      </c>
      <c r="K518">
        <v>0.28999999999999998</v>
      </c>
    </row>
    <row r="519" spans="1:11" x14ac:dyDescent="0.25">
      <c r="A519">
        <v>6</v>
      </c>
      <c r="B519" t="s">
        <v>257</v>
      </c>
      <c r="C519" t="s">
        <v>333</v>
      </c>
      <c r="D519">
        <v>55</v>
      </c>
      <c r="E519" t="s">
        <v>768</v>
      </c>
      <c r="F519" t="s">
        <v>341</v>
      </c>
      <c r="H519">
        <v>0</v>
      </c>
      <c r="I519">
        <v>0.54</v>
      </c>
      <c r="J519">
        <v>1</v>
      </c>
      <c r="K519">
        <v>0.52</v>
      </c>
    </row>
    <row r="520" spans="1:11" x14ac:dyDescent="0.25">
      <c r="A520">
        <v>6</v>
      </c>
      <c r="B520" t="s">
        <v>257</v>
      </c>
      <c r="C520" t="s">
        <v>334</v>
      </c>
      <c r="D520">
        <v>56</v>
      </c>
      <c r="E520" t="s">
        <v>768</v>
      </c>
      <c r="F520" t="s">
        <v>341</v>
      </c>
      <c r="H520">
        <v>0</v>
      </c>
      <c r="I520">
        <v>0.56000000000000005</v>
      </c>
      <c r="J520">
        <v>1</v>
      </c>
      <c r="K520">
        <v>0.36609999999999998</v>
      </c>
    </row>
    <row r="521" spans="1:11" x14ac:dyDescent="0.25">
      <c r="A521">
        <v>6</v>
      </c>
      <c r="B521" t="s">
        <v>257</v>
      </c>
      <c r="C521" t="s">
        <v>335</v>
      </c>
      <c r="D521">
        <v>57</v>
      </c>
      <c r="E521" t="s">
        <v>768</v>
      </c>
      <c r="F521" t="s">
        <v>341</v>
      </c>
      <c r="H521">
        <v>0</v>
      </c>
      <c r="I521">
        <v>0.56000000000000005</v>
      </c>
      <c r="J521">
        <v>1</v>
      </c>
      <c r="K521">
        <v>0.1285</v>
      </c>
    </row>
    <row r="522" spans="1:11" x14ac:dyDescent="0.25">
      <c r="A522">
        <v>6</v>
      </c>
      <c r="B522" t="s">
        <v>257</v>
      </c>
      <c r="C522" t="s">
        <v>336</v>
      </c>
      <c r="D522">
        <v>58</v>
      </c>
      <c r="E522" t="s">
        <v>768</v>
      </c>
      <c r="F522" t="s">
        <v>341</v>
      </c>
      <c r="H522">
        <v>0</v>
      </c>
      <c r="I522">
        <v>0.56000000000000005</v>
      </c>
      <c r="J522">
        <v>1</v>
      </c>
      <c r="K522">
        <v>0.23</v>
      </c>
    </row>
    <row r="523" spans="1:11" x14ac:dyDescent="0.25">
      <c r="A523">
        <v>6</v>
      </c>
      <c r="B523" t="s">
        <v>257</v>
      </c>
      <c r="C523" t="s">
        <v>337</v>
      </c>
      <c r="D523">
        <v>59</v>
      </c>
      <c r="E523" t="s">
        <v>768</v>
      </c>
      <c r="F523" t="s">
        <v>341</v>
      </c>
      <c r="H523">
        <v>0</v>
      </c>
      <c r="I523">
        <v>0.56000000000000005</v>
      </c>
      <c r="J523">
        <v>1</v>
      </c>
      <c r="K523">
        <v>0.44</v>
      </c>
    </row>
    <row r="524" spans="1:11" x14ac:dyDescent="0.25">
      <c r="A524">
        <v>6</v>
      </c>
      <c r="B524" t="s">
        <v>257</v>
      </c>
      <c r="C524" t="s">
        <v>338</v>
      </c>
      <c r="D524">
        <v>60</v>
      </c>
      <c r="E524" t="s">
        <v>768</v>
      </c>
      <c r="F524" t="s">
        <v>341</v>
      </c>
      <c r="H524">
        <v>0</v>
      </c>
      <c r="I524">
        <v>0.56000000000000005</v>
      </c>
      <c r="J524">
        <v>1</v>
      </c>
      <c r="K524">
        <v>0.68</v>
      </c>
    </row>
    <row r="525" spans="1:11" x14ac:dyDescent="0.25">
      <c r="A525">
        <v>7</v>
      </c>
      <c r="B525" t="s">
        <v>343</v>
      </c>
      <c r="C525" t="s">
        <v>344</v>
      </c>
      <c r="D525">
        <v>6</v>
      </c>
      <c r="E525" t="s">
        <v>765</v>
      </c>
      <c r="F525" t="s">
        <v>345</v>
      </c>
      <c r="G525" t="s">
        <v>784</v>
      </c>
      <c r="H525">
        <v>0</v>
      </c>
      <c r="I525">
        <v>3</v>
      </c>
      <c r="J525">
        <v>5</v>
      </c>
      <c r="K525">
        <v>2</v>
      </c>
    </row>
    <row r="526" spans="1:11" x14ac:dyDescent="0.25">
      <c r="A526">
        <v>7</v>
      </c>
      <c r="B526" t="s">
        <v>343</v>
      </c>
      <c r="C526" t="s">
        <v>347</v>
      </c>
      <c r="D526">
        <v>7</v>
      </c>
      <c r="E526" t="s">
        <v>765</v>
      </c>
      <c r="F526" t="s">
        <v>345</v>
      </c>
      <c r="G526" t="s">
        <v>784</v>
      </c>
      <c r="H526">
        <v>0</v>
      </c>
      <c r="I526">
        <v>3</v>
      </c>
      <c r="J526">
        <v>5</v>
      </c>
      <c r="K526">
        <v>2</v>
      </c>
    </row>
    <row r="527" spans="1:11" x14ac:dyDescent="0.25">
      <c r="A527">
        <v>7</v>
      </c>
      <c r="B527" t="s">
        <v>343</v>
      </c>
      <c r="C527" t="s">
        <v>348</v>
      </c>
      <c r="D527">
        <v>8</v>
      </c>
      <c r="E527" t="s">
        <v>765</v>
      </c>
      <c r="F527" t="s">
        <v>345</v>
      </c>
      <c r="G527" t="s">
        <v>784</v>
      </c>
      <c r="H527">
        <v>0</v>
      </c>
      <c r="I527">
        <v>3</v>
      </c>
      <c r="J527">
        <v>5</v>
      </c>
      <c r="K527">
        <v>2</v>
      </c>
    </row>
    <row r="528" spans="1:11" x14ac:dyDescent="0.25">
      <c r="A528">
        <v>7</v>
      </c>
      <c r="B528" t="s">
        <v>343</v>
      </c>
      <c r="C528" t="s">
        <v>349</v>
      </c>
      <c r="D528">
        <v>9</v>
      </c>
      <c r="E528" t="s">
        <v>765</v>
      </c>
      <c r="F528" t="s">
        <v>345</v>
      </c>
      <c r="G528" t="s">
        <v>784</v>
      </c>
      <c r="H528">
        <v>0</v>
      </c>
      <c r="I528">
        <v>3</v>
      </c>
      <c r="J528">
        <v>5</v>
      </c>
      <c r="K528">
        <v>2</v>
      </c>
    </row>
    <row r="529" spans="1:11" x14ac:dyDescent="0.25">
      <c r="A529">
        <v>7</v>
      </c>
      <c r="B529" t="s">
        <v>343</v>
      </c>
      <c r="C529" t="s">
        <v>350</v>
      </c>
      <c r="D529">
        <v>11</v>
      </c>
      <c r="E529" t="s">
        <v>765</v>
      </c>
      <c r="F529" t="s">
        <v>345</v>
      </c>
      <c r="G529" t="s">
        <v>784</v>
      </c>
      <c r="H529">
        <v>0</v>
      </c>
      <c r="I529">
        <v>3</v>
      </c>
      <c r="J529">
        <v>5</v>
      </c>
      <c r="K529">
        <v>2</v>
      </c>
    </row>
    <row r="530" spans="1:11" x14ac:dyDescent="0.25">
      <c r="A530">
        <v>7</v>
      </c>
      <c r="B530" t="s">
        <v>343</v>
      </c>
      <c r="C530" t="s">
        <v>351</v>
      </c>
      <c r="D530">
        <v>12</v>
      </c>
      <c r="E530" t="s">
        <v>765</v>
      </c>
      <c r="F530" t="s">
        <v>345</v>
      </c>
      <c r="G530" t="s">
        <v>784</v>
      </c>
      <c r="H530">
        <v>0</v>
      </c>
      <c r="I530">
        <v>3</v>
      </c>
      <c r="J530">
        <v>5</v>
      </c>
      <c r="K530">
        <v>2</v>
      </c>
    </row>
    <row r="531" spans="1:11" x14ac:dyDescent="0.25">
      <c r="A531">
        <v>7</v>
      </c>
      <c r="B531" t="s">
        <v>343</v>
      </c>
      <c r="C531" t="s">
        <v>348</v>
      </c>
      <c r="D531">
        <v>8</v>
      </c>
      <c r="E531" t="s">
        <v>765</v>
      </c>
      <c r="F531" t="s">
        <v>345</v>
      </c>
      <c r="G531" t="s">
        <v>784</v>
      </c>
      <c r="H531">
        <v>0</v>
      </c>
      <c r="I531">
        <v>3</v>
      </c>
      <c r="J531">
        <v>5</v>
      </c>
      <c r="K531">
        <v>2</v>
      </c>
    </row>
    <row r="532" spans="1:11" x14ac:dyDescent="0.25">
      <c r="A532">
        <v>7</v>
      </c>
      <c r="B532" t="s">
        <v>343</v>
      </c>
      <c r="C532" t="s">
        <v>349</v>
      </c>
      <c r="D532">
        <v>9</v>
      </c>
      <c r="E532" t="s">
        <v>765</v>
      </c>
      <c r="F532" t="s">
        <v>345</v>
      </c>
      <c r="G532" t="s">
        <v>784</v>
      </c>
      <c r="H532">
        <v>0</v>
      </c>
      <c r="I532">
        <v>3</v>
      </c>
      <c r="J532">
        <v>5</v>
      </c>
      <c r="K532">
        <v>2</v>
      </c>
    </row>
    <row r="533" spans="1:11" x14ac:dyDescent="0.25">
      <c r="A533">
        <v>7</v>
      </c>
      <c r="B533" t="s">
        <v>343</v>
      </c>
      <c r="C533" t="s">
        <v>352</v>
      </c>
      <c r="D533">
        <v>16</v>
      </c>
      <c r="E533" t="s">
        <v>765</v>
      </c>
      <c r="F533" t="s">
        <v>345</v>
      </c>
      <c r="G533" t="s">
        <v>784</v>
      </c>
      <c r="H533">
        <v>0</v>
      </c>
      <c r="I533">
        <v>3</v>
      </c>
      <c r="J533">
        <v>5</v>
      </c>
      <c r="K533">
        <v>2</v>
      </c>
    </row>
    <row r="534" spans="1:11" x14ac:dyDescent="0.25">
      <c r="A534">
        <v>7</v>
      </c>
      <c r="B534" t="s">
        <v>343</v>
      </c>
      <c r="C534" t="s">
        <v>353</v>
      </c>
      <c r="D534">
        <v>17</v>
      </c>
      <c r="E534" t="s">
        <v>765</v>
      </c>
      <c r="F534" t="s">
        <v>345</v>
      </c>
      <c r="G534" t="s">
        <v>784</v>
      </c>
      <c r="H534">
        <v>0</v>
      </c>
      <c r="I534">
        <v>3</v>
      </c>
      <c r="J534">
        <v>5</v>
      </c>
      <c r="K534">
        <v>2</v>
      </c>
    </row>
    <row r="535" spans="1:11" x14ac:dyDescent="0.25">
      <c r="A535">
        <v>7</v>
      </c>
      <c r="B535" t="s">
        <v>343</v>
      </c>
      <c r="C535" t="s">
        <v>354</v>
      </c>
      <c r="D535">
        <v>18</v>
      </c>
      <c r="E535" t="s">
        <v>765</v>
      </c>
      <c r="F535" t="s">
        <v>345</v>
      </c>
      <c r="G535" t="s">
        <v>784</v>
      </c>
      <c r="H535">
        <v>0</v>
      </c>
      <c r="I535">
        <v>3</v>
      </c>
      <c r="J535">
        <v>5</v>
      </c>
      <c r="K535">
        <v>2</v>
      </c>
    </row>
    <row r="536" spans="1:11" x14ac:dyDescent="0.25">
      <c r="A536">
        <v>7</v>
      </c>
      <c r="B536" t="s">
        <v>343</v>
      </c>
      <c r="C536" t="s">
        <v>355</v>
      </c>
      <c r="D536">
        <v>19</v>
      </c>
      <c r="E536" t="s">
        <v>765</v>
      </c>
      <c r="F536" t="s">
        <v>345</v>
      </c>
      <c r="G536" t="s">
        <v>784</v>
      </c>
      <c r="H536">
        <v>0</v>
      </c>
      <c r="I536">
        <v>3</v>
      </c>
      <c r="J536">
        <v>5</v>
      </c>
      <c r="K536">
        <v>2</v>
      </c>
    </row>
    <row r="537" spans="1:11" x14ac:dyDescent="0.25">
      <c r="A537">
        <v>7</v>
      </c>
      <c r="B537" t="s">
        <v>343</v>
      </c>
      <c r="C537" t="s">
        <v>356</v>
      </c>
      <c r="D537">
        <v>22</v>
      </c>
      <c r="E537" t="s">
        <v>765</v>
      </c>
      <c r="F537" t="s">
        <v>345</v>
      </c>
      <c r="G537" t="s">
        <v>784</v>
      </c>
      <c r="H537">
        <v>0</v>
      </c>
      <c r="I537">
        <v>3</v>
      </c>
      <c r="J537">
        <v>5</v>
      </c>
      <c r="K537">
        <v>2</v>
      </c>
    </row>
    <row r="538" spans="1:11" x14ac:dyDescent="0.25">
      <c r="A538">
        <v>7</v>
      </c>
      <c r="B538" t="s">
        <v>343</v>
      </c>
      <c r="C538" t="s">
        <v>357</v>
      </c>
      <c r="D538">
        <v>23</v>
      </c>
      <c r="E538" t="s">
        <v>765</v>
      </c>
      <c r="F538" t="s">
        <v>345</v>
      </c>
      <c r="G538" t="s">
        <v>784</v>
      </c>
      <c r="H538">
        <v>0</v>
      </c>
      <c r="I538">
        <v>3</v>
      </c>
      <c r="J538">
        <v>5</v>
      </c>
      <c r="K538">
        <v>2</v>
      </c>
    </row>
    <row r="539" spans="1:11" x14ac:dyDescent="0.25">
      <c r="A539">
        <v>7</v>
      </c>
      <c r="B539" t="s">
        <v>343</v>
      </c>
      <c r="C539" t="s">
        <v>358</v>
      </c>
      <c r="D539">
        <v>24</v>
      </c>
      <c r="E539" t="s">
        <v>765</v>
      </c>
      <c r="F539" t="s">
        <v>345</v>
      </c>
      <c r="G539" t="s">
        <v>784</v>
      </c>
      <c r="H539">
        <v>0</v>
      </c>
      <c r="I539">
        <v>3</v>
      </c>
      <c r="J539">
        <v>5</v>
      </c>
      <c r="K539">
        <v>2</v>
      </c>
    </row>
    <row r="540" spans="1:11" x14ac:dyDescent="0.25">
      <c r="A540">
        <v>7</v>
      </c>
      <c r="B540" t="s">
        <v>343</v>
      </c>
      <c r="C540" t="s">
        <v>359</v>
      </c>
      <c r="D540">
        <v>25</v>
      </c>
      <c r="E540" t="s">
        <v>765</v>
      </c>
      <c r="F540" t="s">
        <v>345</v>
      </c>
      <c r="G540" t="s">
        <v>784</v>
      </c>
      <c r="H540">
        <v>0</v>
      </c>
      <c r="I540">
        <v>3</v>
      </c>
      <c r="J540">
        <v>5</v>
      </c>
      <c r="K540">
        <v>2</v>
      </c>
    </row>
    <row r="541" spans="1:11" x14ac:dyDescent="0.25">
      <c r="A541">
        <v>7</v>
      </c>
      <c r="B541" t="s">
        <v>343</v>
      </c>
      <c r="C541" t="s">
        <v>360</v>
      </c>
      <c r="D541">
        <v>27</v>
      </c>
      <c r="E541" t="s">
        <v>765</v>
      </c>
      <c r="F541" t="s">
        <v>345</v>
      </c>
      <c r="G541" t="s">
        <v>784</v>
      </c>
      <c r="H541">
        <v>0</v>
      </c>
      <c r="I541">
        <v>3</v>
      </c>
      <c r="J541">
        <v>5</v>
      </c>
      <c r="K541">
        <v>2</v>
      </c>
    </row>
    <row r="542" spans="1:11" x14ac:dyDescent="0.25">
      <c r="A542">
        <v>7</v>
      </c>
      <c r="B542" t="s">
        <v>343</v>
      </c>
      <c r="C542" t="s">
        <v>361</v>
      </c>
      <c r="D542">
        <v>28</v>
      </c>
      <c r="E542" t="s">
        <v>765</v>
      </c>
      <c r="F542" t="s">
        <v>345</v>
      </c>
      <c r="G542" t="s">
        <v>784</v>
      </c>
      <c r="H542">
        <v>0</v>
      </c>
      <c r="I542">
        <v>3</v>
      </c>
      <c r="J542">
        <v>5</v>
      </c>
      <c r="K542">
        <v>2</v>
      </c>
    </row>
    <row r="543" spans="1:11" x14ac:dyDescent="0.25">
      <c r="A543">
        <v>7</v>
      </c>
      <c r="B543" t="s">
        <v>343</v>
      </c>
      <c r="C543" t="s">
        <v>362</v>
      </c>
      <c r="D543">
        <v>29</v>
      </c>
      <c r="E543" t="s">
        <v>765</v>
      </c>
      <c r="F543" t="s">
        <v>345</v>
      </c>
      <c r="G543" t="s">
        <v>784</v>
      </c>
      <c r="H543">
        <v>0</v>
      </c>
      <c r="I543">
        <v>3</v>
      </c>
      <c r="J543">
        <v>5</v>
      </c>
      <c r="K543">
        <v>2</v>
      </c>
    </row>
    <row r="544" spans="1:11" x14ac:dyDescent="0.25">
      <c r="A544">
        <v>7</v>
      </c>
      <c r="B544" t="s">
        <v>343</v>
      </c>
      <c r="C544" t="s">
        <v>363</v>
      </c>
      <c r="D544">
        <v>30</v>
      </c>
      <c r="E544" t="s">
        <v>765</v>
      </c>
      <c r="F544" t="s">
        <v>345</v>
      </c>
      <c r="G544" t="s">
        <v>784</v>
      </c>
      <c r="H544">
        <v>0</v>
      </c>
      <c r="I544">
        <v>3</v>
      </c>
      <c r="J544">
        <v>5</v>
      </c>
      <c r="K544">
        <v>2</v>
      </c>
    </row>
    <row r="545" spans="1:11" x14ac:dyDescent="0.25">
      <c r="A545">
        <v>7</v>
      </c>
      <c r="B545" t="s">
        <v>343</v>
      </c>
      <c r="C545" t="s">
        <v>364</v>
      </c>
      <c r="D545">
        <v>32</v>
      </c>
      <c r="E545" t="s">
        <v>765</v>
      </c>
      <c r="F545" t="s">
        <v>345</v>
      </c>
      <c r="G545" t="s">
        <v>784</v>
      </c>
      <c r="H545">
        <v>0</v>
      </c>
      <c r="I545">
        <v>3</v>
      </c>
      <c r="J545">
        <v>5</v>
      </c>
      <c r="K545">
        <v>2</v>
      </c>
    </row>
    <row r="546" spans="1:11" x14ac:dyDescent="0.25">
      <c r="A546">
        <v>7</v>
      </c>
      <c r="B546" t="s">
        <v>343</v>
      </c>
      <c r="C546" t="s">
        <v>365</v>
      </c>
      <c r="D546">
        <v>33</v>
      </c>
      <c r="E546" t="s">
        <v>765</v>
      </c>
      <c r="F546" t="s">
        <v>345</v>
      </c>
      <c r="G546" t="s">
        <v>784</v>
      </c>
      <c r="H546">
        <v>0</v>
      </c>
      <c r="I546">
        <v>3</v>
      </c>
      <c r="J546">
        <v>5</v>
      </c>
      <c r="K546">
        <v>2</v>
      </c>
    </row>
    <row r="547" spans="1:11" x14ac:dyDescent="0.25">
      <c r="A547">
        <v>7</v>
      </c>
      <c r="B547" t="s">
        <v>343</v>
      </c>
      <c r="C547" t="s">
        <v>366</v>
      </c>
      <c r="D547">
        <v>34</v>
      </c>
      <c r="E547" t="s">
        <v>765</v>
      </c>
      <c r="F547" t="s">
        <v>345</v>
      </c>
      <c r="G547" t="s">
        <v>784</v>
      </c>
      <c r="H547">
        <v>0</v>
      </c>
      <c r="I547">
        <v>3</v>
      </c>
      <c r="J547">
        <v>5</v>
      </c>
      <c r="K547">
        <v>2</v>
      </c>
    </row>
    <row r="548" spans="1:11" x14ac:dyDescent="0.25">
      <c r="A548">
        <v>7</v>
      </c>
      <c r="B548" t="s">
        <v>343</v>
      </c>
      <c r="C548" t="s">
        <v>367</v>
      </c>
      <c r="D548">
        <v>35</v>
      </c>
      <c r="E548" t="s">
        <v>765</v>
      </c>
      <c r="F548" t="s">
        <v>345</v>
      </c>
      <c r="G548" t="s">
        <v>784</v>
      </c>
      <c r="H548">
        <v>0</v>
      </c>
      <c r="I548">
        <v>3</v>
      </c>
      <c r="J548">
        <v>5</v>
      </c>
      <c r="K548">
        <v>2</v>
      </c>
    </row>
    <row r="549" spans="1:11" x14ac:dyDescent="0.25">
      <c r="A549">
        <v>7</v>
      </c>
      <c r="B549" t="s">
        <v>343</v>
      </c>
      <c r="C549" t="s">
        <v>368</v>
      </c>
      <c r="D549">
        <v>37</v>
      </c>
      <c r="E549" t="s">
        <v>765</v>
      </c>
      <c r="F549" t="s">
        <v>345</v>
      </c>
      <c r="G549" t="s">
        <v>784</v>
      </c>
      <c r="H549">
        <v>0</v>
      </c>
      <c r="I549">
        <v>3</v>
      </c>
      <c r="J549">
        <v>5</v>
      </c>
      <c r="K549">
        <v>3</v>
      </c>
    </row>
    <row r="550" spans="1:11" x14ac:dyDescent="0.25">
      <c r="A550">
        <v>7</v>
      </c>
      <c r="B550" t="s">
        <v>343</v>
      </c>
      <c r="C550" t="s">
        <v>369</v>
      </c>
      <c r="D550">
        <v>38</v>
      </c>
      <c r="E550" t="s">
        <v>765</v>
      </c>
      <c r="F550" t="s">
        <v>345</v>
      </c>
      <c r="G550" t="s">
        <v>784</v>
      </c>
      <c r="H550">
        <v>0</v>
      </c>
      <c r="I550">
        <v>3</v>
      </c>
      <c r="J550">
        <v>5</v>
      </c>
      <c r="K550">
        <v>3</v>
      </c>
    </row>
    <row r="551" spans="1:11" x14ac:dyDescent="0.25">
      <c r="A551">
        <v>7</v>
      </c>
      <c r="B551" t="s">
        <v>343</v>
      </c>
      <c r="C551" t="s">
        <v>370</v>
      </c>
      <c r="D551">
        <v>39</v>
      </c>
      <c r="E551" t="s">
        <v>765</v>
      </c>
      <c r="F551" t="s">
        <v>345</v>
      </c>
      <c r="G551" t="s">
        <v>784</v>
      </c>
      <c r="H551">
        <v>0</v>
      </c>
      <c r="I551">
        <v>3</v>
      </c>
      <c r="J551">
        <v>5</v>
      </c>
      <c r="K551">
        <v>2</v>
      </c>
    </row>
    <row r="552" spans="1:11" x14ac:dyDescent="0.25">
      <c r="A552">
        <v>7</v>
      </c>
      <c r="B552" t="s">
        <v>343</v>
      </c>
      <c r="C552" t="s">
        <v>371</v>
      </c>
      <c r="D552">
        <v>40</v>
      </c>
      <c r="E552" t="s">
        <v>765</v>
      </c>
      <c r="F552" t="s">
        <v>345</v>
      </c>
      <c r="G552" t="s">
        <v>784</v>
      </c>
      <c r="H552">
        <v>0</v>
      </c>
      <c r="I552">
        <v>3</v>
      </c>
      <c r="J552">
        <v>5</v>
      </c>
      <c r="K552">
        <v>2</v>
      </c>
    </row>
    <row r="553" spans="1:11" x14ac:dyDescent="0.25">
      <c r="A553">
        <v>7</v>
      </c>
      <c r="B553" t="s">
        <v>343</v>
      </c>
      <c r="C553" t="s">
        <v>372</v>
      </c>
      <c r="D553">
        <v>42</v>
      </c>
      <c r="E553" t="s">
        <v>765</v>
      </c>
      <c r="F553" t="s">
        <v>345</v>
      </c>
      <c r="G553" t="s">
        <v>784</v>
      </c>
      <c r="H553">
        <v>0</v>
      </c>
      <c r="I553">
        <v>3</v>
      </c>
      <c r="J553">
        <v>5</v>
      </c>
      <c r="K553">
        <v>3</v>
      </c>
    </row>
    <row r="554" spans="1:11" x14ac:dyDescent="0.25">
      <c r="A554">
        <v>7</v>
      </c>
      <c r="B554" t="s">
        <v>343</v>
      </c>
      <c r="C554" t="s">
        <v>373</v>
      </c>
      <c r="D554">
        <v>43</v>
      </c>
      <c r="E554" t="s">
        <v>765</v>
      </c>
      <c r="F554" t="s">
        <v>345</v>
      </c>
      <c r="G554" t="s">
        <v>784</v>
      </c>
      <c r="H554">
        <v>0</v>
      </c>
      <c r="I554">
        <v>3</v>
      </c>
      <c r="J554">
        <v>5</v>
      </c>
      <c r="K554">
        <v>3</v>
      </c>
    </row>
    <row r="555" spans="1:11" x14ac:dyDescent="0.25">
      <c r="A555">
        <v>7</v>
      </c>
      <c r="B555" t="s">
        <v>343</v>
      </c>
      <c r="C555" t="s">
        <v>374</v>
      </c>
      <c r="D555">
        <v>44</v>
      </c>
      <c r="E555" t="s">
        <v>765</v>
      </c>
      <c r="F555" t="s">
        <v>345</v>
      </c>
      <c r="G555" t="s">
        <v>784</v>
      </c>
      <c r="H555">
        <v>0</v>
      </c>
      <c r="I555">
        <v>3</v>
      </c>
      <c r="J555">
        <v>5</v>
      </c>
      <c r="K555">
        <v>3</v>
      </c>
    </row>
    <row r="556" spans="1:11" x14ac:dyDescent="0.25">
      <c r="A556">
        <v>7</v>
      </c>
      <c r="B556" t="s">
        <v>343</v>
      </c>
      <c r="C556" t="s">
        <v>375</v>
      </c>
      <c r="D556">
        <v>45</v>
      </c>
      <c r="E556" t="s">
        <v>765</v>
      </c>
      <c r="F556" t="s">
        <v>345</v>
      </c>
      <c r="G556" t="s">
        <v>784</v>
      </c>
      <c r="H556">
        <v>0</v>
      </c>
      <c r="I556">
        <v>3</v>
      </c>
      <c r="J556">
        <v>5</v>
      </c>
      <c r="K556">
        <v>2</v>
      </c>
    </row>
    <row r="557" spans="1:11" x14ac:dyDescent="0.25">
      <c r="A557">
        <v>7</v>
      </c>
      <c r="B557" t="s">
        <v>343</v>
      </c>
      <c r="C557" t="s">
        <v>376</v>
      </c>
      <c r="D557">
        <v>48</v>
      </c>
      <c r="E557" t="s">
        <v>765</v>
      </c>
      <c r="F557" t="s">
        <v>345</v>
      </c>
      <c r="G557" t="s">
        <v>784</v>
      </c>
      <c r="H557">
        <v>0</v>
      </c>
      <c r="I557">
        <v>3</v>
      </c>
      <c r="J557">
        <v>5</v>
      </c>
      <c r="K557">
        <v>3</v>
      </c>
    </row>
    <row r="558" spans="1:11" x14ac:dyDescent="0.25">
      <c r="A558">
        <v>7</v>
      </c>
      <c r="B558" t="s">
        <v>343</v>
      </c>
      <c r="C558" t="s">
        <v>377</v>
      </c>
      <c r="D558">
        <v>49</v>
      </c>
      <c r="E558" t="s">
        <v>765</v>
      </c>
      <c r="F558" t="s">
        <v>345</v>
      </c>
      <c r="G558" t="s">
        <v>784</v>
      </c>
      <c r="H558">
        <v>0</v>
      </c>
      <c r="I558">
        <v>3</v>
      </c>
      <c r="J558">
        <v>5</v>
      </c>
      <c r="K558">
        <v>3</v>
      </c>
    </row>
    <row r="559" spans="1:11" x14ac:dyDescent="0.25">
      <c r="A559">
        <v>7</v>
      </c>
      <c r="B559" t="s">
        <v>343</v>
      </c>
      <c r="C559" t="s">
        <v>378</v>
      </c>
      <c r="D559">
        <v>50</v>
      </c>
      <c r="E559" t="s">
        <v>765</v>
      </c>
      <c r="F559" t="s">
        <v>345</v>
      </c>
      <c r="G559" t="s">
        <v>784</v>
      </c>
      <c r="H559">
        <v>0</v>
      </c>
      <c r="I559">
        <v>3</v>
      </c>
      <c r="J559">
        <v>5</v>
      </c>
      <c r="K559">
        <v>3</v>
      </c>
    </row>
    <row r="560" spans="1:11" x14ac:dyDescent="0.25">
      <c r="A560">
        <v>7</v>
      </c>
      <c r="B560" t="s">
        <v>343</v>
      </c>
      <c r="C560" t="s">
        <v>379</v>
      </c>
      <c r="D560">
        <v>51</v>
      </c>
      <c r="E560" t="s">
        <v>765</v>
      </c>
      <c r="F560" t="s">
        <v>345</v>
      </c>
      <c r="G560" t="s">
        <v>784</v>
      </c>
      <c r="H560">
        <v>0</v>
      </c>
      <c r="I560">
        <v>3</v>
      </c>
      <c r="J560">
        <v>5</v>
      </c>
      <c r="K560">
        <v>2</v>
      </c>
    </row>
    <row r="561" spans="1:11" x14ac:dyDescent="0.25">
      <c r="A561">
        <v>7</v>
      </c>
      <c r="B561" t="s">
        <v>343</v>
      </c>
      <c r="C561" t="s">
        <v>380</v>
      </c>
      <c r="D561">
        <v>53</v>
      </c>
      <c r="E561" t="s">
        <v>765</v>
      </c>
      <c r="F561" t="s">
        <v>345</v>
      </c>
      <c r="G561" t="s">
        <v>784</v>
      </c>
      <c r="H561">
        <v>0</v>
      </c>
      <c r="I561">
        <v>3</v>
      </c>
      <c r="J561">
        <v>5</v>
      </c>
      <c r="K561">
        <v>3</v>
      </c>
    </row>
    <row r="562" spans="1:11" x14ac:dyDescent="0.25">
      <c r="A562">
        <v>7</v>
      </c>
      <c r="B562" t="s">
        <v>343</v>
      </c>
      <c r="C562" t="s">
        <v>381</v>
      </c>
      <c r="D562">
        <v>54</v>
      </c>
      <c r="E562" t="s">
        <v>765</v>
      </c>
      <c r="F562" t="s">
        <v>345</v>
      </c>
      <c r="G562" t="s">
        <v>784</v>
      </c>
      <c r="H562">
        <v>0</v>
      </c>
      <c r="I562">
        <v>3</v>
      </c>
      <c r="J562">
        <v>5</v>
      </c>
      <c r="K562">
        <v>2</v>
      </c>
    </row>
    <row r="563" spans="1:11" x14ac:dyDescent="0.25">
      <c r="A563">
        <v>7</v>
      </c>
      <c r="B563" t="s">
        <v>343</v>
      </c>
      <c r="C563" t="s">
        <v>382</v>
      </c>
      <c r="D563">
        <v>55</v>
      </c>
      <c r="E563" t="s">
        <v>765</v>
      </c>
      <c r="F563" t="s">
        <v>345</v>
      </c>
      <c r="G563" t="s">
        <v>784</v>
      </c>
      <c r="H563">
        <v>0</v>
      </c>
      <c r="I563">
        <v>3</v>
      </c>
      <c r="J563">
        <v>5</v>
      </c>
      <c r="K563">
        <v>3</v>
      </c>
    </row>
    <row r="564" spans="1:11" x14ac:dyDescent="0.25">
      <c r="A564">
        <v>7</v>
      </c>
      <c r="B564" t="s">
        <v>343</v>
      </c>
      <c r="C564" t="s">
        <v>383</v>
      </c>
      <c r="D564">
        <v>56</v>
      </c>
      <c r="E564" t="s">
        <v>765</v>
      </c>
      <c r="F564" t="s">
        <v>345</v>
      </c>
      <c r="G564" t="s">
        <v>784</v>
      </c>
      <c r="H564">
        <v>0</v>
      </c>
      <c r="I564">
        <v>3</v>
      </c>
      <c r="J564">
        <v>5</v>
      </c>
      <c r="K564">
        <v>2</v>
      </c>
    </row>
    <row r="565" spans="1:11" x14ac:dyDescent="0.25">
      <c r="A565">
        <v>7</v>
      </c>
      <c r="B565" t="s">
        <v>343</v>
      </c>
      <c r="C565" t="s">
        <v>384</v>
      </c>
      <c r="D565">
        <v>58</v>
      </c>
      <c r="E565" t="s">
        <v>765</v>
      </c>
      <c r="F565" t="s">
        <v>345</v>
      </c>
      <c r="G565" t="s">
        <v>784</v>
      </c>
      <c r="H565">
        <v>0</v>
      </c>
      <c r="I565">
        <v>3</v>
      </c>
      <c r="J565">
        <v>5</v>
      </c>
      <c r="K565">
        <v>2</v>
      </c>
    </row>
    <row r="566" spans="1:11" x14ac:dyDescent="0.25">
      <c r="A566">
        <v>7</v>
      </c>
      <c r="B566" t="s">
        <v>343</v>
      </c>
      <c r="C566" t="s">
        <v>385</v>
      </c>
      <c r="D566">
        <v>59</v>
      </c>
      <c r="E566" t="s">
        <v>765</v>
      </c>
      <c r="F566" t="s">
        <v>345</v>
      </c>
      <c r="G566" t="s">
        <v>784</v>
      </c>
      <c r="H566">
        <v>0</v>
      </c>
      <c r="I566">
        <v>3</v>
      </c>
      <c r="J566">
        <v>5</v>
      </c>
      <c r="K566">
        <v>2</v>
      </c>
    </row>
    <row r="567" spans="1:11" x14ac:dyDescent="0.25">
      <c r="A567">
        <v>7</v>
      </c>
      <c r="B567" t="s">
        <v>343</v>
      </c>
      <c r="C567" t="s">
        <v>386</v>
      </c>
      <c r="D567">
        <v>60</v>
      </c>
      <c r="E567" t="s">
        <v>765</v>
      </c>
      <c r="F567" t="s">
        <v>345</v>
      </c>
      <c r="G567" t="s">
        <v>784</v>
      </c>
      <c r="H567">
        <v>0</v>
      </c>
      <c r="I567">
        <v>3</v>
      </c>
      <c r="J567">
        <v>5</v>
      </c>
      <c r="K567">
        <v>2</v>
      </c>
    </row>
    <row r="568" spans="1:11" x14ac:dyDescent="0.25">
      <c r="A568">
        <v>7</v>
      </c>
      <c r="B568" t="s">
        <v>343</v>
      </c>
      <c r="C568" t="s">
        <v>344</v>
      </c>
      <c r="D568">
        <v>6</v>
      </c>
      <c r="E568" t="s">
        <v>765</v>
      </c>
      <c r="F568" t="s">
        <v>387</v>
      </c>
      <c r="G568" t="s">
        <v>784</v>
      </c>
      <c r="H568">
        <v>0</v>
      </c>
      <c r="I568">
        <v>3</v>
      </c>
      <c r="J568">
        <v>5</v>
      </c>
      <c r="K568">
        <v>3</v>
      </c>
    </row>
    <row r="569" spans="1:11" x14ac:dyDescent="0.25">
      <c r="A569">
        <v>7</v>
      </c>
      <c r="B569" t="s">
        <v>343</v>
      </c>
      <c r="C569" t="s">
        <v>347</v>
      </c>
      <c r="D569">
        <v>7</v>
      </c>
      <c r="E569" t="s">
        <v>765</v>
      </c>
      <c r="F569" t="s">
        <v>387</v>
      </c>
      <c r="G569" t="s">
        <v>784</v>
      </c>
      <c r="H569">
        <v>0</v>
      </c>
      <c r="I569">
        <v>3</v>
      </c>
      <c r="J569">
        <v>5</v>
      </c>
      <c r="K569">
        <v>3</v>
      </c>
    </row>
    <row r="570" spans="1:11" x14ac:dyDescent="0.25">
      <c r="A570">
        <v>7</v>
      </c>
      <c r="B570" t="s">
        <v>343</v>
      </c>
      <c r="C570" t="s">
        <v>348</v>
      </c>
      <c r="D570">
        <v>8</v>
      </c>
      <c r="E570" t="s">
        <v>765</v>
      </c>
      <c r="F570" t="s">
        <v>387</v>
      </c>
      <c r="G570" t="s">
        <v>784</v>
      </c>
      <c r="H570">
        <v>0</v>
      </c>
      <c r="I570">
        <v>3</v>
      </c>
      <c r="J570">
        <v>5</v>
      </c>
      <c r="K570">
        <v>3</v>
      </c>
    </row>
    <row r="571" spans="1:11" x14ac:dyDescent="0.25">
      <c r="A571">
        <v>7</v>
      </c>
      <c r="B571" t="s">
        <v>343</v>
      </c>
      <c r="C571" t="s">
        <v>349</v>
      </c>
      <c r="D571">
        <v>9</v>
      </c>
      <c r="E571" t="s">
        <v>765</v>
      </c>
      <c r="F571" t="s">
        <v>387</v>
      </c>
      <c r="G571" t="s">
        <v>784</v>
      </c>
      <c r="H571">
        <v>0</v>
      </c>
      <c r="I571">
        <v>3</v>
      </c>
      <c r="J571">
        <v>5</v>
      </c>
      <c r="K571">
        <v>3</v>
      </c>
    </row>
    <row r="572" spans="1:11" x14ac:dyDescent="0.25">
      <c r="A572">
        <v>7</v>
      </c>
      <c r="B572" t="s">
        <v>343</v>
      </c>
      <c r="C572" t="s">
        <v>350</v>
      </c>
      <c r="D572">
        <v>11</v>
      </c>
      <c r="E572" t="s">
        <v>765</v>
      </c>
      <c r="F572" t="s">
        <v>387</v>
      </c>
      <c r="G572" t="s">
        <v>784</v>
      </c>
      <c r="H572">
        <v>0</v>
      </c>
      <c r="I572">
        <v>3</v>
      </c>
      <c r="J572">
        <v>5</v>
      </c>
      <c r="K572">
        <v>5</v>
      </c>
    </row>
    <row r="573" spans="1:11" x14ac:dyDescent="0.25">
      <c r="A573">
        <v>7</v>
      </c>
      <c r="B573" t="s">
        <v>343</v>
      </c>
      <c r="C573" t="s">
        <v>351</v>
      </c>
      <c r="D573">
        <v>12</v>
      </c>
      <c r="E573" t="s">
        <v>765</v>
      </c>
      <c r="F573" t="s">
        <v>387</v>
      </c>
      <c r="G573" t="s">
        <v>784</v>
      </c>
      <c r="H573">
        <v>0</v>
      </c>
      <c r="I573">
        <v>3</v>
      </c>
      <c r="J573">
        <v>5</v>
      </c>
      <c r="K573">
        <v>5</v>
      </c>
    </row>
    <row r="574" spans="1:11" x14ac:dyDescent="0.25">
      <c r="A574">
        <v>7</v>
      </c>
      <c r="B574" t="s">
        <v>343</v>
      </c>
      <c r="C574" t="s">
        <v>388</v>
      </c>
      <c r="D574">
        <v>13</v>
      </c>
      <c r="E574" t="s">
        <v>765</v>
      </c>
      <c r="F574" t="s">
        <v>387</v>
      </c>
      <c r="G574" t="s">
        <v>784</v>
      </c>
      <c r="H574">
        <v>0</v>
      </c>
      <c r="I574">
        <v>3</v>
      </c>
      <c r="J574">
        <v>5</v>
      </c>
      <c r="K574">
        <v>4</v>
      </c>
    </row>
    <row r="575" spans="1:11" x14ac:dyDescent="0.25">
      <c r="A575">
        <v>7</v>
      </c>
      <c r="B575" t="s">
        <v>343</v>
      </c>
      <c r="C575" t="s">
        <v>389</v>
      </c>
      <c r="D575">
        <v>14</v>
      </c>
      <c r="E575" t="s">
        <v>765</v>
      </c>
      <c r="F575" t="s">
        <v>387</v>
      </c>
      <c r="G575" t="s">
        <v>784</v>
      </c>
      <c r="H575">
        <v>0</v>
      </c>
      <c r="I575">
        <v>3</v>
      </c>
      <c r="J575">
        <v>5</v>
      </c>
      <c r="K575">
        <v>5</v>
      </c>
    </row>
    <row r="576" spans="1:11" x14ac:dyDescent="0.25">
      <c r="A576">
        <v>7</v>
      </c>
      <c r="B576" t="s">
        <v>343</v>
      </c>
      <c r="C576" t="s">
        <v>352</v>
      </c>
      <c r="D576">
        <v>16</v>
      </c>
      <c r="E576" t="s">
        <v>765</v>
      </c>
      <c r="F576" t="s">
        <v>387</v>
      </c>
      <c r="G576" t="s">
        <v>784</v>
      </c>
      <c r="H576">
        <v>0</v>
      </c>
      <c r="I576">
        <v>3</v>
      </c>
      <c r="J576">
        <v>5</v>
      </c>
      <c r="K576">
        <v>4</v>
      </c>
    </row>
    <row r="577" spans="1:11" x14ac:dyDescent="0.25">
      <c r="A577">
        <v>7</v>
      </c>
      <c r="B577" t="s">
        <v>343</v>
      </c>
      <c r="C577" t="s">
        <v>353</v>
      </c>
      <c r="D577">
        <v>17</v>
      </c>
      <c r="E577" t="s">
        <v>765</v>
      </c>
      <c r="F577" t="s">
        <v>387</v>
      </c>
      <c r="G577" t="s">
        <v>784</v>
      </c>
      <c r="H577">
        <v>0</v>
      </c>
      <c r="I577">
        <v>3</v>
      </c>
      <c r="J577">
        <v>5</v>
      </c>
      <c r="K577">
        <v>4</v>
      </c>
    </row>
    <row r="578" spans="1:11" x14ac:dyDescent="0.25">
      <c r="A578">
        <v>7</v>
      </c>
      <c r="B578" t="s">
        <v>343</v>
      </c>
      <c r="C578" t="s">
        <v>354</v>
      </c>
      <c r="D578">
        <v>18</v>
      </c>
      <c r="E578" t="s">
        <v>765</v>
      </c>
      <c r="F578" t="s">
        <v>387</v>
      </c>
      <c r="G578" t="s">
        <v>784</v>
      </c>
      <c r="H578">
        <v>0</v>
      </c>
      <c r="I578">
        <v>3</v>
      </c>
      <c r="J578">
        <v>5</v>
      </c>
      <c r="K578">
        <v>4</v>
      </c>
    </row>
    <row r="579" spans="1:11" x14ac:dyDescent="0.25">
      <c r="A579">
        <v>7</v>
      </c>
      <c r="B579" t="s">
        <v>343</v>
      </c>
      <c r="C579" t="s">
        <v>355</v>
      </c>
      <c r="D579">
        <v>19</v>
      </c>
      <c r="E579" t="s">
        <v>765</v>
      </c>
      <c r="F579" t="s">
        <v>387</v>
      </c>
      <c r="G579" t="s">
        <v>784</v>
      </c>
      <c r="H579">
        <v>0</v>
      </c>
      <c r="I579">
        <v>3</v>
      </c>
      <c r="J579">
        <v>5</v>
      </c>
      <c r="K579">
        <v>4</v>
      </c>
    </row>
    <row r="580" spans="1:11" x14ac:dyDescent="0.25">
      <c r="A580">
        <v>7</v>
      </c>
      <c r="B580" t="s">
        <v>343</v>
      </c>
      <c r="C580" t="s">
        <v>356</v>
      </c>
      <c r="D580">
        <v>22</v>
      </c>
      <c r="E580" t="s">
        <v>765</v>
      </c>
      <c r="F580" t="s">
        <v>387</v>
      </c>
      <c r="G580" t="s">
        <v>784</v>
      </c>
      <c r="H580">
        <v>0</v>
      </c>
      <c r="I580">
        <v>3</v>
      </c>
      <c r="J580">
        <v>5</v>
      </c>
      <c r="K580">
        <v>4</v>
      </c>
    </row>
    <row r="581" spans="1:11" x14ac:dyDescent="0.25">
      <c r="A581">
        <v>7</v>
      </c>
      <c r="B581" t="s">
        <v>343</v>
      </c>
      <c r="C581" t="s">
        <v>357</v>
      </c>
      <c r="D581">
        <v>23</v>
      </c>
      <c r="E581" t="s">
        <v>765</v>
      </c>
      <c r="F581" t="s">
        <v>387</v>
      </c>
      <c r="G581" t="s">
        <v>784</v>
      </c>
      <c r="H581">
        <v>0</v>
      </c>
      <c r="I581">
        <v>3</v>
      </c>
      <c r="J581">
        <v>5</v>
      </c>
      <c r="K581">
        <v>4</v>
      </c>
    </row>
    <row r="582" spans="1:11" x14ac:dyDescent="0.25">
      <c r="A582">
        <v>7</v>
      </c>
      <c r="B582" t="s">
        <v>343</v>
      </c>
      <c r="C582" t="s">
        <v>358</v>
      </c>
      <c r="D582">
        <v>24</v>
      </c>
      <c r="E582" t="s">
        <v>765</v>
      </c>
      <c r="F582" t="s">
        <v>387</v>
      </c>
      <c r="G582" t="s">
        <v>784</v>
      </c>
      <c r="H582">
        <v>0</v>
      </c>
      <c r="I582">
        <v>3</v>
      </c>
      <c r="J582">
        <v>5</v>
      </c>
      <c r="K582">
        <v>4</v>
      </c>
    </row>
    <row r="583" spans="1:11" x14ac:dyDescent="0.25">
      <c r="A583">
        <v>7</v>
      </c>
      <c r="B583" t="s">
        <v>343</v>
      </c>
      <c r="C583" t="s">
        <v>359</v>
      </c>
      <c r="D583">
        <v>25</v>
      </c>
      <c r="E583" t="s">
        <v>765</v>
      </c>
      <c r="F583" t="s">
        <v>387</v>
      </c>
      <c r="G583" t="s">
        <v>784</v>
      </c>
      <c r="H583">
        <v>0</v>
      </c>
      <c r="I583">
        <v>3</v>
      </c>
      <c r="J583">
        <v>5</v>
      </c>
      <c r="K583">
        <v>3</v>
      </c>
    </row>
    <row r="584" spans="1:11" x14ac:dyDescent="0.25">
      <c r="A584">
        <v>7</v>
      </c>
      <c r="B584" t="s">
        <v>343</v>
      </c>
      <c r="C584" t="s">
        <v>360</v>
      </c>
      <c r="D584">
        <v>27</v>
      </c>
      <c r="E584" t="s">
        <v>765</v>
      </c>
      <c r="F584" t="s">
        <v>387</v>
      </c>
      <c r="G584" t="s">
        <v>784</v>
      </c>
      <c r="H584">
        <v>0</v>
      </c>
      <c r="I584">
        <v>3</v>
      </c>
      <c r="J584">
        <v>5</v>
      </c>
      <c r="K584">
        <v>4</v>
      </c>
    </row>
    <row r="585" spans="1:11" x14ac:dyDescent="0.25">
      <c r="A585">
        <v>7</v>
      </c>
      <c r="B585" t="s">
        <v>343</v>
      </c>
      <c r="C585" t="s">
        <v>361</v>
      </c>
      <c r="D585">
        <v>28</v>
      </c>
      <c r="E585" t="s">
        <v>765</v>
      </c>
      <c r="F585" t="s">
        <v>387</v>
      </c>
      <c r="G585" t="s">
        <v>784</v>
      </c>
      <c r="H585">
        <v>0</v>
      </c>
      <c r="I585">
        <v>3</v>
      </c>
      <c r="J585">
        <v>5</v>
      </c>
      <c r="K585">
        <v>3</v>
      </c>
    </row>
    <row r="586" spans="1:11" x14ac:dyDescent="0.25">
      <c r="A586">
        <v>7</v>
      </c>
      <c r="B586" t="s">
        <v>343</v>
      </c>
      <c r="C586" t="s">
        <v>362</v>
      </c>
      <c r="D586">
        <v>29</v>
      </c>
      <c r="E586" t="s">
        <v>765</v>
      </c>
      <c r="F586" t="s">
        <v>387</v>
      </c>
      <c r="G586" t="s">
        <v>784</v>
      </c>
      <c r="H586">
        <v>0</v>
      </c>
      <c r="I586">
        <v>3</v>
      </c>
      <c r="J586">
        <v>5</v>
      </c>
      <c r="K586">
        <v>4</v>
      </c>
    </row>
    <row r="587" spans="1:11" x14ac:dyDescent="0.25">
      <c r="A587">
        <v>7</v>
      </c>
      <c r="B587" t="s">
        <v>343</v>
      </c>
      <c r="C587" t="s">
        <v>364</v>
      </c>
      <c r="D587">
        <v>32</v>
      </c>
      <c r="E587" t="s">
        <v>765</v>
      </c>
      <c r="F587" t="s">
        <v>387</v>
      </c>
      <c r="G587" t="s">
        <v>784</v>
      </c>
      <c r="H587">
        <v>0</v>
      </c>
      <c r="I587">
        <v>3</v>
      </c>
      <c r="J587">
        <v>5</v>
      </c>
      <c r="K587">
        <v>3</v>
      </c>
    </row>
    <row r="588" spans="1:11" x14ac:dyDescent="0.25">
      <c r="A588">
        <v>7</v>
      </c>
      <c r="B588" t="s">
        <v>343</v>
      </c>
      <c r="C588" t="s">
        <v>365</v>
      </c>
      <c r="D588">
        <v>33</v>
      </c>
      <c r="E588" t="s">
        <v>765</v>
      </c>
      <c r="F588" t="s">
        <v>387</v>
      </c>
      <c r="G588" t="s">
        <v>784</v>
      </c>
      <c r="H588">
        <v>0</v>
      </c>
      <c r="I588">
        <v>3</v>
      </c>
      <c r="J588">
        <v>5</v>
      </c>
      <c r="K588">
        <v>3</v>
      </c>
    </row>
    <row r="589" spans="1:11" x14ac:dyDescent="0.25">
      <c r="A589">
        <v>7</v>
      </c>
      <c r="B589" t="s">
        <v>343</v>
      </c>
      <c r="C589" t="s">
        <v>366</v>
      </c>
      <c r="D589">
        <v>34</v>
      </c>
      <c r="E589" t="s">
        <v>765</v>
      </c>
      <c r="F589" t="s">
        <v>387</v>
      </c>
      <c r="G589" t="s">
        <v>784</v>
      </c>
      <c r="H589">
        <v>0</v>
      </c>
      <c r="I589">
        <v>3</v>
      </c>
      <c r="J589">
        <v>5</v>
      </c>
      <c r="K589">
        <v>3</v>
      </c>
    </row>
    <row r="590" spans="1:11" x14ac:dyDescent="0.25">
      <c r="A590">
        <v>7</v>
      </c>
      <c r="B590" t="s">
        <v>343</v>
      </c>
      <c r="C590" t="s">
        <v>367</v>
      </c>
      <c r="D590">
        <v>35</v>
      </c>
      <c r="E590" t="s">
        <v>765</v>
      </c>
      <c r="F590" t="s">
        <v>387</v>
      </c>
      <c r="G590" t="s">
        <v>784</v>
      </c>
      <c r="H590">
        <v>0</v>
      </c>
      <c r="I590">
        <v>3</v>
      </c>
      <c r="J590">
        <v>5</v>
      </c>
      <c r="K590">
        <v>4</v>
      </c>
    </row>
    <row r="591" spans="1:11" x14ac:dyDescent="0.25">
      <c r="A591">
        <v>7</v>
      </c>
      <c r="B591" t="s">
        <v>343</v>
      </c>
      <c r="C591" t="s">
        <v>368</v>
      </c>
      <c r="D591">
        <v>37</v>
      </c>
      <c r="E591" t="s">
        <v>765</v>
      </c>
      <c r="F591" t="s">
        <v>387</v>
      </c>
      <c r="G591" t="s">
        <v>784</v>
      </c>
      <c r="H591">
        <v>0</v>
      </c>
      <c r="I591">
        <v>3</v>
      </c>
      <c r="J591">
        <v>5</v>
      </c>
      <c r="K591">
        <v>3</v>
      </c>
    </row>
    <row r="592" spans="1:11" x14ac:dyDescent="0.25">
      <c r="A592">
        <v>7</v>
      </c>
      <c r="B592" t="s">
        <v>343</v>
      </c>
      <c r="C592" t="s">
        <v>369</v>
      </c>
      <c r="D592">
        <v>38</v>
      </c>
      <c r="E592" t="s">
        <v>765</v>
      </c>
      <c r="F592" t="s">
        <v>387</v>
      </c>
      <c r="G592" t="s">
        <v>784</v>
      </c>
      <c r="H592">
        <v>0</v>
      </c>
      <c r="I592">
        <v>3</v>
      </c>
      <c r="J592">
        <v>5</v>
      </c>
      <c r="K592">
        <v>3</v>
      </c>
    </row>
    <row r="593" spans="1:11" x14ac:dyDescent="0.25">
      <c r="A593">
        <v>7</v>
      </c>
      <c r="B593" t="s">
        <v>343</v>
      </c>
      <c r="C593" t="s">
        <v>370</v>
      </c>
      <c r="D593">
        <v>39</v>
      </c>
      <c r="E593" t="s">
        <v>765</v>
      </c>
      <c r="F593" t="s">
        <v>387</v>
      </c>
      <c r="G593" t="s">
        <v>784</v>
      </c>
      <c r="H593">
        <v>0</v>
      </c>
      <c r="I593">
        <v>3</v>
      </c>
      <c r="J593">
        <v>5</v>
      </c>
      <c r="K593">
        <v>2</v>
      </c>
    </row>
    <row r="594" spans="1:11" x14ac:dyDescent="0.25">
      <c r="A594">
        <v>7</v>
      </c>
      <c r="B594" t="s">
        <v>343</v>
      </c>
      <c r="C594" t="s">
        <v>371</v>
      </c>
      <c r="D594">
        <v>40</v>
      </c>
      <c r="E594" t="s">
        <v>765</v>
      </c>
      <c r="F594" t="s">
        <v>387</v>
      </c>
      <c r="G594" t="s">
        <v>784</v>
      </c>
      <c r="H594">
        <v>0</v>
      </c>
      <c r="I594">
        <v>3</v>
      </c>
      <c r="J594">
        <v>5</v>
      </c>
      <c r="K594">
        <v>4</v>
      </c>
    </row>
    <row r="595" spans="1:11" x14ac:dyDescent="0.25">
      <c r="A595">
        <v>7</v>
      </c>
      <c r="B595" t="s">
        <v>343</v>
      </c>
      <c r="C595" t="s">
        <v>372</v>
      </c>
      <c r="D595">
        <v>42</v>
      </c>
      <c r="E595" t="s">
        <v>765</v>
      </c>
      <c r="F595" t="s">
        <v>387</v>
      </c>
      <c r="G595" t="s">
        <v>784</v>
      </c>
      <c r="H595">
        <v>0</v>
      </c>
      <c r="I595">
        <v>3</v>
      </c>
      <c r="J595">
        <v>5</v>
      </c>
      <c r="K595">
        <v>4</v>
      </c>
    </row>
    <row r="596" spans="1:11" x14ac:dyDescent="0.25">
      <c r="A596">
        <v>7</v>
      </c>
      <c r="B596" t="s">
        <v>343</v>
      </c>
      <c r="C596" t="s">
        <v>373</v>
      </c>
      <c r="D596">
        <v>43</v>
      </c>
      <c r="E596" t="s">
        <v>765</v>
      </c>
      <c r="F596" t="s">
        <v>387</v>
      </c>
      <c r="G596" t="s">
        <v>784</v>
      </c>
      <c r="H596">
        <v>0</v>
      </c>
      <c r="I596">
        <v>3</v>
      </c>
      <c r="J596">
        <v>5</v>
      </c>
      <c r="K596">
        <v>4</v>
      </c>
    </row>
    <row r="597" spans="1:11" x14ac:dyDescent="0.25">
      <c r="A597">
        <v>7</v>
      </c>
      <c r="B597" t="s">
        <v>343</v>
      </c>
      <c r="C597" t="s">
        <v>376</v>
      </c>
      <c r="D597">
        <v>48</v>
      </c>
      <c r="E597" t="s">
        <v>765</v>
      </c>
      <c r="F597" t="s">
        <v>387</v>
      </c>
      <c r="G597" t="s">
        <v>784</v>
      </c>
      <c r="H597">
        <v>0</v>
      </c>
      <c r="I597">
        <v>3</v>
      </c>
      <c r="J597">
        <v>5</v>
      </c>
      <c r="K597">
        <v>4</v>
      </c>
    </row>
    <row r="598" spans="1:11" x14ac:dyDescent="0.25">
      <c r="A598">
        <v>7</v>
      </c>
      <c r="B598" t="s">
        <v>343</v>
      </c>
      <c r="C598" t="s">
        <v>377</v>
      </c>
      <c r="D598">
        <v>49</v>
      </c>
      <c r="E598" t="s">
        <v>765</v>
      </c>
      <c r="F598" t="s">
        <v>387</v>
      </c>
      <c r="G598" t="s">
        <v>784</v>
      </c>
      <c r="H598">
        <v>0</v>
      </c>
      <c r="I598">
        <v>3</v>
      </c>
      <c r="J598">
        <v>5</v>
      </c>
      <c r="K598">
        <v>4</v>
      </c>
    </row>
    <row r="599" spans="1:11" x14ac:dyDescent="0.25">
      <c r="A599">
        <v>7</v>
      </c>
      <c r="B599" t="s">
        <v>343</v>
      </c>
      <c r="C599" t="s">
        <v>378</v>
      </c>
      <c r="D599">
        <v>50</v>
      </c>
      <c r="E599" t="s">
        <v>765</v>
      </c>
      <c r="F599" t="s">
        <v>387</v>
      </c>
      <c r="G599" t="s">
        <v>784</v>
      </c>
      <c r="H599">
        <v>0</v>
      </c>
      <c r="I599">
        <v>3</v>
      </c>
      <c r="J599">
        <v>5</v>
      </c>
      <c r="K599">
        <v>2</v>
      </c>
    </row>
    <row r="600" spans="1:11" x14ac:dyDescent="0.25">
      <c r="A600">
        <v>7</v>
      </c>
      <c r="B600" t="s">
        <v>343</v>
      </c>
      <c r="C600" t="s">
        <v>379</v>
      </c>
      <c r="D600">
        <v>51</v>
      </c>
      <c r="E600" t="s">
        <v>765</v>
      </c>
      <c r="F600" t="s">
        <v>387</v>
      </c>
      <c r="G600" t="s">
        <v>784</v>
      </c>
      <c r="H600">
        <v>0</v>
      </c>
      <c r="I600">
        <v>3</v>
      </c>
      <c r="J600">
        <v>5</v>
      </c>
      <c r="K600">
        <v>4</v>
      </c>
    </row>
    <row r="601" spans="1:11" x14ac:dyDescent="0.25">
      <c r="A601">
        <v>7</v>
      </c>
      <c r="B601" t="s">
        <v>343</v>
      </c>
      <c r="C601" t="s">
        <v>380</v>
      </c>
      <c r="D601">
        <v>53</v>
      </c>
      <c r="E601" t="s">
        <v>765</v>
      </c>
      <c r="F601" t="s">
        <v>387</v>
      </c>
      <c r="G601" t="s">
        <v>784</v>
      </c>
      <c r="H601">
        <v>0</v>
      </c>
      <c r="I601">
        <v>3</v>
      </c>
      <c r="J601">
        <v>5</v>
      </c>
      <c r="K601">
        <v>3</v>
      </c>
    </row>
    <row r="602" spans="1:11" x14ac:dyDescent="0.25">
      <c r="A602">
        <v>7</v>
      </c>
      <c r="B602" t="s">
        <v>343</v>
      </c>
      <c r="C602" t="s">
        <v>381</v>
      </c>
      <c r="D602">
        <v>54</v>
      </c>
      <c r="E602" t="s">
        <v>765</v>
      </c>
      <c r="F602" t="s">
        <v>387</v>
      </c>
      <c r="G602" t="s">
        <v>784</v>
      </c>
      <c r="H602">
        <v>0</v>
      </c>
      <c r="I602">
        <v>3</v>
      </c>
      <c r="J602">
        <v>5</v>
      </c>
      <c r="K602">
        <v>4</v>
      </c>
    </row>
    <row r="603" spans="1:11" x14ac:dyDescent="0.25">
      <c r="A603">
        <v>7</v>
      </c>
      <c r="B603" t="s">
        <v>343</v>
      </c>
      <c r="C603" t="s">
        <v>382</v>
      </c>
      <c r="D603">
        <v>55</v>
      </c>
      <c r="E603" t="s">
        <v>765</v>
      </c>
      <c r="F603" t="s">
        <v>387</v>
      </c>
      <c r="G603" t="s">
        <v>784</v>
      </c>
      <c r="H603">
        <v>0</v>
      </c>
      <c r="I603">
        <v>3</v>
      </c>
      <c r="J603">
        <v>5</v>
      </c>
      <c r="K603">
        <v>2</v>
      </c>
    </row>
    <row r="604" spans="1:11" x14ac:dyDescent="0.25">
      <c r="A604">
        <v>7</v>
      </c>
      <c r="B604" t="s">
        <v>343</v>
      </c>
      <c r="C604" t="s">
        <v>383</v>
      </c>
      <c r="D604">
        <v>56</v>
      </c>
      <c r="E604" t="s">
        <v>765</v>
      </c>
      <c r="F604" t="s">
        <v>387</v>
      </c>
      <c r="G604" t="s">
        <v>784</v>
      </c>
      <c r="H604">
        <v>0</v>
      </c>
      <c r="I604">
        <v>3</v>
      </c>
      <c r="J604">
        <v>5</v>
      </c>
      <c r="K604">
        <v>4</v>
      </c>
    </row>
    <row r="605" spans="1:11" x14ac:dyDescent="0.25">
      <c r="A605">
        <v>7</v>
      </c>
      <c r="B605" t="s">
        <v>343</v>
      </c>
      <c r="C605" t="s">
        <v>384</v>
      </c>
      <c r="D605">
        <v>58</v>
      </c>
      <c r="E605" t="s">
        <v>765</v>
      </c>
      <c r="F605" t="s">
        <v>387</v>
      </c>
      <c r="G605" t="s">
        <v>784</v>
      </c>
      <c r="H605">
        <v>0</v>
      </c>
      <c r="I605">
        <v>3</v>
      </c>
      <c r="J605">
        <v>5</v>
      </c>
      <c r="K605">
        <v>5</v>
      </c>
    </row>
    <row r="606" spans="1:11" x14ac:dyDescent="0.25">
      <c r="A606">
        <v>7</v>
      </c>
      <c r="B606" t="s">
        <v>343</v>
      </c>
      <c r="C606" t="s">
        <v>385</v>
      </c>
      <c r="D606">
        <v>59</v>
      </c>
      <c r="E606" t="s">
        <v>765</v>
      </c>
      <c r="F606" t="s">
        <v>387</v>
      </c>
      <c r="G606" t="s">
        <v>784</v>
      </c>
      <c r="H606">
        <v>0</v>
      </c>
      <c r="I606">
        <v>3</v>
      </c>
      <c r="J606">
        <v>5</v>
      </c>
      <c r="K606">
        <v>4</v>
      </c>
    </row>
    <row r="607" spans="1:11" x14ac:dyDescent="0.25">
      <c r="A607">
        <v>7</v>
      </c>
      <c r="B607" t="s">
        <v>343</v>
      </c>
      <c r="C607" t="s">
        <v>386</v>
      </c>
      <c r="D607">
        <v>60</v>
      </c>
      <c r="E607" t="s">
        <v>765</v>
      </c>
      <c r="F607" t="s">
        <v>387</v>
      </c>
      <c r="G607" t="s">
        <v>784</v>
      </c>
      <c r="H607">
        <v>0</v>
      </c>
      <c r="I607">
        <v>3</v>
      </c>
      <c r="J607">
        <v>5</v>
      </c>
      <c r="K607">
        <v>4</v>
      </c>
    </row>
    <row r="608" spans="1:11" x14ac:dyDescent="0.25">
      <c r="A608">
        <v>7</v>
      </c>
      <c r="B608" t="s">
        <v>343</v>
      </c>
      <c r="C608" t="s">
        <v>390</v>
      </c>
      <c r="D608">
        <v>61</v>
      </c>
      <c r="E608" t="s">
        <v>765</v>
      </c>
      <c r="F608" t="s">
        <v>387</v>
      </c>
      <c r="G608" t="s">
        <v>784</v>
      </c>
      <c r="H608">
        <v>0</v>
      </c>
      <c r="I608">
        <v>3</v>
      </c>
      <c r="J608">
        <v>5</v>
      </c>
      <c r="K608">
        <v>5</v>
      </c>
    </row>
    <row r="609" spans="1:11" x14ac:dyDescent="0.25">
      <c r="A609">
        <v>7</v>
      </c>
      <c r="B609" t="s">
        <v>343</v>
      </c>
      <c r="C609" t="s">
        <v>390</v>
      </c>
      <c r="D609">
        <v>61</v>
      </c>
      <c r="E609" t="s">
        <v>765</v>
      </c>
      <c r="F609" t="s">
        <v>387</v>
      </c>
      <c r="G609" t="s">
        <v>784</v>
      </c>
      <c r="H609">
        <v>0</v>
      </c>
      <c r="I609">
        <v>3</v>
      </c>
      <c r="J609">
        <v>5</v>
      </c>
      <c r="K609">
        <v>5</v>
      </c>
    </row>
    <row r="610" spans="1:11" x14ac:dyDescent="0.25">
      <c r="A610">
        <v>7</v>
      </c>
      <c r="B610" t="s">
        <v>343</v>
      </c>
      <c r="C610" t="s">
        <v>344</v>
      </c>
      <c r="D610">
        <v>6</v>
      </c>
      <c r="E610" t="s">
        <v>768</v>
      </c>
      <c r="F610" t="s">
        <v>391</v>
      </c>
      <c r="G610" t="s">
        <v>784</v>
      </c>
      <c r="H610">
        <v>0</v>
      </c>
      <c r="I610">
        <v>3</v>
      </c>
      <c r="J610">
        <v>5</v>
      </c>
      <c r="K610">
        <v>4</v>
      </c>
    </row>
    <row r="611" spans="1:11" x14ac:dyDescent="0.25">
      <c r="A611">
        <v>7</v>
      </c>
      <c r="B611" t="s">
        <v>343</v>
      </c>
      <c r="C611" t="s">
        <v>350</v>
      </c>
      <c r="D611">
        <v>11</v>
      </c>
      <c r="E611" t="s">
        <v>768</v>
      </c>
      <c r="F611" t="s">
        <v>391</v>
      </c>
      <c r="G611" t="s">
        <v>784</v>
      </c>
      <c r="H611">
        <v>0</v>
      </c>
      <c r="I611">
        <v>3</v>
      </c>
      <c r="J611">
        <v>5</v>
      </c>
      <c r="K611">
        <v>4</v>
      </c>
    </row>
    <row r="612" spans="1:11" x14ac:dyDescent="0.25">
      <c r="A612">
        <v>7</v>
      </c>
      <c r="B612" t="s">
        <v>343</v>
      </c>
      <c r="C612" t="s">
        <v>351</v>
      </c>
      <c r="D612">
        <v>12</v>
      </c>
      <c r="E612" t="s">
        <v>768</v>
      </c>
      <c r="F612" t="s">
        <v>391</v>
      </c>
      <c r="G612" t="s">
        <v>784</v>
      </c>
      <c r="H612">
        <v>0</v>
      </c>
      <c r="I612">
        <v>3</v>
      </c>
      <c r="J612">
        <v>5</v>
      </c>
      <c r="K612">
        <v>4</v>
      </c>
    </row>
    <row r="613" spans="1:11" x14ac:dyDescent="0.25">
      <c r="A613">
        <v>7</v>
      </c>
      <c r="B613" t="s">
        <v>343</v>
      </c>
      <c r="C613" t="s">
        <v>388</v>
      </c>
      <c r="D613">
        <v>13</v>
      </c>
      <c r="E613" t="s">
        <v>768</v>
      </c>
      <c r="F613" t="s">
        <v>391</v>
      </c>
      <c r="G613" t="s">
        <v>784</v>
      </c>
      <c r="H613">
        <v>0</v>
      </c>
      <c r="I613">
        <v>3</v>
      </c>
      <c r="J613">
        <v>5</v>
      </c>
      <c r="K613">
        <v>3</v>
      </c>
    </row>
    <row r="614" spans="1:11" x14ac:dyDescent="0.25">
      <c r="A614">
        <v>7</v>
      </c>
      <c r="B614" t="s">
        <v>343</v>
      </c>
      <c r="C614" t="s">
        <v>352</v>
      </c>
      <c r="D614">
        <v>16</v>
      </c>
      <c r="E614" t="s">
        <v>768</v>
      </c>
      <c r="F614" t="s">
        <v>391</v>
      </c>
      <c r="G614" t="s">
        <v>784</v>
      </c>
      <c r="H614">
        <v>0</v>
      </c>
      <c r="I614">
        <v>3</v>
      </c>
      <c r="J614">
        <v>5</v>
      </c>
      <c r="K614">
        <v>4</v>
      </c>
    </row>
    <row r="615" spans="1:11" x14ac:dyDescent="0.25">
      <c r="A615">
        <v>7</v>
      </c>
      <c r="B615" t="s">
        <v>343</v>
      </c>
      <c r="C615" t="s">
        <v>353</v>
      </c>
      <c r="D615">
        <v>17</v>
      </c>
      <c r="E615" t="s">
        <v>768</v>
      </c>
      <c r="F615" t="s">
        <v>391</v>
      </c>
      <c r="G615" t="s">
        <v>784</v>
      </c>
      <c r="H615">
        <v>0</v>
      </c>
      <c r="I615">
        <v>3</v>
      </c>
      <c r="J615">
        <v>5</v>
      </c>
      <c r="K615">
        <v>4</v>
      </c>
    </row>
    <row r="616" spans="1:11" x14ac:dyDescent="0.25">
      <c r="A616">
        <v>7</v>
      </c>
      <c r="B616" t="s">
        <v>343</v>
      </c>
      <c r="C616" t="s">
        <v>355</v>
      </c>
      <c r="D616">
        <v>19</v>
      </c>
      <c r="E616" t="s">
        <v>768</v>
      </c>
      <c r="F616" t="s">
        <v>391</v>
      </c>
      <c r="G616" t="s">
        <v>784</v>
      </c>
      <c r="H616">
        <v>0</v>
      </c>
      <c r="I616">
        <v>3</v>
      </c>
      <c r="J616">
        <v>5</v>
      </c>
      <c r="K616">
        <v>4</v>
      </c>
    </row>
    <row r="617" spans="1:11" x14ac:dyDescent="0.25">
      <c r="A617">
        <v>7</v>
      </c>
      <c r="B617" t="s">
        <v>343</v>
      </c>
      <c r="C617" t="s">
        <v>356</v>
      </c>
      <c r="D617">
        <v>22</v>
      </c>
      <c r="E617" t="s">
        <v>768</v>
      </c>
      <c r="F617" t="s">
        <v>391</v>
      </c>
      <c r="G617" t="s">
        <v>784</v>
      </c>
      <c r="H617">
        <v>0</v>
      </c>
      <c r="I617">
        <v>3</v>
      </c>
      <c r="J617">
        <v>5</v>
      </c>
      <c r="K617">
        <v>4</v>
      </c>
    </row>
    <row r="618" spans="1:11" x14ac:dyDescent="0.25">
      <c r="A618">
        <v>7</v>
      </c>
      <c r="B618" t="s">
        <v>343</v>
      </c>
      <c r="C618" t="s">
        <v>357</v>
      </c>
      <c r="D618">
        <v>23</v>
      </c>
      <c r="E618" t="s">
        <v>768</v>
      </c>
      <c r="F618" t="s">
        <v>391</v>
      </c>
      <c r="G618" t="s">
        <v>784</v>
      </c>
      <c r="H618">
        <v>0</v>
      </c>
      <c r="I618">
        <v>3</v>
      </c>
      <c r="J618">
        <v>5</v>
      </c>
      <c r="K618">
        <v>4</v>
      </c>
    </row>
    <row r="619" spans="1:11" x14ac:dyDescent="0.25">
      <c r="A619">
        <v>7</v>
      </c>
      <c r="B619" t="s">
        <v>343</v>
      </c>
      <c r="C619" t="s">
        <v>360</v>
      </c>
      <c r="D619">
        <v>27</v>
      </c>
      <c r="E619" t="s">
        <v>768</v>
      </c>
      <c r="F619" t="s">
        <v>391</v>
      </c>
      <c r="G619" t="s">
        <v>784</v>
      </c>
      <c r="H619">
        <v>0</v>
      </c>
      <c r="I619">
        <v>3</v>
      </c>
      <c r="J619">
        <v>5</v>
      </c>
      <c r="K619">
        <v>4</v>
      </c>
    </row>
    <row r="620" spans="1:11" x14ac:dyDescent="0.25">
      <c r="A620">
        <v>7</v>
      </c>
      <c r="B620" t="s">
        <v>343</v>
      </c>
      <c r="C620" t="s">
        <v>361</v>
      </c>
      <c r="D620">
        <v>28</v>
      </c>
      <c r="E620" t="s">
        <v>768</v>
      </c>
      <c r="F620" t="s">
        <v>391</v>
      </c>
      <c r="G620" t="s">
        <v>784</v>
      </c>
      <c r="H620">
        <v>0</v>
      </c>
      <c r="I620">
        <v>3</v>
      </c>
      <c r="J620">
        <v>5</v>
      </c>
      <c r="K620">
        <v>4</v>
      </c>
    </row>
    <row r="621" spans="1:11" x14ac:dyDescent="0.25">
      <c r="A621">
        <v>7</v>
      </c>
      <c r="B621" t="s">
        <v>343</v>
      </c>
      <c r="C621" t="s">
        <v>362</v>
      </c>
      <c r="D621">
        <v>29</v>
      </c>
      <c r="E621" t="s">
        <v>768</v>
      </c>
      <c r="F621" t="s">
        <v>391</v>
      </c>
      <c r="G621" t="s">
        <v>784</v>
      </c>
      <c r="H621">
        <v>0</v>
      </c>
      <c r="I621">
        <v>3</v>
      </c>
      <c r="J621">
        <v>5</v>
      </c>
      <c r="K621">
        <v>3</v>
      </c>
    </row>
    <row r="622" spans="1:11" x14ac:dyDescent="0.25">
      <c r="A622">
        <v>7</v>
      </c>
      <c r="B622" t="s">
        <v>343</v>
      </c>
      <c r="C622" t="s">
        <v>364</v>
      </c>
      <c r="D622">
        <v>32</v>
      </c>
      <c r="E622" t="s">
        <v>768</v>
      </c>
      <c r="F622" t="s">
        <v>391</v>
      </c>
      <c r="G622" t="s">
        <v>784</v>
      </c>
      <c r="H622">
        <v>0</v>
      </c>
      <c r="I622">
        <v>3</v>
      </c>
      <c r="J622">
        <v>5</v>
      </c>
      <c r="K622">
        <v>4</v>
      </c>
    </row>
    <row r="623" spans="1:11" x14ac:dyDescent="0.25">
      <c r="A623">
        <v>7</v>
      </c>
      <c r="B623" t="s">
        <v>343</v>
      </c>
      <c r="C623" t="s">
        <v>365</v>
      </c>
      <c r="D623">
        <v>33</v>
      </c>
      <c r="E623" t="s">
        <v>768</v>
      </c>
      <c r="F623" t="s">
        <v>391</v>
      </c>
      <c r="G623" t="s">
        <v>784</v>
      </c>
      <c r="H623">
        <v>0</v>
      </c>
      <c r="I623">
        <v>3</v>
      </c>
      <c r="J623">
        <v>5</v>
      </c>
      <c r="K623">
        <v>4</v>
      </c>
    </row>
    <row r="624" spans="1:11" x14ac:dyDescent="0.25">
      <c r="A624">
        <v>7</v>
      </c>
      <c r="B624" t="s">
        <v>343</v>
      </c>
      <c r="C624" t="s">
        <v>366</v>
      </c>
      <c r="D624">
        <v>34</v>
      </c>
      <c r="E624" t="s">
        <v>768</v>
      </c>
      <c r="F624" t="s">
        <v>391</v>
      </c>
      <c r="G624" t="s">
        <v>784</v>
      </c>
      <c r="H624">
        <v>0</v>
      </c>
      <c r="I624">
        <v>3</v>
      </c>
      <c r="J624">
        <v>5</v>
      </c>
      <c r="K624">
        <v>3</v>
      </c>
    </row>
    <row r="625" spans="1:11" x14ac:dyDescent="0.25">
      <c r="A625">
        <v>7</v>
      </c>
      <c r="B625" t="s">
        <v>343</v>
      </c>
      <c r="C625" t="s">
        <v>367</v>
      </c>
      <c r="D625">
        <v>35</v>
      </c>
      <c r="E625" t="s">
        <v>768</v>
      </c>
      <c r="F625" t="s">
        <v>391</v>
      </c>
      <c r="G625" t="s">
        <v>784</v>
      </c>
      <c r="H625">
        <v>0</v>
      </c>
      <c r="I625">
        <v>3</v>
      </c>
      <c r="J625">
        <v>5</v>
      </c>
      <c r="K625">
        <v>4</v>
      </c>
    </row>
    <row r="626" spans="1:11" x14ac:dyDescent="0.25">
      <c r="A626">
        <v>7</v>
      </c>
      <c r="B626" t="s">
        <v>343</v>
      </c>
      <c r="C626" t="s">
        <v>368</v>
      </c>
      <c r="D626">
        <v>37</v>
      </c>
      <c r="E626" t="s">
        <v>768</v>
      </c>
      <c r="F626" t="s">
        <v>391</v>
      </c>
      <c r="G626" t="s">
        <v>784</v>
      </c>
      <c r="H626">
        <v>0</v>
      </c>
      <c r="I626">
        <v>3</v>
      </c>
      <c r="J626">
        <v>5</v>
      </c>
      <c r="K626">
        <v>4</v>
      </c>
    </row>
    <row r="627" spans="1:11" x14ac:dyDescent="0.25">
      <c r="A627">
        <v>7</v>
      </c>
      <c r="B627" t="s">
        <v>343</v>
      </c>
      <c r="C627" t="s">
        <v>370</v>
      </c>
      <c r="D627">
        <v>39</v>
      </c>
      <c r="E627" t="s">
        <v>768</v>
      </c>
      <c r="F627" t="s">
        <v>391</v>
      </c>
      <c r="G627" t="s">
        <v>784</v>
      </c>
      <c r="H627">
        <v>0</v>
      </c>
      <c r="I627">
        <v>3</v>
      </c>
      <c r="J627">
        <v>5</v>
      </c>
      <c r="K627">
        <v>3</v>
      </c>
    </row>
    <row r="628" spans="1:11" x14ac:dyDescent="0.25">
      <c r="A628">
        <v>7</v>
      </c>
      <c r="B628" t="s">
        <v>343</v>
      </c>
      <c r="C628" t="s">
        <v>371</v>
      </c>
      <c r="D628">
        <v>40</v>
      </c>
      <c r="E628" t="s">
        <v>768</v>
      </c>
      <c r="F628" t="s">
        <v>391</v>
      </c>
      <c r="G628" t="s">
        <v>784</v>
      </c>
      <c r="H628">
        <v>0</v>
      </c>
      <c r="I628">
        <v>3</v>
      </c>
      <c r="J628">
        <v>5</v>
      </c>
      <c r="K628">
        <v>4</v>
      </c>
    </row>
    <row r="629" spans="1:11" x14ac:dyDescent="0.25">
      <c r="A629">
        <v>7</v>
      </c>
      <c r="B629" t="s">
        <v>343</v>
      </c>
      <c r="C629" t="s">
        <v>373</v>
      </c>
      <c r="D629">
        <v>43</v>
      </c>
      <c r="E629" t="s">
        <v>768</v>
      </c>
      <c r="F629" t="s">
        <v>391</v>
      </c>
      <c r="G629" t="s">
        <v>784</v>
      </c>
      <c r="H629">
        <v>0</v>
      </c>
      <c r="I629">
        <v>3</v>
      </c>
      <c r="J629">
        <v>5</v>
      </c>
      <c r="K629">
        <v>4</v>
      </c>
    </row>
    <row r="630" spans="1:11" x14ac:dyDescent="0.25">
      <c r="A630">
        <v>7</v>
      </c>
      <c r="B630" t="s">
        <v>343</v>
      </c>
      <c r="C630" t="s">
        <v>374</v>
      </c>
      <c r="D630">
        <v>44</v>
      </c>
      <c r="E630" t="s">
        <v>768</v>
      </c>
      <c r="F630" t="s">
        <v>391</v>
      </c>
      <c r="G630" t="s">
        <v>784</v>
      </c>
      <c r="H630">
        <v>0</v>
      </c>
      <c r="I630">
        <v>3</v>
      </c>
      <c r="J630">
        <v>5</v>
      </c>
      <c r="K630">
        <v>3</v>
      </c>
    </row>
    <row r="631" spans="1:11" x14ac:dyDescent="0.25">
      <c r="A631">
        <v>7</v>
      </c>
      <c r="B631" t="s">
        <v>343</v>
      </c>
      <c r="C631" t="s">
        <v>376</v>
      </c>
      <c r="D631">
        <v>48</v>
      </c>
      <c r="E631" t="s">
        <v>768</v>
      </c>
      <c r="F631" t="s">
        <v>391</v>
      </c>
      <c r="G631" t="s">
        <v>784</v>
      </c>
      <c r="H631">
        <v>0</v>
      </c>
      <c r="I631">
        <v>3</v>
      </c>
      <c r="J631">
        <v>5</v>
      </c>
      <c r="K631">
        <v>5</v>
      </c>
    </row>
    <row r="632" spans="1:11" x14ac:dyDescent="0.25">
      <c r="A632">
        <v>7</v>
      </c>
      <c r="B632" t="s">
        <v>343</v>
      </c>
      <c r="C632" t="s">
        <v>378</v>
      </c>
      <c r="D632">
        <v>50</v>
      </c>
      <c r="E632" t="s">
        <v>768</v>
      </c>
      <c r="F632" t="s">
        <v>391</v>
      </c>
      <c r="G632" t="s">
        <v>784</v>
      </c>
      <c r="H632">
        <v>0</v>
      </c>
      <c r="I632">
        <v>3</v>
      </c>
      <c r="J632">
        <v>5</v>
      </c>
      <c r="K632">
        <v>4</v>
      </c>
    </row>
    <row r="633" spans="1:11" x14ac:dyDescent="0.25">
      <c r="A633">
        <v>7</v>
      </c>
      <c r="B633" t="s">
        <v>343</v>
      </c>
      <c r="C633" t="s">
        <v>380</v>
      </c>
      <c r="D633">
        <v>53</v>
      </c>
      <c r="E633" t="s">
        <v>768</v>
      </c>
      <c r="F633" t="s">
        <v>391</v>
      </c>
      <c r="G633" t="s">
        <v>784</v>
      </c>
      <c r="H633">
        <v>0</v>
      </c>
      <c r="I633">
        <v>3</v>
      </c>
      <c r="J633">
        <v>5</v>
      </c>
      <c r="K633">
        <v>4</v>
      </c>
    </row>
    <row r="634" spans="1:11" x14ac:dyDescent="0.25">
      <c r="A634">
        <v>7</v>
      </c>
      <c r="B634" t="s">
        <v>343</v>
      </c>
      <c r="C634" t="s">
        <v>382</v>
      </c>
      <c r="D634">
        <v>55</v>
      </c>
      <c r="E634" t="s">
        <v>768</v>
      </c>
      <c r="F634" t="s">
        <v>391</v>
      </c>
      <c r="G634" t="s">
        <v>784</v>
      </c>
      <c r="H634">
        <v>0</v>
      </c>
      <c r="I634">
        <v>3</v>
      </c>
      <c r="J634">
        <v>5</v>
      </c>
      <c r="K634">
        <v>4</v>
      </c>
    </row>
    <row r="635" spans="1:11" x14ac:dyDescent="0.25">
      <c r="A635">
        <v>7</v>
      </c>
      <c r="B635" t="s">
        <v>343</v>
      </c>
      <c r="C635" t="s">
        <v>384</v>
      </c>
      <c r="D635">
        <v>58</v>
      </c>
      <c r="E635" t="s">
        <v>768</v>
      </c>
      <c r="F635" t="s">
        <v>391</v>
      </c>
      <c r="G635" t="s">
        <v>784</v>
      </c>
      <c r="H635">
        <v>0</v>
      </c>
      <c r="I635">
        <v>3</v>
      </c>
      <c r="J635">
        <v>5</v>
      </c>
      <c r="K635">
        <v>4</v>
      </c>
    </row>
    <row r="636" spans="1:11" x14ac:dyDescent="0.25">
      <c r="A636">
        <v>7</v>
      </c>
      <c r="B636" t="s">
        <v>343</v>
      </c>
      <c r="C636" t="s">
        <v>386</v>
      </c>
      <c r="D636">
        <v>60</v>
      </c>
      <c r="E636" t="s">
        <v>768</v>
      </c>
      <c r="F636" t="s">
        <v>391</v>
      </c>
      <c r="G636" t="s">
        <v>784</v>
      </c>
      <c r="H636">
        <v>0</v>
      </c>
      <c r="I636">
        <v>3</v>
      </c>
      <c r="J636">
        <v>5</v>
      </c>
      <c r="K636">
        <v>2</v>
      </c>
    </row>
    <row r="637" spans="1:11" x14ac:dyDescent="0.25">
      <c r="A637">
        <v>7</v>
      </c>
      <c r="B637" t="s">
        <v>343</v>
      </c>
      <c r="C637" t="s">
        <v>344</v>
      </c>
      <c r="D637">
        <v>6</v>
      </c>
      <c r="E637" t="s">
        <v>765</v>
      </c>
      <c r="F637" t="s">
        <v>393</v>
      </c>
      <c r="G637" t="s">
        <v>784</v>
      </c>
      <c r="H637">
        <v>0</v>
      </c>
      <c r="I637">
        <v>3</v>
      </c>
      <c r="J637">
        <v>5</v>
      </c>
      <c r="K637">
        <v>2</v>
      </c>
    </row>
    <row r="638" spans="1:11" x14ac:dyDescent="0.25">
      <c r="A638">
        <v>7</v>
      </c>
      <c r="B638" t="s">
        <v>343</v>
      </c>
      <c r="C638" t="s">
        <v>347</v>
      </c>
      <c r="D638">
        <v>7</v>
      </c>
      <c r="E638" t="s">
        <v>765</v>
      </c>
      <c r="F638" t="s">
        <v>393</v>
      </c>
      <c r="G638" t="s">
        <v>784</v>
      </c>
      <c r="H638">
        <v>0</v>
      </c>
      <c r="I638">
        <v>3</v>
      </c>
      <c r="J638">
        <v>5</v>
      </c>
      <c r="K638">
        <v>2</v>
      </c>
    </row>
    <row r="639" spans="1:11" x14ac:dyDescent="0.25">
      <c r="A639">
        <v>7</v>
      </c>
      <c r="B639" t="s">
        <v>343</v>
      </c>
      <c r="C639" t="s">
        <v>350</v>
      </c>
      <c r="D639">
        <v>11</v>
      </c>
      <c r="E639" t="s">
        <v>765</v>
      </c>
      <c r="F639" t="s">
        <v>393</v>
      </c>
      <c r="G639" t="s">
        <v>784</v>
      </c>
      <c r="H639">
        <v>0</v>
      </c>
      <c r="I639">
        <v>3</v>
      </c>
      <c r="J639">
        <v>5</v>
      </c>
      <c r="K639">
        <v>2</v>
      </c>
    </row>
    <row r="640" spans="1:11" x14ac:dyDescent="0.25">
      <c r="A640">
        <v>7</v>
      </c>
      <c r="B640" t="s">
        <v>343</v>
      </c>
      <c r="C640" t="s">
        <v>351</v>
      </c>
      <c r="D640">
        <v>12</v>
      </c>
      <c r="E640" t="s">
        <v>765</v>
      </c>
      <c r="F640" t="s">
        <v>393</v>
      </c>
      <c r="G640" t="s">
        <v>784</v>
      </c>
      <c r="H640">
        <v>0</v>
      </c>
      <c r="I640">
        <v>3</v>
      </c>
      <c r="J640">
        <v>5</v>
      </c>
      <c r="K640">
        <v>2</v>
      </c>
    </row>
    <row r="641" spans="1:11" x14ac:dyDescent="0.25">
      <c r="A641">
        <v>7</v>
      </c>
      <c r="B641" t="s">
        <v>343</v>
      </c>
      <c r="C641" t="s">
        <v>352</v>
      </c>
      <c r="D641">
        <v>16</v>
      </c>
      <c r="E641" t="s">
        <v>765</v>
      </c>
      <c r="F641" t="s">
        <v>393</v>
      </c>
      <c r="G641" t="s">
        <v>784</v>
      </c>
      <c r="H641">
        <v>0</v>
      </c>
      <c r="I641">
        <v>3</v>
      </c>
      <c r="J641">
        <v>5</v>
      </c>
      <c r="K641">
        <v>2</v>
      </c>
    </row>
    <row r="642" spans="1:11" x14ac:dyDescent="0.25">
      <c r="A642">
        <v>7</v>
      </c>
      <c r="B642" t="s">
        <v>343</v>
      </c>
      <c r="C642" t="s">
        <v>353</v>
      </c>
      <c r="D642">
        <v>17</v>
      </c>
      <c r="E642" t="s">
        <v>765</v>
      </c>
      <c r="F642" t="s">
        <v>393</v>
      </c>
      <c r="G642" t="s">
        <v>784</v>
      </c>
      <c r="H642">
        <v>0</v>
      </c>
      <c r="I642">
        <v>3</v>
      </c>
      <c r="J642">
        <v>5</v>
      </c>
      <c r="K642">
        <v>4</v>
      </c>
    </row>
    <row r="643" spans="1:11" x14ac:dyDescent="0.25">
      <c r="A643">
        <v>7</v>
      </c>
      <c r="B643" t="s">
        <v>343</v>
      </c>
      <c r="C643" t="s">
        <v>356</v>
      </c>
      <c r="D643">
        <v>22</v>
      </c>
      <c r="E643" t="s">
        <v>765</v>
      </c>
      <c r="F643" t="s">
        <v>393</v>
      </c>
      <c r="G643" t="s">
        <v>784</v>
      </c>
      <c r="H643">
        <v>0</v>
      </c>
      <c r="I643">
        <v>3</v>
      </c>
      <c r="J643">
        <v>5</v>
      </c>
      <c r="K643">
        <v>2</v>
      </c>
    </row>
    <row r="644" spans="1:11" x14ac:dyDescent="0.25">
      <c r="A644">
        <v>7</v>
      </c>
      <c r="B644" t="s">
        <v>343</v>
      </c>
      <c r="C644" t="s">
        <v>357</v>
      </c>
      <c r="D644">
        <v>23</v>
      </c>
      <c r="E644" t="s">
        <v>765</v>
      </c>
      <c r="F644" t="s">
        <v>393</v>
      </c>
      <c r="G644" t="s">
        <v>784</v>
      </c>
      <c r="H644">
        <v>0</v>
      </c>
      <c r="I644">
        <v>3</v>
      </c>
      <c r="J644">
        <v>5</v>
      </c>
      <c r="K644">
        <v>4</v>
      </c>
    </row>
    <row r="645" spans="1:11" x14ac:dyDescent="0.25">
      <c r="A645">
        <v>7</v>
      </c>
      <c r="B645" t="s">
        <v>343</v>
      </c>
      <c r="C645" t="s">
        <v>360</v>
      </c>
      <c r="D645">
        <v>27</v>
      </c>
      <c r="E645" t="s">
        <v>765</v>
      </c>
      <c r="F645" t="s">
        <v>393</v>
      </c>
      <c r="G645" t="s">
        <v>784</v>
      </c>
      <c r="H645">
        <v>0</v>
      </c>
      <c r="I645">
        <v>3</v>
      </c>
      <c r="J645">
        <v>5</v>
      </c>
      <c r="K645">
        <v>2</v>
      </c>
    </row>
    <row r="646" spans="1:11" x14ac:dyDescent="0.25">
      <c r="A646">
        <v>7</v>
      </c>
      <c r="B646" t="s">
        <v>343</v>
      </c>
      <c r="C646" t="s">
        <v>361</v>
      </c>
      <c r="D646">
        <v>28</v>
      </c>
      <c r="E646" t="s">
        <v>765</v>
      </c>
      <c r="F646" t="s">
        <v>393</v>
      </c>
      <c r="G646" t="s">
        <v>784</v>
      </c>
      <c r="H646">
        <v>0</v>
      </c>
      <c r="I646">
        <v>3</v>
      </c>
      <c r="J646">
        <v>5</v>
      </c>
      <c r="K646">
        <v>4</v>
      </c>
    </row>
    <row r="647" spans="1:11" x14ac:dyDescent="0.25">
      <c r="A647">
        <v>7</v>
      </c>
      <c r="B647" t="s">
        <v>343</v>
      </c>
      <c r="C647" t="s">
        <v>364</v>
      </c>
      <c r="D647">
        <v>32</v>
      </c>
      <c r="E647" t="s">
        <v>765</v>
      </c>
      <c r="F647" t="s">
        <v>393</v>
      </c>
      <c r="G647" t="s">
        <v>784</v>
      </c>
      <c r="H647">
        <v>0</v>
      </c>
      <c r="I647">
        <v>3</v>
      </c>
      <c r="J647">
        <v>5</v>
      </c>
      <c r="K647">
        <v>3</v>
      </c>
    </row>
    <row r="648" spans="1:11" x14ac:dyDescent="0.25">
      <c r="A648">
        <v>7</v>
      </c>
      <c r="B648" t="s">
        <v>343</v>
      </c>
      <c r="C648" t="s">
        <v>368</v>
      </c>
      <c r="D648">
        <v>37</v>
      </c>
      <c r="E648" t="s">
        <v>765</v>
      </c>
      <c r="F648" t="s">
        <v>393</v>
      </c>
      <c r="G648" t="s">
        <v>784</v>
      </c>
      <c r="H648">
        <v>0</v>
      </c>
      <c r="I648">
        <v>3</v>
      </c>
      <c r="J648">
        <v>5</v>
      </c>
      <c r="K648">
        <v>4</v>
      </c>
    </row>
    <row r="649" spans="1:11" x14ac:dyDescent="0.25">
      <c r="A649">
        <v>7</v>
      </c>
      <c r="B649" t="s">
        <v>343</v>
      </c>
      <c r="C649" t="s">
        <v>372</v>
      </c>
      <c r="D649">
        <v>42</v>
      </c>
      <c r="E649" t="s">
        <v>765</v>
      </c>
      <c r="F649" t="s">
        <v>393</v>
      </c>
      <c r="G649" t="s">
        <v>784</v>
      </c>
      <c r="H649">
        <v>0</v>
      </c>
      <c r="I649">
        <v>3</v>
      </c>
      <c r="J649">
        <v>5</v>
      </c>
      <c r="K649">
        <v>4</v>
      </c>
    </row>
    <row r="650" spans="1:11" x14ac:dyDescent="0.25">
      <c r="A650">
        <v>7</v>
      </c>
      <c r="B650" t="s">
        <v>343</v>
      </c>
      <c r="C650" t="s">
        <v>373</v>
      </c>
      <c r="D650">
        <v>43</v>
      </c>
      <c r="E650" t="s">
        <v>765</v>
      </c>
      <c r="F650" t="s">
        <v>393</v>
      </c>
      <c r="G650" t="s">
        <v>784</v>
      </c>
      <c r="H650">
        <v>0</v>
      </c>
      <c r="I650">
        <v>3</v>
      </c>
      <c r="J650">
        <v>5</v>
      </c>
      <c r="K650">
        <v>3</v>
      </c>
    </row>
    <row r="651" spans="1:11" x14ac:dyDescent="0.25">
      <c r="A651">
        <v>7</v>
      </c>
      <c r="B651" t="s">
        <v>343</v>
      </c>
      <c r="C651" t="s">
        <v>376</v>
      </c>
      <c r="D651">
        <v>48</v>
      </c>
      <c r="E651" t="s">
        <v>765</v>
      </c>
      <c r="F651" t="s">
        <v>393</v>
      </c>
      <c r="G651" t="s">
        <v>784</v>
      </c>
      <c r="H651">
        <v>0</v>
      </c>
      <c r="I651">
        <v>3</v>
      </c>
      <c r="J651">
        <v>5</v>
      </c>
      <c r="K651">
        <v>3</v>
      </c>
    </row>
    <row r="652" spans="1:11" x14ac:dyDescent="0.25">
      <c r="A652">
        <v>7</v>
      </c>
      <c r="B652" t="s">
        <v>343</v>
      </c>
      <c r="C652" t="s">
        <v>377</v>
      </c>
      <c r="D652">
        <v>49</v>
      </c>
      <c r="E652" t="s">
        <v>765</v>
      </c>
      <c r="F652" t="s">
        <v>393</v>
      </c>
      <c r="G652" t="s">
        <v>784</v>
      </c>
      <c r="H652">
        <v>0</v>
      </c>
      <c r="I652">
        <v>3</v>
      </c>
      <c r="J652">
        <v>5</v>
      </c>
      <c r="K652">
        <v>3</v>
      </c>
    </row>
    <row r="653" spans="1:11" x14ac:dyDescent="0.25">
      <c r="A653">
        <v>7</v>
      </c>
      <c r="B653" t="s">
        <v>343</v>
      </c>
      <c r="C653" t="s">
        <v>380</v>
      </c>
      <c r="D653">
        <v>53</v>
      </c>
      <c r="E653" t="s">
        <v>765</v>
      </c>
      <c r="F653" t="s">
        <v>393</v>
      </c>
      <c r="G653" t="s">
        <v>784</v>
      </c>
      <c r="H653">
        <v>0</v>
      </c>
      <c r="I653">
        <v>3</v>
      </c>
      <c r="J653">
        <v>5</v>
      </c>
      <c r="K653">
        <v>3</v>
      </c>
    </row>
    <row r="654" spans="1:11" x14ac:dyDescent="0.25">
      <c r="A654">
        <v>7</v>
      </c>
      <c r="B654" t="s">
        <v>343</v>
      </c>
      <c r="C654" t="s">
        <v>381</v>
      </c>
      <c r="D654">
        <v>54</v>
      </c>
      <c r="E654" t="s">
        <v>765</v>
      </c>
      <c r="F654" t="s">
        <v>393</v>
      </c>
      <c r="G654" t="s">
        <v>784</v>
      </c>
      <c r="H654">
        <v>0</v>
      </c>
      <c r="I654">
        <v>3</v>
      </c>
      <c r="J654">
        <v>5</v>
      </c>
      <c r="K654">
        <v>3</v>
      </c>
    </row>
    <row r="655" spans="1:11" x14ac:dyDescent="0.25">
      <c r="A655">
        <v>7</v>
      </c>
      <c r="B655" t="s">
        <v>343</v>
      </c>
      <c r="C655" t="s">
        <v>384</v>
      </c>
      <c r="D655">
        <v>58</v>
      </c>
      <c r="E655" t="s">
        <v>765</v>
      </c>
      <c r="F655" t="s">
        <v>393</v>
      </c>
      <c r="G655" t="s">
        <v>784</v>
      </c>
      <c r="H655">
        <v>0</v>
      </c>
      <c r="I655">
        <v>3</v>
      </c>
      <c r="J655">
        <v>5</v>
      </c>
      <c r="K655">
        <v>3</v>
      </c>
    </row>
    <row r="656" spans="1:11" x14ac:dyDescent="0.25">
      <c r="A656">
        <v>7</v>
      </c>
      <c r="B656" t="s">
        <v>343</v>
      </c>
      <c r="C656" t="s">
        <v>385</v>
      </c>
      <c r="D656">
        <v>59</v>
      </c>
      <c r="E656" t="s">
        <v>765</v>
      </c>
      <c r="F656" t="s">
        <v>393</v>
      </c>
      <c r="G656" t="s">
        <v>784</v>
      </c>
      <c r="H656">
        <v>0</v>
      </c>
      <c r="I656">
        <v>3</v>
      </c>
      <c r="J656">
        <v>5</v>
      </c>
      <c r="K656">
        <v>3</v>
      </c>
    </row>
    <row r="657" spans="1:11" x14ac:dyDescent="0.25">
      <c r="A657">
        <v>7</v>
      </c>
      <c r="B657" t="s">
        <v>343</v>
      </c>
      <c r="C657" t="s">
        <v>344</v>
      </c>
      <c r="D657">
        <v>6</v>
      </c>
      <c r="E657" t="s">
        <v>768</v>
      </c>
      <c r="F657" t="s">
        <v>394</v>
      </c>
      <c r="G657" t="s">
        <v>784</v>
      </c>
      <c r="H657">
        <v>0</v>
      </c>
      <c r="I657">
        <v>3</v>
      </c>
      <c r="J657">
        <v>5</v>
      </c>
      <c r="K657">
        <v>2</v>
      </c>
    </row>
    <row r="658" spans="1:11" x14ac:dyDescent="0.25">
      <c r="A658">
        <v>7</v>
      </c>
      <c r="B658" t="s">
        <v>343</v>
      </c>
      <c r="C658" t="s">
        <v>347</v>
      </c>
      <c r="D658">
        <v>7</v>
      </c>
      <c r="E658" t="s">
        <v>768</v>
      </c>
      <c r="F658" t="s">
        <v>394</v>
      </c>
      <c r="G658" t="s">
        <v>784</v>
      </c>
      <c r="H658">
        <v>0</v>
      </c>
      <c r="I658">
        <v>3</v>
      </c>
      <c r="J658">
        <v>5</v>
      </c>
      <c r="K658">
        <v>2</v>
      </c>
    </row>
    <row r="659" spans="1:11" x14ac:dyDescent="0.25">
      <c r="A659">
        <v>7</v>
      </c>
      <c r="B659" t="s">
        <v>343</v>
      </c>
      <c r="C659" t="s">
        <v>348</v>
      </c>
      <c r="D659">
        <v>8</v>
      </c>
      <c r="E659" t="s">
        <v>768</v>
      </c>
      <c r="F659" t="s">
        <v>394</v>
      </c>
      <c r="G659" t="s">
        <v>784</v>
      </c>
      <c r="H659">
        <v>0</v>
      </c>
      <c r="I659">
        <v>3</v>
      </c>
      <c r="J659">
        <v>5</v>
      </c>
      <c r="K659">
        <v>3</v>
      </c>
    </row>
    <row r="660" spans="1:11" x14ac:dyDescent="0.25">
      <c r="A660">
        <v>7</v>
      </c>
      <c r="B660" t="s">
        <v>343</v>
      </c>
      <c r="C660" t="s">
        <v>350</v>
      </c>
      <c r="D660">
        <v>11</v>
      </c>
      <c r="E660" t="s">
        <v>768</v>
      </c>
      <c r="F660" t="s">
        <v>394</v>
      </c>
      <c r="G660" t="s">
        <v>784</v>
      </c>
      <c r="H660">
        <v>0</v>
      </c>
      <c r="I660">
        <v>3</v>
      </c>
      <c r="J660">
        <v>5</v>
      </c>
      <c r="K660">
        <v>3</v>
      </c>
    </row>
    <row r="661" spans="1:11" x14ac:dyDescent="0.25">
      <c r="A661">
        <v>7</v>
      </c>
      <c r="B661" t="s">
        <v>343</v>
      </c>
      <c r="C661" t="s">
        <v>351</v>
      </c>
      <c r="D661">
        <v>12</v>
      </c>
      <c r="E661" t="s">
        <v>768</v>
      </c>
      <c r="F661" t="s">
        <v>394</v>
      </c>
      <c r="G661" t="s">
        <v>784</v>
      </c>
      <c r="H661">
        <v>0</v>
      </c>
      <c r="I661">
        <v>3</v>
      </c>
      <c r="J661">
        <v>5</v>
      </c>
      <c r="K661">
        <v>2</v>
      </c>
    </row>
    <row r="662" spans="1:11" x14ac:dyDescent="0.25">
      <c r="A662">
        <v>7</v>
      </c>
      <c r="B662" t="s">
        <v>343</v>
      </c>
      <c r="C662" t="s">
        <v>388</v>
      </c>
      <c r="D662">
        <v>13</v>
      </c>
      <c r="E662" t="s">
        <v>768</v>
      </c>
      <c r="F662" t="s">
        <v>394</v>
      </c>
      <c r="G662" t="s">
        <v>784</v>
      </c>
      <c r="H662">
        <v>0</v>
      </c>
      <c r="I662">
        <v>3</v>
      </c>
      <c r="J662">
        <v>5</v>
      </c>
      <c r="K662">
        <v>2</v>
      </c>
    </row>
    <row r="663" spans="1:11" x14ac:dyDescent="0.25">
      <c r="A663">
        <v>7</v>
      </c>
      <c r="B663" t="s">
        <v>343</v>
      </c>
      <c r="C663" t="s">
        <v>352</v>
      </c>
      <c r="D663">
        <v>16</v>
      </c>
      <c r="E663" t="s">
        <v>768</v>
      </c>
      <c r="F663" t="s">
        <v>394</v>
      </c>
      <c r="G663" t="s">
        <v>784</v>
      </c>
      <c r="H663">
        <v>0</v>
      </c>
      <c r="I663">
        <v>3</v>
      </c>
      <c r="J663">
        <v>5</v>
      </c>
      <c r="K663">
        <v>2</v>
      </c>
    </row>
    <row r="664" spans="1:11" x14ac:dyDescent="0.25">
      <c r="A664">
        <v>7</v>
      </c>
      <c r="B664" t="s">
        <v>343</v>
      </c>
      <c r="C664" t="s">
        <v>353</v>
      </c>
      <c r="D664">
        <v>17</v>
      </c>
      <c r="E664" t="s">
        <v>768</v>
      </c>
      <c r="F664" t="s">
        <v>394</v>
      </c>
      <c r="G664" t="s">
        <v>784</v>
      </c>
      <c r="H664">
        <v>0</v>
      </c>
      <c r="I664">
        <v>3</v>
      </c>
      <c r="J664">
        <v>5</v>
      </c>
      <c r="K664">
        <v>2</v>
      </c>
    </row>
    <row r="665" spans="1:11" x14ac:dyDescent="0.25">
      <c r="A665">
        <v>7</v>
      </c>
      <c r="B665" t="s">
        <v>343</v>
      </c>
      <c r="C665" t="s">
        <v>354</v>
      </c>
      <c r="D665">
        <v>18</v>
      </c>
      <c r="E665" t="s">
        <v>768</v>
      </c>
      <c r="F665" t="s">
        <v>394</v>
      </c>
      <c r="G665" t="s">
        <v>784</v>
      </c>
      <c r="H665">
        <v>0</v>
      </c>
      <c r="I665">
        <v>3</v>
      </c>
      <c r="J665">
        <v>5</v>
      </c>
      <c r="K665">
        <v>3</v>
      </c>
    </row>
    <row r="666" spans="1:11" x14ac:dyDescent="0.25">
      <c r="A666">
        <v>7</v>
      </c>
      <c r="B666" t="s">
        <v>343</v>
      </c>
      <c r="C666" t="s">
        <v>356</v>
      </c>
      <c r="D666">
        <v>22</v>
      </c>
      <c r="E666" t="s">
        <v>768</v>
      </c>
      <c r="F666" t="s">
        <v>394</v>
      </c>
      <c r="G666" t="s">
        <v>784</v>
      </c>
      <c r="H666">
        <v>0</v>
      </c>
      <c r="I666">
        <v>3</v>
      </c>
      <c r="J666">
        <v>5</v>
      </c>
      <c r="K666">
        <v>2</v>
      </c>
    </row>
    <row r="667" spans="1:11" x14ac:dyDescent="0.25">
      <c r="A667">
        <v>7</v>
      </c>
      <c r="B667" t="s">
        <v>343</v>
      </c>
      <c r="C667" t="s">
        <v>357</v>
      </c>
      <c r="D667">
        <v>23</v>
      </c>
      <c r="E667" t="s">
        <v>768</v>
      </c>
      <c r="F667" t="s">
        <v>394</v>
      </c>
      <c r="G667" t="s">
        <v>784</v>
      </c>
      <c r="H667">
        <v>0</v>
      </c>
      <c r="I667">
        <v>3</v>
      </c>
      <c r="J667">
        <v>5</v>
      </c>
      <c r="K667">
        <v>3</v>
      </c>
    </row>
    <row r="668" spans="1:11" x14ac:dyDescent="0.25">
      <c r="A668">
        <v>7</v>
      </c>
      <c r="B668" t="s">
        <v>343</v>
      </c>
      <c r="C668" t="s">
        <v>358</v>
      </c>
      <c r="D668">
        <v>24</v>
      </c>
      <c r="E668" t="s">
        <v>768</v>
      </c>
      <c r="F668" t="s">
        <v>394</v>
      </c>
      <c r="G668" t="s">
        <v>784</v>
      </c>
      <c r="H668">
        <v>0</v>
      </c>
      <c r="I668">
        <v>3</v>
      </c>
      <c r="J668">
        <v>5</v>
      </c>
      <c r="K668">
        <v>2</v>
      </c>
    </row>
    <row r="669" spans="1:11" x14ac:dyDescent="0.25">
      <c r="A669">
        <v>7</v>
      </c>
      <c r="B669" t="s">
        <v>343</v>
      </c>
      <c r="C669" t="s">
        <v>361</v>
      </c>
      <c r="D669">
        <v>28</v>
      </c>
      <c r="E669" t="s">
        <v>768</v>
      </c>
      <c r="F669" t="s">
        <v>394</v>
      </c>
      <c r="G669" t="s">
        <v>784</v>
      </c>
      <c r="H669">
        <v>0</v>
      </c>
      <c r="I669">
        <v>3</v>
      </c>
      <c r="J669">
        <v>5</v>
      </c>
      <c r="K669">
        <v>3</v>
      </c>
    </row>
    <row r="670" spans="1:11" x14ac:dyDescent="0.25">
      <c r="A670">
        <v>7</v>
      </c>
      <c r="B670" t="s">
        <v>343</v>
      </c>
      <c r="C670" t="s">
        <v>364</v>
      </c>
      <c r="D670">
        <v>32</v>
      </c>
      <c r="E670" t="s">
        <v>768</v>
      </c>
      <c r="F670" t="s">
        <v>394</v>
      </c>
      <c r="G670" t="s">
        <v>784</v>
      </c>
      <c r="H670">
        <v>0</v>
      </c>
      <c r="I670">
        <v>3</v>
      </c>
      <c r="J670">
        <v>5</v>
      </c>
      <c r="K670">
        <v>4</v>
      </c>
    </row>
    <row r="671" spans="1:11" x14ac:dyDescent="0.25">
      <c r="A671">
        <v>7</v>
      </c>
      <c r="B671" t="s">
        <v>343</v>
      </c>
      <c r="C671" t="s">
        <v>365</v>
      </c>
      <c r="D671">
        <v>33</v>
      </c>
      <c r="E671" t="s">
        <v>768</v>
      </c>
      <c r="F671" t="s">
        <v>394</v>
      </c>
      <c r="G671" t="s">
        <v>784</v>
      </c>
      <c r="H671">
        <v>0</v>
      </c>
      <c r="I671">
        <v>3</v>
      </c>
      <c r="J671">
        <v>5</v>
      </c>
      <c r="K671">
        <v>3</v>
      </c>
    </row>
    <row r="672" spans="1:11" x14ac:dyDescent="0.25">
      <c r="A672">
        <v>7</v>
      </c>
      <c r="B672" t="s">
        <v>343</v>
      </c>
      <c r="C672" t="s">
        <v>366</v>
      </c>
      <c r="D672">
        <v>34</v>
      </c>
      <c r="E672" t="s">
        <v>768</v>
      </c>
      <c r="F672" t="s">
        <v>394</v>
      </c>
      <c r="G672" t="s">
        <v>784</v>
      </c>
      <c r="H672">
        <v>0</v>
      </c>
      <c r="I672">
        <v>3</v>
      </c>
      <c r="J672">
        <v>5</v>
      </c>
      <c r="K672">
        <v>2</v>
      </c>
    </row>
    <row r="673" spans="1:11" x14ac:dyDescent="0.25">
      <c r="A673">
        <v>7</v>
      </c>
      <c r="B673" t="s">
        <v>343</v>
      </c>
      <c r="C673" t="s">
        <v>368</v>
      </c>
      <c r="D673">
        <v>37</v>
      </c>
      <c r="E673" t="s">
        <v>768</v>
      </c>
      <c r="F673" t="s">
        <v>394</v>
      </c>
      <c r="G673" t="s">
        <v>784</v>
      </c>
      <c r="H673">
        <v>0</v>
      </c>
      <c r="I673">
        <v>3</v>
      </c>
      <c r="J673">
        <v>5</v>
      </c>
      <c r="K673">
        <v>4</v>
      </c>
    </row>
    <row r="674" spans="1:11" x14ac:dyDescent="0.25">
      <c r="A674">
        <v>7</v>
      </c>
      <c r="B674" t="s">
        <v>343</v>
      </c>
      <c r="C674" t="s">
        <v>369</v>
      </c>
      <c r="D674">
        <v>38</v>
      </c>
      <c r="E674" t="s">
        <v>768</v>
      </c>
      <c r="F674" t="s">
        <v>394</v>
      </c>
      <c r="G674" t="s">
        <v>784</v>
      </c>
      <c r="H674">
        <v>0</v>
      </c>
      <c r="I674">
        <v>3</v>
      </c>
      <c r="J674">
        <v>5</v>
      </c>
      <c r="K674">
        <v>3</v>
      </c>
    </row>
    <row r="675" spans="1:11" x14ac:dyDescent="0.25">
      <c r="A675">
        <v>7</v>
      </c>
      <c r="B675" t="s">
        <v>343</v>
      </c>
      <c r="C675" t="s">
        <v>370</v>
      </c>
      <c r="D675">
        <v>39</v>
      </c>
      <c r="E675" t="s">
        <v>768</v>
      </c>
      <c r="F675" t="s">
        <v>394</v>
      </c>
      <c r="G675" t="s">
        <v>784</v>
      </c>
      <c r="H675">
        <v>0</v>
      </c>
      <c r="I675">
        <v>3</v>
      </c>
      <c r="J675">
        <v>5</v>
      </c>
      <c r="K675">
        <v>3</v>
      </c>
    </row>
    <row r="676" spans="1:11" x14ac:dyDescent="0.25">
      <c r="A676">
        <v>7</v>
      </c>
      <c r="B676" t="s">
        <v>343</v>
      </c>
      <c r="C676" t="s">
        <v>373</v>
      </c>
      <c r="D676">
        <v>43</v>
      </c>
      <c r="E676" t="s">
        <v>768</v>
      </c>
      <c r="F676" t="s">
        <v>394</v>
      </c>
      <c r="G676" t="s">
        <v>784</v>
      </c>
      <c r="H676">
        <v>0</v>
      </c>
      <c r="I676">
        <v>3</v>
      </c>
      <c r="J676">
        <v>5</v>
      </c>
      <c r="K676">
        <v>4</v>
      </c>
    </row>
    <row r="677" spans="1:11" x14ac:dyDescent="0.25">
      <c r="A677">
        <v>7</v>
      </c>
      <c r="B677" t="s">
        <v>343</v>
      </c>
      <c r="C677" t="s">
        <v>374</v>
      </c>
      <c r="D677">
        <v>44</v>
      </c>
      <c r="E677" t="s">
        <v>768</v>
      </c>
      <c r="F677" t="s">
        <v>394</v>
      </c>
      <c r="G677" t="s">
        <v>784</v>
      </c>
      <c r="H677">
        <v>0</v>
      </c>
      <c r="I677">
        <v>3</v>
      </c>
      <c r="J677">
        <v>5</v>
      </c>
      <c r="K677">
        <v>4</v>
      </c>
    </row>
    <row r="678" spans="1:11" x14ac:dyDescent="0.25">
      <c r="A678">
        <v>7</v>
      </c>
      <c r="B678" t="s">
        <v>343</v>
      </c>
      <c r="C678" t="s">
        <v>376</v>
      </c>
      <c r="D678">
        <v>48</v>
      </c>
      <c r="E678" t="s">
        <v>768</v>
      </c>
      <c r="F678" t="s">
        <v>394</v>
      </c>
      <c r="G678" t="s">
        <v>784</v>
      </c>
      <c r="H678">
        <v>0</v>
      </c>
      <c r="I678">
        <v>3</v>
      </c>
      <c r="J678">
        <v>5</v>
      </c>
      <c r="K678">
        <v>4</v>
      </c>
    </row>
    <row r="679" spans="1:11" x14ac:dyDescent="0.25">
      <c r="A679">
        <v>7</v>
      </c>
      <c r="B679" t="s">
        <v>343</v>
      </c>
      <c r="C679" t="s">
        <v>381</v>
      </c>
      <c r="D679">
        <v>54</v>
      </c>
      <c r="E679" t="s">
        <v>768</v>
      </c>
      <c r="F679" t="s">
        <v>394</v>
      </c>
      <c r="G679" t="s">
        <v>784</v>
      </c>
      <c r="H679">
        <v>0</v>
      </c>
      <c r="I679">
        <v>3</v>
      </c>
      <c r="J679">
        <v>5</v>
      </c>
      <c r="K679">
        <v>3</v>
      </c>
    </row>
    <row r="680" spans="1:11" x14ac:dyDescent="0.25">
      <c r="A680">
        <v>7</v>
      </c>
      <c r="B680" t="s">
        <v>343</v>
      </c>
      <c r="C680" t="s">
        <v>382</v>
      </c>
      <c r="D680">
        <v>55</v>
      </c>
      <c r="E680" t="s">
        <v>768</v>
      </c>
      <c r="F680" t="s">
        <v>394</v>
      </c>
      <c r="G680" t="s">
        <v>784</v>
      </c>
      <c r="H680">
        <v>0</v>
      </c>
      <c r="I680">
        <v>3</v>
      </c>
      <c r="J680">
        <v>5</v>
      </c>
      <c r="K680">
        <v>3</v>
      </c>
    </row>
    <row r="681" spans="1:11" x14ac:dyDescent="0.25">
      <c r="A681">
        <v>7</v>
      </c>
      <c r="B681" t="s">
        <v>343</v>
      </c>
      <c r="C681" t="s">
        <v>388</v>
      </c>
      <c r="D681">
        <v>13</v>
      </c>
      <c r="E681" t="s">
        <v>768</v>
      </c>
      <c r="F681" t="s">
        <v>395</v>
      </c>
      <c r="G681" t="s">
        <v>784</v>
      </c>
      <c r="H681">
        <v>0</v>
      </c>
      <c r="I681">
        <v>3</v>
      </c>
      <c r="J681">
        <v>5</v>
      </c>
      <c r="K681">
        <v>2</v>
      </c>
    </row>
    <row r="682" spans="1:11" x14ac:dyDescent="0.25">
      <c r="A682">
        <v>7</v>
      </c>
      <c r="B682" t="s">
        <v>343</v>
      </c>
      <c r="C682" t="s">
        <v>354</v>
      </c>
      <c r="D682">
        <v>18</v>
      </c>
      <c r="E682" t="s">
        <v>768</v>
      </c>
      <c r="F682" t="s">
        <v>395</v>
      </c>
      <c r="G682" t="s">
        <v>784</v>
      </c>
      <c r="H682">
        <v>0</v>
      </c>
      <c r="I682">
        <v>3</v>
      </c>
      <c r="J682">
        <v>5</v>
      </c>
      <c r="K682">
        <v>4</v>
      </c>
    </row>
    <row r="683" spans="1:11" x14ac:dyDescent="0.25">
      <c r="A683">
        <v>7</v>
      </c>
      <c r="B683" t="s">
        <v>343</v>
      </c>
      <c r="C683" t="s">
        <v>362</v>
      </c>
      <c r="D683">
        <v>29</v>
      </c>
      <c r="E683" t="s">
        <v>768</v>
      </c>
      <c r="F683" t="s">
        <v>395</v>
      </c>
      <c r="G683" t="s">
        <v>784</v>
      </c>
      <c r="H683">
        <v>0</v>
      </c>
      <c r="I683">
        <v>3</v>
      </c>
      <c r="J683">
        <v>5</v>
      </c>
      <c r="K683">
        <v>4</v>
      </c>
    </row>
    <row r="684" spans="1:11" x14ac:dyDescent="0.25">
      <c r="A684">
        <v>7</v>
      </c>
      <c r="B684" t="s">
        <v>343</v>
      </c>
      <c r="C684" t="s">
        <v>366</v>
      </c>
      <c r="D684">
        <v>34</v>
      </c>
      <c r="E684" t="s">
        <v>768</v>
      </c>
      <c r="F684" t="s">
        <v>395</v>
      </c>
      <c r="G684" t="s">
        <v>784</v>
      </c>
      <c r="H684">
        <v>0</v>
      </c>
      <c r="I684">
        <v>3</v>
      </c>
      <c r="J684">
        <v>5</v>
      </c>
      <c r="K684">
        <v>4</v>
      </c>
    </row>
    <row r="685" spans="1:11" x14ac:dyDescent="0.25">
      <c r="A685">
        <v>7</v>
      </c>
      <c r="B685" t="s">
        <v>343</v>
      </c>
      <c r="C685" t="s">
        <v>367</v>
      </c>
      <c r="D685">
        <v>35</v>
      </c>
      <c r="E685" t="s">
        <v>768</v>
      </c>
      <c r="F685" t="s">
        <v>395</v>
      </c>
      <c r="G685" t="s">
        <v>784</v>
      </c>
      <c r="H685">
        <v>0</v>
      </c>
      <c r="I685">
        <v>3</v>
      </c>
      <c r="J685">
        <v>5</v>
      </c>
      <c r="K685">
        <v>3</v>
      </c>
    </row>
    <row r="686" spans="1:11" x14ac:dyDescent="0.25">
      <c r="A686">
        <v>7</v>
      </c>
      <c r="B686" t="s">
        <v>343</v>
      </c>
      <c r="C686" t="s">
        <v>370</v>
      </c>
      <c r="D686">
        <v>39</v>
      </c>
      <c r="E686" t="s">
        <v>768</v>
      </c>
      <c r="F686" t="s">
        <v>395</v>
      </c>
      <c r="G686" t="s">
        <v>784</v>
      </c>
      <c r="H686">
        <v>0</v>
      </c>
      <c r="I686">
        <v>3</v>
      </c>
      <c r="J686">
        <v>5</v>
      </c>
      <c r="K686">
        <v>3</v>
      </c>
    </row>
    <row r="687" spans="1:11" x14ac:dyDescent="0.25">
      <c r="A687">
        <v>7</v>
      </c>
      <c r="B687" t="s">
        <v>343</v>
      </c>
      <c r="C687" t="s">
        <v>371</v>
      </c>
      <c r="D687">
        <v>40</v>
      </c>
      <c r="E687" t="s">
        <v>768</v>
      </c>
      <c r="F687" t="s">
        <v>395</v>
      </c>
      <c r="G687" t="s">
        <v>784</v>
      </c>
      <c r="H687">
        <v>0</v>
      </c>
      <c r="I687">
        <v>3</v>
      </c>
      <c r="J687">
        <v>5</v>
      </c>
      <c r="K687">
        <v>3</v>
      </c>
    </row>
    <row r="688" spans="1:11" x14ac:dyDescent="0.25">
      <c r="A688">
        <v>7</v>
      </c>
      <c r="B688" t="s">
        <v>343</v>
      </c>
      <c r="C688" t="s">
        <v>374</v>
      </c>
      <c r="D688">
        <v>44</v>
      </c>
      <c r="E688" t="s">
        <v>768</v>
      </c>
      <c r="F688" t="s">
        <v>395</v>
      </c>
      <c r="G688" t="s">
        <v>784</v>
      </c>
      <c r="H688">
        <v>0</v>
      </c>
      <c r="I688">
        <v>3</v>
      </c>
      <c r="J688">
        <v>5</v>
      </c>
      <c r="K688">
        <v>2</v>
      </c>
    </row>
    <row r="689" spans="1:11" x14ac:dyDescent="0.25">
      <c r="A689">
        <v>7</v>
      </c>
      <c r="B689" t="s">
        <v>343</v>
      </c>
      <c r="C689" t="s">
        <v>375</v>
      </c>
      <c r="D689">
        <v>45</v>
      </c>
      <c r="E689" t="s">
        <v>768</v>
      </c>
      <c r="F689" t="s">
        <v>395</v>
      </c>
      <c r="G689" t="s">
        <v>784</v>
      </c>
      <c r="H689">
        <v>0</v>
      </c>
      <c r="I689">
        <v>3</v>
      </c>
      <c r="J689">
        <v>5</v>
      </c>
      <c r="K689">
        <v>3</v>
      </c>
    </row>
    <row r="690" spans="1:11" x14ac:dyDescent="0.25">
      <c r="A690">
        <v>7</v>
      </c>
      <c r="B690" t="s">
        <v>343</v>
      </c>
      <c r="C690" t="s">
        <v>378</v>
      </c>
      <c r="D690">
        <v>50</v>
      </c>
      <c r="E690" t="s">
        <v>768</v>
      </c>
      <c r="F690" t="s">
        <v>395</v>
      </c>
      <c r="G690" t="s">
        <v>784</v>
      </c>
      <c r="H690">
        <v>0</v>
      </c>
      <c r="I690">
        <v>3</v>
      </c>
      <c r="J690">
        <v>5</v>
      </c>
      <c r="K690">
        <v>3</v>
      </c>
    </row>
    <row r="691" spans="1:11" x14ac:dyDescent="0.25">
      <c r="A691">
        <v>7</v>
      </c>
      <c r="B691" t="s">
        <v>343</v>
      </c>
      <c r="C691" t="s">
        <v>379</v>
      </c>
      <c r="D691">
        <v>51</v>
      </c>
      <c r="E691" t="s">
        <v>768</v>
      </c>
      <c r="F691" t="s">
        <v>395</v>
      </c>
      <c r="G691" t="s">
        <v>784</v>
      </c>
      <c r="H691">
        <v>0</v>
      </c>
      <c r="I691">
        <v>3</v>
      </c>
      <c r="J691">
        <v>5</v>
      </c>
      <c r="K691">
        <v>2</v>
      </c>
    </row>
    <row r="692" spans="1:11" x14ac:dyDescent="0.25">
      <c r="A692">
        <v>7</v>
      </c>
      <c r="B692" t="s">
        <v>343</v>
      </c>
      <c r="C692" t="s">
        <v>383</v>
      </c>
      <c r="D692">
        <v>56</v>
      </c>
      <c r="E692" t="s">
        <v>768</v>
      </c>
      <c r="F692" t="s">
        <v>395</v>
      </c>
      <c r="G692" t="s">
        <v>784</v>
      </c>
      <c r="H692">
        <v>0</v>
      </c>
      <c r="I692">
        <v>3</v>
      </c>
      <c r="J692">
        <v>5</v>
      </c>
      <c r="K692">
        <v>2</v>
      </c>
    </row>
    <row r="693" spans="1:11" x14ac:dyDescent="0.25">
      <c r="A693">
        <v>7</v>
      </c>
      <c r="B693" t="s">
        <v>343</v>
      </c>
      <c r="C693" t="s">
        <v>386</v>
      </c>
      <c r="D693">
        <v>60</v>
      </c>
      <c r="E693" t="s">
        <v>768</v>
      </c>
      <c r="F693" t="s">
        <v>395</v>
      </c>
      <c r="G693" t="s">
        <v>784</v>
      </c>
      <c r="H693">
        <v>0</v>
      </c>
      <c r="I693">
        <v>3</v>
      </c>
      <c r="J693">
        <v>5</v>
      </c>
      <c r="K693">
        <v>4</v>
      </c>
    </row>
    <row r="694" spans="1:11" x14ac:dyDescent="0.25">
      <c r="A694">
        <v>7</v>
      </c>
      <c r="B694" t="s">
        <v>343</v>
      </c>
      <c r="C694" t="s">
        <v>390</v>
      </c>
      <c r="D694">
        <v>61</v>
      </c>
      <c r="E694" t="s">
        <v>768</v>
      </c>
      <c r="F694" t="s">
        <v>395</v>
      </c>
      <c r="G694" t="s">
        <v>784</v>
      </c>
      <c r="H694">
        <v>0</v>
      </c>
      <c r="I694">
        <v>3</v>
      </c>
      <c r="J694">
        <v>5</v>
      </c>
      <c r="K694">
        <v>2</v>
      </c>
    </row>
    <row r="695" spans="1:11" x14ac:dyDescent="0.25">
      <c r="A695">
        <v>7</v>
      </c>
      <c r="B695" t="s">
        <v>343</v>
      </c>
      <c r="C695" t="s">
        <v>344</v>
      </c>
      <c r="D695">
        <v>6</v>
      </c>
      <c r="E695" t="s">
        <v>31</v>
      </c>
      <c r="F695" t="s">
        <v>396</v>
      </c>
      <c r="G695" t="s">
        <v>784</v>
      </c>
      <c r="H695">
        <v>0</v>
      </c>
      <c r="I695">
        <v>3</v>
      </c>
      <c r="J695">
        <v>5</v>
      </c>
      <c r="K695">
        <v>5</v>
      </c>
    </row>
    <row r="696" spans="1:11" x14ac:dyDescent="0.25">
      <c r="A696">
        <v>7</v>
      </c>
      <c r="B696" t="s">
        <v>343</v>
      </c>
      <c r="C696" t="s">
        <v>347</v>
      </c>
      <c r="D696">
        <v>7</v>
      </c>
      <c r="E696" t="s">
        <v>31</v>
      </c>
      <c r="F696" t="s">
        <v>396</v>
      </c>
      <c r="G696" t="s">
        <v>784</v>
      </c>
      <c r="H696">
        <v>0</v>
      </c>
      <c r="I696">
        <v>3</v>
      </c>
      <c r="J696">
        <v>5</v>
      </c>
      <c r="K696">
        <v>5</v>
      </c>
    </row>
    <row r="697" spans="1:11" x14ac:dyDescent="0.25">
      <c r="A697">
        <v>7</v>
      </c>
      <c r="B697" t="s">
        <v>343</v>
      </c>
      <c r="C697" t="s">
        <v>348</v>
      </c>
      <c r="D697">
        <v>8</v>
      </c>
      <c r="E697" t="s">
        <v>31</v>
      </c>
      <c r="F697" t="s">
        <v>396</v>
      </c>
      <c r="G697" t="s">
        <v>784</v>
      </c>
      <c r="H697">
        <v>0</v>
      </c>
      <c r="I697">
        <v>3</v>
      </c>
      <c r="J697">
        <v>5</v>
      </c>
      <c r="K697">
        <v>5</v>
      </c>
    </row>
    <row r="698" spans="1:11" x14ac:dyDescent="0.25">
      <c r="A698">
        <v>7</v>
      </c>
      <c r="B698" t="s">
        <v>343</v>
      </c>
      <c r="C698" t="s">
        <v>349</v>
      </c>
      <c r="D698">
        <v>9</v>
      </c>
      <c r="E698" t="s">
        <v>31</v>
      </c>
      <c r="F698" t="s">
        <v>396</v>
      </c>
      <c r="G698" t="s">
        <v>784</v>
      </c>
      <c r="H698">
        <v>0</v>
      </c>
      <c r="I698">
        <v>3</v>
      </c>
      <c r="J698">
        <v>5</v>
      </c>
      <c r="K698">
        <v>2</v>
      </c>
    </row>
    <row r="699" spans="1:11" x14ac:dyDescent="0.25">
      <c r="A699">
        <v>7</v>
      </c>
      <c r="B699" t="s">
        <v>343</v>
      </c>
      <c r="C699" t="s">
        <v>350</v>
      </c>
      <c r="D699">
        <v>11</v>
      </c>
      <c r="E699" t="s">
        <v>31</v>
      </c>
      <c r="F699" t="s">
        <v>396</v>
      </c>
      <c r="G699" t="s">
        <v>784</v>
      </c>
      <c r="H699">
        <v>0</v>
      </c>
      <c r="I699">
        <v>3</v>
      </c>
      <c r="J699">
        <v>5</v>
      </c>
      <c r="K699">
        <v>5</v>
      </c>
    </row>
    <row r="700" spans="1:11" x14ac:dyDescent="0.25">
      <c r="A700">
        <v>7</v>
      </c>
      <c r="B700" t="s">
        <v>343</v>
      </c>
      <c r="C700" t="s">
        <v>351</v>
      </c>
      <c r="D700">
        <v>12</v>
      </c>
      <c r="E700" t="s">
        <v>31</v>
      </c>
      <c r="F700" t="s">
        <v>396</v>
      </c>
      <c r="G700" t="s">
        <v>784</v>
      </c>
      <c r="H700">
        <v>0</v>
      </c>
      <c r="I700">
        <v>3</v>
      </c>
      <c r="J700">
        <v>5</v>
      </c>
      <c r="K700">
        <v>5</v>
      </c>
    </row>
    <row r="701" spans="1:11" x14ac:dyDescent="0.25">
      <c r="A701">
        <v>7</v>
      </c>
      <c r="B701" t="s">
        <v>343</v>
      </c>
      <c r="C701" t="s">
        <v>388</v>
      </c>
      <c r="D701">
        <v>13</v>
      </c>
      <c r="E701" t="s">
        <v>31</v>
      </c>
      <c r="F701" t="s">
        <v>396</v>
      </c>
      <c r="G701" t="s">
        <v>784</v>
      </c>
      <c r="H701">
        <v>0</v>
      </c>
      <c r="I701">
        <v>3</v>
      </c>
      <c r="J701">
        <v>5</v>
      </c>
      <c r="K701">
        <v>5</v>
      </c>
    </row>
    <row r="702" spans="1:11" x14ac:dyDescent="0.25">
      <c r="A702">
        <v>7</v>
      </c>
      <c r="B702" t="s">
        <v>343</v>
      </c>
      <c r="C702" t="s">
        <v>389</v>
      </c>
      <c r="D702">
        <v>14</v>
      </c>
      <c r="E702" t="s">
        <v>31</v>
      </c>
      <c r="F702" t="s">
        <v>396</v>
      </c>
      <c r="G702" t="s">
        <v>784</v>
      </c>
      <c r="H702">
        <v>0</v>
      </c>
      <c r="I702">
        <v>3</v>
      </c>
      <c r="J702">
        <v>5</v>
      </c>
      <c r="K702">
        <v>2</v>
      </c>
    </row>
    <row r="703" spans="1:11" x14ac:dyDescent="0.25">
      <c r="A703">
        <v>7</v>
      </c>
      <c r="B703" t="s">
        <v>343</v>
      </c>
      <c r="C703" t="s">
        <v>352</v>
      </c>
      <c r="D703">
        <v>16</v>
      </c>
      <c r="E703" t="s">
        <v>31</v>
      </c>
      <c r="F703" t="s">
        <v>396</v>
      </c>
      <c r="G703" t="s">
        <v>784</v>
      </c>
      <c r="H703">
        <v>0</v>
      </c>
      <c r="I703">
        <v>3</v>
      </c>
      <c r="J703">
        <v>5</v>
      </c>
      <c r="K703">
        <v>5</v>
      </c>
    </row>
    <row r="704" spans="1:11" x14ac:dyDescent="0.25">
      <c r="A704">
        <v>7</v>
      </c>
      <c r="B704" t="s">
        <v>343</v>
      </c>
      <c r="C704" t="s">
        <v>353</v>
      </c>
      <c r="D704">
        <v>17</v>
      </c>
      <c r="E704" t="s">
        <v>31</v>
      </c>
      <c r="F704" t="s">
        <v>396</v>
      </c>
      <c r="G704" t="s">
        <v>784</v>
      </c>
      <c r="H704">
        <v>0</v>
      </c>
      <c r="I704">
        <v>3</v>
      </c>
      <c r="J704">
        <v>5</v>
      </c>
      <c r="K704">
        <v>5</v>
      </c>
    </row>
    <row r="705" spans="1:11" x14ac:dyDescent="0.25">
      <c r="A705">
        <v>7</v>
      </c>
      <c r="B705" t="s">
        <v>343</v>
      </c>
      <c r="C705" t="s">
        <v>354</v>
      </c>
      <c r="D705">
        <v>18</v>
      </c>
      <c r="E705" t="s">
        <v>31</v>
      </c>
      <c r="F705" t="s">
        <v>396</v>
      </c>
      <c r="G705" t="s">
        <v>784</v>
      </c>
      <c r="H705">
        <v>0</v>
      </c>
      <c r="I705">
        <v>3</v>
      </c>
      <c r="J705">
        <v>5</v>
      </c>
      <c r="K705">
        <v>5</v>
      </c>
    </row>
    <row r="706" spans="1:11" x14ac:dyDescent="0.25">
      <c r="A706">
        <v>7</v>
      </c>
      <c r="B706" t="s">
        <v>343</v>
      </c>
      <c r="C706" t="s">
        <v>355</v>
      </c>
      <c r="D706">
        <v>19</v>
      </c>
      <c r="E706" t="s">
        <v>31</v>
      </c>
      <c r="F706" t="s">
        <v>396</v>
      </c>
      <c r="G706" t="s">
        <v>784</v>
      </c>
      <c r="H706">
        <v>0</v>
      </c>
      <c r="I706">
        <v>3</v>
      </c>
      <c r="J706">
        <v>5</v>
      </c>
      <c r="K706">
        <v>2</v>
      </c>
    </row>
    <row r="707" spans="1:11" x14ac:dyDescent="0.25">
      <c r="A707">
        <v>7</v>
      </c>
      <c r="B707" t="s">
        <v>343</v>
      </c>
      <c r="C707" t="s">
        <v>356</v>
      </c>
      <c r="D707">
        <v>22</v>
      </c>
      <c r="E707" t="s">
        <v>31</v>
      </c>
      <c r="F707" t="s">
        <v>396</v>
      </c>
      <c r="G707" t="s">
        <v>784</v>
      </c>
      <c r="H707">
        <v>0</v>
      </c>
      <c r="I707">
        <v>3</v>
      </c>
      <c r="J707">
        <v>5</v>
      </c>
      <c r="K707">
        <v>5</v>
      </c>
    </row>
    <row r="708" spans="1:11" x14ac:dyDescent="0.25">
      <c r="A708">
        <v>7</v>
      </c>
      <c r="B708" t="s">
        <v>343</v>
      </c>
      <c r="C708" t="s">
        <v>357</v>
      </c>
      <c r="D708">
        <v>23</v>
      </c>
      <c r="E708" t="s">
        <v>31</v>
      </c>
      <c r="F708" t="s">
        <v>396</v>
      </c>
      <c r="G708" t="s">
        <v>784</v>
      </c>
      <c r="H708">
        <v>0</v>
      </c>
      <c r="I708">
        <v>3</v>
      </c>
      <c r="J708">
        <v>5</v>
      </c>
      <c r="K708">
        <v>5</v>
      </c>
    </row>
    <row r="709" spans="1:11" x14ac:dyDescent="0.25">
      <c r="A709">
        <v>7</v>
      </c>
      <c r="B709" t="s">
        <v>343</v>
      </c>
      <c r="C709" t="s">
        <v>358</v>
      </c>
      <c r="D709">
        <v>24</v>
      </c>
      <c r="E709" t="s">
        <v>31</v>
      </c>
      <c r="F709" t="s">
        <v>396</v>
      </c>
      <c r="G709" t="s">
        <v>784</v>
      </c>
      <c r="H709">
        <v>0</v>
      </c>
      <c r="I709">
        <v>3</v>
      </c>
      <c r="J709">
        <v>5</v>
      </c>
      <c r="K709">
        <v>5</v>
      </c>
    </row>
    <row r="710" spans="1:11" x14ac:dyDescent="0.25">
      <c r="A710">
        <v>7</v>
      </c>
      <c r="B710" t="s">
        <v>343</v>
      </c>
      <c r="C710" t="s">
        <v>359</v>
      </c>
      <c r="D710">
        <v>25</v>
      </c>
      <c r="E710" t="s">
        <v>31</v>
      </c>
      <c r="F710" t="s">
        <v>396</v>
      </c>
      <c r="G710" t="s">
        <v>784</v>
      </c>
      <c r="H710">
        <v>0</v>
      </c>
      <c r="I710">
        <v>3</v>
      </c>
      <c r="J710">
        <v>5</v>
      </c>
      <c r="K710">
        <v>2</v>
      </c>
    </row>
    <row r="711" spans="1:11" x14ac:dyDescent="0.25">
      <c r="A711">
        <v>7</v>
      </c>
      <c r="B711" t="s">
        <v>343</v>
      </c>
      <c r="C711" t="s">
        <v>360</v>
      </c>
      <c r="D711">
        <v>27</v>
      </c>
      <c r="E711" t="s">
        <v>31</v>
      </c>
      <c r="F711" t="s">
        <v>396</v>
      </c>
      <c r="G711" t="s">
        <v>784</v>
      </c>
      <c r="H711">
        <v>0</v>
      </c>
      <c r="I711">
        <v>3</v>
      </c>
      <c r="J711">
        <v>5</v>
      </c>
      <c r="K711">
        <v>5</v>
      </c>
    </row>
    <row r="712" spans="1:11" x14ac:dyDescent="0.25">
      <c r="A712">
        <v>7</v>
      </c>
      <c r="B712" t="s">
        <v>343</v>
      </c>
      <c r="C712" t="s">
        <v>361</v>
      </c>
      <c r="D712">
        <v>28</v>
      </c>
      <c r="E712" t="s">
        <v>31</v>
      </c>
      <c r="F712" t="s">
        <v>396</v>
      </c>
      <c r="G712" t="s">
        <v>784</v>
      </c>
      <c r="H712">
        <v>0</v>
      </c>
      <c r="I712">
        <v>3</v>
      </c>
      <c r="J712">
        <v>5</v>
      </c>
      <c r="K712">
        <v>5</v>
      </c>
    </row>
    <row r="713" spans="1:11" x14ac:dyDescent="0.25">
      <c r="A713">
        <v>7</v>
      </c>
      <c r="B713" t="s">
        <v>343</v>
      </c>
      <c r="C713" t="s">
        <v>362</v>
      </c>
      <c r="D713">
        <v>29</v>
      </c>
      <c r="E713" t="s">
        <v>31</v>
      </c>
      <c r="F713" t="s">
        <v>396</v>
      </c>
      <c r="G713" t="s">
        <v>784</v>
      </c>
      <c r="H713">
        <v>0</v>
      </c>
      <c r="I713">
        <v>3</v>
      </c>
      <c r="J713">
        <v>5</v>
      </c>
      <c r="K713">
        <v>5</v>
      </c>
    </row>
    <row r="714" spans="1:11" x14ac:dyDescent="0.25">
      <c r="A714">
        <v>7</v>
      </c>
      <c r="B714" t="s">
        <v>343</v>
      </c>
      <c r="C714" t="s">
        <v>363</v>
      </c>
      <c r="D714">
        <v>30</v>
      </c>
      <c r="E714" t="s">
        <v>31</v>
      </c>
      <c r="F714" t="s">
        <v>396</v>
      </c>
      <c r="G714" t="s">
        <v>784</v>
      </c>
      <c r="H714">
        <v>0</v>
      </c>
      <c r="I714">
        <v>3</v>
      </c>
      <c r="J714">
        <v>5</v>
      </c>
      <c r="K714">
        <v>2</v>
      </c>
    </row>
    <row r="715" spans="1:11" x14ac:dyDescent="0.25">
      <c r="A715">
        <v>7</v>
      </c>
      <c r="B715" t="s">
        <v>343</v>
      </c>
      <c r="C715" t="s">
        <v>364</v>
      </c>
      <c r="D715">
        <v>32</v>
      </c>
      <c r="E715" t="s">
        <v>31</v>
      </c>
      <c r="F715" t="s">
        <v>396</v>
      </c>
      <c r="G715" t="s">
        <v>784</v>
      </c>
      <c r="H715">
        <v>0</v>
      </c>
      <c r="I715">
        <v>3</v>
      </c>
      <c r="J715">
        <v>5</v>
      </c>
      <c r="K715">
        <v>4</v>
      </c>
    </row>
    <row r="716" spans="1:11" x14ac:dyDescent="0.25">
      <c r="A716">
        <v>7</v>
      </c>
      <c r="B716" t="s">
        <v>343</v>
      </c>
      <c r="C716" t="s">
        <v>365</v>
      </c>
      <c r="D716">
        <v>33</v>
      </c>
      <c r="E716" t="s">
        <v>31</v>
      </c>
      <c r="F716" t="s">
        <v>396</v>
      </c>
      <c r="G716" t="s">
        <v>784</v>
      </c>
      <c r="H716">
        <v>0</v>
      </c>
      <c r="I716">
        <v>3</v>
      </c>
      <c r="J716">
        <v>5</v>
      </c>
      <c r="K716">
        <v>4</v>
      </c>
    </row>
    <row r="717" spans="1:11" x14ac:dyDescent="0.25">
      <c r="A717">
        <v>7</v>
      </c>
      <c r="B717" t="s">
        <v>343</v>
      </c>
      <c r="C717" t="s">
        <v>366</v>
      </c>
      <c r="D717">
        <v>34</v>
      </c>
      <c r="E717" t="s">
        <v>31</v>
      </c>
      <c r="F717" t="s">
        <v>396</v>
      </c>
      <c r="G717" t="s">
        <v>784</v>
      </c>
      <c r="H717">
        <v>0</v>
      </c>
      <c r="I717">
        <v>3</v>
      </c>
      <c r="J717">
        <v>5</v>
      </c>
      <c r="K717">
        <v>3</v>
      </c>
    </row>
    <row r="718" spans="1:11" x14ac:dyDescent="0.25">
      <c r="A718">
        <v>7</v>
      </c>
      <c r="B718" t="s">
        <v>343</v>
      </c>
      <c r="C718" t="s">
        <v>367</v>
      </c>
      <c r="D718">
        <v>35</v>
      </c>
      <c r="E718" t="s">
        <v>31</v>
      </c>
      <c r="F718" t="s">
        <v>396</v>
      </c>
      <c r="G718" t="s">
        <v>784</v>
      </c>
      <c r="H718">
        <v>0</v>
      </c>
      <c r="I718">
        <v>3</v>
      </c>
      <c r="J718">
        <v>5</v>
      </c>
      <c r="K718">
        <v>2</v>
      </c>
    </row>
    <row r="719" spans="1:11" x14ac:dyDescent="0.25">
      <c r="A719">
        <v>7</v>
      </c>
      <c r="B719" t="s">
        <v>343</v>
      </c>
      <c r="C719" t="s">
        <v>368</v>
      </c>
      <c r="D719">
        <v>37</v>
      </c>
      <c r="E719" t="s">
        <v>31</v>
      </c>
      <c r="F719" t="s">
        <v>396</v>
      </c>
      <c r="G719" t="s">
        <v>784</v>
      </c>
      <c r="H719">
        <v>0</v>
      </c>
      <c r="I719">
        <v>3</v>
      </c>
      <c r="J719">
        <v>5</v>
      </c>
      <c r="K719">
        <v>4</v>
      </c>
    </row>
    <row r="720" spans="1:11" x14ac:dyDescent="0.25">
      <c r="A720">
        <v>7</v>
      </c>
      <c r="B720" t="s">
        <v>343</v>
      </c>
      <c r="C720" t="s">
        <v>369</v>
      </c>
      <c r="D720">
        <v>38</v>
      </c>
      <c r="E720" t="s">
        <v>31</v>
      </c>
      <c r="F720" t="s">
        <v>396</v>
      </c>
      <c r="G720" t="s">
        <v>784</v>
      </c>
      <c r="H720">
        <v>0</v>
      </c>
      <c r="I720">
        <v>3</v>
      </c>
      <c r="J720">
        <v>5</v>
      </c>
      <c r="K720">
        <v>4</v>
      </c>
    </row>
    <row r="721" spans="1:11" x14ac:dyDescent="0.25">
      <c r="A721">
        <v>7</v>
      </c>
      <c r="B721" t="s">
        <v>343</v>
      </c>
      <c r="C721" t="s">
        <v>370</v>
      </c>
      <c r="D721">
        <v>39</v>
      </c>
      <c r="E721" t="s">
        <v>31</v>
      </c>
      <c r="F721" t="s">
        <v>396</v>
      </c>
      <c r="G721" t="s">
        <v>784</v>
      </c>
      <c r="H721">
        <v>0</v>
      </c>
      <c r="I721">
        <v>3</v>
      </c>
      <c r="J721">
        <v>5</v>
      </c>
      <c r="K721">
        <v>3</v>
      </c>
    </row>
    <row r="722" spans="1:11" x14ac:dyDescent="0.25">
      <c r="A722">
        <v>7</v>
      </c>
      <c r="B722" t="s">
        <v>343</v>
      </c>
      <c r="C722" t="s">
        <v>371</v>
      </c>
      <c r="D722">
        <v>40</v>
      </c>
      <c r="E722" t="s">
        <v>31</v>
      </c>
      <c r="F722" t="s">
        <v>396</v>
      </c>
      <c r="G722" t="s">
        <v>784</v>
      </c>
      <c r="H722">
        <v>0</v>
      </c>
      <c r="I722">
        <v>3</v>
      </c>
      <c r="J722">
        <v>5</v>
      </c>
      <c r="K722">
        <v>2</v>
      </c>
    </row>
    <row r="723" spans="1:11" x14ac:dyDescent="0.25">
      <c r="A723">
        <v>7</v>
      </c>
      <c r="B723" t="s">
        <v>343</v>
      </c>
      <c r="C723" t="s">
        <v>372</v>
      </c>
      <c r="D723">
        <v>42</v>
      </c>
      <c r="E723" t="s">
        <v>31</v>
      </c>
      <c r="F723" t="s">
        <v>396</v>
      </c>
      <c r="G723" t="s">
        <v>784</v>
      </c>
      <c r="H723">
        <v>0</v>
      </c>
      <c r="I723">
        <v>3</v>
      </c>
      <c r="J723">
        <v>5</v>
      </c>
      <c r="K723">
        <v>4</v>
      </c>
    </row>
    <row r="724" spans="1:11" x14ac:dyDescent="0.25">
      <c r="A724">
        <v>7</v>
      </c>
      <c r="B724" t="s">
        <v>343</v>
      </c>
      <c r="C724" t="s">
        <v>373</v>
      </c>
      <c r="D724">
        <v>43</v>
      </c>
      <c r="E724" t="s">
        <v>31</v>
      </c>
      <c r="F724" t="s">
        <v>396</v>
      </c>
      <c r="G724" t="s">
        <v>784</v>
      </c>
      <c r="H724">
        <v>0</v>
      </c>
      <c r="I724">
        <v>3</v>
      </c>
      <c r="J724">
        <v>5</v>
      </c>
      <c r="K724">
        <v>4</v>
      </c>
    </row>
    <row r="725" spans="1:11" x14ac:dyDescent="0.25">
      <c r="A725">
        <v>7</v>
      </c>
      <c r="B725" t="s">
        <v>343</v>
      </c>
      <c r="C725" t="s">
        <v>374</v>
      </c>
      <c r="D725">
        <v>44</v>
      </c>
      <c r="E725" t="s">
        <v>31</v>
      </c>
      <c r="F725" t="s">
        <v>396</v>
      </c>
      <c r="G725" t="s">
        <v>784</v>
      </c>
      <c r="H725">
        <v>0</v>
      </c>
      <c r="I725">
        <v>3</v>
      </c>
      <c r="J725">
        <v>5</v>
      </c>
      <c r="K725">
        <v>2</v>
      </c>
    </row>
    <row r="726" spans="1:11" x14ac:dyDescent="0.25">
      <c r="A726">
        <v>7</v>
      </c>
      <c r="B726" t="s">
        <v>343</v>
      </c>
      <c r="C726" t="s">
        <v>375</v>
      </c>
      <c r="D726">
        <v>45</v>
      </c>
      <c r="E726" t="s">
        <v>31</v>
      </c>
      <c r="F726" t="s">
        <v>396</v>
      </c>
      <c r="G726" t="s">
        <v>784</v>
      </c>
      <c r="H726">
        <v>0</v>
      </c>
      <c r="I726">
        <v>3</v>
      </c>
      <c r="J726">
        <v>5</v>
      </c>
      <c r="K726">
        <v>2</v>
      </c>
    </row>
    <row r="727" spans="1:11" x14ac:dyDescent="0.25">
      <c r="A727">
        <v>7</v>
      </c>
      <c r="B727" t="s">
        <v>343</v>
      </c>
      <c r="C727" t="s">
        <v>376</v>
      </c>
      <c r="D727">
        <v>48</v>
      </c>
      <c r="E727" t="s">
        <v>31</v>
      </c>
      <c r="F727" t="s">
        <v>396</v>
      </c>
      <c r="G727" t="s">
        <v>784</v>
      </c>
      <c r="H727">
        <v>0</v>
      </c>
      <c r="I727">
        <v>3</v>
      </c>
      <c r="J727">
        <v>5</v>
      </c>
      <c r="K727">
        <v>4</v>
      </c>
    </row>
    <row r="728" spans="1:11" x14ac:dyDescent="0.25">
      <c r="A728">
        <v>7</v>
      </c>
      <c r="B728" t="s">
        <v>343</v>
      </c>
      <c r="C728" t="s">
        <v>377</v>
      </c>
      <c r="D728">
        <v>49</v>
      </c>
      <c r="E728" t="s">
        <v>31</v>
      </c>
      <c r="F728" t="s">
        <v>396</v>
      </c>
      <c r="G728" t="s">
        <v>784</v>
      </c>
      <c r="H728">
        <v>0</v>
      </c>
      <c r="I728">
        <v>3</v>
      </c>
      <c r="J728">
        <v>5</v>
      </c>
      <c r="K728">
        <v>4</v>
      </c>
    </row>
    <row r="729" spans="1:11" x14ac:dyDescent="0.25">
      <c r="A729">
        <v>7</v>
      </c>
      <c r="B729" t="s">
        <v>343</v>
      </c>
      <c r="C729" t="s">
        <v>378</v>
      </c>
      <c r="D729">
        <v>50</v>
      </c>
      <c r="E729" t="s">
        <v>31</v>
      </c>
      <c r="F729" t="s">
        <v>396</v>
      </c>
      <c r="G729" t="s">
        <v>784</v>
      </c>
      <c r="H729">
        <v>0</v>
      </c>
      <c r="I729">
        <v>3</v>
      </c>
      <c r="J729">
        <v>5</v>
      </c>
      <c r="K729">
        <v>3</v>
      </c>
    </row>
    <row r="730" spans="1:11" x14ac:dyDescent="0.25">
      <c r="A730">
        <v>7</v>
      </c>
      <c r="B730" t="s">
        <v>343</v>
      </c>
      <c r="C730" t="s">
        <v>379</v>
      </c>
      <c r="D730">
        <v>51</v>
      </c>
      <c r="E730" t="s">
        <v>31</v>
      </c>
      <c r="F730" t="s">
        <v>396</v>
      </c>
      <c r="G730" t="s">
        <v>784</v>
      </c>
      <c r="H730">
        <v>0</v>
      </c>
      <c r="I730">
        <v>3</v>
      </c>
      <c r="J730">
        <v>5</v>
      </c>
      <c r="K730">
        <v>3</v>
      </c>
    </row>
    <row r="731" spans="1:11" x14ac:dyDescent="0.25">
      <c r="A731">
        <v>7</v>
      </c>
      <c r="B731" t="s">
        <v>343</v>
      </c>
      <c r="C731" t="s">
        <v>380</v>
      </c>
      <c r="D731">
        <v>53</v>
      </c>
      <c r="E731" t="s">
        <v>31</v>
      </c>
      <c r="F731" t="s">
        <v>396</v>
      </c>
      <c r="G731" t="s">
        <v>784</v>
      </c>
      <c r="H731">
        <v>0</v>
      </c>
      <c r="I731">
        <v>3</v>
      </c>
      <c r="J731">
        <v>5</v>
      </c>
      <c r="K731">
        <v>4</v>
      </c>
    </row>
    <row r="732" spans="1:11" x14ac:dyDescent="0.25">
      <c r="A732">
        <v>7</v>
      </c>
      <c r="B732" t="s">
        <v>343</v>
      </c>
      <c r="C732" t="s">
        <v>381</v>
      </c>
      <c r="D732">
        <v>54</v>
      </c>
      <c r="E732" t="s">
        <v>31</v>
      </c>
      <c r="F732" t="s">
        <v>396</v>
      </c>
      <c r="G732" t="s">
        <v>784</v>
      </c>
      <c r="H732">
        <v>0</v>
      </c>
      <c r="I732">
        <v>3</v>
      </c>
      <c r="J732">
        <v>5</v>
      </c>
      <c r="K732">
        <v>4</v>
      </c>
    </row>
    <row r="733" spans="1:11" x14ac:dyDescent="0.25">
      <c r="A733">
        <v>7</v>
      </c>
      <c r="B733" t="s">
        <v>343</v>
      </c>
      <c r="C733" t="s">
        <v>382</v>
      </c>
      <c r="D733">
        <v>55</v>
      </c>
      <c r="E733" t="s">
        <v>31</v>
      </c>
      <c r="F733" t="s">
        <v>396</v>
      </c>
      <c r="G733" t="s">
        <v>784</v>
      </c>
      <c r="H733">
        <v>0</v>
      </c>
      <c r="I733">
        <v>3</v>
      </c>
      <c r="J733">
        <v>5</v>
      </c>
      <c r="K733">
        <v>3</v>
      </c>
    </row>
    <row r="734" spans="1:11" x14ac:dyDescent="0.25">
      <c r="A734">
        <v>7</v>
      </c>
      <c r="B734" t="s">
        <v>343</v>
      </c>
      <c r="C734" t="s">
        <v>383</v>
      </c>
      <c r="D734">
        <v>56</v>
      </c>
      <c r="E734" t="s">
        <v>31</v>
      </c>
      <c r="F734" t="s">
        <v>396</v>
      </c>
      <c r="G734" t="s">
        <v>784</v>
      </c>
      <c r="H734">
        <v>0</v>
      </c>
      <c r="I734">
        <v>3</v>
      </c>
      <c r="J734">
        <v>5</v>
      </c>
      <c r="K734">
        <v>3</v>
      </c>
    </row>
    <row r="735" spans="1:11" x14ac:dyDescent="0.25">
      <c r="A735">
        <v>7</v>
      </c>
      <c r="B735" t="s">
        <v>343</v>
      </c>
      <c r="C735" t="s">
        <v>384</v>
      </c>
      <c r="D735">
        <v>58</v>
      </c>
      <c r="E735" t="s">
        <v>31</v>
      </c>
      <c r="F735" t="s">
        <v>396</v>
      </c>
      <c r="G735" t="s">
        <v>784</v>
      </c>
      <c r="H735">
        <v>0</v>
      </c>
      <c r="I735">
        <v>3</v>
      </c>
      <c r="J735">
        <v>5</v>
      </c>
      <c r="K735">
        <v>4</v>
      </c>
    </row>
    <row r="736" spans="1:11" x14ac:dyDescent="0.25">
      <c r="A736">
        <v>7</v>
      </c>
      <c r="B736" t="s">
        <v>343</v>
      </c>
      <c r="C736" t="s">
        <v>385</v>
      </c>
      <c r="D736">
        <v>59</v>
      </c>
      <c r="E736" t="s">
        <v>31</v>
      </c>
      <c r="F736" t="s">
        <v>396</v>
      </c>
      <c r="G736" t="s">
        <v>784</v>
      </c>
      <c r="H736">
        <v>0</v>
      </c>
      <c r="I736">
        <v>3</v>
      </c>
      <c r="J736">
        <v>5</v>
      </c>
      <c r="K736">
        <v>4</v>
      </c>
    </row>
    <row r="737" spans="1:12" x14ac:dyDescent="0.25">
      <c r="A737">
        <v>7</v>
      </c>
      <c r="B737" t="s">
        <v>343</v>
      </c>
      <c r="C737" t="s">
        <v>386</v>
      </c>
      <c r="D737">
        <v>60</v>
      </c>
      <c r="E737" t="s">
        <v>31</v>
      </c>
      <c r="F737" t="s">
        <v>396</v>
      </c>
      <c r="G737" t="s">
        <v>784</v>
      </c>
      <c r="H737">
        <v>0</v>
      </c>
      <c r="I737">
        <v>3</v>
      </c>
      <c r="J737">
        <v>5</v>
      </c>
      <c r="K737">
        <v>3</v>
      </c>
    </row>
    <row r="738" spans="1:12" x14ac:dyDescent="0.25">
      <c r="A738">
        <v>7</v>
      </c>
      <c r="B738" t="s">
        <v>343</v>
      </c>
      <c r="C738" t="s">
        <v>390</v>
      </c>
      <c r="D738">
        <v>61</v>
      </c>
      <c r="E738" t="s">
        <v>31</v>
      </c>
      <c r="F738" t="s">
        <v>396</v>
      </c>
      <c r="G738" t="s">
        <v>784</v>
      </c>
      <c r="H738">
        <v>0</v>
      </c>
      <c r="I738">
        <v>3</v>
      </c>
      <c r="J738">
        <v>5</v>
      </c>
      <c r="K738">
        <v>3</v>
      </c>
    </row>
    <row r="739" spans="1:12" hidden="1" x14ac:dyDescent="0.25">
      <c r="A739">
        <v>7</v>
      </c>
      <c r="B739" t="s">
        <v>343</v>
      </c>
      <c r="C739" t="s">
        <v>397</v>
      </c>
      <c r="D739">
        <v>20</v>
      </c>
      <c r="F739" t="s">
        <v>398</v>
      </c>
      <c r="G739" t="s">
        <v>784</v>
      </c>
      <c r="H739">
        <v>0</v>
      </c>
      <c r="I739">
        <v>3</v>
      </c>
      <c r="J739">
        <v>5</v>
      </c>
      <c r="K739">
        <v>2</v>
      </c>
      <c r="L739" t="s">
        <v>821</v>
      </c>
    </row>
    <row r="740" spans="1:12" hidden="1" x14ac:dyDescent="0.25">
      <c r="A740">
        <v>7</v>
      </c>
      <c r="B740" t="s">
        <v>343</v>
      </c>
      <c r="C740" t="s">
        <v>397</v>
      </c>
      <c r="D740">
        <v>20</v>
      </c>
      <c r="F740" t="s">
        <v>399</v>
      </c>
      <c r="G740" t="s">
        <v>784</v>
      </c>
      <c r="H740">
        <v>0</v>
      </c>
      <c r="I740">
        <v>3</v>
      </c>
      <c r="J740">
        <v>5</v>
      </c>
      <c r="K740">
        <v>2</v>
      </c>
      <c r="L740" t="s">
        <v>821</v>
      </c>
    </row>
    <row r="741" spans="1:12" hidden="1" x14ac:dyDescent="0.25">
      <c r="A741">
        <v>7</v>
      </c>
      <c r="B741" t="s">
        <v>343</v>
      </c>
      <c r="C741" t="s">
        <v>397</v>
      </c>
      <c r="D741">
        <v>20</v>
      </c>
      <c r="F741" t="s">
        <v>400</v>
      </c>
      <c r="G741" t="s">
        <v>784</v>
      </c>
      <c r="H741">
        <v>0</v>
      </c>
      <c r="I741">
        <v>3</v>
      </c>
      <c r="J741">
        <v>5</v>
      </c>
      <c r="K741">
        <v>3</v>
      </c>
      <c r="L741" t="s">
        <v>821</v>
      </c>
    </row>
    <row r="742" spans="1:12" hidden="1" x14ac:dyDescent="0.25">
      <c r="A742">
        <v>7</v>
      </c>
      <c r="B742" t="s">
        <v>343</v>
      </c>
      <c r="C742" t="s">
        <v>397</v>
      </c>
      <c r="D742">
        <v>20</v>
      </c>
      <c r="F742" t="s">
        <v>401</v>
      </c>
      <c r="G742" t="s">
        <v>784</v>
      </c>
      <c r="H742">
        <v>0</v>
      </c>
      <c r="I742">
        <v>3</v>
      </c>
      <c r="J742">
        <v>5</v>
      </c>
      <c r="K742">
        <v>2.8</v>
      </c>
      <c r="L742" t="s">
        <v>821</v>
      </c>
    </row>
    <row r="743" spans="1:12" hidden="1" x14ac:dyDescent="0.25">
      <c r="A743">
        <v>7</v>
      </c>
      <c r="B743" t="s">
        <v>343</v>
      </c>
      <c r="C743" t="s">
        <v>397</v>
      </c>
      <c r="D743">
        <v>20</v>
      </c>
      <c r="F743" t="s">
        <v>402</v>
      </c>
      <c r="G743" t="s">
        <v>784</v>
      </c>
      <c r="H743">
        <v>0</v>
      </c>
      <c r="I743">
        <v>3</v>
      </c>
      <c r="J743">
        <v>5</v>
      </c>
      <c r="K743">
        <v>2.7</v>
      </c>
      <c r="L743" t="s">
        <v>821</v>
      </c>
    </row>
    <row r="744" spans="1:12" hidden="1" x14ac:dyDescent="0.25">
      <c r="A744">
        <v>7</v>
      </c>
      <c r="B744" t="s">
        <v>343</v>
      </c>
      <c r="C744" t="s">
        <v>397</v>
      </c>
      <c r="D744">
        <v>20</v>
      </c>
      <c r="F744" t="s">
        <v>403</v>
      </c>
      <c r="G744" t="s">
        <v>784</v>
      </c>
      <c r="H744">
        <v>0</v>
      </c>
      <c r="I744">
        <v>3</v>
      </c>
      <c r="J744">
        <v>5</v>
      </c>
      <c r="K744">
        <v>2.8</v>
      </c>
      <c r="L744" t="s">
        <v>821</v>
      </c>
    </row>
    <row r="745" spans="1:12" hidden="1" x14ac:dyDescent="0.25">
      <c r="A745">
        <v>7</v>
      </c>
      <c r="B745" t="s">
        <v>343</v>
      </c>
      <c r="C745" t="s">
        <v>397</v>
      </c>
      <c r="D745">
        <v>20</v>
      </c>
      <c r="F745" t="s">
        <v>404</v>
      </c>
      <c r="G745" t="s">
        <v>784</v>
      </c>
      <c r="H745">
        <v>0</v>
      </c>
      <c r="I745">
        <v>3</v>
      </c>
      <c r="J745">
        <v>5</v>
      </c>
      <c r="K745">
        <v>3</v>
      </c>
      <c r="L745" t="s">
        <v>821</v>
      </c>
    </row>
    <row r="746" spans="1:12" hidden="1" x14ac:dyDescent="0.25">
      <c r="A746">
        <v>7</v>
      </c>
      <c r="B746" t="s">
        <v>343</v>
      </c>
      <c r="C746" t="s">
        <v>405</v>
      </c>
      <c r="D746">
        <v>46</v>
      </c>
      <c r="F746" t="s">
        <v>398</v>
      </c>
      <c r="G746" t="s">
        <v>784</v>
      </c>
      <c r="H746">
        <v>0</v>
      </c>
      <c r="I746">
        <v>3</v>
      </c>
      <c r="J746">
        <v>5</v>
      </c>
      <c r="K746">
        <v>2.4</v>
      </c>
      <c r="L746" t="s">
        <v>821</v>
      </c>
    </row>
    <row r="747" spans="1:12" hidden="1" x14ac:dyDescent="0.25">
      <c r="A747">
        <v>7</v>
      </c>
      <c r="B747" t="s">
        <v>343</v>
      </c>
      <c r="C747" t="s">
        <v>405</v>
      </c>
      <c r="D747">
        <v>46</v>
      </c>
      <c r="F747" t="s">
        <v>399</v>
      </c>
      <c r="G747" t="s">
        <v>784</v>
      </c>
      <c r="H747">
        <v>0</v>
      </c>
      <c r="I747">
        <v>3</v>
      </c>
      <c r="J747">
        <v>5</v>
      </c>
      <c r="K747">
        <v>1.6</v>
      </c>
      <c r="L747" t="s">
        <v>821</v>
      </c>
    </row>
    <row r="748" spans="1:12" hidden="1" x14ac:dyDescent="0.25">
      <c r="A748">
        <v>7</v>
      </c>
      <c r="B748" t="s">
        <v>343</v>
      </c>
      <c r="C748" t="s">
        <v>405</v>
      </c>
      <c r="D748">
        <v>46</v>
      </c>
      <c r="F748" t="s">
        <v>400</v>
      </c>
      <c r="G748" t="s">
        <v>784</v>
      </c>
      <c r="H748">
        <v>0</v>
      </c>
      <c r="I748">
        <v>3</v>
      </c>
      <c r="J748">
        <v>5</v>
      </c>
      <c r="K748">
        <v>3.2</v>
      </c>
      <c r="L748" t="s">
        <v>821</v>
      </c>
    </row>
    <row r="749" spans="1:12" hidden="1" x14ac:dyDescent="0.25">
      <c r="A749">
        <v>7</v>
      </c>
      <c r="B749" t="s">
        <v>343</v>
      </c>
      <c r="C749" t="s">
        <v>405</v>
      </c>
      <c r="D749">
        <v>46</v>
      </c>
      <c r="F749" t="s">
        <v>401</v>
      </c>
      <c r="G749" t="s">
        <v>784</v>
      </c>
      <c r="H749">
        <v>0</v>
      </c>
      <c r="I749">
        <v>3</v>
      </c>
      <c r="J749">
        <v>5</v>
      </c>
      <c r="K749">
        <v>3</v>
      </c>
      <c r="L749" t="s">
        <v>821</v>
      </c>
    </row>
    <row r="750" spans="1:12" hidden="1" x14ac:dyDescent="0.25">
      <c r="A750">
        <v>7</v>
      </c>
      <c r="B750" t="s">
        <v>343</v>
      </c>
      <c r="C750" t="s">
        <v>405</v>
      </c>
      <c r="D750">
        <v>46</v>
      </c>
      <c r="F750" t="s">
        <v>402</v>
      </c>
      <c r="G750" t="s">
        <v>784</v>
      </c>
      <c r="H750">
        <v>0</v>
      </c>
      <c r="I750">
        <v>3</v>
      </c>
      <c r="J750">
        <v>5</v>
      </c>
      <c r="K750">
        <v>3.1</v>
      </c>
      <c r="L750" t="s">
        <v>821</v>
      </c>
    </row>
    <row r="751" spans="1:12" hidden="1" x14ac:dyDescent="0.25">
      <c r="A751">
        <v>7</v>
      </c>
      <c r="B751" t="s">
        <v>343</v>
      </c>
      <c r="C751" t="s">
        <v>405</v>
      </c>
      <c r="D751">
        <v>46</v>
      </c>
      <c r="F751" t="s">
        <v>403</v>
      </c>
      <c r="G751" t="s">
        <v>784</v>
      </c>
      <c r="H751">
        <v>0</v>
      </c>
      <c r="I751">
        <v>3</v>
      </c>
      <c r="J751">
        <v>5</v>
      </c>
      <c r="K751">
        <v>3</v>
      </c>
      <c r="L751" t="s">
        <v>821</v>
      </c>
    </row>
    <row r="752" spans="1:12" hidden="1" x14ac:dyDescent="0.25">
      <c r="A752">
        <v>7</v>
      </c>
      <c r="B752" t="s">
        <v>343</v>
      </c>
      <c r="C752" t="s">
        <v>406</v>
      </c>
      <c r="D752">
        <v>4</v>
      </c>
      <c r="F752" t="s">
        <v>407</v>
      </c>
      <c r="G752" t="s">
        <v>784</v>
      </c>
      <c r="H752">
        <v>0</v>
      </c>
      <c r="I752">
        <v>3</v>
      </c>
      <c r="J752">
        <v>5</v>
      </c>
      <c r="K752">
        <v>2.7</v>
      </c>
      <c r="L752" t="s">
        <v>821</v>
      </c>
    </row>
    <row r="753" spans="1:12" hidden="1" x14ac:dyDescent="0.25">
      <c r="A753">
        <v>7</v>
      </c>
      <c r="B753" t="s">
        <v>343</v>
      </c>
      <c r="C753" t="s">
        <v>406</v>
      </c>
      <c r="D753">
        <v>4</v>
      </c>
      <c r="F753" t="s">
        <v>408</v>
      </c>
      <c r="G753" t="s">
        <v>784</v>
      </c>
      <c r="H753">
        <v>0</v>
      </c>
      <c r="I753">
        <v>3</v>
      </c>
      <c r="J753">
        <v>5</v>
      </c>
      <c r="K753">
        <v>2.1</v>
      </c>
      <c r="L753" t="s">
        <v>821</v>
      </c>
    </row>
    <row r="754" spans="1:12" hidden="1" x14ac:dyDescent="0.25">
      <c r="A754">
        <v>7</v>
      </c>
      <c r="B754" t="s">
        <v>343</v>
      </c>
      <c r="C754" t="s">
        <v>406</v>
      </c>
      <c r="D754">
        <v>4</v>
      </c>
      <c r="F754" t="s">
        <v>409</v>
      </c>
      <c r="G754" t="s">
        <v>784</v>
      </c>
      <c r="H754">
        <v>0</v>
      </c>
      <c r="I754">
        <v>3</v>
      </c>
      <c r="J754">
        <v>5</v>
      </c>
      <c r="K754">
        <v>2.8</v>
      </c>
      <c r="L754" t="s">
        <v>821</v>
      </c>
    </row>
    <row r="755" spans="1:12" hidden="1" x14ac:dyDescent="0.25">
      <c r="A755">
        <v>7</v>
      </c>
      <c r="B755" t="s">
        <v>343</v>
      </c>
      <c r="C755" t="s">
        <v>406</v>
      </c>
      <c r="D755">
        <v>4</v>
      </c>
      <c r="F755" t="s">
        <v>410</v>
      </c>
      <c r="G755" t="s">
        <v>784</v>
      </c>
      <c r="H755">
        <v>0</v>
      </c>
      <c r="I755">
        <v>3</v>
      </c>
      <c r="J755">
        <v>5</v>
      </c>
      <c r="K755">
        <v>2.9</v>
      </c>
      <c r="L755" t="s">
        <v>821</v>
      </c>
    </row>
    <row r="756" spans="1:12" hidden="1" x14ac:dyDescent="0.25">
      <c r="A756">
        <v>7</v>
      </c>
      <c r="B756" t="s">
        <v>343</v>
      </c>
      <c r="C756" t="s">
        <v>406</v>
      </c>
      <c r="D756">
        <v>4</v>
      </c>
      <c r="F756" t="s">
        <v>411</v>
      </c>
      <c r="G756" t="s">
        <v>784</v>
      </c>
      <c r="H756">
        <v>0</v>
      </c>
      <c r="I756">
        <v>3</v>
      </c>
      <c r="J756">
        <v>5</v>
      </c>
      <c r="K756">
        <v>2.2999999999999998</v>
      </c>
      <c r="L756" t="s">
        <v>821</v>
      </c>
    </row>
    <row r="757" spans="1:12" hidden="1" x14ac:dyDescent="0.25">
      <c r="A757">
        <v>7</v>
      </c>
      <c r="B757" t="s">
        <v>343</v>
      </c>
      <c r="C757" t="s">
        <v>406</v>
      </c>
      <c r="D757">
        <v>4</v>
      </c>
      <c r="F757" t="s">
        <v>412</v>
      </c>
      <c r="G757" t="s">
        <v>784</v>
      </c>
      <c r="H757">
        <v>0</v>
      </c>
      <c r="I757">
        <v>3</v>
      </c>
      <c r="J757">
        <v>5</v>
      </c>
      <c r="K757">
        <v>2.5</v>
      </c>
      <c r="L757" t="s">
        <v>821</v>
      </c>
    </row>
    <row r="758" spans="1:12" hidden="1" x14ac:dyDescent="0.25">
      <c r="A758">
        <v>7</v>
      </c>
      <c r="B758" t="s">
        <v>343</v>
      </c>
      <c r="C758" t="s">
        <v>406</v>
      </c>
      <c r="D758">
        <v>4</v>
      </c>
      <c r="F758" t="s">
        <v>413</v>
      </c>
      <c r="G758" t="s">
        <v>784</v>
      </c>
      <c r="H758">
        <v>0</v>
      </c>
      <c r="I758">
        <v>3</v>
      </c>
      <c r="J758">
        <v>5</v>
      </c>
      <c r="K758">
        <v>3</v>
      </c>
      <c r="L758" t="s">
        <v>821</v>
      </c>
    </row>
    <row r="759" spans="1:12" hidden="1" x14ac:dyDescent="0.25">
      <c r="A759">
        <v>7</v>
      </c>
      <c r="B759" t="s">
        <v>343</v>
      </c>
      <c r="C759" t="s">
        <v>406</v>
      </c>
      <c r="D759">
        <v>4</v>
      </c>
      <c r="F759" t="s">
        <v>414</v>
      </c>
      <c r="G759" t="s">
        <v>784</v>
      </c>
      <c r="H759">
        <v>0</v>
      </c>
      <c r="I759">
        <v>3</v>
      </c>
      <c r="J759">
        <v>5</v>
      </c>
      <c r="K759">
        <v>2.5</v>
      </c>
      <c r="L759" t="s">
        <v>821</v>
      </c>
    </row>
    <row r="760" spans="1:12" hidden="1" x14ac:dyDescent="0.25">
      <c r="A760">
        <v>7</v>
      </c>
      <c r="B760" t="s">
        <v>343</v>
      </c>
      <c r="C760" t="s">
        <v>406</v>
      </c>
      <c r="D760">
        <v>4</v>
      </c>
      <c r="F760" t="s">
        <v>415</v>
      </c>
      <c r="G760" t="s">
        <v>784</v>
      </c>
      <c r="H760">
        <v>0</v>
      </c>
      <c r="I760">
        <v>3</v>
      </c>
      <c r="J760">
        <v>5</v>
      </c>
      <c r="K760">
        <v>2.9</v>
      </c>
      <c r="L760" t="s">
        <v>821</v>
      </c>
    </row>
    <row r="761" spans="1:12" hidden="1" x14ac:dyDescent="0.25">
      <c r="A761">
        <v>7</v>
      </c>
      <c r="B761" t="s">
        <v>343</v>
      </c>
      <c r="C761" t="s">
        <v>406</v>
      </c>
      <c r="D761">
        <v>4</v>
      </c>
      <c r="F761" t="s">
        <v>416</v>
      </c>
      <c r="G761" t="s">
        <v>784</v>
      </c>
      <c r="H761">
        <v>0</v>
      </c>
      <c r="I761">
        <v>3</v>
      </c>
      <c r="J761">
        <v>5</v>
      </c>
      <c r="K761">
        <v>2</v>
      </c>
      <c r="L761" t="s">
        <v>821</v>
      </c>
    </row>
    <row r="762" spans="1:12" hidden="1" x14ac:dyDescent="0.25">
      <c r="A762">
        <v>7</v>
      </c>
      <c r="B762" t="s">
        <v>343</v>
      </c>
      <c r="C762" t="s">
        <v>406</v>
      </c>
      <c r="D762">
        <v>4</v>
      </c>
      <c r="F762" t="s">
        <v>417</v>
      </c>
      <c r="G762" t="s">
        <v>784</v>
      </c>
      <c r="H762">
        <v>0</v>
      </c>
      <c r="I762">
        <v>3</v>
      </c>
      <c r="J762">
        <v>5</v>
      </c>
      <c r="K762">
        <v>3</v>
      </c>
      <c r="L762" t="s">
        <v>821</v>
      </c>
    </row>
    <row r="763" spans="1:12" hidden="1" x14ac:dyDescent="0.25">
      <c r="A763">
        <v>7</v>
      </c>
      <c r="B763" t="s">
        <v>343</v>
      </c>
      <c r="C763" t="s">
        <v>406</v>
      </c>
      <c r="D763">
        <v>4</v>
      </c>
      <c r="F763" t="s">
        <v>418</v>
      </c>
      <c r="G763" t="s">
        <v>784</v>
      </c>
      <c r="H763">
        <v>0</v>
      </c>
      <c r="I763">
        <v>3</v>
      </c>
      <c r="J763">
        <v>5</v>
      </c>
      <c r="K763">
        <v>2.2999999999999998</v>
      </c>
      <c r="L763" t="s">
        <v>821</v>
      </c>
    </row>
    <row r="764" spans="1:12" hidden="1" x14ac:dyDescent="0.25">
      <c r="A764">
        <v>7</v>
      </c>
      <c r="B764" t="s">
        <v>343</v>
      </c>
      <c r="C764" t="s">
        <v>406</v>
      </c>
      <c r="D764">
        <v>4</v>
      </c>
      <c r="F764" t="s">
        <v>419</v>
      </c>
      <c r="G764" t="s">
        <v>784</v>
      </c>
      <c r="H764">
        <v>0</v>
      </c>
      <c r="I764">
        <v>3</v>
      </c>
      <c r="J764">
        <v>5</v>
      </c>
      <c r="K764">
        <v>2.4</v>
      </c>
      <c r="L764" t="s">
        <v>821</v>
      </c>
    </row>
    <row r="765" spans="1:12" hidden="1" x14ac:dyDescent="0.25">
      <c r="A765">
        <v>7</v>
      </c>
      <c r="B765" t="s">
        <v>343</v>
      </c>
      <c r="C765" t="s">
        <v>406</v>
      </c>
      <c r="D765">
        <v>4</v>
      </c>
      <c r="F765" t="s">
        <v>420</v>
      </c>
      <c r="G765" t="s">
        <v>784</v>
      </c>
      <c r="H765">
        <v>0</v>
      </c>
      <c r="I765">
        <v>3</v>
      </c>
      <c r="J765">
        <v>5</v>
      </c>
      <c r="K765">
        <v>2.9</v>
      </c>
      <c r="L765" t="s">
        <v>821</v>
      </c>
    </row>
    <row r="766" spans="1:12" hidden="1" x14ac:dyDescent="0.25">
      <c r="A766">
        <v>7</v>
      </c>
      <c r="B766" t="s">
        <v>343</v>
      </c>
      <c r="C766" t="s">
        <v>406</v>
      </c>
      <c r="D766">
        <v>4</v>
      </c>
      <c r="F766" t="s">
        <v>421</v>
      </c>
      <c r="G766" t="s">
        <v>784</v>
      </c>
      <c r="H766">
        <v>0</v>
      </c>
      <c r="I766">
        <v>3</v>
      </c>
      <c r="J766">
        <v>5</v>
      </c>
      <c r="K766">
        <v>2.9</v>
      </c>
      <c r="L766" t="s">
        <v>821</v>
      </c>
    </row>
    <row r="767" spans="1:12" hidden="1" x14ac:dyDescent="0.25">
      <c r="A767">
        <v>7</v>
      </c>
      <c r="B767" t="s">
        <v>343</v>
      </c>
      <c r="C767" t="s">
        <v>406</v>
      </c>
      <c r="D767">
        <v>4</v>
      </c>
      <c r="F767" t="s">
        <v>422</v>
      </c>
      <c r="G767" t="s">
        <v>784</v>
      </c>
      <c r="H767">
        <v>0</v>
      </c>
      <c r="I767">
        <v>3</v>
      </c>
      <c r="J767">
        <v>5</v>
      </c>
      <c r="K767">
        <v>3</v>
      </c>
      <c r="L767" t="s">
        <v>821</v>
      </c>
    </row>
    <row r="768" spans="1:12" hidden="1" x14ac:dyDescent="0.25">
      <c r="A768">
        <v>7</v>
      </c>
      <c r="B768" t="s">
        <v>343</v>
      </c>
      <c r="C768" t="s">
        <v>406</v>
      </c>
      <c r="D768">
        <v>4</v>
      </c>
      <c r="F768" t="s">
        <v>423</v>
      </c>
      <c r="G768" t="s">
        <v>784</v>
      </c>
      <c r="H768">
        <v>0</v>
      </c>
      <c r="I768">
        <v>3</v>
      </c>
      <c r="J768">
        <v>5</v>
      </c>
      <c r="K768">
        <v>2.5</v>
      </c>
      <c r="L768" t="s">
        <v>821</v>
      </c>
    </row>
    <row r="769" spans="1:12" x14ac:dyDescent="0.25">
      <c r="A769">
        <v>7</v>
      </c>
      <c r="B769" t="s">
        <v>343</v>
      </c>
      <c r="C769" t="s">
        <v>406</v>
      </c>
      <c r="D769">
        <v>4</v>
      </c>
      <c r="E769" t="s">
        <v>8</v>
      </c>
      <c r="F769" t="s">
        <v>424</v>
      </c>
      <c r="G769" t="s">
        <v>784</v>
      </c>
      <c r="H769">
        <v>0</v>
      </c>
      <c r="I769">
        <v>3</v>
      </c>
      <c r="J769">
        <v>5</v>
      </c>
      <c r="K769">
        <v>2.4</v>
      </c>
    </row>
    <row r="770" spans="1:12" x14ac:dyDescent="0.25">
      <c r="A770">
        <v>7</v>
      </c>
      <c r="B770" t="s">
        <v>343</v>
      </c>
      <c r="C770" t="s">
        <v>406</v>
      </c>
      <c r="D770">
        <v>4</v>
      </c>
      <c r="E770" t="s">
        <v>8</v>
      </c>
      <c r="F770" t="s">
        <v>425</v>
      </c>
      <c r="G770" t="s">
        <v>784</v>
      </c>
      <c r="H770">
        <v>0</v>
      </c>
      <c r="I770">
        <v>3</v>
      </c>
      <c r="J770">
        <v>5</v>
      </c>
      <c r="K770">
        <v>3.3</v>
      </c>
    </row>
    <row r="771" spans="1:12" x14ac:dyDescent="0.25">
      <c r="A771">
        <v>7</v>
      </c>
      <c r="B771" t="s">
        <v>343</v>
      </c>
      <c r="C771" t="s">
        <v>406</v>
      </c>
      <c r="D771">
        <v>4</v>
      </c>
      <c r="E771" t="s">
        <v>8</v>
      </c>
      <c r="F771" t="s">
        <v>426</v>
      </c>
      <c r="G771" t="s">
        <v>784</v>
      </c>
      <c r="H771">
        <v>0</v>
      </c>
      <c r="I771">
        <v>3</v>
      </c>
      <c r="J771">
        <v>5</v>
      </c>
      <c r="K771">
        <v>2.7</v>
      </c>
    </row>
    <row r="772" spans="1:12" hidden="1" x14ac:dyDescent="0.25">
      <c r="A772">
        <v>7</v>
      </c>
      <c r="B772" t="s">
        <v>343</v>
      </c>
      <c r="C772" t="s">
        <v>397</v>
      </c>
      <c r="D772">
        <v>20</v>
      </c>
      <c r="F772" t="s">
        <v>407</v>
      </c>
      <c r="G772" t="s">
        <v>784</v>
      </c>
      <c r="H772">
        <v>0</v>
      </c>
      <c r="I772">
        <v>3</v>
      </c>
      <c r="J772">
        <v>5</v>
      </c>
      <c r="K772">
        <v>2.7</v>
      </c>
      <c r="L772" t="s">
        <v>821</v>
      </c>
    </row>
    <row r="773" spans="1:12" hidden="1" x14ac:dyDescent="0.25">
      <c r="A773">
        <v>7</v>
      </c>
      <c r="B773" t="s">
        <v>343</v>
      </c>
      <c r="C773" t="s">
        <v>397</v>
      </c>
      <c r="D773">
        <v>20</v>
      </c>
      <c r="F773" t="s">
        <v>408</v>
      </c>
      <c r="G773" t="s">
        <v>784</v>
      </c>
      <c r="H773">
        <v>0</v>
      </c>
      <c r="I773">
        <v>3</v>
      </c>
      <c r="J773">
        <v>5</v>
      </c>
      <c r="K773">
        <v>2.7</v>
      </c>
      <c r="L773" t="s">
        <v>821</v>
      </c>
    </row>
    <row r="774" spans="1:12" hidden="1" x14ac:dyDescent="0.25">
      <c r="A774">
        <v>7</v>
      </c>
      <c r="B774" t="s">
        <v>343</v>
      </c>
      <c r="C774" t="s">
        <v>397</v>
      </c>
      <c r="D774">
        <v>20</v>
      </c>
      <c r="F774" t="s">
        <v>409</v>
      </c>
      <c r="G774" t="s">
        <v>784</v>
      </c>
      <c r="H774">
        <v>0</v>
      </c>
      <c r="I774">
        <v>3</v>
      </c>
      <c r="J774">
        <v>5</v>
      </c>
      <c r="K774">
        <v>2.9</v>
      </c>
      <c r="L774" t="s">
        <v>821</v>
      </c>
    </row>
    <row r="775" spans="1:12" hidden="1" x14ac:dyDescent="0.25">
      <c r="A775">
        <v>7</v>
      </c>
      <c r="B775" t="s">
        <v>343</v>
      </c>
      <c r="C775" t="s">
        <v>397</v>
      </c>
      <c r="D775">
        <v>20</v>
      </c>
      <c r="F775" t="s">
        <v>410</v>
      </c>
      <c r="G775" t="s">
        <v>784</v>
      </c>
      <c r="H775">
        <v>0</v>
      </c>
      <c r="I775">
        <v>3</v>
      </c>
      <c r="J775">
        <v>5</v>
      </c>
      <c r="K775">
        <v>2.4</v>
      </c>
      <c r="L775" t="s">
        <v>821</v>
      </c>
    </row>
    <row r="776" spans="1:12" hidden="1" x14ac:dyDescent="0.25">
      <c r="A776">
        <v>7</v>
      </c>
      <c r="B776" t="s">
        <v>343</v>
      </c>
      <c r="C776" t="s">
        <v>397</v>
      </c>
      <c r="D776">
        <v>20</v>
      </c>
      <c r="F776" t="s">
        <v>411</v>
      </c>
      <c r="G776" t="s">
        <v>784</v>
      </c>
      <c r="H776">
        <v>0</v>
      </c>
      <c r="I776">
        <v>3</v>
      </c>
      <c r="J776">
        <v>5</v>
      </c>
      <c r="K776">
        <v>3.1</v>
      </c>
      <c r="L776" t="s">
        <v>821</v>
      </c>
    </row>
    <row r="777" spans="1:12" hidden="1" x14ac:dyDescent="0.25">
      <c r="A777">
        <v>7</v>
      </c>
      <c r="B777" t="s">
        <v>343</v>
      </c>
      <c r="C777" t="s">
        <v>397</v>
      </c>
      <c r="D777">
        <v>20</v>
      </c>
      <c r="F777" t="s">
        <v>412</v>
      </c>
      <c r="G777" t="s">
        <v>784</v>
      </c>
      <c r="H777">
        <v>0</v>
      </c>
      <c r="I777">
        <v>3</v>
      </c>
      <c r="J777">
        <v>5</v>
      </c>
      <c r="K777">
        <v>2.9</v>
      </c>
      <c r="L777" t="s">
        <v>821</v>
      </c>
    </row>
    <row r="778" spans="1:12" hidden="1" x14ac:dyDescent="0.25">
      <c r="A778">
        <v>7</v>
      </c>
      <c r="B778" t="s">
        <v>343</v>
      </c>
      <c r="C778" t="s">
        <v>397</v>
      </c>
      <c r="D778">
        <v>20</v>
      </c>
      <c r="F778" t="s">
        <v>413</v>
      </c>
      <c r="G778" t="s">
        <v>784</v>
      </c>
      <c r="H778">
        <v>0</v>
      </c>
      <c r="I778">
        <v>3</v>
      </c>
      <c r="J778">
        <v>5</v>
      </c>
      <c r="K778">
        <v>3</v>
      </c>
      <c r="L778" t="s">
        <v>821</v>
      </c>
    </row>
    <row r="779" spans="1:12" hidden="1" x14ac:dyDescent="0.25">
      <c r="A779">
        <v>7</v>
      </c>
      <c r="B779" t="s">
        <v>343</v>
      </c>
      <c r="C779" t="s">
        <v>397</v>
      </c>
      <c r="D779">
        <v>20</v>
      </c>
      <c r="F779" t="s">
        <v>414</v>
      </c>
      <c r="G779" t="s">
        <v>784</v>
      </c>
      <c r="H779">
        <v>0</v>
      </c>
      <c r="I779">
        <v>3</v>
      </c>
      <c r="J779">
        <v>5</v>
      </c>
      <c r="K779">
        <v>2.5</v>
      </c>
      <c r="L779" t="s">
        <v>821</v>
      </c>
    </row>
    <row r="780" spans="1:12" hidden="1" x14ac:dyDescent="0.25">
      <c r="A780">
        <v>7</v>
      </c>
      <c r="B780" t="s">
        <v>343</v>
      </c>
      <c r="C780" t="s">
        <v>397</v>
      </c>
      <c r="D780">
        <v>20</v>
      </c>
      <c r="F780" t="s">
        <v>415</v>
      </c>
      <c r="G780" t="s">
        <v>784</v>
      </c>
      <c r="H780">
        <v>0</v>
      </c>
      <c r="I780">
        <v>3</v>
      </c>
      <c r="J780">
        <v>5</v>
      </c>
      <c r="K780">
        <v>2.6</v>
      </c>
      <c r="L780" t="s">
        <v>821</v>
      </c>
    </row>
    <row r="781" spans="1:12" hidden="1" x14ac:dyDescent="0.25">
      <c r="A781">
        <v>7</v>
      </c>
      <c r="B781" t="s">
        <v>343</v>
      </c>
      <c r="C781" t="s">
        <v>397</v>
      </c>
      <c r="D781">
        <v>20</v>
      </c>
      <c r="F781" t="s">
        <v>416</v>
      </c>
      <c r="G781" t="s">
        <v>784</v>
      </c>
      <c r="H781">
        <v>0</v>
      </c>
      <c r="I781">
        <v>3</v>
      </c>
      <c r="J781">
        <v>5</v>
      </c>
      <c r="K781">
        <v>2.4</v>
      </c>
      <c r="L781" t="s">
        <v>821</v>
      </c>
    </row>
    <row r="782" spans="1:12" hidden="1" x14ac:dyDescent="0.25">
      <c r="A782">
        <v>7</v>
      </c>
      <c r="B782" t="s">
        <v>343</v>
      </c>
      <c r="C782" t="s">
        <v>397</v>
      </c>
      <c r="D782">
        <v>20</v>
      </c>
      <c r="F782" t="s">
        <v>417</v>
      </c>
      <c r="G782" t="s">
        <v>784</v>
      </c>
      <c r="H782">
        <v>0</v>
      </c>
      <c r="I782">
        <v>3</v>
      </c>
      <c r="J782">
        <v>5</v>
      </c>
      <c r="K782">
        <v>2.6</v>
      </c>
      <c r="L782" t="s">
        <v>821</v>
      </c>
    </row>
    <row r="783" spans="1:12" hidden="1" x14ac:dyDescent="0.25">
      <c r="A783">
        <v>7</v>
      </c>
      <c r="B783" t="s">
        <v>343</v>
      </c>
      <c r="C783" t="s">
        <v>397</v>
      </c>
      <c r="D783">
        <v>20</v>
      </c>
      <c r="F783" t="s">
        <v>418</v>
      </c>
      <c r="G783" t="s">
        <v>784</v>
      </c>
      <c r="H783">
        <v>0</v>
      </c>
      <c r="I783">
        <v>3</v>
      </c>
      <c r="J783">
        <v>5</v>
      </c>
      <c r="K783">
        <v>2.5</v>
      </c>
      <c r="L783" t="s">
        <v>821</v>
      </c>
    </row>
    <row r="784" spans="1:12" hidden="1" x14ac:dyDescent="0.25">
      <c r="A784">
        <v>7</v>
      </c>
      <c r="B784" t="s">
        <v>343</v>
      </c>
      <c r="C784" t="s">
        <v>397</v>
      </c>
      <c r="D784">
        <v>20</v>
      </c>
      <c r="F784" t="s">
        <v>419</v>
      </c>
      <c r="G784" t="s">
        <v>784</v>
      </c>
      <c r="H784">
        <v>0</v>
      </c>
      <c r="I784">
        <v>3</v>
      </c>
      <c r="J784">
        <v>5</v>
      </c>
      <c r="K784">
        <v>2.7</v>
      </c>
      <c r="L784" t="s">
        <v>821</v>
      </c>
    </row>
    <row r="785" spans="1:12" hidden="1" x14ac:dyDescent="0.25">
      <c r="A785">
        <v>7</v>
      </c>
      <c r="B785" t="s">
        <v>343</v>
      </c>
      <c r="C785" t="s">
        <v>397</v>
      </c>
      <c r="D785">
        <v>20</v>
      </c>
      <c r="F785" t="s">
        <v>420</v>
      </c>
      <c r="G785" t="s">
        <v>784</v>
      </c>
      <c r="H785">
        <v>0</v>
      </c>
      <c r="I785">
        <v>3</v>
      </c>
      <c r="J785">
        <v>5</v>
      </c>
      <c r="K785">
        <v>3.1</v>
      </c>
      <c r="L785" t="s">
        <v>821</v>
      </c>
    </row>
    <row r="786" spans="1:12" hidden="1" x14ac:dyDescent="0.25">
      <c r="A786">
        <v>7</v>
      </c>
      <c r="B786" t="s">
        <v>343</v>
      </c>
      <c r="C786" t="s">
        <v>397</v>
      </c>
      <c r="D786">
        <v>20</v>
      </c>
      <c r="F786" t="s">
        <v>421</v>
      </c>
      <c r="G786" t="s">
        <v>784</v>
      </c>
      <c r="H786">
        <v>0</v>
      </c>
      <c r="I786">
        <v>3</v>
      </c>
      <c r="J786">
        <v>5</v>
      </c>
      <c r="K786">
        <v>3</v>
      </c>
      <c r="L786" t="s">
        <v>821</v>
      </c>
    </row>
    <row r="787" spans="1:12" hidden="1" x14ac:dyDescent="0.25">
      <c r="A787">
        <v>7</v>
      </c>
      <c r="B787" t="s">
        <v>343</v>
      </c>
      <c r="C787" t="s">
        <v>397</v>
      </c>
      <c r="D787">
        <v>20</v>
      </c>
      <c r="F787" t="s">
        <v>422</v>
      </c>
      <c r="G787" t="s">
        <v>784</v>
      </c>
      <c r="H787">
        <v>0</v>
      </c>
      <c r="I787">
        <v>3</v>
      </c>
      <c r="J787">
        <v>5</v>
      </c>
      <c r="K787">
        <v>3.2</v>
      </c>
      <c r="L787" t="s">
        <v>821</v>
      </c>
    </row>
    <row r="788" spans="1:12" hidden="1" x14ac:dyDescent="0.25">
      <c r="A788">
        <v>7</v>
      </c>
      <c r="B788" t="s">
        <v>343</v>
      </c>
      <c r="C788" t="s">
        <v>397</v>
      </c>
      <c r="D788">
        <v>20</v>
      </c>
      <c r="F788" t="s">
        <v>423</v>
      </c>
      <c r="G788" t="s">
        <v>784</v>
      </c>
      <c r="H788">
        <v>0</v>
      </c>
      <c r="I788">
        <v>3</v>
      </c>
      <c r="J788">
        <v>5</v>
      </c>
      <c r="K788">
        <v>2.9</v>
      </c>
      <c r="L788" t="s">
        <v>821</v>
      </c>
    </row>
    <row r="789" spans="1:12" x14ac:dyDescent="0.25">
      <c r="A789">
        <v>7</v>
      </c>
      <c r="B789" t="s">
        <v>343</v>
      </c>
      <c r="C789" t="s">
        <v>397</v>
      </c>
      <c r="D789">
        <v>20</v>
      </c>
      <c r="E789" t="s">
        <v>8</v>
      </c>
      <c r="F789" t="s">
        <v>424</v>
      </c>
      <c r="G789" t="s">
        <v>784</v>
      </c>
      <c r="H789">
        <v>0</v>
      </c>
      <c r="I789">
        <v>3</v>
      </c>
      <c r="J789">
        <v>5</v>
      </c>
      <c r="K789">
        <v>2.8</v>
      </c>
    </row>
    <row r="790" spans="1:12" x14ac:dyDescent="0.25">
      <c r="A790">
        <v>7</v>
      </c>
      <c r="B790" t="s">
        <v>343</v>
      </c>
      <c r="C790" t="s">
        <v>397</v>
      </c>
      <c r="D790">
        <v>20</v>
      </c>
      <c r="E790" t="s">
        <v>8</v>
      </c>
      <c r="F790" t="s">
        <v>425</v>
      </c>
      <c r="G790" t="s">
        <v>784</v>
      </c>
      <c r="H790">
        <v>0</v>
      </c>
      <c r="I790">
        <v>3</v>
      </c>
      <c r="J790">
        <v>5</v>
      </c>
      <c r="K790">
        <v>2.9</v>
      </c>
    </row>
    <row r="791" spans="1:12" x14ac:dyDescent="0.25">
      <c r="A791">
        <v>7</v>
      </c>
      <c r="B791" t="s">
        <v>343</v>
      </c>
      <c r="C791" t="s">
        <v>397</v>
      </c>
      <c r="D791">
        <v>20</v>
      </c>
      <c r="E791" t="s">
        <v>8</v>
      </c>
      <c r="F791" t="s">
        <v>426</v>
      </c>
      <c r="G791" t="s">
        <v>784</v>
      </c>
      <c r="H791">
        <v>0</v>
      </c>
      <c r="I791">
        <v>3</v>
      </c>
      <c r="J791">
        <v>5</v>
      </c>
      <c r="K791">
        <v>3</v>
      </c>
    </row>
    <row r="792" spans="1:12" hidden="1" x14ac:dyDescent="0.25">
      <c r="A792">
        <v>7</v>
      </c>
      <c r="B792" t="s">
        <v>343</v>
      </c>
      <c r="C792" t="s">
        <v>405</v>
      </c>
      <c r="D792">
        <v>46</v>
      </c>
      <c r="F792" t="s">
        <v>407</v>
      </c>
      <c r="G792" t="s">
        <v>784</v>
      </c>
      <c r="H792">
        <v>0</v>
      </c>
      <c r="I792">
        <v>3</v>
      </c>
      <c r="J792">
        <v>5</v>
      </c>
      <c r="K792">
        <v>2.6</v>
      </c>
      <c r="L792" t="s">
        <v>821</v>
      </c>
    </row>
    <row r="793" spans="1:12" hidden="1" x14ac:dyDescent="0.25">
      <c r="A793">
        <v>7</v>
      </c>
      <c r="B793" t="s">
        <v>343</v>
      </c>
      <c r="C793" t="s">
        <v>405</v>
      </c>
      <c r="D793">
        <v>46</v>
      </c>
      <c r="F793" t="s">
        <v>408</v>
      </c>
      <c r="G793" t="s">
        <v>784</v>
      </c>
      <c r="H793">
        <v>0</v>
      </c>
      <c r="I793">
        <v>3</v>
      </c>
      <c r="J793">
        <v>5</v>
      </c>
      <c r="K793">
        <v>2.8</v>
      </c>
      <c r="L793" t="s">
        <v>821</v>
      </c>
    </row>
    <row r="794" spans="1:12" hidden="1" x14ac:dyDescent="0.25">
      <c r="A794">
        <v>7</v>
      </c>
      <c r="B794" t="s">
        <v>343</v>
      </c>
      <c r="C794" t="s">
        <v>405</v>
      </c>
      <c r="D794">
        <v>46</v>
      </c>
      <c r="F794" t="s">
        <v>409</v>
      </c>
      <c r="G794" t="s">
        <v>784</v>
      </c>
      <c r="H794">
        <v>0</v>
      </c>
      <c r="I794">
        <v>3</v>
      </c>
      <c r="J794">
        <v>5</v>
      </c>
      <c r="K794">
        <v>2.2000000000000002</v>
      </c>
      <c r="L794" t="s">
        <v>821</v>
      </c>
    </row>
    <row r="795" spans="1:12" hidden="1" x14ac:dyDescent="0.25">
      <c r="A795">
        <v>7</v>
      </c>
      <c r="B795" t="s">
        <v>343</v>
      </c>
      <c r="C795" t="s">
        <v>405</v>
      </c>
      <c r="D795">
        <v>46</v>
      </c>
      <c r="F795" t="s">
        <v>410</v>
      </c>
      <c r="G795" t="s">
        <v>784</v>
      </c>
      <c r="H795">
        <v>0</v>
      </c>
      <c r="I795">
        <v>3</v>
      </c>
      <c r="J795">
        <v>5</v>
      </c>
      <c r="K795">
        <v>2</v>
      </c>
      <c r="L795" t="s">
        <v>821</v>
      </c>
    </row>
    <row r="796" spans="1:12" hidden="1" x14ac:dyDescent="0.25">
      <c r="A796">
        <v>7</v>
      </c>
      <c r="B796" t="s">
        <v>343</v>
      </c>
      <c r="C796" t="s">
        <v>405</v>
      </c>
      <c r="D796">
        <v>46</v>
      </c>
      <c r="F796" t="s">
        <v>411</v>
      </c>
      <c r="G796" t="s">
        <v>784</v>
      </c>
      <c r="H796">
        <v>0</v>
      </c>
      <c r="I796">
        <v>3</v>
      </c>
      <c r="J796">
        <v>5</v>
      </c>
      <c r="K796">
        <v>2.2000000000000002</v>
      </c>
      <c r="L796" t="s">
        <v>821</v>
      </c>
    </row>
    <row r="797" spans="1:12" hidden="1" x14ac:dyDescent="0.25">
      <c r="A797">
        <v>7</v>
      </c>
      <c r="B797" t="s">
        <v>343</v>
      </c>
      <c r="C797" t="s">
        <v>405</v>
      </c>
      <c r="D797">
        <v>46</v>
      </c>
      <c r="F797" t="s">
        <v>412</v>
      </c>
      <c r="G797" t="s">
        <v>784</v>
      </c>
      <c r="H797">
        <v>0</v>
      </c>
      <c r="I797">
        <v>3</v>
      </c>
      <c r="J797">
        <v>5</v>
      </c>
      <c r="K797">
        <v>2.2999999999999998</v>
      </c>
      <c r="L797" t="s">
        <v>821</v>
      </c>
    </row>
    <row r="798" spans="1:12" hidden="1" x14ac:dyDescent="0.25">
      <c r="A798">
        <v>7</v>
      </c>
      <c r="B798" t="s">
        <v>343</v>
      </c>
      <c r="C798" t="s">
        <v>405</v>
      </c>
      <c r="D798">
        <v>46</v>
      </c>
      <c r="F798" t="s">
        <v>413</v>
      </c>
      <c r="G798" t="s">
        <v>784</v>
      </c>
      <c r="H798">
        <v>0</v>
      </c>
      <c r="I798">
        <v>3</v>
      </c>
      <c r="J798">
        <v>5</v>
      </c>
      <c r="K798">
        <v>2.4</v>
      </c>
      <c r="L798" t="s">
        <v>821</v>
      </c>
    </row>
    <row r="799" spans="1:12" hidden="1" x14ac:dyDescent="0.25">
      <c r="A799">
        <v>7</v>
      </c>
      <c r="B799" t="s">
        <v>343</v>
      </c>
      <c r="C799" t="s">
        <v>405</v>
      </c>
      <c r="D799">
        <v>46</v>
      </c>
      <c r="F799" t="s">
        <v>414</v>
      </c>
      <c r="G799" t="s">
        <v>784</v>
      </c>
      <c r="H799">
        <v>0</v>
      </c>
      <c r="I799">
        <v>3</v>
      </c>
      <c r="J799">
        <v>5</v>
      </c>
      <c r="K799">
        <v>1.9</v>
      </c>
      <c r="L799" t="s">
        <v>821</v>
      </c>
    </row>
    <row r="800" spans="1:12" hidden="1" x14ac:dyDescent="0.25">
      <c r="A800">
        <v>7</v>
      </c>
      <c r="B800" t="s">
        <v>343</v>
      </c>
      <c r="C800" t="s">
        <v>405</v>
      </c>
      <c r="D800">
        <v>46</v>
      </c>
      <c r="F800" t="s">
        <v>415</v>
      </c>
      <c r="G800" t="s">
        <v>784</v>
      </c>
      <c r="H800">
        <v>0</v>
      </c>
      <c r="I800">
        <v>3</v>
      </c>
      <c r="J800">
        <v>5</v>
      </c>
      <c r="K800">
        <v>2.4</v>
      </c>
      <c r="L800" t="s">
        <v>821</v>
      </c>
    </row>
    <row r="801" spans="1:12" hidden="1" x14ac:dyDescent="0.25">
      <c r="A801">
        <v>7</v>
      </c>
      <c r="B801" t="s">
        <v>343</v>
      </c>
      <c r="C801" t="s">
        <v>405</v>
      </c>
      <c r="D801">
        <v>46</v>
      </c>
      <c r="F801" t="s">
        <v>416</v>
      </c>
      <c r="G801" t="s">
        <v>784</v>
      </c>
      <c r="H801">
        <v>0</v>
      </c>
      <c r="I801">
        <v>3</v>
      </c>
      <c r="J801">
        <v>5</v>
      </c>
      <c r="K801">
        <v>2.2999999999999998</v>
      </c>
      <c r="L801" t="s">
        <v>821</v>
      </c>
    </row>
    <row r="802" spans="1:12" hidden="1" x14ac:dyDescent="0.25">
      <c r="A802">
        <v>7</v>
      </c>
      <c r="B802" t="s">
        <v>343</v>
      </c>
      <c r="C802" t="s">
        <v>405</v>
      </c>
      <c r="D802">
        <v>46</v>
      </c>
      <c r="F802" t="s">
        <v>417</v>
      </c>
      <c r="G802" t="s">
        <v>784</v>
      </c>
      <c r="H802">
        <v>0</v>
      </c>
      <c r="I802">
        <v>3</v>
      </c>
      <c r="J802">
        <v>5</v>
      </c>
      <c r="K802">
        <v>2.4</v>
      </c>
      <c r="L802" t="s">
        <v>821</v>
      </c>
    </row>
    <row r="803" spans="1:12" hidden="1" x14ac:dyDescent="0.25">
      <c r="A803">
        <v>7</v>
      </c>
      <c r="B803" t="s">
        <v>343</v>
      </c>
      <c r="C803" t="s">
        <v>405</v>
      </c>
      <c r="D803">
        <v>46</v>
      </c>
      <c r="F803" t="s">
        <v>418</v>
      </c>
      <c r="G803" t="s">
        <v>784</v>
      </c>
      <c r="H803">
        <v>0</v>
      </c>
      <c r="I803">
        <v>3</v>
      </c>
      <c r="J803">
        <v>5</v>
      </c>
      <c r="K803">
        <v>2.2000000000000002</v>
      </c>
      <c r="L803" t="s">
        <v>821</v>
      </c>
    </row>
    <row r="804" spans="1:12" hidden="1" x14ac:dyDescent="0.25">
      <c r="A804">
        <v>7</v>
      </c>
      <c r="B804" t="s">
        <v>343</v>
      </c>
      <c r="C804" t="s">
        <v>405</v>
      </c>
      <c r="D804">
        <v>46</v>
      </c>
      <c r="F804" t="s">
        <v>419</v>
      </c>
      <c r="G804" t="s">
        <v>784</v>
      </c>
      <c r="H804">
        <v>0</v>
      </c>
      <c r="I804">
        <v>3</v>
      </c>
      <c r="J804">
        <v>5</v>
      </c>
      <c r="K804">
        <v>2.6</v>
      </c>
      <c r="L804" t="s">
        <v>821</v>
      </c>
    </row>
    <row r="805" spans="1:12" hidden="1" x14ac:dyDescent="0.25">
      <c r="A805">
        <v>7</v>
      </c>
      <c r="B805" t="s">
        <v>343</v>
      </c>
      <c r="C805" t="s">
        <v>405</v>
      </c>
      <c r="D805">
        <v>46</v>
      </c>
      <c r="F805" t="s">
        <v>420</v>
      </c>
      <c r="G805" t="s">
        <v>784</v>
      </c>
      <c r="H805">
        <v>0</v>
      </c>
      <c r="I805">
        <v>3</v>
      </c>
      <c r="J805">
        <v>5</v>
      </c>
      <c r="K805">
        <v>2.2000000000000002</v>
      </c>
      <c r="L805" t="s">
        <v>821</v>
      </c>
    </row>
    <row r="806" spans="1:12" hidden="1" x14ac:dyDescent="0.25">
      <c r="A806">
        <v>7</v>
      </c>
      <c r="B806" t="s">
        <v>343</v>
      </c>
      <c r="C806" t="s">
        <v>405</v>
      </c>
      <c r="D806">
        <v>46</v>
      </c>
      <c r="F806" t="s">
        <v>421</v>
      </c>
      <c r="G806" t="s">
        <v>784</v>
      </c>
      <c r="H806">
        <v>0</v>
      </c>
      <c r="I806">
        <v>3</v>
      </c>
      <c r="J806">
        <v>5</v>
      </c>
      <c r="K806">
        <v>3.4</v>
      </c>
      <c r="L806" t="s">
        <v>821</v>
      </c>
    </row>
    <row r="807" spans="1:12" hidden="1" x14ac:dyDescent="0.25">
      <c r="A807">
        <v>7</v>
      </c>
      <c r="B807" t="s">
        <v>343</v>
      </c>
      <c r="C807" t="s">
        <v>405</v>
      </c>
      <c r="D807">
        <v>46</v>
      </c>
      <c r="F807" t="s">
        <v>422</v>
      </c>
      <c r="G807" t="s">
        <v>784</v>
      </c>
      <c r="H807">
        <v>0</v>
      </c>
      <c r="I807">
        <v>3</v>
      </c>
      <c r="J807">
        <v>5</v>
      </c>
      <c r="K807">
        <v>3.3</v>
      </c>
      <c r="L807" t="s">
        <v>821</v>
      </c>
    </row>
    <row r="808" spans="1:12" hidden="1" x14ac:dyDescent="0.25">
      <c r="A808">
        <v>7</v>
      </c>
      <c r="B808" t="s">
        <v>343</v>
      </c>
      <c r="C808" t="s">
        <v>405</v>
      </c>
      <c r="D808">
        <v>46</v>
      </c>
      <c r="F808" t="s">
        <v>423</v>
      </c>
      <c r="G808" t="s">
        <v>784</v>
      </c>
      <c r="H808">
        <v>0</v>
      </c>
      <c r="I808">
        <v>3</v>
      </c>
      <c r="J808">
        <v>5</v>
      </c>
      <c r="K808">
        <v>3.2</v>
      </c>
      <c r="L808" t="s">
        <v>821</v>
      </c>
    </row>
    <row r="809" spans="1:12" x14ac:dyDescent="0.25">
      <c r="A809">
        <v>7</v>
      </c>
      <c r="B809" t="s">
        <v>343</v>
      </c>
      <c r="C809" t="s">
        <v>405</v>
      </c>
      <c r="D809">
        <v>46</v>
      </c>
      <c r="E809" t="s">
        <v>8</v>
      </c>
      <c r="F809" t="s">
        <v>424</v>
      </c>
      <c r="G809" t="s">
        <v>784</v>
      </c>
      <c r="H809">
        <v>0</v>
      </c>
      <c r="I809">
        <v>3</v>
      </c>
      <c r="J809">
        <v>5</v>
      </c>
      <c r="K809">
        <v>3</v>
      </c>
    </row>
    <row r="810" spans="1:12" x14ac:dyDescent="0.25">
      <c r="A810">
        <v>7</v>
      </c>
      <c r="B810" t="s">
        <v>343</v>
      </c>
      <c r="C810" t="s">
        <v>405</v>
      </c>
      <c r="D810">
        <v>46</v>
      </c>
      <c r="E810" t="s">
        <v>8</v>
      </c>
      <c r="F810" t="s">
        <v>425</v>
      </c>
      <c r="G810" t="s">
        <v>784</v>
      </c>
      <c r="H810">
        <v>0</v>
      </c>
      <c r="I810">
        <v>3</v>
      </c>
      <c r="J810">
        <v>5</v>
      </c>
      <c r="K810">
        <v>3.6</v>
      </c>
    </row>
    <row r="811" spans="1:12" x14ac:dyDescent="0.25">
      <c r="A811">
        <v>7</v>
      </c>
      <c r="B811" t="s">
        <v>343</v>
      </c>
      <c r="C811" t="s">
        <v>405</v>
      </c>
      <c r="D811">
        <v>46</v>
      </c>
      <c r="E811" t="s">
        <v>8</v>
      </c>
      <c r="F811" t="s">
        <v>426</v>
      </c>
      <c r="G811" t="s">
        <v>784</v>
      </c>
      <c r="H811">
        <v>0</v>
      </c>
      <c r="I811">
        <v>3</v>
      </c>
      <c r="J811">
        <v>5</v>
      </c>
      <c r="K811">
        <v>3</v>
      </c>
    </row>
    <row r="812" spans="1:12" hidden="1" x14ac:dyDescent="0.25">
      <c r="A812">
        <v>7</v>
      </c>
      <c r="B812" t="s">
        <v>343</v>
      </c>
      <c r="C812" t="s">
        <v>397</v>
      </c>
      <c r="D812">
        <v>20</v>
      </c>
      <c r="F812" t="s">
        <v>427</v>
      </c>
      <c r="G812" t="s">
        <v>784</v>
      </c>
      <c r="H812">
        <v>0</v>
      </c>
      <c r="I812">
        <v>3</v>
      </c>
      <c r="J812">
        <v>5</v>
      </c>
      <c r="K812">
        <v>2.4</v>
      </c>
      <c r="L812" t="s">
        <v>821</v>
      </c>
    </row>
    <row r="813" spans="1:12" hidden="1" x14ac:dyDescent="0.25">
      <c r="A813">
        <v>7</v>
      </c>
      <c r="B813" t="s">
        <v>343</v>
      </c>
      <c r="C813" t="s">
        <v>397</v>
      </c>
      <c r="D813">
        <v>20</v>
      </c>
      <c r="F813" t="s">
        <v>428</v>
      </c>
      <c r="G813" t="s">
        <v>784</v>
      </c>
      <c r="H813">
        <v>0</v>
      </c>
      <c r="I813">
        <v>3</v>
      </c>
      <c r="J813">
        <v>5</v>
      </c>
      <c r="K813">
        <v>3.1</v>
      </c>
      <c r="L813" t="s">
        <v>821</v>
      </c>
    </row>
    <row r="814" spans="1:12" x14ac:dyDescent="0.25">
      <c r="A814">
        <v>7</v>
      </c>
      <c r="B814" t="s">
        <v>343</v>
      </c>
      <c r="C814" t="s">
        <v>397</v>
      </c>
      <c r="D814">
        <v>20</v>
      </c>
      <c r="E814" t="s">
        <v>8</v>
      </c>
      <c r="F814" t="s">
        <v>429</v>
      </c>
      <c r="G814" t="s">
        <v>784</v>
      </c>
      <c r="H814">
        <v>0</v>
      </c>
      <c r="I814">
        <v>3</v>
      </c>
      <c r="J814">
        <v>5</v>
      </c>
      <c r="K814">
        <v>3</v>
      </c>
    </row>
    <row r="815" spans="1:12" x14ac:dyDescent="0.25">
      <c r="A815">
        <v>7</v>
      </c>
      <c r="B815" t="s">
        <v>343</v>
      </c>
      <c r="C815" t="s">
        <v>397</v>
      </c>
      <c r="D815">
        <v>20</v>
      </c>
      <c r="E815" t="s">
        <v>8</v>
      </c>
      <c r="F815" t="s">
        <v>430</v>
      </c>
      <c r="G815" t="s">
        <v>784</v>
      </c>
      <c r="H815">
        <v>0</v>
      </c>
      <c r="I815">
        <v>3</v>
      </c>
      <c r="J815">
        <v>5</v>
      </c>
      <c r="K815">
        <v>3.5</v>
      </c>
    </row>
    <row r="816" spans="1:12" hidden="1" x14ac:dyDescent="0.25">
      <c r="A816">
        <v>7</v>
      </c>
      <c r="B816" t="s">
        <v>343</v>
      </c>
      <c r="C816" t="s">
        <v>405</v>
      </c>
      <c r="D816">
        <v>46</v>
      </c>
      <c r="F816" t="s">
        <v>427</v>
      </c>
      <c r="G816" t="s">
        <v>784</v>
      </c>
      <c r="H816">
        <v>0</v>
      </c>
      <c r="I816">
        <v>3</v>
      </c>
      <c r="J816">
        <v>5</v>
      </c>
      <c r="K816">
        <v>2.6</v>
      </c>
      <c r="L816" t="s">
        <v>821</v>
      </c>
    </row>
    <row r="817" spans="1:12" hidden="1" x14ac:dyDescent="0.25">
      <c r="A817">
        <v>7</v>
      </c>
      <c r="B817" t="s">
        <v>343</v>
      </c>
      <c r="C817" t="s">
        <v>405</v>
      </c>
      <c r="D817">
        <v>46</v>
      </c>
      <c r="F817" t="s">
        <v>428</v>
      </c>
      <c r="G817" t="s">
        <v>784</v>
      </c>
      <c r="H817">
        <v>0</v>
      </c>
      <c r="I817">
        <v>3</v>
      </c>
      <c r="J817">
        <v>5</v>
      </c>
      <c r="K817">
        <v>2.5</v>
      </c>
      <c r="L817" t="s">
        <v>821</v>
      </c>
    </row>
    <row r="818" spans="1:12" x14ac:dyDescent="0.25">
      <c r="A818">
        <v>7</v>
      </c>
      <c r="B818" t="s">
        <v>343</v>
      </c>
      <c r="C818" t="s">
        <v>405</v>
      </c>
      <c r="D818">
        <v>46</v>
      </c>
      <c r="E818" t="s">
        <v>8</v>
      </c>
      <c r="F818" t="s">
        <v>429</v>
      </c>
      <c r="G818" t="s">
        <v>784</v>
      </c>
      <c r="H818">
        <v>0</v>
      </c>
      <c r="I818">
        <v>3</v>
      </c>
      <c r="J818">
        <v>5</v>
      </c>
      <c r="K818">
        <v>2.4</v>
      </c>
    </row>
    <row r="819" spans="1:12" x14ac:dyDescent="0.25">
      <c r="A819">
        <v>7</v>
      </c>
      <c r="B819" t="s">
        <v>343</v>
      </c>
      <c r="C819" t="s">
        <v>405</v>
      </c>
      <c r="D819">
        <v>46</v>
      </c>
      <c r="E819" t="s">
        <v>8</v>
      </c>
      <c r="F819" t="s">
        <v>430</v>
      </c>
      <c r="G819" t="s">
        <v>784</v>
      </c>
      <c r="H819">
        <v>0</v>
      </c>
      <c r="I819">
        <v>3</v>
      </c>
      <c r="J819">
        <v>5</v>
      </c>
      <c r="K819">
        <v>2.2999999999999998</v>
      </c>
    </row>
    <row r="820" spans="1:12" hidden="1" x14ac:dyDescent="0.25">
      <c r="A820">
        <v>7</v>
      </c>
      <c r="B820" t="s">
        <v>343</v>
      </c>
      <c r="C820" t="s">
        <v>397</v>
      </c>
      <c r="D820">
        <v>20</v>
      </c>
      <c r="F820" t="s">
        <v>431</v>
      </c>
      <c r="G820" t="s">
        <v>784</v>
      </c>
      <c r="H820">
        <v>0</v>
      </c>
      <c r="I820">
        <v>3</v>
      </c>
      <c r="J820">
        <v>5</v>
      </c>
      <c r="K820">
        <v>2.7</v>
      </c>
      <c r="L820" t="s">
        <v>821</v>
      </c>
    </row>
    <row r="821" spans="1:12" hidden="1" x14ac:dyDescent="0.25">
      <c r="A821">
        <v>7</v>
      </c>
      <c r="B821" t="s">
        <v>343</v>
      </c>
      <c r="C821" t="s">
        <v>397</v>
      </c>
      <c r="D821">
        <v>20</v>
      </c>
      <c r="F821" t="s">
        <v>432</v>
      </c>
      <c r="G821" t="s">
        <v>784</v>
      </c>
      <c r="H821">
        <v>0</v>
      </c>
      <c r="I821">
        <v>3</v>
      </c>
      <c r="J821">
        <v>5</v>
      </c>
      <c r="K821">
        <v>2.5</v>
      </c>
      <c r="L821" t="s">
        <v>821</v>
      </c>
    </row>
    <row r="822" spans="1:12" hidden="1" x14ac:dyDescent="0.25">
      <c r="A822">
        <v>7</v>
      </c>
      <c r="B822" t="s">
        <v>343</v>
      </c>
      <c r="C822" t="s">
        <v>397</v>
      </c>
      <c r="D822">
        <v>20</v>
      </c>
      <c r="F822" t="s">
        <v>433</v>
      </c>
      <c r="G822" t="s">
        <v>784</v>
      </c>
      <c r="H822">
        <v>0</v>
      </c>
      <c r="I822">
        <v>3</v>
      </c>
      <c r="J822">
        <v>5</v>
      </c>
      <c r="K822">
        <v>2.1</v>
      </c>
      <c r="L822" t="s">
        <v>821</v>
      </c>
    </row>
    <row r="823" spans="1:12" hidden="1" x14ac:dyDescent="0.25">
      <c r="A823">
        <v>7</v>
      </c>
      <c r="B823" t="s">
        <v>343</v>
      </c>
      <c r="C823" t="s">
        <v>397</v>
      </c>
      <c r="D823">
        <v>20</v>
      </c>
      <c r="F823" t="s">
        <v>434</v>
      </c>
      <c r="G823" t="s">
        <v>784</v>
      </c>
      <c r="H823">
        <v>0</v>
      </c>
      <c r="I823">
        <v>3</v>
      </c>
      <c r="J823">
        <v>5</v>
      </c>
      <c r="K823">
        <v>3.1</v>
      </c>
      <c r="L823" t="s">
        <v>821</v>
      </c>
    </row>
    <row r="824" spans="1:12" hidden="1" x14ac:dyDescent="0.25">
      <c r="A824">
        <v>7</v>
      </c>
      <c r="B824" t="s">
        <v>343</v>
      </c>
      <c r="C824" t="s">
        <v>397</v>
      </c>
      <c r="D824">
        <v>20</v>
      </c>
      <c r="F824" t="s">
        <v>435</v>
      </c>
      <c r="G824" t="s">
        <v>784</v>
      </c>
      <c r="H824">
        <v>0</v>
      </c>
      <c r="I824">
        <v>3</v>
      </c>
      <c r="J824">
        <v>5</v>
      </c>
      <c r="K824">
        <v>3.6</v>
      </c>
      <c r="L824" t="s">
        <v>821</v>
      </c>
    </row>
    <row r="825" spans="1:12" hidden="1" x14ac:dyDescent="0.25">
      <c r="A825">
        <v>7</v>
      </c>
      <c r="B825" t="s">
        <v>343</v>
      </c>
      <c r="C825" t="s">
        <v>397</v>
      </c>
      <c r="D825">
        <v>20</v>
      </c>
      <c r="F825" t="s">
        <v>436</v>
      </c>
      <c r="G825" t="s">
        <v>784</v>
      </c>
      <c r="H825">
        <v>0</v>
      </c>
      <c r="I825">
        <v>3</v>
      </c>
      <c r="J825">
        <v>5</v>
      </c>
      <c r="K825">
        <v>3.2</v>
      </c>
      <c r="L825" t="s">
        <v>821</v>
      </c>
    </row>
    <row r="826" spans="1:12" hidden="1" x14ac:dyDescent="0.25">
      <c r="A826">
        <v>7</v>
      </c>
      <c r="B826" t="s">
        <v>343</v>
      </c>
      <c r="C826" t="s">
        <v>397</v>
      </c>
      <c r="D826">
        <v>20</v>
      </c>
      <c r="F826" t="s">
        <v>437</v>
      </c>
      <c r="G826" t="s">
        <v>784</v>
      </c>
      <c r="H826">
        <v>0</v>
      </c>
      <c r="I826">
        <v>3</v>
      </c>
      <c r="J826">
        <v>5</v>
      </c>
      <c r="K826">
        <v>3.3</v>
      </c>
      <c r="L826" t="s">
        <v>821</v>
      </c>
    </row>
    <row r="827" spans="1:12" hidden="1" x14ac:dyDescent="0.25">
      <c r="A827">
        <v>7</v>
      </c>
      <c r="B827" t="s">
        <v>343</v>
      </c>
      <c r="C827" t="s">
        <v>405</v>
      </c>
      <c r="D827">
        <v>46</v>
      </c>
      <c r="F827" t="s">
        <v>431</v>
      </c>
      <c r="G827" t="s">
        <v>784</v>
      </c>
      <c r="H827">
        <v>0</v>
      </c>
      <c r="I827">
        <v>3</v>
      </c>
      <c r="J827">
        <v>5</v>
      </c>
      <c r="K827">
        <v>2.4</v>
      </c>
      <c r="L827" t="s">
        <v>821</v>
      </c>
    </row>
    <row r="828" spans="1:12" hidden="1" x14ac:dyDescent="0.25">
      <c r="A828">
        <v>7</v>
      </c>
      <c r="B828" t="s">
        <v>343</v>
      </c>
      <c r="C828" t="s">
        <v>405</v>
      </c>
      <c r="D828">
        <v>46</v>
      </c>
      <c r="F828" t="s">
        <v>432</v>
      </c>
      <c r="G828" t="s">
        <v>784</v>
      </c>
      <c r="H828">
        <v>0</v>
      </c>
      <c r="I828">
        <v>3</v>
      </c>
      <c r="J828">
        <v>5</v>
      </c>
      <c r="K828">
        <v>2.4</v>
      </c>
      <c r="L828" t="s">
        <v>821</v>
      </c>
    </row>
    <row r="829" spans="1:12" hidden="1" x14ac:dyDescent="0.25">
      <c r="A829">
        <v>7</v>
      </c>
      <c r="B829" t="s">
        <v>343</v>
      </c>
      <c r="C829" t="s">
        <v>405</v>
      </c>
      <c r="D829">
        <v>46</v>
      </c>
      <c r="F829" t="s">
        <v>433</v>
      </c>
      <c r="G829" t="s">
        <v>784</v>
      </c>
      <c r="H829">
        <v>0</v>
      </c>
      <c r="I829">
        <v>3</v>
      </c>
      <c r="J829">
        <v>5</v>
      </c>
      <c r="K829">
        <v>2.2000000000000002</v>
      </c>
      <c r="L829" t="s">
        <v>821</v>
      </c>
    </row>
    <row r="830" spans="1:12" hidden="1" x14ac:dyDescent="0.25">
      <c r="A830">
        <v>7</v>
      </c>
      <c r="B830" t="s">
        <v>343</v>
      </c>
      <c r="C830" t="s">
        <v>405</v>
      </c>
      <c r="D830">
        <v>46</v>
      </c>
      <c r="F830" t="s">
        <v>434</v>
      </c>
      <c r="G830" t="s">
        <v>784</v>
      </c>
      <c r="H830">
        <v>0</v>
      </c>
      <c r="I830">
        <v>3</v>
      </c>
      <c r="J830">
        <v>5</v>
      </c>
      <c r="K830">
        <v>2.9</v>
      </c>
      <c r="L830" t="s">
        <v>821</v>
      </c>
    </row>
    <row r="831" spans="1:12" hidden="1" x14ac:dyDescent="0.25">
      <c r="A831">
        <v>7</v>
      </c>
      <c r="B831" t="s">
        <v>343</v>
      </c>
      <c r="C831" t="s">
        <v>405</v>
      </c>
      <c r="D831">
        <v>46</v>
      </c>
      <c r="F831" t="s">
        <v>435</v>
      </c>
      <c r="G831" t="s">
        <v>784</v>
      </c>
      <c r="H831">
        <v>0</v>
      </c>
      <c r="I831">
        <v>3</v>
      </c>
      <c r="J831">
        <v>5</v>
      </c>
      <c r="K831">
        <v>2.8</v>
      </c>
      <c r="L831" t="s">
        <v>821</v>
      </c>
    </row>
    <row r="832" spans="1:12" x14ac:dyDescent="0.25">
      <c r="A832">
        <v>7</v>
      </c>
      <c r="B832" t="s">
        <v>343</v>
      </c>
      <c r="C832" t="s">
        <v>405</v>
      </c>
      <c r="D832">
        <v>46</v>
      </c>
      <c r="E832" t="s">
        <v>8</v>
      </c>
      <c r="F832" t="s">
        <v>436</v>
      </c>
      <c r="G832" t="s">
        <v>784</v>
      </c>
      <c r="H832">
        <v>0</v>
      </c>
      <c r="I832">
        <v>3</v>
      </c>
      <c r="J832">
        <v>5</v>
      </c>
      <c r="K832">
        <v>3.1</v>
      </c>
    </row>
    <row r="833" spans="1:12" x14ac:dyDescent="0.25">
      <c r="A833">
        <v>7</v>
      </c>
      <c r="B833" t="s">
        <v>343</v>
      </c>
      <c r="C833" t="s">
        <v>405</v>
      </c>
      <c r="D833">
        <v>46</v>
      </c>
      <c r="E833" t="s">
        <v>8</v>
      </c>
      <c r="F833" t="s">
        <v>437</v>
      </c>
      <c r="G833" t="s">
        <v>784</v>
      </c>
      <c r="H833">
        <v>0</v>
      </c>
      <c r="I833">
        <v>3</v>
      </c>
      <c r="J833">
        <v>5</v>
      </c>
      <c r="K833">
        <v>2</v>
      </c>
    </row>
    <row r="834" spans="1:12" hidden="1" x14ac:dyDescent="0.25">
      <c r="A834">
        <v>7</v>
      </c>
      <c r="B834" t="s">
        <v>343</v>
      </c>
      <c r="C834" t="s">
        <v>397</v>
      </c>
      <c r="D834">
        <v>20</v>
      </c>
      <c r="F834" t="s">
        <v>438</v>
      </c>
      <c r="G834" t="s">
        <v>784</v>
      </c>
      <c r="H834">
        <v>0</v>
      </c>
      <c r="I834">
        <v>3</v>
      </c>
      <c r="J834">
        <v>5</v>
      </c>
      <c r="K834">
        <v>3</v>
      </c>
      <c r="L834" t="s">
        <v>821</v>
      </c>
    </row>
    <row r="835" spans="1:12" hidden="1" x14ac:dyDescent="0.25">
      <c r="A835">
        <v>7</v>
      </c>
      <c r="B835" t="s">
        <v>343</v>
      </c>
      <c r="C835" t="s">
        <v>397</v>
      </c>
      <c r="D835">
        <v>20</v>
      </c>
      <c r="F835" t="s">
        <v>439</v>
      </c>
      <c r="G835" t="s">
        <v>784</v>
      </c>
      <c r="H835">
        <v>0</v>
      </c>
      <c r="I835">
        <v>3</v>
      </c>
      <c r="J835">
        <v>5</v>
      </c>
      <c r="K835">
        <v>3.1</v>
      </c>
      <c r="L835" t="s">
        <v>821</v>
      </c>
    </row>
    <row r="836" spans="1:12" hidden="1" x14ac:dyDescent="0.25">
      <c r="A836">
        <v>7</v>
      </c>
      <c r="B836" t="s">
        <v>343</v>
      </c>
      <c r="C836" t="s">
        <v>397</v>
      </c>
      <c r="D836">
        <v>20</v>
      </c>
      <c r="F836" t="s">
        <v>440</v>
      </c>
      <c r="G836" t="s">
        <v>784</v>
      </c>
      <c r="H836">
        <v>0</v>
      </c>
      <c r="I836">
        <v>3</v>
      </c>
      <c r="J836">
        <v>5</v>
      </c>
      <c r="K836">
        <v>2.9</v>
      </c>
      <c r="L836" t="s">
        <v>821</v>
      </c>
    </row>
    <row r="837" spans="1:12" hidden="1" x14ac:dyDescent="0.25">
      <c r="A837">
        <v>7</v>
      </c>
      <c r="B837" t="s">
        <v>343</v>
      </c>
      <c r="C837" t="s">
        <v>397</v>
      </c>
      <c r="D837">
        <v>20</v>
      </c>
      <c r="F837" t="s">
        <v>441</v>
      </c>
      <c r="G837" t="s">
        <v>784</v>
      </c>
      <c r="H837">
        <v>0</v>
      </c>
      <c r="I837">
        <v>3</v>
      </c>
      <c r="J837">
        <v>5</v>
      </c>
      <c r="K837">
        <v>3.7</v>
      </c>
      <c r="L837" t="s">
        <v>821</v>
      </c>
    </row>
    <row r="838" spans="1:12" hidden="1" x14ac:dyDescent="0.25">
      <c r="A838">
        <v>7</v>
      </c>
      <c r="B838" t="s">
        <v>343</v>
      </c>
      <c r="C838" t="s">
        <v>397</v>
      </c>
      <c r="D838">
        <v>20</v>
      </c>
      <c r="F838" t="s">
        <v>442</v>
      </c>
      <c r="G838" t="s">
        <v>784</v>
      </c>
      <c r="H838">
        <v>0</v>
      </c>
      <c r="I838">
        <v>3</v>
      </c>
      <c r="J838">
        <v>5</v>
      </c>
      <c r="K838">
        <v>4.2</v>
      </c>
      <c r="L838" t="s">
        <v>821</v>
      </c>
    </row>
    <row r="839" spans="1:12" x14ac:dyDescent="0.25">
      <c r="A839">
        <v>7</v>
      </c>
      <c r="B839" t="s">
        <v>343</v>
      </c>
      <c r="C839" t="s">
        <v>397</v>
      </c>
      <c r="D839">
        <v>20</v>
      </c>
      <c r="E839" t="s">
        <v>8</v>
      </c>
      <c r="F839" t="s">
        <v>443</v>
      </c>
      <c r="G839" t="s">
        <v>784</v>
      </c>
      <c r="H839">
        <v>0</v>
      </c>
      <c r="I839">
        <v>3</v>
      </c>
      <c r="J839">
        <v>5</v>
      </c>
      <c r="K839">
        <v>3.8</v>
      </c>
    </row>
    <row r="840" spans="1:12" x14ac:dyDescent="0.25">
      <c r="A840">
        <v>7</v>
      </c>
      <c r="B840" t="s">
        <v>343</v>
      </c>
      <c r="C840" t="s">
        <v>397</v>
      </c>
      <c r="D840">
        <v>20</v>
      </c>
      <c r="E840" t="s">
        <v>8</v>
      </c>
      <c r="F840" t="s">
        <v>444</v>
      </c>
      <c r="G840" t="s">
        <v>784</v>
      </c>
      <c r="H840">
        <v>0</v>
      </c>
      <c r="I840">
        <v>3</v>
      </c>
      <c r="J840">
        <v>5</v>
      </c>
      <c r="K840">
        <v>3.5</v>
      </c>
    </row>
    <row r="841" spans="1:12" hidden="1" x14ac:dyDescent="0.25">
      <c r="A841">
        <v>7</v>
      </c>
      <c r="B841" t="s">
        <v>343</v>
      </c>
      <c r="C841" t="s">
        <v>405</v>
      </c>
      <c r="D841">
        <v>46</v>
      </c>
      <c r="F841" t="s">
        <v>438</v>
      </c>
      <c r="G841" t="s">
        <v>784</v>
      </c>
      <c r="H841">
        <v>0</v>
      </c>
      <c r="I841">
        <v>3</v>
      </c>
      <c r="J841">
        <v>5</v>
      </c>
      <c r="K841">
        <v>2.4</v>
      </c>
      <c r="L841" t="s">
        <v>821</v>
      </c>
    </row>
    <row r="842" spans="1:12" hidden="1" x14ac:dyDescent="0.25">
      <c r="A842">
        <v>7</v>
      </c>
      <c r="B842" t="s">
        <v>343</v>
      </c>
      <c r="C842" t="s">
        <v>405</v>
      </c>
      <c r="D842">
        <v>46</v>
      </c>
      <c r="F842" t="s">
        <v>439</v>
      </c>
      <c r="G842" t="s">
        <v>784</v>
      </c>
      <c r="H842">
        <v>0</v>
      </c>
      <c r="I842">
        <v>3</v>
      </c>
      <c r="J842">
        <v>5</v>
      </c>
      <c r="K842">
        <v>1.9</v>
      </c>
      <c r="L842" t="s">
        <v>821</v>
      </c>
    </row>
    <row r="843" spans="1:12" hidden="1" x14ac:dyDescent="0.25">
      <c r="A843">
        <v>7</v>
      </c>
      <c r="B843" t="s">
        <v>343</v>
      </c>
      <c r="C843" t="s">
        <v>405</v>
      </c>
      <c r="D843">
        <v>46</v>
      </c>
      <c r="F843" t="s">
        <v>440</v>
      </c>
      <c r="G843" t="s">
        <v>784</v>
      </c>
      <c r="H843">
        <v>0</v>
      </c>
      <c r="I843">
        <v>3</v>
      </c>
      <c r="J843">
        <v>5</v>
      </c>
      <c r="K843">
        <v>1.9</v>
      </c>
      <c r="L843" t="s">
        <v>821</v>
      </c>
    </row>
    <row r="844" spans="1:12" hidden="1" x14ac:dyDescent="0.25">
      <c r="A844">
        <v>7</v>
      </c>
      <c r="B844" t="s">
        <v>343</v>
      </c>
      <c r="C844" t="s">
        <v>405</v>
      </c>
      <c r="D844">
        <v>46</v>
      </c>
      <c r="F844" t="s">
        <v>441</v>
      </c>
      <c r="G844" t="s">
        <v>784</v>
      </c>
      <c r="H844">
        <v>0</v>
      </c>
      <c r="I844">
        <v>3</v>
      </c>
      <c r="J844">
        <v>5</v>
      </c>
      <c r="K844">
        <v>2.5</v>
      </c>
      <c r="L844" t="s">
        <v>821</v>
      </c>
    </row>
    <row r="845" spans="1:12" hidden="1" x14ac:dyDescent="0.25">
      <c r="A845">
        <v>7</v>
      </c>
      <c r="B845" t="s">
        <v>343</v>
      </c>
      <c r="C845" t="s">
        <v>405</v>
      </c>
      <c r="D845">
        <v>46</v>
      </c>
      <c r="F845" t="s">
        <v>442</v>
      </c>
      <c r="G845" t="s">
        <v>784</v>
      </c>
      <c r="H845">
        <v>0</v>
      </c>
      <c r="I845">
        <v>3</v>
      </c>
      <c r="J845">
        <v>5</v>
      </c>
      <c r="K845">
        <v>2</v>
      </c>
      <c r="L845" t="s">
        <v>821</v>
      </c>
    </row>
    <row r="846" spans="1:12" x14ac:dyDescent="0.25">
      <c r="A846">
        <v>7</v>
      </c>
      <c r="B846" t="s">
        <v>343</v>
      </c>
      <c r="C846" t="s">
        <v>405</v>
      </c>
      <c r="D846">
        <v>46</v>
      </c>
      <c r="E846" t="s">
        <v>8</v>
      </c>
      <c r="F846" t="s">
        <v>443</v>
      </c>
      <c r="G846" t="s">
        <v>784</v>
      </c>
      <c r="H846">
        <v>0</v>
      </c>
      <c r="I846">
        <v>3</v>
      </c>
      <c r="J846">
        <v>5</v>
      </c>
      <c r="K846">
        <v>2.2000000000000002</v>
      </c>
    </row>
    <row r="847" spans="1:12" x14ac:dyDescent="0.25">
      <c r="A847">
        <v>7</v>
      </c>
      <c r="B847" t="s">
        <v>343</v>
      </c>
      <c r="C847" t="s">
        <v>405</v>
      </c>
      <c r="D847">
        <v>46</v>
      </c>
      <c r="E847" t="s">
        <v>8</v>
      </c>
      <c r="F847" t="s">
        <v>444</v>
      </c>
      <c r="G847" t="s">
        <v>784</v>
      </c>
      <c r="H847">
        <v>0</v>
      </c>
      <c r="I847">
        <v>3</v>
      </c>
      <c r="J847">
        <v>5</v>
      </c>
      <c r="K847">
        <v>1.9</v>
      </c>
    </row>
    <row r="848" spans="1:12" hidden="1" x14ac:dyDescent="0.25">
      <c r="A848">
        <v>7</v>
      </c>
      <c r="B848" t="s">
        <v>343</v>
      </c>
      <c r="C848" t="s">
        <v>406</v>
      </c>
      <c r="D848">
        <v>4</v>
      </c>
      <c r="F848" t="s">
        <v>445</v>
      </c>
      <c r="G848" t="s">
        <v>784</v>
      </c>
      <c r="H848">
        <v>0</v>
      </c>
      <c r="I848">
        <v>3</v>
      </c>
      <c r="J848">
        <v>5</v>
      </c>
      <c r="K848">
        <v>3.2</v>
      </c>
      <c r="L848" t="s">
        <v>821</v>
      </c>
    </row>
    <row r="849" spans="1:12" hidden="1" x14ac:dyDescent="0.25">
      <c r="A849">
        <v>7</v>
      </c>
      <c r="B849" t="s">
        <v>343</v>
      </c>
      <c r="C849" t="s">
        <v>406</v>
      </c>
      <c r="D849">
        <v>4</v>
      </c>
      <c r="F849" t="s">
        <v>446</v>
      </c>
      <c r="G849" t="s">
        <v>784</v>
      </c>
      <c r="H849">
        <v>0</v>
      </c>
      <c r="I849">
        <v>3</v>
      </c>
      <c r="J849">
        <v>5</v>
      </c>
      <c r="K849">
        <v>3.7</v>
      </c>
      <c r="L849" t="s">
        <v>821</v>
      </c>
    </row>
    <row r="850" spans="1:12" hidden="1" x14ac:dyDescent="0.25">
      <c r="A850">
        <v>7</v>
      </c>
      <c r="B850" t="s">
        <v>343</v>
      </c>
      <c r="C850" t="s">
        <v>406</v>
      </c>
      <c r="D850">
        <v>4</v>
      </c>
      <c r="F850" t="s">
        <v>447</v>
      </c>
      <c r="G850" t="s">
        <v>784</v>
      </c>
      <c r="H850">
        <v>0</v>
      </c>
      <c r="I850">
        <v>3</v>
      </c>
      <c r="J850">
        <v>5</v>
      </c>
      <c r="K850">
        <v>2.9</v>
      </c>
      <c r="L850" t="s">
        <v>821</v>
      </c>
    </row>
    <row r="851" spans="1:12" hidden="1" x14ac:dyDescent="0.25">
      <c r="A851">
        <v>7</v>
      </c>
      <c r="B851" t="s">
        <v>343</v>
      </c>
      <c r="C851" t="s">
        <v>406</v>
      </c>
      <c r="D851">
        <v>4</v>
      </c>
      <c r="F851" t="s">
        <v>448</v>
      </c>
      <c r="G851" t="s">
        <v>784</v>
      </c>
      <c r="H851">
        <v>0</v>
      </c>
      <c r="I851">
        <v>3</v>
      </c>
      <c r="J851">
        <v>5</v>
      </c>
      <c r="K851">
        <v>2.8</v>
      </c>
      <c r="L851" t="s">
        <v>821</v>
      </c>
    </row>
    <row r="852" spans="1:12" hidden="1" x14ac:dyDescent="0.25">
      <c r="A852">
        <v>7</v>
      </c>
      <c r="B852" t="s">
        <v>343</v>
      </c>
      <c r="C852" t="s">
        <v>406</v>
      </c>
      <c r="D852">
        <v>4</v>
      </c>
      <c r="F852" t="s">
        <v>449</v>
      </c>
      <c r="G852" t="s">
        <v>784</v>
      </c>
      <c r="H852">
        <v>0</v>
      </c>
      <c r="I852">
        <v>3</v>
      </c>
      <c r="J852">
        <v>5</v>
      </c>
      <c r="K852">
        <v>2.9</v>
      </c>
      <c r="L852" t="s">
        <v>821</v>
      </c>
    </row>
    <row r="853" spans="1:12" hidden="1" x14ac:dyDescent="0.25">
      <c r="A853">
        <v>7</v>
      </c>
      <c r="B853" t="s">
        <v>343</v>
      </c>
      <c r="C853" t="s">
        <v>406</v>
      </c>
      <c r="D853">
        <v>4</v>
      </c>
      <c r="F853" t="s">
        <v>450</v>
      </c>
      <c r="G853" t="s">
        <v>784</v>
      </c>
      <c r="H853">
        <v>0</v>
      </c>
      <c r="I853">
        <v>3</v>
      </c>
      <c r="J853">
        <v>5</v>
      </c>
      <c r="K853">
        <v>3</v>
      </c>
      <c r="L853" t="s">
        <v>821</v>
      </c>
    </row>
    <row r="854" spans="1:12" hidden="1" x14ac:dyDescent="0.25">
      <c r="A854">
        <v>7</v>
      </c>
      <c r="B854" t="s">
        <v>343</v>
      </c>
      <c r="C854" t="s">
        <v>406</v>
      </c>
      <c r="D854">
        <v>4</v>
      </c>
      <c r="F854" t="s">
        <v>451</v>
      </c>
      <c r="G854" t="s">
        <v>784</v>
      </c>
      <c r="H854">
        <v>0</v>
      </c>
      <c r="I854">
        <v>3</v>
      </c>
      <c r="J854">
        <v>5</v>
      </c>
      <c r="K854">
        <v>2.1</v>
      </c>
      <c r="L854" t="s">
        <v>821</v>
      </c>
    </row>
    <row r="855" spans="1:12" hidden="1" x14ac:dyDescent="0.25">
      <c r="A855">
        <v>7</v>
      </c>
      <c r="B855" t="s">
        <v>343</v>
      </c>
      <c r="C855" t="s">
        <v>406</v>
      </c>
      <c r="D855">
        <v>4</v>
      </c>
      <c r="F855" t="s">
        <v>452</v>
      </c>
      <c r="G855" t="s">
        <v>784</v>
      </c>
      <c r="H855">
        <v>0</v>
      </c>
      <c r="I855">
        <v>3</v>
      </c>
      <c r="J855">
        <v>5</v>
      </c>
      <c r="K855">
        <v>2.2000000000000002</v>
      </c>
      <c r="L855" t="s">
        <v>821</v>
      </c>
    </row>
    <row r="856" spans="1:12" hidden="1" x14ac:dyDescent="0.25">
      <c r="A856">
        <v>7</v>
      </c>
      <c r="B856" t="s">
        <v>343</v>
      </c>
      <c r="C856" t="s">
        <v>406</v>
      </c>
      <c r="D856">
        <v>4</v>
      </c>
      <c r="F856" t="s">
        <v>453</v>
      </c>
      <c r="G856" t="s">
        <v>784</v>
      </c>
      <c r="H856">
        <v>0</v>
      </c>
      <c r="I856">
        <v>3</v>
      </c>
      <c r="J856">
        <v>5</v>
      </c>
      <c r="K856">
        <v>2.2999999999999998</v>
      </c>
      <c r="L856" t="s">
        <v>821</v>
      </c>
    </row>
    <row r="857" spans="1:12" hidden="1" x14ac:dyDescent="0.25">
      <c r="A857">
        <v>7</v>
      </c>
      <c r="B857" t="s">
        <v>343</v>
      </c>
      <c r="C857" t="s">
        <v>406</v>
      </c>
      <c r="D857">
        <v>4</v>
      </c>
      <c r="F857" t="s">
        <v>454</v>
      </c>
      <c r="G857" t="s">
        <v>784</v>
      </c>
      <c r="H857">
        <v>0</v>
      </c>
      <c r="I857">
        <v>3</v>
      </c>
      <c r="J857">
        <v>5</v>
      </c>
      <c r="K857">
        <v>3.2</v>
      </c>
      <c r="L857" t="s">
        <v>821</v>
      </c>
    </row>
    <row r="858" spans="1:12" hidden="1" x14ac:dyDescent="0.25">
      <c r="A858">
        <v>7</v>
      </c>
      <c r="B858" t="s">
        <v>343</v>
      </c>
      <c r="C858" t="s">
        <v>406</v>
      </c>
      <c r="D858">
        <v>4</v>
      </c>
      <c r="F858" t="s">
        <v>455</v>
      </c>
      <c r="G858" t="s">
        <v>784</v>
      </c>
      <c r="H858">
        <v>0</v>
      </c>
      <c r="I858">
        <v>3</v>
      </c>
      <c r="J858">
        <v>5</v>
      </c>
      <c r="K858">
        <v>2.5</v>
      </c>
      <c r="L858" t="s">
        <v>821</v>
      </c>
    </row>
    <row r="859" spans="1:12" hidden="1" x14ac:dyDescent="0.25">
      <c r="A859">
        <v>7</v>
      </c>
      <c r="B859" t="s">
        <v>343</v>
      </c>
      <c r="C859" t="s">
        <v>406</v>
      </c>
      <c r="D859">
        <v>4</v>
      </c>
      <c r="F859" t="s">
        <v>456</v>
      </c>
      <c r="G859" t="s">
        <v>784</v>
      </c>
      <c r="H859">
        <v>0</v>
      </c>
      <c r="I859">
        <v>3</v>
      </c>
      <c r="J859">
        <v>5</v>
      </c>
      <c r="K859">
        <v>2.4</v>
      </c>
      <c r="L859" t="s">
        <v>821</v>
      </c>
    </row>
    <row r="860" spans="1:12" hidden="1" x14ac:dyDescent="0.25">
      <c r="A860">
        <v>7</v>
      </c>
      <c r="B860" t="s">
        <v>343</v>
      </c>
      <c r="C860" t="s">
        <v>406</v>
      </c>
      <c r="D860">
        <v>4</v>
      </c>
      <c r="F860" t="s">
        <v>447</v>
      </c>
      <c r="G860" t="s">
        <v>784</v>
      </c>
      <c r="H860">
        <v>0</v>
      </c>
      <c r="I860">
        <v>3</v>
      </c>
      <c r="J860">
        <v>5</v>
      </c>
      <c r="K860">
        <v>1.8</v>
      </c>
      <c r="L860" t="s">
        <v>821</v>
      </c>
    </row>
    <row r="861" spans="1:12" hidden="1" x14ac:dyDescent="0.25">
      <c r="A861">
        <v>7</v>
      </c>
      <c r="B861" t="s">
        <v>343</v>
      </c>
      <c r="C861" t="s">
        <v>406</v>
      </c>
      <c r="D861">
        <v>4</v>
      </c>
      <c r="F861" t="s">
        <v>457</v>
      </c>
      <c r="G861" t="s">
        <v>784</v>
      </c>
      <c r="H861">
        <v>0</v>
      </c>
      <c r="I861">
        <v>3</v>
      </c>
      <c r="J861">
        <v>5</v>
      </c>
      <c r="K861">
        <v>2.8</v>
      </c>
      <c r="L861" t="s">
        <v>821</v>
      </c>
    </row>
    <row r="862" spans="1:12" hidden="1" x14ac:dyDescent="0.25">
      <c r="A862">
        <v>7</v>
      </c>
      <c r="B862" t="s">
        <v>343</v>
      </c>
      <c r="C862" t="s">
        <v>406</v>
      </c>
      <c r="D862">
        <v>4</v>
      </c>
      <c r="F862" t="s">
        <v>458</v>
      </c>
      <c r="G862" t="s">
        <v>784</v>
      </c>
      <c r="H862">
        <v>0</v>
      </c>
      <c r="I862">
        <v>3</v>
      </c>
      <c r="J862">
        <v>5</v>
      </c>
      <c r="K862">
        <v>2.8</v>
      </c>
      <c r="L862" t="s">
        <v>821</v>
      </c>
    </row>
    <row r="863" spans="1:12" hidden="1" x14ac:dyDescent="0.25">
      <c r="A863">
        <v>7</v>
      </c>
      <c r="B863" t="s">
        <v>343</v>
      </c>
      <c r="C863" t="s">
        <v>406</v>
      </c>
      <c r="D863">
        <v>4</v>
      </c>
      <c r="F863" t="s">
        <v>459</v>
      </c>
      <c r="G863" t="s">
        <v>784</v>
      </c>
      <c r="H863">
        <v>0</v>
      </c>
      <c r="I863">
        <v>3</v>
      </c>
      <c r="J863">
        <v>5</v>
      </c>
      <c r="K863">
        <v>2.7</v>
      </c>
      <c r="L863" t="s">
        <v>821</v>
      </c>
    </row>
    <row r="864" spans="1:12" hidden="1" x14ac:dyDescent="0.25">
      <c r="A864">
        <v>7</v>
      </c>
      <c r="B864" t="s">
        <v>343</v>
      </c>
      <c r="C864" t="s">
        <v>406</v>
      </c>
      <c r="D864">
        <v>4</v>
      </c>
      <c r="F864" t="s">
        <v>460</v>
      </c>
      <c r="G864" t="s">
        <v>784</v>
      </c>
      <c r="H864">
        <v>0</v>
      </c>
      <c r="I864">
        <v>3</v>
      </c>
      <c r="J864">
        <v>5</v>
      </c>
      <c r="K864">
        <v>2.6</v>
      </c>
      <c r="L864" t="s">
        <v>821</v>
      </c>
    </row>
    <row r="865" spans="1:12" hidden="1" x14ac:dyDescent="0.25">
      <c r="A865">
        <v>7</v>
      </c>
      <c r="B865" t="s">
        <v>343</v>
      </c>
      <c r="C865" t="s">
        <v>406</v>
      </c>
      <c r="D865">
        <v>4</v>
      </c>
      <c r="F865" t="s">
        <v>461</v>
      </c>
      <c r="G865" t="s">
        <v>784</v>
      </c>
      <c r="H865">
        <v>0</v>
      </c>
      <c r="I865">
        <v>3</v>
      </c>
      <c r="J865">
        <v>5</v>
      </c>
      <c r="K865">
        <v>3.9</v>
      </c>
      <c r="L865" t="s">
        <v>821</v>
      </c>
    </row>
    <row r="866" spans="1:12" hidden="1" x14ac:dyDescent="0.25">
      <c r="A866">
        <v>7</v>
      </c>
      <c r="B866" t="s">
        <v>343</v>
      </c>
      <c r="C866" t="s">
        <v>406</v>
      </c>
      <c r="D866">
        <v>4</v>
      </c>
      <c r="F866" t="s">
        <v>462</v>
      </c>
      <c r="G866" t="s">
        <v>784</v>
      </c>
      <c r="H866">
        <v>0</v>
      </c>
      <c r="I866">
        <v>3</v>
      </c>
      <c r="J866">
        <v>5</v>
      </c>
      <c r="K866">
        <v>2.9</v>
      </c>
      <c r="L866" t="s">
        <v>821</v>
      </c>
    </row>
    <row r="867" spans="1:12" hidden="1" x14ac:dyDescent="0.25">
      <c r="A867">
        <v>7</v>
      </c>
      <c r="B867" t="s">
        <v>343</v>
      </c>
      <c r="C867" t="s">
        <v>406</v>
      </c>
      <c r="D867">
        <v>4</v>
      </c>
      <c r="F867" t="s">
        <v>463</v>
      </c>
      <c r="G867" t="s">
        <v>784</v>
      </c>
      <c r="H867">
        <v>0</v>
      </c>
      <c r="I867">
        <v>3</v>
      </c>
      <c r="J867">
        <v>5</v>
      </c>
      <c r="K867">
        <v>2.8</v>
      </c>
      <c r="L867" t="s">
        <v>821</v>
      </c>
    </row>
    <row r="868" spans="1:12" x14ac:dyDescent="0.25">
      <c r="A868">
        <v>7</v>
      </c>
      <c r="B868" t="s">
        <v>343</v>
      </c>
      <c r="C868" t="s">
        <v>406</v>
      </c>
      <c r="D868">
        <v>4</v>
      </c>
      <c r="E868" t="s">
        <v>765</v>
      </c>
      <c r="F868" t="s">
        <v>464</v>
      </c>
      <c r="G868" t="s">
        <v>784</v>
      </c>
      <c r="H868">
        <v>0</v>
      </c>
      <c r="I868">
        <v>3</v>
      </c>
      <c r="J868">
        <v>5</v>
      </c>
      <c r="K868">
        <v>3.7</v>
      </c>
    </row>
    <row r="869" spans="1:12" x14ac:dyDescent="0.25">
      <c r="A869">
        <v>7</v>
      </c>
      <c r="B869" t="s">
        <v>343</v>
      </c>
      <c r="C869" t="s">
        <v>406</v>
      </c>
      <c r="D869">
        <v>4</v>
      </c>
      <c r="E869" t="s">
        <v>765</v>
      </c>
      <c r="F869" t="s">
        <v>465</v>
      </c>
      <c r="G869" t="s">
        <v>784</v>
      </c>
      <c r="H869">
        <v>0</v>
      </c>
      <c r="I869">
        <v>3</v>
      </c>
      <c r="J869">
        <v>5</v>
      </c>
      <c r="K869">
        <v>4.2</v>
      </c>
    </row>
    <row r="870" spans="1:12" x14ac:dyDescent="0.25">
      <c r="A870">
        <v>7</v>
      </c>
      <c r="B870" t="s">
        <v>343</v>
      </c>
      <c r="C870" t="s">
        <v>406</v>
      </c>
      <c r="D870">
        <v>4</v>
      </c>
      <c r="E870" t="s">
        <v>765</v>
      </c>
      <c r="F870" t="s">
        <v>466</v>
      </c>
      <c r="G870" t="s">
        <v>784</v>
      </c>
      <c r="H870">
        <v>0</v>
      </c>
      <c r="I870">
        <v>3</v>
      </c>
      <c r="J870">
        <v>5</v>
      </c>
      <c r="K870">
        <v>4</v>
      </c>
    </row>
    <row r="871" spans="1:12" x14ac:dyDescent="0.25">
      <c r="A871">
        <v>7</v>
      </c>
      <c r="B871" t="s">
        <v>343</v>
      </c>
      <c r="C871" t="s">
        <v>406</v>
      </c>
      <c r="D871">
        <v>4</v>
      </c>
      <c r="E871" t="s">
        <v>765</v>
      </c>
      <c r="F871" t="s">
        <v>467</v>
      </c>
      <c r="G871" t="s">
        <v>784</v>
      </c>
      <c r="H871">
        <v>0</v>
      </c>
      <c r="I871">
        <v>3</v>
      </c>
      <c r="J871">
        <v>5</v>
      </c>
      <c r="K871">
        <v>3.1</v>
      </c>
    </row>
    <row r="872" spans="1:12" x14ac:dyDescent="0.25">
      <c r="A872">
        <v>7</v>
      </c>
      <c r="B872" t="s">
        <v>343</v>
      </c>
      <c r="C872" t="s">
        <v>406</v>
      </c>
      <c r="D872">
        <v>4</v>
      </c>
      <c r="E872" t="s">
        <v>765</v>
      </c>
      <c r="F872" t="s">
        <v>468</v>
      </c>
      <c r="G872" t="s">
        <v>784</v>
      </c>
      <c r="H872">
        <v>0</v>
      </c>
      <c r="I872">
        <v>3</v>
      </c>
      <c r="J872">
        <v>5</v>
      </c>
      <c r="K872">
        <v>3.5</v>
      </c>
    </row>
    <row r="873" spans="1:12" hidden="1" x14ac:dyDescent="0.25">
      <c r="A873">
        <v>7</v>
      </c>
      <c r="B873" t="s">
        <v>343</v>
      </c>
      <c r="C873" t="s">
        <v>397</v>
      </c>
      <c r="D873">
        <v>20</v>
      </c>
      <c r="F873" t="s">
        <v>445</v>
      </c>
      <c r="G873" t="s">
        <v>784</v>
      </c>
      <c r="H873">
        <v>0</v>
      </c>
      <c r="I873">
        <v>3</v>
      </c>
      <c r="J873">
        <v>5</v>
      </c>
      <c r="K873">
        <v>2.8</v>
      </c>
      <c r="L873" t="s">
        <v>821</v>
      </c>
    </row>
    <row r="874" spans="1:12" hidden="1" x14ac:dyDescent="0.25">
      <c r="A874">
        <v>7</v>
      </c>
      <c r="B874" t="s">
        <v>343</v>
      </c>
      <c r="C874" t="s">
        <v>397</v>
      </c>
      <c r="D874">
        <v>20</v>
      </c>
      <c r="F874" t="s">
        <v>446</v>
      </c>
      <c r="G874" t="s">
        <v>784</v>
      </c>
      <c r="H874">
        <v>0</v>
      </c>
      <c r="I874">
        <v>3</v>
      </c>
      <c r="J874">
        <v>5</v>
      </c>
      <c r="K874">
        <v>3.7</v>
      </c>
      <c r="L874" t="s">
        <v>821</v>
      </c>
    </row>
    <row r="875" spans="1:12" hidden="1" x14ac:dyDescent="0.25">
      <c r="A875">
        <v>7</v>
      </c>
      <c r="B875" t="s">
        <v>343</v>
      </c>
      <c r="C875" t="s">
        <v>397</v>
      </c>
      <c r="D875">
        <v>20</v>
      </c>
      <c r="F875" t="s">
        <v>447</v>
      </c>
      <c r="G875" t="s">
        <v>784</v>
      </c>
      <c r="H875">
        <v>0</v>
      </c>
      <c r="I875">
        <v>3</v>
      </c>
      <c r="J875">
        <v>5</v>
      </c>
      <c r="K875">
        <v>3.5</v>
      </c>
      <c r="L875" t="s">
        <v>821</v>
      </c>
    </row>
    <row r="876" spans="1:12" hidden="1" x14ac:dyDescent="0.25">
      <c r="A876">
        <v>7</v>
      </c>
      <c r="B876" t="s">
        <v>343</v>
      </c>
      <c r="C876" t="s">
        <v>397</v>
      </c>
      <c r="D876">
        <v>20</v>
      </c>
      <c r="F876" t="s">
        <v>448</v>
      </c>
      <c r="G876" t="s">
        <v>784</v>
      </c>
      <c r="H876">
        <v>0</v>
      </c>
      <c r="I876">
        <v>3</v>
      </c>
      <c r="J876">
        <v>5</v>
      </c>
      <c r="K876">
        <v>1.9</v>
      </c>
      <c r="L876" t="s">
        <v>821</v>
      </c>
    </row>
    <row r="877" spans="1:12" hidden="1" x14ac:dyDescent="0.25">
      <c r="A877">
        <v>7</v>
      </c>
      <c r="B877" t="s">
        <v>343</v>
      </c>
      <c r="C877" t="s">
        <v>397</v>
      </c>
      <c r="D877">
        <v>20</v>
      </c>
      <c r="F877" t="s">
        <v>449</v>
      </c>
      <c r="G877" t="s">
        <v>784</v>
      </c>
      <c r="H877">
        <v>0</v>
      </c>
      <c r="I877">
        <v>3</v>
      </c>
      <c r="J877">
        <v>5</v>
      </c>
      <c r="K877">
        <v>2.9</v>
      </c>
      <c r="L877" t="s">
        <v>821</v>
      </c>
    </row>
    <row r="878" spans="1:12" hidden="1" x14ac:dyDescent="0.25">
      <c r="A878">
        <v>7</v>
      </c>
      <c r="B878" t="s">
        <v>343</v>
      </c>
      <c r="C878" t="s">
        <v>397</v>
      </c>
      <c r="D878">
        <v>20</v>
      </c>
      <c r="F878" t="s">
        <v>450</v>
      </c>
      <c r="G878" t="s">
        <v>784</v>
      </c>
      <c r="H878">
        <v>0</v>
      </c>
      <c r="I878">
        <v>3</v>
      </c>
      <c r="J878">
        <v>5</v>
      </c>
      <c r="K878">
        <v>2.2000000000000002</v>
      </c>
      <c r="L878" t="s">
        <v>821</v>
      </c>
    </row>
    <row r="879" spans="1:12" hidden="1" x14ac:dyDescent="0.25">
      <c r="A879">
        <v>7</v>
      </c>
      <c r="B879" t="s">
        <v>343</v>
      </c>
      <c r="C879" t="s">
        <v>397</v>
      </c>
      <c r="D879">
        <v>20</v>
      </c>
      <c r="F879" t="s">
        <v>451</v>
      </c>
      <c r="G879" t="s">
        <v>784</v>
      </c>
      <c r="H879">
        <v>0</v>
      </c>
      <c r="I879">
        <v>3</v>
      </c>
      <c r="J879">
        <v>5</v>
      </c>
      <c r="K879">
        <v>1.6</v>
      </c>
      <c r="L879" t="s">
        <v>821</v>
      </c>
    </row>
    <row r="880" spans="1:12" hidden="1" x14ac:dyDescent="0.25">
      <c r="A880">
        <v>7</v>
      </c>
      <c r="B880" t="s">
        <v>343</v>
      </c>
      <c r="C880" t="s">
        <v>397</v>
      </c>
      <c r="D880">
        <v>20</v>
      </c>
      <c r="F880" t="s">
        <v>452</v>
      </c>
      <c r="G880" t="s">
        <v>784</v>
      </c>
      <c r="H880">
        <v>0</v>
      </c>
      <c r="I880">
        <v>3</v>
      </c>
      <c r="J880">
        <v>5</v>
      </c>
      <c r="K880">
        <v>1.4</v>
      </c>
      <c r="L880" t="s">
        <v>821</v>
      </c>
    </row>
    <row r="881" spans="1:12" hidden="1" x14ac:dyDescent="0.25">
      <c r="A881">
        <v>7</v>
      </c>
      <c r="B881" t="s">
        <v>343</v>
      </c>
      <c r="C881" t="s">
        <v>397</v>
      </c>
      <c r="D881">
        <v>20</v>
      </c>
      <c r="F881" t="s">
        <v>453</v>
      </c>
      <c r="G881" t="s">
        <v>784</v>
      </c>
      <c r="H881">
        <v>0</v>
      </c>
      <c r="I881">
        <v>3</v>
      </c>
      <c r="J881">
        <v>5</v>
      </c>
      <c r="K881">
        <v>1.8</v>
      </c>
      <c r="L881" t="s">
        <v>821</v>
      </c>
    </row>
    <row r="882" spans="1:12" hidden="1" x14ac:dyDescent="0.25">
      <c r="A882">
        <v>7</v>
      </c>
      <c r="B882" t="s">
        <v>343</v>
      </c>
      <c r="C882" t="s">
        <v>397</v>
      </c>
      <c r="D882">
        <v>20</v>
      </c>
      <c r="F882" t="s">
        <v>454</v>
      </c>
      <c r="G882" t="s">
        <v>784</v>
      </c>
      <c r="H882">
        <v>0</v>
      </c>
      <c r="I882">
        <v>3</v>
      </c>
      <c r="J882">
        <v>5</v>
      </c>
      <c r="K882">
        <v>1.9</v>
      </c>
      <c r="L882" t="s">
        <v>821</v>
      </c>
    </row>
    <row r="883" spans="1:12" hidden="1" x14ac:dyDescent="0.25">
      <c r="A883">
        <v>7</v>
      </c>
      <c r="B883" t="s">
        <v>343</v>
      </c>
      <c r="C883" t="s">
        <v>397</v>
      </c>
      <c r="D883">
        <v>20</v>
      </c>
      <c r="F883" t="s">
        <v>455</v>
      </c>
      <c r="G883" t="s">
        <v>784</v>
      </c>
      <c r="H883">
        <v>0</v>
      </c>
      <c r="I883">
        <v>3</v>
      </c>
      <c r="J883">
        <v>5</v>
      </c>
      <c r="K883">
        <v>1</v>
      </c>
      <c r="L883" t="s">
        <v>821</v>
      </c>
    </row>
    <row r="884" spans="1:12" hidden="1" x14ac:dyDescent="0.25">
      <c r="A884">
        <v>7</v>
      </c>
      <c r="B884" t="s">
        <v>343</v>
      </c>
      <c r="C884" t="s">
        <v>397</v>
      </c>
      <c r="D884">
        <v>20</v>
      </c>
      <c r="F884" t="s">
        <v>456</v>
      </c>
      <c r="G884" t="s">
        <v>784</v>
      </c>
      <c r="H884">
        <v>0</v>
      </c>
      <c r="I884">
        <v>3</v>
      </c>
      <c r="J884">
        <v>5</v>
      </c>
      <c r="K884">
        <v>1.7</v>
      </c>
      <c r="L884" t="s">
        <v>821</v>
      </c>
    </row>
    <row r="885" spans="1:12" hidden="1" x14ac:dyDescent="0.25">
      <c r="A885">
        <v>7</v>
      </c>
      <c r="B885" t="s">
        <v>343</v>
      </c>
      <c r="C885" t="s">
        <v>397</v>
      </c>
      <c r="D885">
        <v>20</v>
      </c>
      <c r="F885" t="s">
        <v>447</v>
      </c>
      <c r="G885" t="s">
        <v>784</v>
      </c>
      <c r="H885">
        <v>0</v>
      </c>
      <c r="I885">
        <v>3</v>
      </c>
      <c r="J885">
        <v>5</v>
      </c>
      <c r="K885">
        <v>2.1</v>
      </c>
      <c r="L885" t="s">
        <v>821</v>
      </c>
    </row>
    <row r="886" spans="1:12" hidden="1" x14ac:dyDescent="0.25">
      <c r="A886">
        <v>7</v>
      </c>
      <c r="B886" t="s">
        <v>343</v>
      </c>
      <c r="C886" t="s">
        <v>397</v>
      </c>
      <c r="D886">
        <v>20</v>
      </c>
      <c r="F886" t="s">
        <v>457</v>
      </c>
      <c r="G886" t="s">
        <v>784</v>
      </c>
      <c r="H886">
        <v>0</v>
      </c>
      <c r="I886">
        <v>3</v>
      </c>
      <c r="J886">
        <v>5</v>
      </c>
      <c r="K886">
        <v>2.4</v>
      </c>
      <c r="L886" t="s">
        <v>821</v>
      </c>
    </row>
    <row r="887" spans="1:12" hidden="1" x14ac:dyDescent="0.25">
      <c r="A887">
        <v>7</v>
      </c>
      <c r="B887" t="s">
        <v>343</v>
      </c>
      <c r="C887" t="s">
        <v>397</v>
      </c>
      <c r="D887">
        <v>20</v>
      </c>
      <c r="F887" t="s">
        <v>458</v>
      </c>
      <c r="G887" t="s">
        <v>784</v>
      </c>
      <c r="H887">
        <v>0</v>
      </c>
      <c r="I887">
        <v>3</v>
      </c>
      <c r="J887">
        <v>5</v>
      </c>
      <c r="K887">
        <v>2.8</v>
      </c>
      <c r="L887" t="s">
        <v>821</v>
      </c>
    </row>
    <row r="888" spans="1:12" hidden="1" x14ac:dyDescent="0.25">
      <c r="A888">
        <v>7</v>
      </c>
      <c r="B888" t="s">
        <v>343</v>
      </c>
      <c r="C888" t="s">
        <v>397</v>
      </c>
      <c r="D888">
        <v>20</v>
      </c>
      <c r="F888" t="s">
        <v>459</v>
      </c>
      <c r="G888" t="s">
        <v>784</v>
      </c>
      <c r="H888">
        <v>0</v>
      </c>
      <c r="I888">
        <v>3</v>
      </c>
      <c r="J888">
        <v>5</v>
      </c>
      <c r="K888">
        <v>2.7</v>
      </c>
      <c r="L888" t="s">
        <v>821</v>
      </c>
    </row>
    <row r="889" spans="1:12" hidden="1" x14ac:dyDescent="0.25">
      <c r="A889">
        <v>7</v>
      </c>
      <c r="B889" t="s">
        <v>343</v>
      </c>
      <c r="C889" t="s">
        <v>397</v>
      </c>
      <c r="D889">
        <v>20</v>
      </c>
      <c r="F889" t="s">
        <v>460</v>
      </c>
      <c r="G889" t="s">
        <v>784</v>
      </c>
      <c r="H889">
        <v>0</v>
      </c>
      <c r="I889">
        <v>3</v>
      </c>
      <c r="J889">
        <v>5</v>
      </c>
      <c r="K889">
        <v>2.5</v>
      </c>
      <c r="L889" t="s">
        <v>821</v>
      </c>
    </row>
    <row r="890" spans="1:12" hidden="1" x14ac:dyDescent="0.25">
      <c r="A890">
        <v>7</v>
      </c>
      <c r="B890" t="s">
        <v>343</v>
      </c>
      <c r="C890" t="s">
        <v>397</v>
      </c>
      <c r="D890">
        <v>20</v>
      </c>
      <c r="F890" t="s">
        <v>461</v>
      </c>
      <c r="G890" t="s">
        <v>784</v>
      </c>
      <c r="H890">
        <v>0</v>
      </c>
      <c r="I890">
        <v>3</v>
      </c>
      <c r="J890">
        <v>5</v>
      </c>
      <c r="K890">
        <v>4</v>
      </c>
      <c r="L890" t="s">
        <v>821</v>
      </c>
    </row>
    <row r="891" spans="1:12" hidden="1" x14ac:dyDescent="0.25">
      <c r="A891">
        <v>7</v>
      </c>
      <c r="B891" t="s">
        <v>343</v>
      </c>
      <c r="C891" t="s">
        <v>397</v>
      </c>
      <c r="D891">
        <v>20</v>
      </c>
      <c r="F891" t="s">
        <v>462</v>
      </c>
      <c r="G891" t="s">
        <v>784</v>
      </c>
      <c r="H891">
        <v>0</v>
      </c>
      <c r="I891">
        <v>3</v>
      </c>
      <c r="J891">
        <v>5</v>
      </c>
      <c r="K891">
        <v>3.7</v>
      </c>
      <c r="L891" t="s">
        <v>821</v>
      </c>
    </row>
    <row r="892" spans="1:12" hidden="1" x14ac:dyDescent="0.25">
      <c r="A892">
        <v>7</v>
      </c>
      <c r="B892" t="s">
        <v>343</v>
      </c>
      <c r="C892" t="s">
        <v>397</v>
      </c>
      <c r="D892">
        <v>20</v>
      </c>
      <c r="F892" t="s">
        <v>463</v>
      </c>
      <c r="G892" t="s">
        <v>784</v>
      </c>
      <c r="H892">
        <v>0</v>
      </c>
      <c r="I892">
        <v>3</v>
      </c>
      <c r="J892">
        <v>5</v>
      </c>
      <c r="K892">
        <v>3</v>
      </c>
      <c r="L892" t="s">
        <v>821</v>
      </c>
    </row>
    <row r="893" spans="1:12" x14ac:dyDescent="0.25">
      <c r="A893">
        <v>7</v>
      </c>
      <c r="B893" t="s">
        <v>343</v>
      </c>
      <c r="C893" t="s">
        <v>397</v>
      </c>
      <c r="D893">
        <v>20</v>
      </c>
      <c r="E893" t="s">
        <v>765</v>
      </c>
      <c r="F893" t="s">
        <v>464</v>
      </c>
      <c r="G893" t="s">
        <v>784</v>
      </c>
      <c r="H893">
        <v>0</v>
      </c>
      <c r="I893">
        <v>3</v>
      </c>
      <c r="J893">
        <v>5</v>
      </c>
      <c r="K893">
        <v>2.8</v>
      </c>
    </row>
    <row r="894" spans="1:12" x14ac:dyDescent="0.25">
      <c r="A894">
        <v>7</v>
      </c>
      <c r="B894" t="s">
        <v>343</v>
      </c>
      <c r="C894" t="s">
        <v>397</v>
      </c>
      <c r="D894">
        <v>20</v>
      </c>
      <c r="E894" t="s">
        <v>765</v>
      </c>
      <c r="F894" t="s">
        <v>465</v>
      </c>
      <c r="G894" t="s">
        <v>784</v>
      </c>
      <c r="H894">
        <v>0</v>
      </c>
      <c r="I894">
        <v>3</v>
      </c>
      <c r="J894">
        <v>5</v>
      </c>
      <c r="K894">
        <v>3</v>
      </c>
    </row>
    <row r="895" spans="1:12" x14ac:dyDescent="0.25">
      <c r="A895">
        <v>7</v>
      </c>
      <c r="B895" t="s">
        <v>343</v>
      </c>
      <c r="C895" t="s">
        <v>397</v>
      </c>
      <c r="D895">
        <v>20</v>
      </c>
      <c r="E895" t="s">
        <v>765</v>
      </c>
      <c r="F895" t="s">
        <v>466</v>
      </c>
      <c r="G895" t="s">
        <v>784</v>
      </c>
      <c r="H895">
        <v>0</v>
      </c>
      <c r="I895">
        <v>3</v>
      </c>
      <c r="J895">
        <v>5</v>
      </c>
      <c r="K895">
        <v>2.2000000000000002</v>
      </c>
    </row>
    <row r="896" spans="1:12" x14ac:dyDescent="0.25">
      <c r="A896">
        <v>7</v>
      </c>
      <c r="B896" t="s">
        <v>343</v>
      </c>
      <c r="C896" t="s">
        <v>397</v>
      </c>
      <c r="D896">
        <v>20</v>
      </c>
      <c r="E896" t="s">
        <v>765</v>
      </c>
      <c r="F896" t="s">
        <v>467</v>
      </c>
      <c r="G896" t="s">
        <v>784</v>
      </c>
      <c r="H896">
        <v>0</v>
      </c>
      <c r="I896">
        <v>3</v>
      </c>
      <c r="J896">
        <v>5</v>
      </c>
      <c r="K896">
        <v>2.8</v>
      </c>
    </row>
    <row r="897" spans="1:12" x14ac:dyDescent="0.25">
      <c r="A897">
        <v>7</v>
      </c>
      <c r="B897" t="s">
        <v>343</v>
      </c>
      <c r="C897" t="s">
        <v>397</v>
      </c>
      <c r="D897">
        <v>20</v>
      </c>
      <c r="E897" t="s">
        <v>765</v>
      </c>
      <c r="F897" t="s">
        <v>468</v>
      </c>
      <c r="G897" t="s">
        <v>784</v>
      </c>
      <c r="H897">
        <v>0</v>
      </c>
      <c r="I897">
        <v>3</v>
      </c>
      <c r="J897">
        <v>5</v>
      </c>
      <c r="K897">
        <v>2.7</v>
      </c>
    </row>
    <row r="898" spans="1:12" hidden="1" x14ac:dyDescent="0.25">
      <c r="A898">
        <v>7</v>
      </c>
      <c r="B898" t="s">
        <v>343</v>
      </c>
      <c r="C898" t="s">
        <v>405</v>
      </c>
      <c r="D898">
        <v>46</v>
      </c>
      <c r="F898" t="s">
        <v>445</v>
      </c>
      <c r="G898" t="s">
        <v>784</v>
      </c>
      <c r="H898">
        <v>0</v>
      </c>
      <c r="I898">
        <v>3</v>
      </c>
      <c r="J898">
        <v>5</v>
      </c>
      <c r="K898">
        <v>5</v>
      </c>
      <c r="L898" t="s">
        <v>821</v>
      </c>
    </row>
    <row r="899" spans="1:12" hidden="1" x14ac:dyDescent="0.25">
      <c r="A899">
        <v>7</v>
      </c>
      <c r="B899" t="s">
        <v>343</v>
      </c>
      <c r="C899" t="s">
        <v>405</v>
      </c>
      <c r="D899">
        <v>46</v>
      </c>
      <c r="F899" t="s">
        <v>446</v>
      </c>
      <c r="G899" t="s">
        <v>784</v>
      </c>
      <c r="H899">
        <v>0</v>
      </c>
      <c r="I899">
        <v>3</v>
      </c>
      <c r="J899">
        <v>5</v>
      </c>
      <c r="K899">
        <v>4.3</v>
      </c>
      <c r="L899" t="s">
        <v>821</v>
      </c>
    </row>
    <row r="900" spans="1:12" hidden="1" x14ac:dyDescent="0.25">
      <c r="A900">
        <v>7</v>
      </c>
      <c r="B900" t="s">
        <v>343</v>
      </c>
      <c r="C900" t="s">
        <v>405</v>
      </c>
      <c r="D900">
        <v>46</v>
      </c>
      <c r="F900" t="s">
        <v>447</v>
      </c>
      <c r="G900" t="s">
        <v>784</v>
      </c>
      <c r="H900">
        <v>0</v>
      </c>
      <c r="I900">
        <v>3</v>
      </c>
      <c r="J900">
        <v>5</v>
      </c>
      <c r="K900">
        <v>3.7</v>
      </c>
      <c r="L900" t="s">
        <v>821</v>
      </c>
    </row>
    <row r="901" spans="1:12" hidden="1" x14ac:dyDescent="0.25">
      <c r="A901">
        <v>7</v>
      </c>
      <c r="B901" t="s">
        <v>343</v>
      </c>
      <c r="C901" t="s">
        <v>405</v>
      </c>
      <c r="D901">
        <v>46</v>
      </c>
      <c r="F901" t="s">
        <v>448</v>
      </c>
      <c r="G901" t="s">
        <v>784</v>
      </c>
      <c r="H901">
        <v>0</v>
      </c>
      <c r="I901">
        <v>3</v>
      </c>
      <c r="J901">
        <v>5</v>
      </c>
      <c r="K901">
        <v>1.7</v>
      </c>
      <c r="L901" t="s">
        <v>821</v>
      </c>
    </row>
    <row r="902" spans="1:12" hidden="1" x14ac:dyDescent="0.25">
      <c r="A902">
        <v>7</v>
      </c>
      <c r="B902" t="s">
        <v>343</v>
      </c>
      <c r="C902" t="s">
        <v>405</v>
      </c>
      <c r="D902">
        <v>46</v>
      </c>
      <c r="F902" t="s">
        <v>449</v>
      </c>
      <c r="G902" t="s">
        <v>784</v>
      </c>
      <c r="H902">
        <v>0</v>
      </c>
      <c r="I902">
        <v>3</v>
      </c>
      <c r="J902">
        <v>5</v>
      </c>
      <c r="K902">
        <v>3.4</v>
      </c>
      <c r="L902" t="s">
        <v>821</v>
      </c>
    </row>
    <row r="903" spans="1:12" hidden="1" x14ac:dyDescent="0.25">
      <c r="A903">
        <v>7</v>
      </c>
      <c r="B903" t="s">
        <v>343</v>
      </c>
      <c r="C903" t="s">
        <v>405</v>
      </c>
      <c r="D903">
        <v>46</v>
      </c>
      <c r="F903" t="s">
        <v>450</v>
      </c>
      <c r="G903" t="s">
        <v>784</v>
      </c>
      <c r="H903">
        <v>0</v>
      </c>
      <c r="I903">
        <v>3</v>
      </c>
      <c r="J903">
        <v>5</v>
      </c>
      <c r="K903">
        <v>3</v>
      </c>
      <c r="L903" t="s">
        <v>821</v>
      </c>
    </row>
    <row r="904" spans="1:12" hidden="1" x14ac:dyDescent="0.25">
      <c r="A904">
        <v>7</v>
      </c>
      <c r="B904" t="s">
        <v>343</v>
      </c>
      <c r="C904" t="s">
        <v>405</v>
      </c>
      <c r="D904">
        <v>46</v>
      </c>
      <c r="F904" t="s">
        <v>451</v>
      </c>
      <c r="G904" t="s">
        <v>784</v>
      </c>
      <c r="H904">
        <v>0</v>
      </c>
      <c r="I904">
        <v>3</v>
      </c>
      <c r="J904">
        <v>5</v>
      </c>
      <c r="K904">
        <v>1.4</v>
      </c>
      <c r="L904" t="s">
        <v>821</v>
      </c>
    </row>
    <row r="905" spans="1:12" hidden="1" x14ac:dyDescent="0.25">
      <c r="A905">
        <v>7</v>
      </c>
      <c r="B905" t="s">
        <v>343</v>
      </c>
      <c r="C905" t="s">
        <v>405</v>
      </c>
      <c r="D905">
        <v>46</v>
      </c>
      <c r="F905" t="s">
        <v>452</v>
      </c>
      <c r="G905" t="s">
        <v>784</v>
      </c>
      <c r="H905">
        <v>0</v>
      </c>
      <c r="I905">
        <v>3</v>
      </c>
      <c r="J905">
        <v>5</v>
      </c>
      <c r="K905">
        <v>1</v>
      </c>
      <c r="L905" t="s">
        <v>821</v>
      </c>
    </row>
    <row r="906" spans="1:12" hidden="1" x14ac:dyDescent="0.25">
      <c r="A906">
        <v>7</v>
      </c>
      <c r="B906" t="s">
        <v>343</v>
      </c>
      <c r="C906" t="s">
        <v>405</v>
      </c>
      <c r="D906">
        <v>46</v>
      </c>
      <c r="F906" t="s">
        <v>453</v>
      </c>
      <c r="G906" t="s">
        <v>784</v>
      </c>
      <c r="H906">
        <v>0</v>
      </c>
      <c r="I906">
        <v>3</v>
      </c>
      <c r="J906">
        <v>5</v>
      </c>
      <c r="K906">
        <v>1</v>
      </c>
      <c r="L906" t="s">
        <v>821</v>
      </c>
    </row>
    <row r="907" spans="1:12" hidden="1" x14ac:dyDescent="0.25">
      <c r="A907">
        <v>7</v>
      </c>
      <c r="B907" t="s">
        <v>343</v>
      </c>
      <c r="C907" t="s">
        <v>405</v>
      </c>
      <c r="D907">
        <v>46</v>
      </c>
      <c r="F907" t="s">
        <v>454</v>
      </c>
      <c r="G907" t="s">
        <v>784</v>
      </c>
      <c r="H907">
        <v>0</v>
      </c>
      <c r="I907">
        <v>3</v>
      </c>
      <c r="J907">
        <v>5</v>
      </c>
      <c r="K907">
        <v>1</v>
      </c>
      <c r="L907" t="s">
        <v>821</v>
      </c>
    </row>
    <row r="908" spans="1:12" hidden="1" x14ac:dyDescent="0.25">
      <c r="A908">
        <v>7</v>
      </c>
      <c r="B908" t="s">
        <v>343</v>
      </c>
      <c r="C908" t="s">
        <v>405</v>
      </c>
      <c r="D908">
        <v>46</v>
      </c>
      <c r="F908" t="s">
        <v>455</v>
      </c>
      <c r="G908" t="s">
        <v>784</v>
      </c>
      <c r="H908">
        <v>0</v>
      </c>
      <c r="I908">
        <v>3</v>
      </c>
      <c r="J908">
        <v>5</v>
      </c>
      <c r="K908">
        <v>1.8</v>
      </c>
      <c r="L908" t="s">
        <v>821</v>
      </c>
    </row>
    <row r="909" spans="1:12" hidden="1" x14ac:dyDescent="0.25">
      <c r="A909">
        <v>7</v>
      </c>
      <c r="B909" t="s">
        <v>343</v>
      </c>
      <c r="C909" t="s">
        <v>405</v>
      </c>
      <c r="D909">
        <v>46</v>
      </c>
      <c r="F909" t="s">
        <v>456</v>
      </c>
      <c r="G909" t="s">
        <v>784</v>
      </c>
      <c r="H909">
        <v>0</v>
      </c>
      <c r="I909">
        <v>3</v>
      </c>
      <c r="J909">
        <v>5</v>
      </c>
      <c r="K909">
        <v>1</v>
      </c>
      <c r="L909" t="s">
        <v>821</v>
      </c>
    </row>
    <row r="910" spans="1:12" hidden="1" x14ac:dyDescent="0.25">
      <c r="A910">
        <v>7</v>
      </c>
      <c r="B910" t="s">
        <v>343</v>
      </c>
      <c r="C910" t="s">
        <v>405</v>
      </c>
      <c r="D910">
        <v>46</v>
      </c>
      <c r="F910" t="s">
        <v>447</v>
      </c>
      <c r="G910" t="s">
        <v>784</v>
      </c>
      <c r="H910">
        <v>0</v>
      </c>
      <c r="I910">
        <v>3</v>
      </c>
      <c r="J910">
        <v>5</v>
      </c>
      <c r="K910">
        <v>3.3</v>
      </c>
      <c r="L910" t="s">
        <v>821</v>
      </c>
    </row>
    <row r="911" spans="1:12" hidden="1" x14ac:dyDescent="0.25">
      <c r="A911">
        <v>7</v>
      </c>
      <c r="B911" t="s">
        <v>343</v>
      </c>
      <c r="C911" t="s">
        <v>405</v>
      </c>
      <c r="D911">
        <v>46</v>
      </c>
      <c r="F911" t="s">
        <v>457</v>
      </c>
      <c r="G911" t="s">
        <v>784</v>
      </c>
      <c r="H911">
        <v>0</v>
      </c>
      <c r="I911">
        <v>3</v>
      </c>
      <c r="J911">
        <v>5</v>
      </c>
      <c r="K911">
        <v>2.6</v>
      </c>
      <c r="L911" t="s">
        <v>821</v>
      </c>
    </row>
    <row r="912" spans="1:12" hidden="1" x14ac:dyDescent="0.25">
      <c r="A912">
        <v>7</v>
      </c>
      <c r="B912" t="s">
        <v>343</v>
      </c>
      <c r="C912" t="s">
        <v>405</v>
      </c>
      <c r="D912">
        <v>46</v>
      </c>
      <c r="F912" t="s">
        <v>458</v>
      </c>
      <c r="G912" t="s">
        <v>784</v>
      </c>
      <c r="H912">
        <v>0</v>
      </c>
      <c r="I912">
        <v>3</v>
      </c>
      <c r="J912">
        <v>5</v>
      </c>
      <c r="K912">
        <v>3</v>
      </c>
      <c r="L912" t="s">
        <v>821</v>
      </c>
    </row>
    <row r="913" spans="1:12" hidden="1" x14ac:dyDescent="0.25">
      <c r="A913">
        <v>7</v>
      </c>
      <c r="B913" t="s">
        <v>343</v>
      </c>
      <c r="C913" t="s">
        <v>405</v>
      </c>
      <c r="D913">
        <v>46</v>
      </c>
      <c r="F913" t="s">
        <v>459</v>
      </c>
      <c r="G913" t="s">
        <v>784</v>
      </c>
      <c r="H913">
        <v>0</v>
      </c>
      <c r="I913">
        <v>3</v>
      </c>
      <c r="J913">
        <v>5</v>
      </c>
      <c r="K913">
        <v>2.6</v>
      </c>
      <c r="L913" t="s">
        <v>821</v>
      </c>
    </row>
    <row r="914" spans="1:12" hidden="1" x14ac:dyDescent="0.25">
      <c r="A914">
        <v>7</v>
      </c>
      <c r="B914" t="s">
        <v>343</v>
      </c>
      <c r="C914" t="s">
        <v>405</v>
      </c>
      <c r="D914">
        <v>46</v>
      </c>
      <c r="F914" t="s">
        <v>460</v>
      </c>
      <c r="G914" t="s">
        <v>784</v>
      </c>
      <c r="H914">
        <v>0</v>
      </c>
      <c r="I914">
        <v>3</v>
      </c>
      <c r="J914">
        <v>5</v>
      </c>
      <c r="K914">
        <v>2.4</v>
      </c>
      <c r="L914" t="s">
        <v>821</v>
      </c>
    </row>
    <row r="915" spans="1:12" hidden="1" x14ac:dyDescent="0.25">
      <c r="A915">
        <v>7</v>
      </c>
      <c r="B915" t="s">
        <v>343</v>
      </c>
      <c r="C915" t="s">
        <v>405</v>
      </c>
      <c r="D915">
        <v>46</v>
      </c>
      <c r="F915" t="s">
        <v>461</v>
      </c>
      <c r="G915" t="s">
        <v>784</v>
      </c>
      <c r="H915">
        <v>0</v>
      </c>
      <c r="I915">
        <v>3</v>
      </c>
      <c r="J915">
        <v>5</v>
      </c>
      <c r="K915">
        <v>4</v>
      </c>
      <c r="L915" t="s">
        <v>821</v>
      </c>
    </row>
    <row r="916" spans="1:12" hidden="1" x14ac:dyDescent="0.25">
      <c r="A916">
        <v>7</v>
      </c>
      <c r="B916" t="s">
        <v>343</v>
      </c>
      <c r="C916" t="s">
        <v>405</v>
      </c>
      <c r="D916">
        <v>46</v>
      </c>
      <c r="F916" t="s">
        <v>462</v>
      </c>
      <c r="G916" t="s">
        <v>784</v>
      </c>
      <c r="H916">
        <v>0</v>
      </c>
      <c r="I916">
        <v>3</v>
      </c>
      <c r="J916">
        <v>5</v>
      </c>
      <c r="K916">
        <v>3.7</v>
      </c>
      <c r="L916" t="s">
        <v>821</v>
      </c>
    </row>
    <row r="917" spans="1:12" hidden="1" x14ac:dyDescent="0.25">
      <c r="A917">
        <v>7</v>
      </c>
      <c r="B917" t="s">
        <v>343</v>
      </c>
      <c r="C917" t="s">
        <v>405</v>
      </c>
      <c r="D917">
        <v>46</v>
      </c>
      <c r="F917" t="s">
        <v>463</v>
      </c>
      <c r="G917" t="s">
        <v>784</v>
      </c>
      <c r="H917">
        <v>0</v>
      </c>
      <c r="I917">
        <v>3</v>
      </c>
      <c r="J917">
        <v>5</v>
      </c>
      <c r="K917">
        <v>2.2999999999999998</v>
      </c>
      <c r="L917" t="s">
        <v>821</v>
      </c>
    </row>
    <row r="918" spans="1:12" hidden="1" x14ac:dyDescent="0.25">
      <c r="A918">
        <v>7</v>
      </c>
      <c r="B918" t="s">
        <v>343</v>
      </c>
      <c r="C918" t="s">
        <v>405</v>
      </c>
      <c r="D918">
        <v>46</v>
      </c>
      <c r="F918" t="s">
        <v>464</v>
      </c>
      <c r="G918" t="s">
        <v>784</v>
      </c>
      <c r="H918">
        <v>0</v>
      </c>
      <c r="I918">
        <v>3</v>
      </c>
      <c r="J918">
        <v>5</v>
      </c>
      <c r="K918">
        <v>2.4</v>
      </c>
      <c r="L918" t="s">
        <v>821</v>
      </c>
    </row>
    <row r="919" spans="1:12" x14ac:dyDescent="0.25">
      <c r="A919">
        <v>7</v>
      </c>
      <c r="B919" t="s">
        <v>343</v>
      </c>
      <c r="C919" t="s">
        <v>405</v>
      </c>
      <c r="D919">
        <v>46</v>
      </c>
      <c r="E919" t="s">
        <v>765</v>
      </c>
      <c r="F919" t="s">
        <v>465</v>
      </c>
      <c r="G919" t="s">
        <v>784</v>
      </c>
      <c r="H919">
        <v>0</v>
      </c>
      <c r="I919">
        <v>3</v>
      </c>
      <c r="J919">
        <v>5</v>
      </c>
      <c r="K919">
        <v>2.5</v>
      </c>
    </row>
    <row r="920" spans="1:12" x14ac:dyDescent="0.25">
      <c r="A920">
        <v>7</v>
      </c>
      <c r="B920" t="s">
        <v>343</v>
      </c>
      <c r="C920" t="s">
        <v>405</v>
      </c>
      <c r="D920">
        <v>46</v>
      </c>
      <c r="E920" t="s">
        <v>765</v>
      </c>
      <c r="F920" t="s">
        <v>466</v>
      </c>
      <c r="G920" t="s">
        <v>784</v>
      </c>
      <c r="H920">
        <v>0</v>
      </c>
      <c r="I920">
        <v>3</v>
      </c>
      <c r="J920">
        <v>5</v>
      </c>
      <c r="K920">
        <v>2.5</v>
      </c>
    </row>
    <row r="921" spans="1:12" x14ac:dyDescent="0.25">
      <c r="A921">
        <v>7</v>
      </c>
      <c r="B921" t="s">
        <v>343</v>
      </c>
      <c r="C921" t="s">
        <v>405</v>
      </c>
      <c r="D921">
        <v>46</v>
      </c>
      <c r="E921" t="s">
        <v>765</v>
      </c>
      <c r="F921" t="s">
        <v>467</v>
      </c>
      <c r="G921" t="s">
        <v>784</v>
      </c>
      <c r="H921">
        <v>0</v>
      </c>
      <c r="I921">
        <v>3</v>
      </c>
      <c r="J921">
        <v>5</v>
      </c>
      <c r="K921">
        <v>2</v>
      </c>
    </row>
    <row r="922" spans="1:12" x14ac:dyDescent="0.25">
      <c r="A922">
        <v>7</v>
      </c>
      <c r="B922" t="s">
        <v>343</v>
      </c>
      <c r="C922" t="s">
        <v>405</v>
      </c>
      <c r="D922">
        <v>46</v>
      </c>
      <c r="E922" t="s">
        <v>765</v>
      </c>
      <c r="F922" t="s">
        <v>468</v>
      </c>
      <c r="G922" t="s">
        <v>784</v>
      </c>
      <c r="H922">
        <v>0</v>
      </c>
      <c r="I922">
        <v>3</v>
      </c>
      <c r="J922">
        <v>5</v>
      </c>
      <c r="K922">
        <v>1.9</v>
      </c>
    </row>
    <row r="923" spans="1:12" hidden="1" x14ac:dyDescent="0.25">
      <c r="A923">
        <v>7</v>
      </c>
      <c r="B923" t="s">
        <v>343</v>
      </c>
      <c r="C923" t="s">
        <v>406</v>
      </c>
      <c r="D923">
        <v>4</v>
      </c>
      <c r="F923" t="s">
        <v>469</v>
      </c>
      <c r="G923" t="s">
        <v>784</v>
      </c>
      <c r="H923">
        <v>0</v>
      </c>
      <c r="I923">
        <v>3</v>
      </c>
      <c r="J923">
        <v>5</v>
      </c>
      <c r="K923">
        <v>4.0999999999999996</v>
      </c>
      <c r="L923" t="s">
        <v>821</v>
      </c>
    </row>
    <row r="924" spans="1:12" hidden="1" x14ac:dyDescent="0.25">
      <c r="A924">
        <v>7</v>
      </c>
      <c r="B924" t="s">
        <v>343</v>
      </c>
      <c r="C924" t="s">
        <v>406</v>
      </c>
      <c r="D924">
        <v>4</v>
      </c>
      <c r="F924" t="s">
        <v>470</v>
      </c>
      <c r="G924" t="s">
        <v>784</v>
      </c>
      <c r="H924">
        <v>0</v>
      </c>
      <c r="I924">
        <v>3</v>
      </c>
      <c r="J924">
        <v>5</v>
      </c>
      <c r="K924">
        <v>3.9</v>
      </c>
      <c r="L924" t="s">
        <v>821</v>
      </c>
    </row>
    <row r="925" spans="1:12" hidden="1" x14ac:dyDescent="0.25">
      <c r="A925">
        <v>7</v>
      </c>
      <c r="B925" t="s">
        <v>343</v>
      </c>
      <c r="C925" t="s">
        <v>406</v>
      </c>
      <c r="D925">
        <v>4</v>
      </c>
      <c r="F925" t="s">
        <v>471</v>
      </c>
      <c r="G925" t="s">
        <v>784</v>
      </c>
      <c r="H925">
        <v>0</v>
      </c>
      <c r="I925">
        <v>3</v>
      </c>
      <c r="J925">
        <v>5</v>
      </c>
      <c r="K925">
        <v>3.6</v>
      </c>
      <c r="L925" t="s">
        <v>821</v>
      </c>
    </row>
    <row r="926" spans="1:12" hidden="1" x14ac:dyDescent="0.25">
      <c r="A926">
        <v>7</v>
      </c>
      <c r="B926" t="s">
        <v>343</v>
      </c>
      <c r="C926" t="s">
        <v>406</v>
      </c>
      <c r="D926">
        <v>4</v>
      </c>
      <c r="F926" t="s">
        <v>472</v>
      </c>
      <c r="G926" t="s">
        <v>784</v>
      </c>
      <c r="H926">
        <v>0</v>
      </c>
      <c r="I926">
        <v>3</v>
      </c>
      <c r="J926">
        <v>5</v>
      </c>
      <c r="K926">
        <v>4.9000000000000004</v>
      </c>
      <c r="L926" t="s">
        <v>821</v>
      </c>
    </row>
    <row r="927" spans="1:12" hidden="1" x14ac:dyDescent="0.25">
      <c r="A927">
        <v>7</v>
      </c>
      <c r="B927" t="s">
        <v>343</v>
      </c>
      <c r="C927" t="s">
        <v>406</v>
      </c>
      <c r="D927">
        <v>4</v>
      </c>
      <c r="F927" t="s">
        <v>473</v>
      </c>
      <c r="G927" t="s">
        <v>784</v>
      </c>
      <c r="H927">
        <v>0</v>
      </c>
      <c r="I927">
        <v>3</v>
      </c>
      <c r="J927">
        <v>5</v>
      </c>
      <c r="K927">
        <v>3.5</v>
      </c>
      <c r="L927" t="s">
        <v>821</v>
      </c>
    </row>
    <row r="928" spans="1:12" hidden="1" x14ac:dyDescent="0.25">
      <c r="A928">
        <v>7</v>
      </c>
      <c r="B928" t="s">
        <v>343</v>
      </c>
      <c r="C928" t="s">
        <v>406</v>
      </c>
      <c r="D928">
        <v>4</v>
      </c>
      <c r="F928" t="s">
        <v>474</v>
      </c>
      <c r="G928" t="s">
        <v>784</v>
      </c>
      <c r="H928">
        <v>0</v>
      </c>
      <c r="I928">
        <v>3</v>
      </c>
      <c r="J928">
        <v>5</v>
      </c>
      <c r="K928">
        <v>2.7</v>
      </c>
      <c r="L928" t="s">
        <v>821</v>
      </c>
    </row>
    <row r="929" spans="1:12" hidden="1" x14ac:dyDescent="0.25">
      <c r="A929">
        <v>7</v>
      </c>
      <c r="B929" t="s">
        <v>343</v>
      </c>
      <c r="C929" t="s">
        <v>406</v>
      </c>
      <c r="D929">
        <v>4</v>
      </c>
      <c r="F929" t="s">
        <v>475</v>
      </c>
      <c r="G929" t="s">
        <v>784</v>
      </c>
      <c r="H929">
        <v>0</v>
      </c>
      <c r="I929">
        <v>3</v>
      </c>
      <c r="J929">
        <v>5</v>
      </c>
      <c r="K929">
        <v>1.7</v>
      </c>
      <c r="L929" t="s">
        <v>821</v>
      </c>
    </row>
    <row r="930" spans="1:12" hidden="1" x14ac:dyDescent="0.25">
      <c r="A930">
        <v>7</v>
      </c>
      <c r="B930" t="s">
        <v>343</v>
      </c>
      <c r="C930" t="s">
        <v>406</v>
      </c>
      <c r="D930">
        <v>4</v>
      </c>
      <c r="F930" t="s">
        <v>476</v>
      </c>
      <c r="G930" t="s">
        <v>784</v>
      </c>
      <c r="H930">
        <v>0</v>
      </c>
      <c r="I930">
        <v>3</v>
      </c>
      <c r="J930">
        <v>5</v>
      </c>
      <c r="K930">
        <v>1.5</v>
      </c>
      <c r="L930" t="s">
        <v>821</v>
      </c>
    </row>
    <row r="931" spans="1:12" hidden="1" x14ac:dyDescent="0.25">
      <c r="A931">
        <v>7</v>
      </c>
      <c r="B931" t="s">
        <v>343</v>
      </c>
      <c r="C931" t="s">
        <v>406</v>
      </c>
      <c r="D931">
        <v>4</v>
      </c>
      <c r="F931" t="s">
        <v>477</v>
      </c>
      <c r="G931" t="s">
        <v>784</v>
      </c>
      <c r="H931">
        <v>0</v>
      </c>
      <c r="I931">
        <v>3</v>
      </c>
      <c r="J931">
        <v>5</v>
      </c>
      <c r="K931">
        <v>1.8</v>
      </c>
      <c r="L931" t="s">
        <v>821</v>
      </c>
    </row>
    <row r="932" spans="1:12" hidden="1" x14ac:dyDescent="0.25">
      <c r="A932">
        <v>7</v>
      </c>
      <c r="B932" t="s">
        <v>343</v>
      </c>
      <c r="C932" t="s">
        <v>406</v>
      </c>
      <c r="D932">
        <v>4</v>
      </c>
      <c r="F932" t="s">
        <v>478</v>
      </c>
      <c r="G932" t="s">
        <v>784</v>
      </c>
      <c r="H932">
        <v>0</v>
      </c>
      <c r="I932">
        <v>3</v>
      </c>
      <c r="J932">
        <v>5</v>
      </c>
      <c r="K932">
        <v>3.7</v>
      </c>
      <c r="L932" t="s">
        <v>821</v>
      </c>
    </row>
    <row r="933" spans="1:12" hidden="1" x14ac:dyDescent="0.25">
      <c r="A933">
        <v>7</v>
      </c>
      <c r="B933" t="s">
        <v>343</v>
      </c>
      <c r="C933" t="s">
        <v>406</v>
      </c>
      <c r="D933">
        <v>4</v>
      </c>
      <c r="F933" t="s">
        <v>479</v>
      </c>
      <c r="G933" t="s">
        <v>784</v>
      </c>
      <c r="H933">
        <v>0</v>
      </c>
      <c r="I933">
        <v>3</v>
      </c>
      <c r="J933">
        <v>5</v>
      </c>
      <c r="K933">
        <v>3.4</v>
      </c>
      <c r="L933" t="s">
        <v>821</v>
      </c>
    </row>
    <row r="934" spans="1:12" hidden="1" x14ac:dyDescent="0.25">
      <c r="A934">
        <v>7</v>
      </c>
      <c r="B934" t="s">
        <v>343</v>
      </c>
      <c r="C934" t="s">
        <v>406</v>
      </c>
      <c r="D934">
        <v>4</v>
      </c>
      <c r="F934" t="s">
        <v>480</v>
      </c>
      <c r="G934" t="s">
        <v>784</v>
      </c>
      <c r="H934">
        <v>0</v>
      </c>
      <c r="I934">
        <v>3</v>
      </c>
      <c r="J934">
        <v>5</v>
      </c>
      <c r="K934">
        <v>2.2000000000000002</v>
      </c>
      <c r="L934" t="s">
        <v>821</v>
      </c>
    </row>
    <row r="935" spans="1:12" hidden="1" x14ac:dyDescent="0.25">
      <c r="A935">
        <v>7</v>
      </c>
      <c r="B935" t="s">
        <v>343</v>
      </c>
      <c r="C935" t="s">
        <v>406</v>
      </c>
      <c r="D935">
        <v>4</v>
      </c>
      <c r="F935" t="s">
        <v>471</v>
      </c>
      <c r="G935" t="s">
        <v>784</v>
      </c>
      <c r="H935">
        <v>0</v>
      </c>
      <c r="I935">
        <v>3</v>
      </c>
      <c r="J935">
        <v>5</v>
      </c>
      <c r="K935">
        <v>2.4</v>
      </c>
      <c r="L935" t="s">
        <v>821</v>
      </c>
    </row>
    <row r="936" spans="1:12" hidden="1" x14ac:dyDescent="0.25">
      <c r="A936">
        <v>7</v>
      </c>
      <c r="B936" t="s">
        <v>343</v>
      </c>
      <c r="C936" t="s">
        <v>406</v>
      </c>
      <c r="D936">
        <v>4</v>
      </c>
      <c r="F936" t="s">
        <v>481</v>
      </c>
      <c r="G936" t="s">
        <v>784</v>
      </c>
      <c r="H936">
        <v>0</v>
      </c>
      <c r="I936">
        <v>3</v>
      </c>
      <c r="J936">
        <v>5</v>
      </c>
      <c r="K936">
        <v>3</v>
      </c>
      <c r="L936" t="s">
        <v>821</v>
      </c>
    </row>
    <row r="937" spans="1:12" hidden="1" x14ac:dyDescent="0.25">
      <c r="A937">
        <v>7</v>
      </c>
      <c r="B937" t="s">
        <v>343</v>
      </c>
      <c r="C937" t="s">
        <v>406</v>
      </c>
      <c r="D937">
        <v>4</v>
      </c>
      <c r="F937" t="s">
        <v>482</v>
      </c>
      <c r="G937" t="s">
        <v>784</v>
      </c>
      <c r="H937">
        <v>0</v>
      </c>
      <c r="I937">
        <v>3</v>
      </c>
      <c r="J937">
        <v>5</v>
      </c>
      <c r="K937">
        <v>3.1</v>
      </c>
      <c r="L937" t="s">
        <v>821</v>
      </c>
    </row>
    <row r="938" spans="1:12" hidden="1" x14ac:dyDescent="0.25">
      <c r="A938">
        <v>7</v>
      </c>
      <c r="B938" t="s">
        <v>343</v>
      </c>
      <c r="C938" t="s">
        <v>406</v>
      </c>
      <c r="D938">
        <v>4</v>
      </c>
      <c r="F938" t="s">
        <v>483</v>
      </c>
      <c r="G938" t="s">
        <v>784</v>
      </c>
      <c r="H938">
        <v>0</v>
      </c>
      <c r="I938">
        <v>3</v>
      </c>
      <c r="J938">
        <v>5</v>
      </c>
      <c r="K938">
        <v>3.3</v>
      </c>
      <c r="L938" t="s">
        <v>821</v>
      </c>
    </row>
    <row r="939" spans="1:12" hidden="1" x14ac:dyDescent="0.25">
      <c r="A939">
        <v>7</v>
      </c>
      <c r="B939" t="s">
        <v>343</v>
      </c>
      <c r="C939" t="s">
        <v>406</v>
      </c>
      <c r="D939">
        <v>4</v>
      </c>
      <c r="F939" t="s">
        <v>484</v>
      </c>
      <c r="G939" t="s">
        <v>784</v>
      </c>
      <c r="H939">
        <v>0</v>
      </c>
      <c r="I939">
        <v>3</v>
      </c>
      <c r="J939">
        <v>5</v>
      </c>
      <c r="K939">
        <v>4</v>
      </c>
      <c r="L939" t="s">
        <v>821</v>
      </c>
    </row>
    <row r="940" spans="1:12" hidden="1" x14ac:dyDescent="0.25">
      <c r="A940">
        <v>7</v>
      </c>
      <c r="B940" t="s">
        <v>343</v>
      </c>
      <c r="C940" t="s">
        <v>406</v>
      </c>
      <c r="D940">
        <v>4</v>
      </c>
      <c r="F940" t="s">
        <v>485</v>
      </c>
      <c r="G940" t="s">
        <v>784</v>
      </c>
      <c r="H940">
        <v>0</v>
      </c>
      <c r="I940">
        <v>3</v>
      </c>
      <c r="J940">
        <v>5</v>
      </c>
      <c r="K940">
        <v>4.0999999999999996</v>
      </c>
      <c r="L940" t="s">
        <v>821</v>
      </c>
    </row>
    <row r="941" spans="1:12" hidden="1" x14ac:dyDescent="0.25">
      <c r="A941">
        <v>7</v>
      </c>
      <c r="B941" t="s">
        <v>343</v>
      </c>
      <c r="C941" t="s">
        <v>406</v>
      </c>
      <c r="D941">
        <v>4</v>
      </c>
      <c r="F941" t="s">
        <v>486</v>
      </c>
      <c r="G941" t="s">
        <v>784</v>
      </c>
      <c r="H941">
        <v>0</v>
      </c>
      <c r="I941">
        <v>3</v>
      </c>
      <c r="J941">
        <v>5</v>
      </c>
      <c r="K941">
        <v>3</v>
      </c>
      <c r="L941" t="s">
        <v>821</v>
      </c>
    </row>
    <row r="942" spans="1:12" hidden="1" x14ac:dyDescent="0.25">
      <c r="A942">
        <v>7</v>
      </c>
      <c r="B942" t="s">
        <v>343</v>
      </c>
      <c r="C942" t="s">
        <v>406</v>
      </c>
      <c r="D942">
        <v>4</v>
      </c>
      <c r="F942" t="s">
        <v>487</v>
      </c>
      <c r="G942" t="s">
        <v>784</v>
      </c>
      <c r="H942">
        <v>0</v>
      </c>
      <c r="I942">
        <v>3</v>
      </c>
      <c r="J942">
        <v>5</v>
      </c>
      <c r="K942">
        <v>2</v>
      </c>
      <c r="L942" t="s">
        <v>821</v>
      </c>
    </row>
    <row r="943" spans="1:12" hidden="1" x14ac:dyDescent="0.25">
      <c r="A943">
        <v>7</v>
      </c>
      <c r="B943" t="s">
        <v>343</v>
      </c>
      <c r="C943" t="s">
        <v>406</v>
      </c>
      <c r="D943">
        <v>4</v>
      </c>
      <c r="F943" t="s">
        <v>488</v>
      </c>
      <c r="G943" t="s">
        <v>784</v>
      </c>
      <c r="H943">
        <v>0</v>
      </c>
      <c r="I943">
        <v>3</v>
      </c>
      <c r="J943">
        <v>5</v>
      </c>
      <c r="K943">
        <v>2.6</v>
      </c>
      <c r="L943" t="s">
        <v>821</v>
      </c>
    </row>
    <row r="944" spans="1:12" x14ac:dyDescent="0.25">
      <c r="A944">
        <v>7</v>
      </c>
      <c r="B944" t="s">
        <v>343</v>
      </c>
      <c r="C944" t="s">
        <v>406</v>
      </c>
      <c r="D944">
        <v>4</v>
      </c>
      <c r="E944" t="s">
        <v>765</v>
      </c>
      <c r="F944" t="s">
        <v>489</v>
      </c>
      <c r="G944" t="s">
        <v>784</v>
      </c>
      <c r="H944">
        <v>0</v>
      </c>
      <c r="I944">
        <v>3</v>
      </c>
      <c r="J944">
        <v>5</v>
      </c>
      <c r="K944">
        <v>2.2000000000000002</v>
      </c>
    </row>
    <row r="945" spans="1:12" x14ac:dyDescent="0.25">
      <c r="A945">
        <v>7</v>
      </c>
      <c r="B945" t="s">
        <v>343</v>
      </c>
      <c r="C945" t="s">
        <v>406</v>
      </c>
      <c r="D945">
        <v>4</v>
      </c>
      <c r="E945" t="s">
        <v>765</v>
      </c>
      <c r="F945" t="s">
        <v>490</v>
      </c>
      <c r="G945" t="s">
        <v>784</v>
      </c>
      <c r="H945">
        <v>0</v>
      </c>
      <c r="I945">
        <v>3</v>
      </c>
      <c r="J945">
        <v>5</v>
      </c>
      <c r="K945">
        <v>2.6</v>
      </c>
    </row>
    <row r="946" spans="1:12" x14ac:dyDescent="0.25">
      <c r="A946">
        <v>7</v>
      </c>
      <c r="B946" t="s">
        <v>343</v>
      </c>
      <c r="C946" t="s">
        <v>406</v>
      </c>
      <c r="D946">
        <v>4</v>
      </c>
      <c r="E946" t="s">
        <v>765</v>
      </c>
      <c r="F946" t="s">
        <v>491</v>
      </c>
      <c r="G946" t="s">
        <v>784</v>
      </c>
      <c r="H946">
        <v>0</v>
      </c>
      <c r="I946">
        <v>3</v>
      </c>
      <c r="J946">
        <v>5</v>
      </c>
      <c r="K946">
        <v>2.5</v>
      </c>
    </row>
    <row r="947" spans="1:12" x14ac:dyDescent="0.25">
      <c r="A947">
        <v>7</v>
      </c>
      <c r="B947" t="s">
        <v>343</v>
      </c>
      <c r="C947" t="s">
        <v>406</v>
      </c>
      <c r="D947">
        <v>4</v>
      </c>
      <c r="E947" t="s">
        <v>765</v>
      </c>
      <c r="F947" t="s">
        <v>492</v>
      </c>
      <c r="G947" t="s">
        <v>784</v>
      </c>
      <c r="H947">
        <v>0</v>
      </c>
      <c r="I947">
        <v>3</v>
      </c>
      <c r="J947">
        <v>5</v>
      </c>
      <c r="K947">
        <v>2.4</v>
      </c>
    </row>
    <row r="948" spans="1:12" hidden="1" x14ac:dyDescent="0.25">
      <c r="A948">
        <v>7</v>
      </c>
      <c r="B948" t="s">
        <v>343</v>
      </c>
      <c r="C948" t="s">
        <v>397</v>
      </c>
      <c r="D948">
        <v>20</v>
      </c>
      <c r="F948" t="s">
        <v>469</v>
      </c>
      <c r="G948" t="s">
        <v>784</v>
      </c>
      <c r="H948">
        <v>0</v>
      </c>
      <c r="I948">
        <v>3</v>
      </c>
      <c r="J948">
        <v>5</v>
      </c>
      <c r="K948">
        <v>3.1</v>
      </c>
      <c r="L948" t="s">
        <v>821</v>
      </c>
    </row>
    <row r="949" spans="1:12" hidden="1" x14ac:dyDescent="0.25">
      <c r="A949">
        <v>7</v>
      </c>
      <c r="B949" t="s">
        <v>343</v>
      </c>
      <c r="C949" t="s">
        <v>397</v>
      </c>
      <c r="D949">
        <v>20</v>
      </c>
      <c r="F949" t="s">
        <v>470</v>
      </c>
      <c r="G949" t="s">
        <v>784</v>
      </c>
      <c r="H949">
        <v>0</v>
      </c>
      <c r="I949">
        <v>3</v>
      </c>
      <c r="J949">
        <v>5</v>
      </c>
      <c r="K949">
        <v>3.2</v>
      </c>
      <c r="L949" t="s">
        <v>821</v>
      </c>
    </row>
    <row r="950" spans="1:12" hidden="1" x14ac:dyDescent="0.25">
      <c r="A950">
        <v>7</v>
      </c>
      <c r="B950" t="s">
        <v>343</v>
      </c>
      <c r="C950" t="s">
        <v>397</v>
      </c>
      <c r="D950">
        <v>20</v>
      </c>
      <c r="F950" t="s">
        <v>471</v>
      </c>
      <c r="G950" t="s">
        <v>784</v>
      </c>
      <c r="H950">
        <v>0</v>
      </c>
      <c r="I950">
        <v>3</v>
      </c>
      <c r="J950">
        <v>5</v>
      </c>
      <c r="K950">
        <v>2.8</v>
      </c>
      <c r="L950" t="s">
        <v>821</v>
      </c>
    </row>
    <row r="951" spans="1:12" hidden="1" x14ac:dyDescent="0.25">
      <c r="A951">
        <v>7</v>
      </c>
      <c r="B951" t="s">
        <v>343</v>
      </c>
      <c r="C951" t="s">
        <v>397</v>
      </c>
      <c r="D951">
        <v>20</v>
      </c>
      <c r="F951" t="s">
        <v>472</v>
      </c>
      <c r="G951" t="s">
        <v>784</v>
      </c>
      <c r="H951">
        <v>0</v>
      </c>
      <c r="I951">
        <v>3</v>
      </c>
      <c r="J951">
        <v>5</v>
      </c>
      <c r="K951">
        <v>2.9</v>
      </c>
      <c r="L951" t="s">
        <v>821</v>
      </c>
    </row>
    <row r="952" spans="1:12" hidden="1" x14ac:dyDescent="0.25">
      <c r="A952">
        <v>7</v>
      </c>
      <c r="B952" t="s">
        <v>343</v>
      </c>
      <c r="C952" t="s">
        <v>397</v>
      </c>
      <c r="D952">
        <v>20</v>
      </c>
      <c r="F952" t="s">
        <v>473</v>
      </c>
      <c r="G952" t="s">
        <v>784</v>
      </c>
      <c r="H952">
        <v>0</v>
      </c>
      <c r="I952">
        <v>3</v>
      </c>
      <c r="J952">
        <v>5</v>
      </c>
      <c r="K952">
        <v>2</v>
      </c>
      <c r="L952" t="s">
        <v>821</v>
      </c>
    </row>
    <row r="953" spans="1:12" hidden="1" x14ac:dyDescent="0.25">
      <c r="A953">
        <v>7</v>
      </c>
      <c r="B953" t="s">
        <v>343</v>
      </c>
      <c r="C953" t="s">
        <v>397</v>
      </c>
      <c r="D953">
        <v>20</v>
      </c>
      <c r="F953" t="s">
        <v>474</v>
      </c>
      <c r="G953" t="s">
        <v>784</v>
      </c>
      <c r="H953">
        <v>0</v>
      </c>
      <c r="I953">
        <v>3</v>
      </c>
      <c r="J953">
        <v>5</v>
      </c>
      <c r="K953">
        <v>2</v>
      </c>
      <c r="L953" t="s">
        <v>821</v>
      </c>
    </row>
    <row r="954" spans="1:12" hidden="1" x14ac:dyDescent="0.25">
      <c r="A954">
        <v>7</v>
      </c>
      <c r="B954" t="s">
        <v>343</v>
      </c>
      <c r="C954" t="s">
        <v>397</v>
      </c>
      <c r="D954">
        <v>20</v>
      </c>
      <c r="F954" t="s">
        <v>476</v>
      </c>
      <c r="G954" t="s">
        <v>784</v>
      </c>
      <c r="H954">
        <v>0</v>
      </c>
      <c r="I954">
        <v>3</v>
      </c>
      <c r="J954">
        <v>5</v>
      </c>
      <c r="K954">
        <v>0.9</v>
      </c>
      <c r="L954" t="s">
        <v>821</v>
      </c>
    </row>
    <row r="955" spans="1:12" hidden="1" x14ac:dyDescent="0.25">
      <c r="A955">
        <v>7</v>
      </c>
      <c r="B955" t="s">
        <v>343</v>
      </c>
      <c r="C955" t="s">
        <v>397</v>
      </c>
      <c r="D955">
        <v>20</v>
      </c>
      <c r="F955" t="s">
        <v>477</v>
      </c>
      <c r="G955" t="s">
        <v>784</v>
      </c>
      <c r="H955">
        <v>0</v>
      </c>
      <c r="I955">
        <v>3</v>
      </c>
      <c r="J955">
        <v>5</v>
      </c>
      <c r="K955">
        <v>3.1</v>
      </c>
      <c r="L955" t="s">
        <v>821</v>
      </c>
    </row>
    <row r="956" spans="1:12" hidden="1" x14ac:dyDescent="0.25">
      <c r="A956">
        <v>7</v>
      </c>
      <c r="B956" t="s">
        <v>343</v>
      </c>
      <c r="C956" t="s">
        <v>397</v>
      </c>
      <c r="D956">
        <v>20</v>
      </c>
      <c r="F956" t="s">
        <v>478</v>
      </c>
      <c r="G956" t="s">
        <v>784</v>
      </c>
      <c r="H956">
        <v>0</v>
      </c>
      <c r="I956">
        <v>3</v>
      </c>
      <c r="J956">
        <v>5</v>
      </c>
      <c r="K956">
        <v>2.2000000000000002</v>
      </c>
      <c r="L956" t="s">
        <v>821</v>
      </c>
    </row>
    <row r="957" spans="1:12" hidden="1" x14ac:dyDescent="0.25">
      <c r="A957">
        <v>7</v>
      </c>
      <c r="B957" t="s">
        <v>343</v>
      </c>
      <c r="C957" t="s">
        <v>397</v>
      </c>
      <c r="D957">
        <v>20</v>
      </c>
      <c r="F957" t="s">
        <v>479</v>
      </c>
      <c r="G957" t="s">
        <v>784</v>
      </c>
      <c r="H957">
        <v>0</v>
      </c>
      <c r="I957">
        <v>3</v>
      </c>
      <c r="J957">
        <v>5</v>
      </c>
      <c r="K957">
        <v>3.1</v>
      </c>
      <c r="L957" t="s">
        <v>821</v>
      </c>
    </row>
    <row r="958" spans="1:12" hidden="1" x14ac:dyDescent="0.25">
      <c r="A958">
        <v>7</v>
      </c>
      <c r="B958" t="s">
        <v>343</v>
      </c>
      <c r="C958" t="s">
        <v>397</v>
      </c>
      <c r="D958">
        <v>20</v>
      </c>
      <c r="F958" t="s">
        <v>480</v>
      </c>
      <c r="G958" t="s">
        <v>784</v>
      </c>
      <c r="H958">
        <v>0</v>
      </c>
      <c r="I958">
        <v>3</v>
      </c>
      <c r="J958">
        <v>5</v>
      </c>
      <c r="K958">
        <v>3</v>
      </c>
      <c r="L958" t="s">
        <v>821</v>
      </c>
    </row>
    <row r="959" spans="1:12" hidden="1" x14ac:dyDescent="0.25">
      <c r="A959">
        <v>7</v>
      </c>
      <c r="B959" t="s">
        <v>343</v>
      </c>
      <c r="C959" t="s">
        <v>397</v>
      </c>
      <c r="D959">
        <v>20</v>
      </c>
      <c r="F959" t="s">
        <v>471</v>
      </c>
      <c r="G959" t="s">
        <v>784</v>
      </c>
      <c r="H959">
        <v>0</v>
      </c>
      <c r="I959">
        <v>3</v>
      </c>
      <c r="J959">
        <v>5</v>
      </c>
      <c r="K959">
        <v>2.6</v>
      </c>
      <c r="L959" t="s">
        <v>821</v>
      </c>
    </row>
    <row r="960" spans="1:12" hidden="1" x14ac:dyDescent="0.25">
      <c r="A960">
        <v>7</v>
      </c>
      <c r="B960" t="s">
        <v>343</v>
      </c>
      <c r="C960" t="s">
        <v>397</v>
      </c>
      <c r="D960">
        <v>20</v>
      </c>
      <c r="F960" t="s">
        <v>481</v>
      </c>
      <c r="G960" t="s">
        <v>784</v>
      </c>
      <c r="H960">
        <v>0</v>
      </c>
      <c r="I960">
        <v>3</v>
      </c>
      <c r="J960">
        <v>5</v>
      </c>
      <c r="K960">
        <v>2.2999999999999998</v>
      </c>
      <c r="L960" t="s">
        <v>821</v>
      </c>
    </row>
    <row r="961" spans="1:12" hidden="1" x14ac:dyDescent="0.25">
      <c r="A961">
        <v>7</v>
      </c>
      <c r="B961" t="s">
        <v>343</v>
      </c>
      <c r="C961" t="s">
        <v>397</v>
      </c>
      <c r="D961">
        <v>20</v>
      </c>
      <c r="F961" t="s">
        <v>482</v>
      </c>
      <c r="G961" t="s">
        <v>784</v>
      </c>
      <c r="H961">
        <v>0</v>
      </c>
      <c r="I961">
        <v>3</v>
      </c>
      <c r="J961">
        <v>5</v>
      </c>
      <c r="K961">
        <v>2.5</v>
      </c>
      <c r="L961" t="s">
        <v>821</v>
      </c>
    </row>
    <row r="962" spans="1:12" hidden="1" x14ac:dyDescent="0.25">
      <c r="A962">
        <v>7</v>
      </c>
      <c r="B962" t="s">
        <v>343</v>
      </c>
      <c r="C962" t="s">
        <v>397</v>
      </c>
      <c r="D962">
        <v>20</v>
      </c>
      <c r="F962" t="s">
        <v>483</v>
      </c>
      <c r="G962" t="s">
        <v>784</v>
      </c>
      <c r="H962">
        <v>0</v>
      </c>
      <c r="I962">
        <v>3</v>
      </c>
      <c r="J962">
        <v>5</v>
      </c>
      <c r="K962">
        <v>2.6</v>
      </c>
      <c r="L962" t="s">
        <v>821</v>
      </c>
    </row>
    <row r="963" spans="1:12" hidden="1" x14ac:dyDescent="0.25">
      <c r="A963">
        <v>7</v>
      </c>
      <c r="B963" t="s">
        <v>343</v>
      </c>
      <c r="C963" t="s">
        <v>397</v>
      </c>
      <c r="D963">
        <v>20</v>
      </c>
      <c r="F963" t="s">
        <v>484</v>
      </c>
      <c r="G963" t="s">
        <v>784</v>
      </c>
      <c r="H963">
        <v>0</v>
      </c>
      <c r="I963">
        <v>3</v>
      </c>
      <c r="J963">
        <v>5</v>
      </c>
      <c r="K963">
        <v>2.5</v>
      </c>
      <c r="L963" t="s">
        <v>821</v>
      </c>
    </row>
    <row r="964" spans="1:12" hidden="1" x14ac:dyDescent="0.25">
      <c r="A964">
        <v>7</v>
      </c>
      <c r="B964" t="s">
        <v>343</v>
      </c>
      <c r="C964" t="s">
        <v>397</v>
      </c>
      <c r="D964">
        <v>20</v>
      </c>
      <c r="F964" t="s">
        <v>485</v>
      </c>
      <c r="G964" t="s">
        <v>784</v>
      </c>
      <c r="H964">
        <v>0</v>
      </c>
      <c r="I964">
        <v>3</v>
      </c>
      <c r="J964">
        <v>5</v>
      </c>
      <c r="K964">
        <v>3</v>
      </c>
      <c r="L964" t="s">
        <v>821</v>
      </c>
    </row>
    <row r="965" spans="1:12" hidden="1" x14ac:dyDescent="0.25">
      <c r="A965">
        <v>7</v>
      </c>
      <c r="B965" t="s">
        <v>343</v>
      </c>
      <c r="C965" t="s">
        <v>397</v>
      </c>
      <c r="D965">
        <v>20</v>
      </c>
      <c r="F965" t="s">
        <v>486</v>
      </c>
      <c r="G965" t="s">
        <v>784</v>
      </c>
      <c r="H965">
        <v>0</v>
      </c>
      <c r="I965">
        <v>3</v>
      </c>
      <c r="J965">
        <v>5</v>
      </c>
      <c r="K965">
        <v>2</v>
      </c>
      <c r="L965" t="s">
        <v>821</v>
      </c>
    </row>
    <row r="966" spans="1:12" hidden="1" x14ac:dyDescent="0.25">
      <c r="A966">
        <v>7</v>
      </c>
      <c r="B966" t="s">
        <v>343</v>
      </c>
      <c r="C966" t="s">
        <v>397</v>
      </c>
      <c r="D966">
        <v>20</v>
      </c>
      <c r="F966" t="s">
        <v>487</v>
      </c>
      <c r="G966" t="s">
        <v>784</v>
      </c>
      <c r="H966">
        <v>0</v>
      </c>
      <c r="I966">
        <v>3</v>
      </c>
      <c r="J966">
        <v>5</v>
      </c>
      <c r="K966">
        <v>2</v>
      </c>
      <c r="L966" t="s">
        <v>821</v>
      </c>
    </row>
    <row r="967" spans="1:12" hidden="1" x14ac:dyDescent="0.25">
      <c r="A967">
        <v>7</v>
      </c>
      <c r="B967" t="s">
        <v>343</v>
      </c>
      <c r="C967" t="s">
        <v>397</v>
      </c>
      <c r="D967">
        <v>20</v>
      </c>
      <c r="F967" t="s">
        <v>488</v>
      </c>
      <c r="G967" t="s">
        <v>784</v>
      </c>
      <c r="H967">
        <v>0</v>
      </c>
      <c r="I967">
        <v>3</v>
      </c>
      <c r="J967">
        <v>5</v>
      </c>
      <c r="K967">
        <v>2</v>
      </c>
      <c r="L967" t="s">
        <v>821</v>
      </c>
    </row>
    <row r="968" spans="1:12" x14ac:dyDescent="0.25">
      <c r="A968">
        <v>7</v>
      </c>
      <c r="B968" t="s">
        <v>343</v>
      </c>
      <c r="C968" t="s">
        <v>397</v>
      </c>
      <c r="D968">
        <v>20</v>
      </c>
      <c r="E968" t="s">
        <v>765</v>
      </c>
      <c r="F968" t="s">
        <v>489</v>
      </c>
      <c r="G968" t="s">
        <v>784</v>
      </c>
      <c r="H968">
        <v>0</v>
      </c>
      <c r="I968">
        <v>3</v>
      </c>
      <c r="J968">
        <v>5</v>
      </c>
      <c r="K968">
        <v>2</v>
      </c>
    </row>
    <row r="969" spans="1:12" x14ac:dyDescent="0.25">
      <c r="A969">
        <v>7</v>
      </c>
      <c r="B969" t="s">
        <v>343</v>
      </c>
      <c r="C969" t="s">
        <v>397</v>
      </c>
      <c r="D969">
        <v>20</v>
      </c>
      <c r="E969" t="s">
        <v>765</v>
      </c>
      <c r="F969" t="s">
        <v>490</v>
      </c>
      <c r="G969" t="s">
        <v>784</v>
      </c>
      <c r="H969">
        <v>0</v>
      </c>
      <c r="I969">
        <v>3</v>
      </c>
      <c r="J969">
        <v>5</v>
      </c>
      <c r="K969">
        <v>2</v>
      </c>
    </row>
    <row r="970" spans="1:12" x14ac:dyDescent="0.25">
      <c r="A970">
        <v>7</v>
      </c>
      <c r="B970" t="s">
        <v>343</v>
      </c>
      <c r="C970" t="s">
        <v>397</v>
      </c>
      <c r="D970">
        <v>20</v>
      </c>
      <c r="E970" t="s">
        <v>765</v>
      </c>
      <c r="F970" t="s">
        <v>491</v>
      </c>
      <c r="G970" t="s">
        <v>784</v>
      </c>
      <c r="H970">
        <v>0</v>
      </c>
      <c r="I970">
        <v>3</v>
      </c>
      <c r="J970">
        <v>5</v>
      </c>
      <c r="K970">
        <v>2.2999999999999998</v>
      </c>
    </row>
    <row r="971" spans="1:12" x14ac:dyDescent="0.25">
      <c r="A971">
        <v>7</v>
      </c>
      <c r="B971" t="s">
        <v>343</v>
      </c>
      <c r="C971" t="s">
        <v>397</v>
      </c>
      <c r="D971">
        <v>20</v>
      </c>
      <c r="E971" t="s">
        <v>765</v>
      </c>
      <c r="F971" t="s">
        <v>492</v>
      </c>
      <c r="G971" t="s">
        <v>784</v>
      </c>
      <c r="H971">
        <v>0</v>
      </c>
      <c r="I971">
        <v>3</v>
      </c>
      <c r="J971">
        <v>5</v>
      </c>
      <c r="K971">
        <v>2.4</v>
      </c>
    </row>
    <row r="972" spans="1:12" hidden="1" x14ac:dyDescent="0.25">
      <c r="A972">
        <v>7</v>
      </c>
      <c r="B972" t="s">
        <v>343</v>
      </c>
      <c r="C972" t="s">
        <v>405</v>
      </c>
      <c r="D972">
        <v>46</v>
      </c>
      <c r="F972" t="s">
        <v>492</v>
      </c>
      <c r="G972" t="s">
        <v>784</v>
      </c>
      <c r="H972">
        <v>0</v>
      </c>
      <c r="I972">
        <v>3</v>
      </c>
      <c r="J972">
        <v>5</v>
      </c>
      <c r="K972">
        <v>3.2</v>
      </c>
      <c r="L972" t="s">
        <v>822</v>
      </c>
    </row>
    <row r="973" spans="1:12" hidden="1" x14ac:dyDescent="0.25">
      <c r="A973">
        <v>7</v>
      </c>
      <c r="B973" t="s">
        <v>343</v>
      </c>
      <c r="C973" t="s">
        <v>405</v>
      </c>
      <c r="D973">
        <v>46</v>
      </c>
      <c r="F973" t="s">
        <v>492</v>
      </c>
      <c r="G973" t="s">
        <v>784</v>
      </c>
      <c r="H973">
        <v>0</v>
      </c>
      <c r="I973">
        <v>3</v>
      </c>
      <c r="J973">
        <v>5</v>
      </c>
      <c r="K973">
        <v>3.1</v>
      </c>
      <c r="L973" t="s">
        <v>822</v>
      </c>
    </row>
    <row r="974" spans="1:12" hidden="1" x14ac:dyDescent="0.25">
      <c r="A974">
        <v>7</v>
      </c>
      <c r="B974" t="s">
        <v>343</v>
      </c>
      <c r="C974" t="s">
        <v>405</v>
      </c>
      <c r="D974">
        <v>46</v>
      </c>
      <c r="F974" t="s">
        <v>492</v>
      </c>
      <c r="G974" t="s">
        <v>784</v>
      </c>
      <c r="H974">
        <v>0</v>
      </c>
      <c r="I974">
        <v>3</v>
      </c>
      <c r="J974">
        <v>5</v>
      </c>
      <c r="K974">
        <v>5</v>
      </c>
      <c r="L974" t="s">
        <v>822</v>
      </c>
    </row>
    <row r="975" spans="1:12" hidden="1" x14ac:dyDescent="0.25">
      <c r="A975">
        <v>7</v>
      </c>
      <c r="B975" t="s">
        <v>343</v>
      </c>
      <c r="C975" t="s">
        <v>405</v>
      </c>
      <c r="D975">
        <v>46</v>
      </c>
      <c r="F975" t="s">
        <v>492</v>
      </c>
      <c r="G975" t="s">
        <v>784</v>
      </c>
      <c r="H975">
        <v>0</v>
      </c>
      <c r="I975">
        <v>3</v>
      </c>
      <c r="J975">
        <v>5</v>
      </c>
      <c r="K975">
        <v>3</v>
      </c>
      <c r="L975" t="s">
        <v>822</v>
      </c>
    </row>
    <row r="976" spans="1:12" hidden="1" x14ac:dyDescent="0.25">
      <c r="A976">
        <v>7</v>
      </c>
      <c r="B976" t="s">
        <v>343</v>
      </c>
      <c r="C976" t="s">
        <v>405</v>
      </c>
      <c r="D976">
        <v>46</v>
      </c>
      <c r="F976" t="s">
        <v>492</v>
      </c>
      <c r="G976" t="s">
        <v>784</v>
      </c>
      <c r="H976">
        <v>0</v>
      </c>
      <c r="I976">
        <v>3</v>
      </c>
      <c r="J976">
        <v>5</v>
      </c>
      <c r="K976">
        <v>1.3</v>
      </c>
      <c r="L976" t="s">
        <v>822</v>
      </c>
    </row>
    <row r="977" spans="1:12" hidden="1" x14ac:dyDescent="0.25">
      <c r="A977">
        <v>7</v>
      </c>
      <c r="B977" t="s">
        <v>343</v>
      </c>
      <c r="C977" t="s">
        <v>405</v>
      </c>
      <c r="D977">
        <v>46</v>
      </c>
      <c r="F977" t="s">
        <v>492</v>
      </c>
      <c r="G977" t="s">
        <v>784</v>
      </c>
      <c r="H977">
        <v>0</v>
      </c>
      <c r="I977">
        <v>3</v>
      </c>
      <c r="J977">
        <v>5</v>
      </c>
      <c r="K977">
        <v>2.5</v>
      </c>
      <c r="L977" t="s">
        <v>822</v>
      </c>
    </row>
    <row r="978" spans="1:12" hidden="1" x14ac:dyDescent="0.25">
      <c r="A978">
        <v>7</v>
      </c>
      <c r="B978" t="s">
        <v>343</v>
      </c>
      <c r="C978" t="s">
        <v>405</v>
      </c>
      <c r="D978">
        <v>46</v>
      </c>
      <c r="F978" t="s">
        <v>492</v>
      </c>
      <c r="G978" t="s">
        <v>784</v>
      </c>
      <c r="H978">
        <v>0</v>
      </c>
      <c r="I978">
        <v>3</v>
      </c>
      <c r="J978">
        <v>5</v>
      </c>
      <c r="K978">
        <v>2.9</v>
      </c>
      <c r="L978" t="s">
        <v>822</v>
      </c>
    </row>
    <row r="979" spans="1:12" hidden="1" x14ac:dyDescent="0.25">
      <c r="A979">
        <v>7</v>
      </c>
      <c r="B979" t="s">
        <v>343</v>
      </c>
      <c r="C979" t="s">
        <v>405</v>
      </c>
      <c r="D979">
        <v>46</v>
      </c>
      <c r="F979" t="s">
        <v>492</v>
      </c>
      <c r="G979" t="s">
        <v>784</v>
      </c>
      <c r="H979">
        <v>0</v>
      </c>
      <c r="I979">
        <v>3</v>
      </c>
      <c r="J979">
        <v>5</v>
      </c>
      <c r="K979">
        <v>2.8</v>
      </c>
      <c r="L979" t="s">
        <v>822</v>
      </c>
    </row>
    <row r="980" spans="1:12" hidden="1" x14ac:dyDescent="0.25">
      <c r="A980">
        <v>7</v>
      </c>
      <c r="B980" t="s">
        <v>343</v>
      </c>
      <c r="C980" t="s">
        <v>405</v>
      </c>
      <c r="D980">
        <v>46</v>
      </c>
      <c r="F980" t="s">
        <v>492</v>
      </c>
      <c r="G980" t="s">
        <v>784</v>
      </c>
      <c r="H980">
        <v>0</v>
      </c>
      <c r="I980">
        <v>3</v>
      </c>
      <c r="J980">
        <v>5</v>
      </c>
      <c r="K980">
        <v>1.9</v>
      </c>
      <c r="L980" t="s">
        <v>822</v>
      </c>
    </row>
    <row r="981" spans="1:12" hidden="1" x14ac:dyDescent="0.25">
      <c r="A981">
        <v>7</v>
      </c>
      <c r="B981" t="s">
        <v>343</v>
      </c>
      <c r="C981" t="s">
        <v>405</v>
      </c>
      <c r="D981">
        <v>46</v>
      </c>
      <c r="F981" t="s">
        <v>492</v>
      </c>
      <c r="G981" t="s">
        <v>784</v>
      </c>
      <c r="H981">
        <v>0</v>
      </c>
      <c r="I981">
        <v>3</v>
      </c>
      <c r="J981">
        <v>5</v>
      </c>
      <c r="K981">
        <v>2.7</v>
      </c>
      <c r="L981" t="s">
        <v>822</v>
      </c>
    </row>
    <row r="982" spans="1:12" hidden="1" x14ac:dyDescent="0.25">
      <c r="A982">
        <v>7</v>
      </c>
      <c r="B982" t="s">
        <v>343</v>
      </c>
      <c r="C982" t="s">
        <v>405</v>
      </c>
      <c r="D982">
        <v>46</v>
      </c>
      <c r="F982" t="s">
        <v>492</v>
      </c>
      <c r="G982" t="s">
        <v>784</v>
      </c>
      <c r="H982">
        <v>0</v>
      </c>
      <c r="I982">
        <v>3</v>
      </c>
      <c r="J982">
        <v>5</v>
      </c>
      <c r="K982">
        <v>2</v>
      </c>
      <c r="L982" t="s">
        <v>822</v>
      </c>
    </row>
    <row r="983" spans="1:12" hidden="1" x14ac:dyDescent="0.25">
      <c r="A983">
        <v>7</v>
      </c>
      <c r="B983" t="s">
        <v>343</v>
      </c>
      <c r="C983" t="s">
        <v>405</v>
      </c>
      <c r="D983">
        <v>46</v>
      </c>
      <c r="F983" t="s">
        <v>492</v>
      </c>
      <c r="G983" t="s">
        <v>784</v>
      </c>
      <c r="H983">
        <v>0</v>
      </c>
      <c r="I983">
        <v>3</v>
      </c>
      <c r="J983">
        <v>5</v>
      </c>
      <c r="K983">
        <v>2</v>
      </c>
      <c r="L983" t="s">
        <v>822</v>
      </c>
    </row>
    <row r="984" spans="1:12" hidden="1" x14ac:dyDescent="0.25">
      <c r="A984">
        <v>7</v>
      </c>
      <c r="B984" t="s">
        <v>343</v>
      </c>
      <c r="C984" t="s">
        <v>405</v>
      </c>
      <c r="D984">
        <v>46</v>
      </c>
      <c r="F984" t="s">
        <v>492</v>
      </c>
      <c r="G984" t="s">
        <v>784</v>
      </c>
      <c r="H984">
        <v>0</v>
      </c>
      <c r="I984">
        <v>3</v>
      </c>
      <c r="J984">
        <v>5</v>
      </c>
      <c r="K984">
        <v>3.2</v>
      </c>
      <c r="L984" t="s">
        <v>822</v>
      </c>
    </row>
    <row r="985" spans="1:12" hidden="1" x14ac:dyDescent="0.25">
      <c r="A985">
        <v>7</v>
      </c>
      <c r="B985" t="s">
        <v>343</v>
      </c>
      <c r="C985" t="s">
        <v>405</v>
      </c>
      <c r="D985">
        <v>46</v>
      </c>
      <c r="F985" t="s">
        <v>492</v>
      </c>
      <c r="G985" t="s">
        <v>784</v>
      </c>
      <c r="H985">
        <v>0</v>
      </c>
      <c r="I985">
        <v>3</v>
      </c>
      <c r="J985">
        <v>5</v>
      </c>
      <c r="K985">
        <v>2</v>
      </c>
      <c r="L985" t="s">
        <v>822</v>
      </c>
    </row>
    <row r="986" spans="1:12" hidden="1" x14ac:dyDescent="0.25">
      <c r="A986">
        <v>7</v>
      </c>
      <c r="B986" t="s">
        <v>343</v>
      </c>
      <c r="C986" t="s">
        <v>405</v>
      </c>
      <c r="D986">
        <v>46</v>
      </c>
      <c r="F986" t="s">
        <v>492</v>
      </c>
      <c r="G986" t="s">
        <v>784</v>
      </c>
      <c r="H986">
        <v>0</v>
      </c>
      <c r="I986">
        <v>3</v>
      </c>
      <c r="J986">
        <v>5</v>
      </c>
      <c r="K986">
        <v>2</v>
      </c>
      <c r="L986" t="s">
        <v>822</v>
      </c>
    </row>
    <row r="987" spans="1:12" hidden="1" x14ac:dyDescent="0.25">
      <c r="A987">
        <v>7</v>
      </c>
      <c r="B987" t="s">
        <v>343</v>
      </c>
      <c r="C987" t="s">
        <v>405</v>
      </c>
      <c r="D987">
        <v>46</v>
      </c>
      <c r="F987" t="s">
        <v>492</v>
      </c>
      <c r="G987" t="s">
        <v>784</v>
      </c>
      <c r="H987">
        <v>0</v>
      </c>
      <c r="I987">
        <v>3</v>
      </c>
      <c r="J987">
        <v>5</v>
      </c>
      <c r="K987">
        <v>2.4</v>
      </c>
      <c r="L987" t="s">
        <v>822</v>
      </c>
    </row>
    <row r="988" spans="1:12" hidden="1" x14ac:dyDescent="0.25">
      <c r="A988">
        <v>7</v>
      </c>
      <c r="B988" t="s">
        <v>343</v>
      </c>
      <c r="C988" t="s">
        <v>405</v>
      </c>
      <c r="D988">
        <v>46</v>
      </c>
      <c r="F988" t="s">
        <v>492</v>
      </c>
      <c r="G988" t="s">
        <v>784</v>
      </c>
      <c r="H988">
        <v>0</v>
      </c>
      <c r="I988">
        <v>3</v>
      </c>
      <c r="J988">
        <v>5</v>
      </c>
      <c r="K988">
        <v>2</v>
      </c>
      <c r="L988" t="s">
        <v>822</v>
      </c>
    </row>
    <row r="989" spans="1:12" hidden="1" x14ac:dyDescent="0.25">
      <c r="A989">
        <v>7</v>
      </c>
      <c r="B989" t="s">
        <v>343</v>
      </c>
      <c r="C989" t="s">
        <v>405</v>
      </c>
      <c r="D989">
        <v>46</v>
      </c>
      <c r="F989" t="s">
        <v>492</v>
      </c>
      <c r="G989" t="s">
        <v>784</v>
      </c>
      <c r="H989">
        <v>0</v>
      </c>
      <c r="I989">
        <v>3</v>
      </c>
      <c r="J989">
        <v>5</v>
      </c>
      <c r="K989">
        <v>2.4</v>
      </c>
      <c r="L989" t="s">
        <v>822</v>
      </c>
    </row>
    <row r="990" spans="1:12" hidden="1" x14ac:dyDescent="0.25">
      <c r="A990">
        <v>7</v>
      </c>
      <c r="B990" t="s">
        <v>343</v>
      </c>
      <c r="C990" t="s">
        <v>405</v>
      </c>
      <c r="D990">
        <v>46</v>
      </c>
      <c r="F990" t="s">
        <v>492</v>
      </c>
      <c r="G990" t="s">
        <v>784</v>
      </c>
      <c r="H990">
        <v>0</v>
      </c>
      <c r="I990">
        <v>3</v>
      </c>
      <c r="J990">
        <v>5</v>
      </c>
      <c r="K990">
        <v>3.2</v>
      </c>
      <c r="L990" t="s">
        <v>822</v>
      </c>
    </row>
    <row r="991" spans="1:12" hidden="1" x14ac:dyDescent="0.25">
      <c r="A991">
        <v>8</v>
      </c>
      <c r="B991" t="s">
        <v>493</v>
      </c>
      <c r="C991" t="s">
        <v>494</v>
      </c>
      <c r="D991">
        <v>5</v>
      </c>
      <c r="E991" t="s">
        <v>757</v>
      </c>
      <c r="F991" t="s">
        <v>495</v>
      </c>
      <c r="G991" t="s">
        <v>496</v>
      </c>
      <c r="H991">
        <v>1.51</v>
      </c>
      <c r="I991">
        <v>0.38</v>
      </c>
      <c r="J991">
        <v>3.9E-2</v>
      </c>
      <c r="K991">
        <v>0.42361811399006727</v>
      </c>
    </row>
    <row r="992" spans="1:12" x14ac:dyDescent="0.25">
      <c r="A992">
        <v>8</v>
      </c>
      <c r="B992" t="s">
        <v>493</v>
      </c>
      <c r="C992" t="s">
        <v>494</v>
      </c>
      <c r="D992">
        <v>5</v>
      </c>
      <c r="E992" t="s">
        <v>768</v>
      </c>
      <c r="F992" t="s">
        <v>497</v>
      </c>
      <c r="G992" t="s">
        <v>496</v>
      </c>
      <c r="H992">
        <v>0</v>
      </c>
      <c r="I992">
        <v>6</v>
      </c>
      <c r="J992">
        <v>10</v>
      </c>
      <c r="K992">
        <v>6.4363636363636365</v>
      </c>
    </row>
    <row r="993" spans="1:11" x14ac:dyDescent="0.25">
      <c r="A993">
        <v>8</v>
      </c>
      <c r="B993" t="s">
        <v>493</v>
      </c>
      <c r="C993" t="s">
        <v>494</v>
      </c>
      <c r="D993">
        <v>5</v>
      </c>
      <c r="E993" t="s">
        <v>768</v>
      </c>
      <c r="F993" t="s">
        <v>498</v>
      </c>
      <c r="G993" t="s">
        <v>274</v>
      </c>
      <c r="H993">
        <v>0</v>
      </c>
      <c r="I993">
        <v>0.6</v>
      </c>
      <c r="J993">
        <v>1</v>
      </c>
      <c r="K993">
        <v>0.56904701364018051</v>
      </c>
    </row>
    <row r="994" spans="1:11" x14ac:dyDescent="0.25">
      <c r="A994">
        <v>8</v>
      </c>
      <c r="B994" t="s">
        <v>493</v>
      </c>
      <c r="C994" t="s">
        <v>494</v>
      </c>
      <c r="D994">
        <v>5</v>
      </c>
      <c r="E994" t="s">
        <v>768</v>
      </c>
      <c r="F994" t="s">
        <v>498</v>
      </c>
      <c r="G994" t="s">
        <v>274</v>
      </c>
      <c r="H994">
        <v>0</v>
      </c>
      <c r="I994">
        <v>0.6</v>
      </c>
      <c r="J994">
        <v>1</v>
      </c>
      <c r="K994">
        <v>0.50519398692810458</v>
      </c>
    </row>
    <row r="995" spans="1:11" x14ac:dyDescent="0.25">
      <c r="A995">
        <v>8</v>
      </c>
      <c r="B995" t="s">
        <v>493</v>
      </c>
      <c r="C995" t="s">
        <v>494</v>
      </c>
      <c r="D995">
        <v>5</v>
      </c>
      <c r="E995" t="s">
        <v>768</v>
      </c>
      <c r="F995" t="s">
        <v>498</v>
      </c>
      <c r="G995" t="s">
        <v>274</v>
      </c>
      <c r="H995">
        <v>0</v>
      </c>
      <c r="I995">
        <v>0.6</v>
      </c>
      <c r="J995">
        <v>1</v>
      </c>
      <c r="K995">
        <v>0.61902296181630545</v>
      </c>
    </row>
    <row r="996" spans="1:11" x14ac:dyDescent="0.25">
      <c r="A996">
        <v>8</v>
      </c>
      <c r="B996" t="s">
        <v>493</v>
      </c>
      <c r="C996" t="s">
        <v>494</v>
      </c>
      <c r="D996">
        <v>5</v>
      </c>
      <c r="E996" t="s">
        <v>768</v>
      </c>
      <c r="F996" t="s">
        <v>499</v>
      </c>
      <c r="G996" t="s">
        <v>496</v>
      </c>
      <c r="H996">
        <v>0</v>
      </c>
      <c r="I996">
        <v>3.5</v>
      </c>
      <c r="J996">
        <v>6</v>
      </c>
      <c r="K996">
        <v>3.2152380952380959</v>
      </c>
    </row>
    <row r="997" spans="1:11" x14ac:dyDescent="0.25">
      <c r="A997">
        <v>8</v>
      </c>
      <c r="B997" t="s">
        <v>493</v>
      </c>
      <c r="C997" t="s">
        <v>494</v>
      </c>
      <c r="D997">
        <v>5</v>
      </c>
      <c r="E997" t="s">
        <v>768</v>
      </c>
      <c r="F997" t="s">
        <v>499</v>
      </c>
      <c r="G997" t="s">
        <v>496</v>
      </c>
      <c r="H997">
        <v>0</v>
      </c>
      <c r="I997">
        <v>3.5</v>
      </c>
      <c r="J997">
        <v>6</v>
      </c>
      <c r="K997">
        <v>2.8342857142857136</v>
      </c>
    </row>
    <row r="998" spans="1:11" x14ac:dyDescent="0.25">
      <c r="A998">
        <v>8</v>
      </c>
      <c r="B998" t="s">
        <v>493</v>
      </c>
      <c r="C998" t="s">
        <v>494</v>
      </c>
      <c r="D998">
        <v>5</v>
      </c>
      <c r="E998" t="s">
        <v>768</v>
      </c>
      <c r="F998" t="s">
        <v>499</v>
      </c>
      <c r="G998" t="s">
        <v>496</v>
      </c>
      <c r="H998">
        <v>0</v>
      </c>
      <c r="I998">
        <v>3.5</v>
      </c>
      <c r="J998">
        <v>6</v>
      </c>
      <c r="K998">
        <v>3.3952631578947363</v>
      </c>
    </row>
    <row r="999" spans="1:11" hidden="1" x14ac:dyDescent="0.25">
      <c r="A999">
        <v>8</v>
      </c>
      <c r="B999" t="s">
        <v>493</v>
      </c>
      <c r="C999" t="s">
        <v>494</v>
      </c>
      <c r="D999">
        <v>5</v>
      </c>
      <c r="F999" t="s">
        <v>500</v>
      </c>
      <c r="G999" t="s">
        <v>496</v>
      </c>
      <c r="H999">
        <v>0</v>
      </c>
      <c r="I999">
        <v>48</v>
      </c>
      <c r="J999">
        <v>80</v>
      </c>
      <c r="K999">
        <v>36.88095238095238</v>
      </c>
    </row>
    <row r="1000" spans="1:11" hidden="1" x14ac:dyDescent="0.25">
      <c r="A1000">
        <v>8</v>
      </c>
      <c r="B1000" t="s">
        <v>493</v>
      </c>
      <c r="C1000" t="s">
        <v>494</v>
      </c>
      <c r="D1000">
        <v>5</v>
      </c>
      <c r="F1000" t="s">
        <v>500</v>
      </c>
      <c r="G1000" t="s">
        <v>496</v>
      </c>
      <c r="H1000">
        <v>0</v>
      </c>
      <c r="I1000">
        <v>24</v>
      </c>
      <c r="J1000">
        <v>40</v>
      </c>
      <c r="K1000">
        <v>17.533333333333335</v>
      </c>
    </row>
    <row r="1001" spans="1:11" hidden="1" x14ac:dyDescent="0.25">
      <c r="A1001">
        <v>8</v>
      </c>
      <c r="B1001" t="s">
        <v>493</v>
      </c>
      <c r="C1001" t="s">
        <v>494</v>
      </c>
      <c r="D1001">
        <v>5</v>
      </c>
      <c r="F1001" t="s">
        <v>500</v>
      </c>
      <c r="G1001" t="s">
        <v>496</v>
      </c>
      <c r="H1001">
        <v>0</v>
      </c>
      <c r="I1001">
        <v>36</v>
      </c>
      <c r="J1001">
        <v>60</v>
      </c>
      <c r="K1001">
        <v>35.763157894736842</v>
      </c>
    </row>
    <row r="1002" spans="1:11" hidden="1" x14ac:dyDescent="0.25">
      <c r="A1002">
        <v>8</v>
      </c>
      <c r="B1002" t="s">
        <v>493</v>
      </c>
      <c r="C1002" t="s">
        <v>501</v>
      </c>
      <c r="D1002">
        <v>6</v>
      </c>
      <c r="F1002" t="s">
        <v>495</v>
      </c>
      <c r="G1002" t="s">
        <v>496</v>
      </c>
      <c r="H1002">
        <v>1.51</v>
      </c>
      <c r="I1002">
        <v>0.38</v>
      </c>
      <c r="J1002">
        <v>3.9E-2</v>
      </c>
      <c r="K1002">
        <v>0.69976445812050359</v>
      </c>
    </row>
    <row r="1003" spans="1:11" x14ac:dyDescent="0.25">
      <c r="A1003">
        <v>8</v>
      </c>
      <c r="B1003" t="s">
        <v>493</v>
      </c>
      <c r="C1003" t="s">
        <v>501</v>
      </c>
      <c r="D1003">
        <v>6</v>
      </c>
      <c r="E1003" t="s">
        <v>768</v>
      </c>
      <c r="F1003" t="s">
        <v>497</v>
      </c>
      <c r="G1003" t="s">
        <v>496</v>
      </c>
      <c r="H1003">
        <v>0</v>
      </c>
      <c r="I1003">
        <v>6</v>
      </c>
      <c r="J1003">
        <v>10</v>
      </c>
      <c r="K1003">
        <v>0.38666666666666666</v>
      </c>
    </row>
    <row r="1004" spans="1:11" x14ac:dyDescent="0.25">
      <c r="A1004">
        <v>8</v>
      </c>
      <c r="B1004" t="s">
        <v>493</v>
      </c>
      <c r="C1004" t="s">
        <v>501</v>
      </c>
      <c r="D1004">
        <v>6</v>
      </c>
      <c r="E1004" t="s">
        <v>768</v>
      </c>
      <c r="F1004" t="s">
        <v>498</v>
      </c>
      <c r="G1004" t="s">
        <v>274</v>
      </c>
      <c r="H1004">
        <v>0</v>
      </c>
      <c r="I1004">
        <v>0.6</v>
      </c>
      <c r="J1004">
        <v>1</v>
      </c>
      <c r="K1004">
        <v>0.33421604938271604</v>
      </c>
    </row>
    <row r="1005" spans="1:11" x14ac:dyDescent="0.25">
      <c r="A1005">
        <v>8</v>
      </c>
      <c r="B1005" t="s">
        <v>493</v>
      </c>
      <c r="C1005" t="s">
        <v>501</v>
      </c>
      <c r="D1005">
        <v>6</v>
      </c>
      <c r="E1005" t="s">
        <v>768</v>
      </c>
      <c r="F1005" t="s">
        <v>499</v>
      </c>
      <c r="G1005" t="s">
        <v>496</v>
      </c>
      <c r="H1005">
        <v>0</v>
      </c>
      <c r="I1005">
        <v>3.5</v>
      </c>
      <c r="J1005">
        <v>6</v>
      </c>
      <c r="K1005">
        <v>2.3200000000000003</v>
      </c>
    </row>
    <row r="1006" spans="1:11" hidden="1" x14ac:dyDescent="0.25">
      <c r="A1006">
        <v>8</v>
      </c>
      <c r="B1006" t="s">
        <v>493</v>
      </c>
      <c r="C1006" t="s">
        <v>501</v>
      </c>
      <c r="D1006">
        <v>6</v>
      </c>
      <c r="F1006" t="s">
        <v>500</v>
      </c>
      <c r="G1006" t="s">
        <v>496</v>
      </c>
      <c r="H1006">
        <v>0</v>
      </c>
      <c r="I1006">
        <v>48</v>
      </c>
      <c r="J1006">
        <v>80</v>
      </c>
      <c r="K1006">
        <v>23.2777777777778</v>
      </c>
    </row>
    <row r="1007" spans="1:11" x14ac:dyDescent="0.25">
      <c r="A1007">
        <v>8</v>
      </c>
      <c r="B1007" t="s">
        <v>493</v>
      </c>
      <c r="C1007" t="s">
        <v>493</v>
      </c>
      <c r="D1007">
        <v>3</v>
      </c>
      <c r="E1007" t="s">
        <v>20</v>
      </c>
      <c r="F1007" t="s">
        <v>502</v>
      </c>
      <c r="G1007" t="s">
        <v>503</v>
      </c>
      <c r="H1007">
        <v>0.75</v>
      </c>
      <c r="I1007">
        <v>0.35</v>
      </c>
      <c r="J1007">
        <v>0</v>
      </c>
      <c r="K1007">
        <v>0.66700000000000004</v>
      </c>
    </row>
    <row r="1008" spans="1:11" x14ac:dyDescent="0.25">
      <c r="A1008">
        <v>8</v>
      </c>
      <c r="B1008" t="s">
        <v>493</v>
      </c>
      <c r="C1008" t="s">
        <v>493</v>
      </c>
      <c r="D1008">
        <v>3</v>
      </c>
      <c r="E1008" t="s">
        <v>8</v>
      </c>
      <c r="F1008" t="s">
        <v>504</v>
      </c>
      <c r="G1008" t="s">
        <v>503</v>
      </c>
      <c r="H1008">
        <v>0.75</v>
      </c>
      <c r="I1008">
        <v>0.35</v>
      </c>
      <c r="J1008">
        <v>0</v>
      </c>
      <c r="K1008">
        <v>0.3</v>
      </c>
    </row>
    <row r="1009" spans="1:11" hidden="1" x14ac:dyDescent="0.25">
      <c r="A1009">
        <v>8</v>
      </c>
      <c r="B1009" t="s">
        <v>493</v>
      </c>
      <c r="C1009" t="s">
        <v>493</v>
      </c>
      <c r="D1009">
        <v>3</v>
      </c>
      <c r="E1009" t="s">
        <v>757</v>
      </c>
      <c r="F1009" t="s">
        <v>505</v>
      </c>
      <c r="G1009" t="s">
        <v>496</v>
      </c>
      <c r="H1009">
        <v>50</v>
      </c>
      <c r="I1009">
        <v>10</v>
      </c>
      <c r="J1009">
        <v>0</v>
      </c>
      <c r="K1009">
        <v>14.823617</v>
      </c>
    </row>
    <row r="1010" spans="1:11" x14ac:dyDescent="0.25">
      <c r="A1010">
        <v>8</v>
      </c>
      <c r="B1010" t="s">
        <v>493</v>
      </c>
      <c r="C1010" t="s">
        <v>493</v>
      </c>
      <c r="D1010">
        <v>3</v>
      </c>
      <c r="E1010" t="s">
        <v>8</v>
      </c>
      <c r="F1010" t="s">
        <v>506</v>
      </c>
      <c r="G1010" t="s">
        <v>503</v>
      </c>
      <c r="H1010">
        <v>0</v>
      </c>
      <c r="I1010">
        <v>0.65</v>
      </c>
      <c r="J1010">
        <v>1</v>
      </c>
      <c r="K1010">
        <v>0.88888900000000004</v>
      </c>
    </row>
    <row r="1011" spans="1:11" x14ac:dyDescent="0.25">
      <c r="A1011">
        <v>8</v>
      </c>
      <c r="B1011" t="s">
        <v>493</v>
      </c>
      <c r="C1011" t="s">
        <v>493</v>
      </c>
      <c r="D1011">
        <v>3</v>
      </c>
      <c r="E1011" t="s">
        <v>8</v>
      </c>
      <c r="F1011" t="s">
        <v>507</v>
      </c>
      <c r="G1011" t="s">
        <v>503</v>
      </c>
      <c r="H1011">
        <v>0</v>
      </c>
      <c r="I1011">
        <v>0.65</v>
      </c>
      <c r="J1011">
        <v>1</v>
      </c>
      <c r="K1011">
        <v>1</v>
      </c>
    </row>
    <row r="1012" spans="1:11" hidden="1" x14ac:dyDescent="0.25">
      <c r="A1012">
        <v>9</v>
      </c>
      <c r="B1012" t="s">
        <v>508</v>
      </c>
      <c r="C1012" t="s">
        <v>509</v>
      </c>
      <c r="D1012">
        <v>4</v>
      </c>
      <c r="E1012" t="s">
        <v>757</v>
      </c>
      <c r="F1012" t="s">
        <v>510</v>
      </c>
      <c r="G1012" t="s">
        <v>145</v>
      </c>
      <c r="H1012">
        <v>1.8000000000000007</v>
      </c>
      <c r="I1012">
        <v>1.2000000000000002</v>
      </c>
      <c r="J1012">
        <v>0.8</v>
      </c>
      <c r="K1012">
        <v>2.5</v>
      </c>
    </row>
    <row r="1013" spans="1:11" x14ac:dyDescent="0.25">
      <c r="A1013">
        <v>9</v>
      </c>
      <c r="B1013" t="s">
        <v>508</v>
      </c>
      <c r="C1013" t="s">
        <v>509</v>
      </c>
      <c r="D1013">
        <v>4</v>
      </c>
      <c r="E1013" t="s">
        <v>8</v>
      </c>
      <c r="F1013" t="s">
        <v>511</v>
      </c>
      <c r="G1013" t="s">
        <v>512</v>
      </c>
      <c r="H1013">
        <v>-8.6641929543657064</v>
      </c>
      <c r="I1013">
        <v>-6.9198673573462823</v>
      </c>
      <c r="J1013">
        <v>-5.7569836260000002</v>
      </c>
      <c r="K1013">
        <v>-6.7684932120000001</v>
      </c>
    </row>
    <row r="1014" spans="1:11" x14ac:dyDescent="0.25">
      <c r="A1014">
        <v>9</v>
      </c>
      <c r="B1014" t="s">
        <v>508</v>
      </c>
      <c r="C1014" t="s">
        <v>509</v>
      </c>
      <c r="D1014">
        <v>4</v>
      </c>
      <c r="E1014" t="s">
        <v>768</v>
      </c>
      <c r="F1014" t="s">
        <v>513</v>
      </c>
      <c r="H1014">
        <v>38.099999998199991</v>
      </c>
      <c r="I1014">
        <v>42.599999999280001</v>
      </c>
      <c r="J1014">
        <v>45.6</v>
      </c>
      <c r="K1014">
        <v>53.2</v>
      </c>
    </row>
    <row r="1015" spans="1:11" x14ac:dyDescent="0.25">
      <c r="A1015">
        <v>9</v>
      </c>
      <c r="B1015" t="s">
        <v>508</v>
      </c>
      <c r="C1015" t="s">
        <v>509</v>
      </c>
      <c r="D1015">
        <v>4</v>
      </c>
      <c r="E1015" t="s">
        <v>768</v>
      </c>
      <c r="F1015" t="s">
        <v>514</v>
      </c>
      <c r="H1015">
        <v>0.9245000000504997</v>
      </c>
      <c r="I1015">
        <v>0.77600000002019998</v>
      </c>
      <c r="J1015">
        <v>0.67700000000000005</v>
      </c>
      <c r="K1015">
        <v>0.67400000000000004</v>
      </c>
    </row>
    <row r="1016" spans="1:11" x14ac:dyDescent="0.25">
      <c r="A1016">
        <v>9</v>
      </c>
      <c r="B1016" t="s">
        <v>508</v>
      </c>
      <c r="C1016" t="s">
        <v>509</v>
      </c>
      <c r="D1016">
        <v>4</v>
      </c>
      <c r="E1016" t="s">
        <v>768</v>
      </c>
      <c r="F1016" t="s">
        <v>515</v>
      </c>
      <c r="H1016">
        <v>-7.505000000407497</v>
      </c>
      <c r="I1016">
        <v>-6.3800000001629993</v>
      </c>
      <c r="J1016">
        <v>-5.63</v>
      </c>
      <c r="K1016">
        <v>-4.92</v>
      </c>
    </row>
    <row r="1017" spans="1:11" x14ac:dyDescent="0.25">
      <c r="A1017">
        <v>9</v>
      </c>
      <c r="B1017" t="s">
        <v>508</v>
      </c>
      <c r="C1017" t="s">
        <v>509</v>
      </c>
      <c r="D1017">
        <v>4</v>
      </c>
      <c r="E1017" t="s">
        <v>768</v>
      </c>
      <c r="F1017" t="s">
        <v>516</v>
      </c>
      <c r="G1017" t="s">
        <v>517</v>
      </c>
      <c r="H1017">
        <v>0</v>
      </c>
      <c r="I1017">
        <v>0.28499999997799996</v>
      </c>
      <c r="J1017">
        <v>0.505</v>
      </c>
      <c r="K1017">
        <v>0.66400000000000003</v>
      </c>
    </row>
    <row r="1018" spans="1:11" x14ac:dyDescent="0.25">
      <c r="A1018">
        <v>9</v>
      </c>
      <c r="B1018" t="s">
        <v>508</v>
      </c>
      <c r="C1018" t="s">
        <v>509</v>
      </c>
      <c r="D1018">
        <v>4</v>
      </c>
      <c r="E1018" t="s">
        <v>8</v>
      </c>
      <c r="F1018" t="s">
        <v>518</v>
      </c>
      <c r="G1018" t="s">
        <v>519</v>
      </c>
      <c r="H1018">
        <v>-1.162999999975</v>
      </c>
      <c r="I1018">
        <v>-0.84799999999000009</v>
      </c>
      <c r="J1018">
        <v>-0.63800000000000001</v>
      </c>
      <c r="K1018">
        <v>-0.441</v>
      </c>
    </row>
    <row r="1019" spans="1:11" x14ac:dyDescent="0.25">
      <c r="A1019">
        <v>9</v>
      </c>
      <c r="B1019" t="s">
        <v>508</v>
      </c>
      <c r="C1019" t="s">
        <v>509</v>
      </c>
      <c r="D1019">
        <v>4</v>
      </c>
      <c r="E1019" t="s">
        <v>768</v>
      </c>
      <c r="F1019" t="s">
        <v>520</v>
      </c>
      <c r="G1019" t="s">
        <v>520</v>
      </c>
      <c r="H1019">
        <v>6.2800000000000047</v>
      </c>
      <c r="I1019">
        <v>11.932</v>
      </c>
      <c r="J1019">
        <v>15.7</v>
      </c>
      <c r="K1019">
        <v>11.76</v>
      </c>
    </row>
    <row r="1020" spans="1:11" x14ac:dyDescent="0.25">
      <c r="A1020">
        <v>9</v>
      </c>
      <c r="B1020" t="s">
        <v>508</v>
      </c>
      <c r="C1020" t="s">
        <v>509</v>
      </c>
      <c r="D1020">
        <v>4</v>
      </c>
      <c r="E1020" t="s">
        <v>768</v>
      </c>
      <c r="F1020" t="s">
        <v>521</v>
      </c>
      <c r="G1020" t="s">
        <v>521</v>
      </c>
      <c r="H1020">
        <v>0.17499999999999982</v>
      </c>
      <c r="I1020">
        <v>0.66999999999999993</v>
      </c>
      <c r="J1020">
        <v>1</v>
      </c>
      <c r="K1020">
        <v>0.55000000000000004</v>
      </c>
    </row>
    <row r="1021" spans="1:11" x14ac:dyDescent="0.25">
      <c r="A1021">
        <v>9</v>
      </c>
      <c r="B1021" t="s">
        <v>508</v>
      </c>
      <c r="C1021" t="s">
        <v>509</v>
      </c>
      <c r="D1021">
        <v>4</v>
      </c>
      <c r="E1021" t="s">
        <v>766</v>
      </c>
      <c r="F1021" t="s">
        <v>522</v>
      </c>
      <c r="G1021" t="s">
        <v>25</v>
      </c>
      <c r="H1021">
        <v>89.725000000000009</v>
      </c>
      <c r="I1021">
        <v>94.09</v>
      </c>
      <c r="J1021">
        <v>97</v>
      </c>
      <c r="K1021">
        <v>95</v>
      </c>
    </row>
    <row r="1022" spans="1:11" x14ac:dyDescent="0.25">
      <c r="A1022">
        <v>9</v>
      </c>
      <c r="B1022" t="s">
        <v>508</v>
      </c>
      <c r="C1022" t="s">
        <v>509</v>
      </c>
      <c r="D1022">
        <v>4</v>
      </c>
      <c r="E1022" t="s">
        <v>766</v>
      </c>
      <c r="F1022" t="s">
        <v>523</v>
      </c>
      <c r="G1022" t="s">
        <v>25</v>
      </c>
      <c r="H1022">
        <v>86.025000000000006</v>
      </c>
      <c r="I1022">
        <v>90.21</v>
      </c>
      <c r="J1022">
        <v>93</v>
      </c>
      <c r="K1022">
        <v>70</v>
      </c>
    </row>
    <row r="1023" spans="1:11" x14ac:dyDescent="0.25">
      <c r="A1023">
        <v>9</v>
      </c>
      <c r="B1023" t="s">
        <v>508</v>
      </c>
      <c r="C1023" t="s">
        <v>509</v>
      </c>
      <c r="D1023">
        <v>4</v>
      </c>
      <c r="E1023" t="s">
        <v>766</v>
      </c>
      <c r="F1023" t="s">
        <v>524</v>
      </c>
      <c r="G1023" t="s">
        <v>25</v>
      </c>
      <c r="H1023">
        <v>76.125</v>
      </c>
      <c r="I1023">
        <v>82.649999999999991</v>
      </c>
      <c r="J1023">
        <v>87</v>
      </c>
      <c r="K1023">
        <v>90</v>
      </c>
    </row>
    <row r="1024" spans="1:11" x14ac:dyDescent="0.25">
      <c r="A1024">
        <v>9</v>
      </c>
      <c r="B1024" t="s">
        <v>508</v>
      </c>
      <c r="C1024" t="s">
        <v>509</v>
      </c>
      <c r="D1024">
        <v>4</v>
      </c>
      <c r="E1024" t="s">
        <v>766</v>
      </c>
      <c r="F1024" t="s">
        <v>525</v>
      </c>
      <c r="G1024" t="s">
        <v>25</v>
      </c>
      <c r="H1024">
        <v>43.75</v>
      </c>
      <c r="I1024">
        <v>59.5</v>
      </c>
      <c r="J1024">
        <v>70</v>
      </c>
      <c r="K1024">
        <v>10</v>
      </c>
    </row>
    <row r="1025" spans="1:11" x14ac:dyDescent="0.25">
      <c r="A1025">
        <v>9</v>
      </c>
      <c r="B1025" t="s">
        <v>508</v>
      </c>
      <c r="C1025" t="s">
        <v>509</v>
      </c>
      <c r="D1025">
        <v>4</v>
      </c>
      <c r="E1025" t="s">
        <v>766</v>
      </c>
      <c r="F1025" t="s">
        <v>526</v>
      </c>
      <c r="G1025" t="s">
        <v>25</v>
      </c>
      <c r="H1025">
        <v>28.024999999999999</v>
      </c>
      <c r="I1025">
        <v>46.61</v>
      </c>
      <c r="J1025">
        <v>59</v>
      </c>
      <c r="K1025">
        <v>50</v>
      </c>
    </row>
    <row r="1026" spans="1:11" x14ac:dyDescent="0.25">
      <c r="A1026">
        <v>9</v>
      </c>
      <c r="B1026" t="s">
        <v>508</v>
      </c>
      <c r="C1026" t="s">
        <v>509</v>
      </c>
      <c r="D1026">
        <v>4</v>
      </c>
      <c r="E1026" t="s">
        <v>766</v>
      </c>
      <c r="F1026" t="s">
        <v>527</v>
      </c>
      <c r="G1026" t="s">
        <v>25</v>
      </c>
      <c r="H1026">
        <v>7.7999999999999901</v>
      </c>
      <c r="I1026">
        <v>26.519999999999996</v>
      </c>
      <c r="J1026">
        <v>39</v>
      </c>
      <c r="K1026">
        <v>20</v>
      </c>
    </row>
    <row r="1027" spans="1:11" hidden="1" x14ac:dyDescent="0.25">
      <c r="A1027">
        <v>9</v>
      </c>
      <c r="B1027" t="s">
        <v>508</v>
      </c>
      <c r="C1027" t="s">
        <v>509</v>
      </c>
      <c r="D1027">
        <v>4</v>
      </c>
      <c r="E1027" t="s">
        <v>757</v>
      </c>
      <c r="F1027" t="s">
        <v>528</v>
      </c>
      <c r="G1027" t="s">
        <v>529</v>
      </c>
      <c r="H1027">
        <v>7.875</v>
      </c>
      <c r="I1027">
        <v>9.4500000000000011</v>
      </c>
      <c r="J1027">
        <v>10.5</v>
      </c>
      <c r="K1027">
        <v>2</v>
      </c>
    </row>
    <row r="1028" spans="1:11" hidden="1" x14ac:dyDescent="0.25">
      <c r="A1028">
        <v>9</v>
      </c>
      <c r="B1028" t="s">
        <v>508</v>
      </c>
      <c r="C1028" t="s">
        <v>509</v>
      </c>
      <c r="D1028">
        <v>4</v>
      </c>
      <c r="E1028" t="s">
        <v>757</v>
      </c>
      <c r="F1028" t="s">
        <v>530</v>
      </c>
      <c r="G1028" t="s">
        <v>529</v>
      </c>
      <c r="H1028">
        <v>1.8499999999999999</v>
      </c>
      <c r="I1028">
        <v>1.94</v>
      </c>
      <c r="J1028">
        <v>2</v>
      </c>
      <c r="K1028">
        <v>1.9</v>
      </c>
    </row>
    <row r="1029" spans="1:11" x14ac:dyDescent="0.25">
      <c r="A1029">
        <v>9</v>
      </c>
      <c r="B1029" t="s">
        <v>508</v>
      </c>
      <c r="C1029" t="s">
        <v>509</v>
      </c>
      <c r="D1029">
        <v>4</v>
      </c>
      <c r="E1029" t="s">
        <v>8</v>
      </c>
      <c r="F1029" t="s">
        <v>531</v>
      </c>
      <c r="H1029">
        <v>0.47500000000000009</v>
      </c>
      <c r="I1029">
        <v>0.41800000000000004</v>
      </c>
      <c r="J1029">
        <v>0.38</v>
      </c>
      <c r="K1029">
        <v>0.34</v>
      </c>
    </row>
    <row r="1030" spans="1:11" hidden="1" x14ac:dyDescent="0.25">
      <c r="A1030">
        <v>9</v>
      </c>
      <c r="B1030" t="s">
        <v>508</v>
      </c>
      <c r="C1030" t="s">
        <v>509</v>
      </c>
      <c r="D1030">
        <v>4</v>
      </c>
      <c r="E1030" t="s">
        <v>757</v>
      </c>
      <c r="F1030" t="s">
        <v>532</v>
      </c>
      <c r="G1030" t="s">
        <v>529</v>
      </c>
      <c r="H1030">
        <v>101.75000000000003</v>
      </c>
      <c r="I1030">
        <v>106.7</v>
      </c>
      <c r="J1030">
        <v>110</v>
      </c>
      <c r="K1030">
        <v>97.5</v>
      </c>
    </row>
    <row r="1031" spans="1:11" x14ac:dyDescent="0.25">
      <c r="A1031">
        <v>9</v>
      </c>
      <c r="B1031" t="s">
        <v>508</v>
      </c>
      <c r="C1031" t="s">
        <v>509</v>
      </c>
      <c r="D1031">
        <v>4</v>
      </c>
      <c r="E1031" t="s">
        <v>8</v>
      </c>
      <c r="F1031" t="s">
        <v>533</v>
      </c>
      <c r="H1031">
        <v>0.31250000000000006</v>
      </c>
      <c r="I1031">
        <v>0.27500000000000002</v>
      </c>
      <c r="J1031">
        <v>0.25</v>
      </c>
      <c r="K1031">
        <v>0.3</v>
      </c>
    </row>
    <row r="1032" spans="1:11" x14ac:dyDescent="0.25">
      <c r="A1032">
        <v>9</v>
      </c>
      <c r="B1032" t="s">
        <v>508</v>
      </c>
      <c r="C1032" t="s">
        <v>509</v>
      </c>
      <c r="D1032">
        <v>4</v>
      </c>
      <c r="E1032" t="s">
        <v>31</v>
      </c>
      <c r="F1032" t="s">
        <v>534</v>
      </c>
      <c r="G1032" t="s">
        <v>535</v>
      </c>
      <c r="H1032">
        <v>0</v>
      </c>
      <c r="I1032">
        <v>0.4</v>
      </c>
      <c r="J1032">
        <v>0.8</v>
      </c>
      <c r="K1032">
        <v>0.1</v>
      </c>
    </row>
    <row r="1033" spans="1:11" x14ac:dyDescent="0.25">
      <c r="A1033">
        <v>9</v>
      </c>
      <c r="B1033" t="s">
        <v>508</v>
      </c>
      <c r="C1033" t="s">
        <v>509</v>
      </c>
      <c r="D1033">
        <v>4</v>
      </c>
      <c r="E1033" t="s">
        <v>31</v>
      </c>
      <c r="F1033" t="s">
        <v>536</v>
      </c>
      <c r="G1033" t="s">
        <v>535</v>
      </c>
      <c r="H1033">
        <v>0</v>
      </c>
      <c r="I1033">
        <v>2.5449999999999999</v>
      </c>
      <c r="J1033">
        <v>5.09</v>
      </c>
      <c r="K1033">
        <v>0.03</v>
      </c>
    </row>
    <row r="1034" spans="1:11" x14ac:dyDescent="0.25">
      <c r="A1034">
        <v>9</v>
      </c>
      <c r="B1034" t="s">
        <v>508</v>
      </c>
      <c r="C1034" t="s">
        <v>509</v>
      </c>
      <c r="D1034">
        <v>4</v>
      </c>
      <c r="E1034" t="s">
        <v>31</v>
      </c>
      <c r="F1034" t="s">
        <v>537</v>
      </c>
      <c r="G1034" t="s">
        <v>535</v>
      </c>
      <c r="H1034">
        <v>0</v>
      </c>
      <c r="I1034">
        <v>2.89</v>
      </c>
      <c r="J1034">
        <v>5.78</v>
      </c>
      <c r="K1034">
        <v>0.3</v>
      </c>
    </row>
    <row r="1035" spans="1:11" x14ac:dyDescent="0.25">
      <c r="A1035">
        <v>9</v>
      </c>
      <c r="B1035" t="s">
        <v>508</v>
      </c>
      <c r="C1035" t="s">
        <v>509</v>
      </c>
      <c r="D1035">
        <v>4</v>
      </c>
      <c r="E1035" t="s">
        <v>20</v>
      </c>
      <c r="F1035" t="s">
        <v>538</v>
      </c>
      <c r="G1035" t="s">
        <v>535</v>
      </c>
      <c r="H1035">
        <v>0</v>
      </c>
      <c r="I1035">
        <v>7.1999999999999995E-2</v>
      </c>
      <c r="J1035">
        <v>0.14399999999999999</v>
      </c>
      <c r="K1035">
        <v>4.4699999999999997E-2</v>
      </c>
    </row>
    <row r="1036" spans="1:11" hidden="1" x14ac:dyDescent="0.25">
      <c r="A1036">
        <v>9</v>
      </c>
      <c r="B1036" t="s">
        <v>508</v>
      </c>
      <c r="C1036" t="s">
        <v>509</v>
      </c>
      <c r="D1036">
        <v>4</v>
      </c>
      <c r="E1036" t="s">
        <v>757</v>
      </c>
      <c r="F1036" t="s">
        <v>539</v>
      </c>
      <c r="G1036" t="s">
        <v>183</v>
      </c>
      <c r="H1036">
        <v>4.2000000000000011</v>
      </c>
      <c r="I1036">
        <v>7.98</v>
      </c>
      <c r="J1036">
        <v>10.5</v>
      </c>
      <c r="K1036">
        <v>7.7</v>
      </c>
    </row>
    <row r="1037" spans="1:11" x14ac:dyDescent="0.25">
      <c r="A1037">
        <v>9</v>
      </c>
      <c r="B1037" t="s">
        <v>508</v>
      </c>
      <c r="C1037" t="s">
        <v>540</v>
      </c>
      <c r="D1037">
        <v>6</v>
      </c>
      <c r="E1037" t="s">
        <v>766</v>
      </c>
      <c r="F1037" t="s">
        <v>541</v>
      </c>
      <c r="G1037" t="s">
        <v>183</v>
      </c>
      <c r="H1037">
        <v>1.9600000000000009</v>
      </c>
      <c r="I1037">
        <v>4.1440000000000001</v>
      </c>
      <c r="J1037">
        <v>5.6</v>
      </c>
      <c r="K1037">
        <v>2.6</v>
      </c>
    </row>
    <row r="1038" spans="1:11" x14ac:dyDescent="0.25">
      <c r="A1038">
        <v>9</v>
      </c>
      <c r="B1038" t="s">
        <v>508</v>
      </c>
      <c r="C1038" t="s">
        <v>540</v>
      </c>
      <c r="D1038">
        <v>6</v>
      </c>
      <c r="E1038" t="s">
        <v>766</v>
      </c>
      <c r="F1038" t="s">
        <v>542</v>
      </c>
      <c r="G1038" t="s">
        <v>183</v>
      </c>
      <c r="H1038">
        <v>1.9600000000000009</v>
      </c>
      <c r="I1038">
        <v>4.1440000000000001</v>
      </c>
      <c r="J1038">
        <v>5.6</v>
      </c>
      <c r="K1038">
        <v>1.9</v>
      </c>
    </row>
    <row r="1039" spans="1:11" x14ac:dyDescent="0.25">
      <c r="A1039">
        <v>9</v>
      </c>
      <c r="B1039" t="s">
        <v>508</v>
      </c>
      <c r="C1039" t="s">
        <v>540</v>
      </c>
      <c r="D1039">
        <v>6</v>
      </c>
      <c r="E1039" t="s">
        <v>766</v>
      </c>
      <c r="F1039" t="s">
        <v>543</v>
      </c>
      <c r="G1039" t="s">
        <v>183</v>
      </c>
      <c r="H1039">
        <v>1.9600000000000009</v>
      </c>
      <c r="I1039">
        <v>4.1440000000000001</v>
      </c>
      <c r="J1039">
        <v>5.6</v>
      </c>
      <c r="K1039">
        <v>3.1</v>
      </c>
    </row>
    <row r="1040" spans="1:11" x14ac:dyDescent="0.25">
      <c r="A1040">
        <v>9</v>
      </c>
      <c r="B1040" t="s">
        <v>508</v>
      </c>
      <c r="C1040" t="s">
        <v>540</v>
      </c>
      <c r="D1040">
        <v>6</v>
      </c>
      <c r="E1040" t="s">
        <v>766</v>
      </c>
      <c r="F1040" t="s">
        <v>544</v>
      </c>
      <c r="G1040" t="s">
        <v>183</v>
      </c>
      <c r="H1040">
        <v>1.9600000000000009</v>
      </c>
      <c r="I1040">
        <v>4.1440000000000001</v>
      </c>
      <c r="J1040">
        <v>5.6</v>
      </c>
      <c r="K1040">
        <v>1.8</v>
      </c>
    </row>
    <row r="1041" spans="1:11" x14ac:dyDescent="0.25">
      <c r="A1041">
        <v>9</v>
      </c>
      <c r="B1041" t="s">
        <v>508</v>
      </c>
      <c r="C1041" t="s">
        <v>540</v>
      </c>
      <c r="D1041">
        <v>6</v>
      </c>
      <c r="E1041" t="s">
        <v>766</v>
      </c>
      <c r="F1041" t="s">
        <v>545</v>
      </c>
      <c r="G1041" t="s">
        <v>25</v>
      </c>
      <c r="H1041">
        <v>0</v>
      </c>
      <c r="I1041">
        <v>20.159999999999997</v>
      </c>
      <c r="J1041">
        <v>96</v>
      </c>
      <c r="K1041">
        <v>14.7</v>
      </c>
    </row>
    <row r="1042" spans="1:11" x14ac:dyDescent="0.25">
      <c r="A1042">
        <v>9</v>
      </c>
      <c r="B1042" t="s">
        <v>508</v>
      </c>
      <c r="C1042" t="s">
        <v>540</v>
      </c>
      <c r="D1042">
        <v>6</v>
      </c>
      <c r="E1042" t="s">
        <v>766</v>
      </c>
      <c r="F1042" t="s">
        <v>546</v>
      </c>
      <c r="G1042" t="s">
        <v>25</v>
      </c>
      <c r="H1042">
        <v>0</v>
      </c>
      <c r="I1042">
        <v>36.704000000000001</v>
      </c>
      <c r="J1042">
        <v>99.2</v>
      </c>
      <c r="K1042">
        <v>10.9</v>
      </c>
    </row>
    <row r="1043" spans="1:11" x14ac:dyDescent="0.25">
      <c r="A1043">
        <v>9</v>
      </c>
      <c r="B1043" t="s">
        <v>508</v>
      </c>
      <c r="C1043" t="s">
        <v>540</v>
      </c>
      <c r="D1043">
        <v>6</v>
      </c>
      <c r="E1043" t="s">
        <v>766</v>
      </c>
      <c r="F1043" t="s">
        <v>547</v>
      </c>
      <c r="G1043" t="s">
        <v>25</v>
      </c>
      <c r="H1043">
        <v>0</v>
      </c>
      <c r="I1043">
        <v>20.327999999999996</v>
      </c>
      <c r="J1043">
        <v>96.8</v>
      </c>
      <c r="K1043">
        <v>31.6</v>
      </c>
    </row>
    <row r="1044" spans="1:11" x14ac:dyDescent="0.25">
      <c r="A1044">
        <v>9</v>
      </c>
      <c r="B1044" t="s">
        <v>508</v>
      </c>
      <c r="C1044" t="s">
        <v>540</v>
      </c>
      <c r="D1044">
        <v>6</v>
      </c>
      <c r="E1044" t="s">
        <v>766</v>
      </c>
      <c r="F1044" t="s">
        <v>548</v>
      </c>
      <c r="G1044" t="s">
        <v>25</v>
      </c>
      <c r="H1044">
        <v>0</v>
      </c>
      <c r="I1044">
        <v>43.955999999999996</v>
      </c>
      <c r="J1044">
        <v>99.9</v>
      </c>
      <c r="K1044">
        <v>67.3</v>
      </c>
    </row>
    <row r="1045" spans="1:11" x14ac:dyDescent="0.25">
      <c r="A1045">
        <v>9</v>
      </c>
      <c r="B1045" t="s">
        <v>508</v>
      </c>
      <c r="C1045" t="s">
        <v>540</v>
      </c>
      <c r="D1045">
        <v>6</v>
      </c>
      <c r="E1045" t="s">
        <v>766</v>
      </c>
      <c r="F1045" t="s">
        <v>549</v>
      </c>
      <c r="G1045" t="s">
        <v>25</v>
      </c>
      <c r="H1045">
        <v>0</v>
      </c>
      <c r="I1045">
        <v>30.690000000000005</v>
      </c>
      <c r="J1045">
        <v>99</v>
      </c>
      <c r="K1045">
        <v>26.4</v>
      </c>
    </row>
    <row r="1046" spans="1:11" x14ac:dyDescent="0.25">
      <c r="A1046">
        <v>9</v>
      </c>
      <c r="B1046" t="s">
        <v>508</v>
      </c>
      <c r="C1046" t="s">
        <v>540</v>
      </c>
      <c r="D1046">
        <v>6</v>
      </c>
      <c r="E1046" t="s">
        <v>768</v>
      </c>
      <c r="F1046" t="s">
        <v>550</v>
      </c>
      <c r="H1046">
        <v>-0.25</v>
      </c>
      <c r="I1046">
        <v>0.5</v>
      </c>
      <c r="J1046">
        <v>1</v>
      </c>
      <c r="K1046">
        <v>0.34</v>
      </c>
    </row>
    <row r="1047" spans="1:11" x14ac:dyDescent="0.25">
      <c r="A1047">
        <v>9</v>
      </c>
      <c r="B1047" t="s">
        <v>508</v>
      </c>
      <c r="C1047" t="s">
        <v>540</v>
      </c>
      <c r="D1047">
        <v>6</v>
      </c>
      <c r="E1047" t="s">
        <v>768</v>
      </c>
      <c r="F1047" t="s">
        <v>551</v>
      </c>
      <c r="H1047">
        <v>0.375</v>
      </c>
      <c r="I1047">
        <v>0.75</v>
      </c>
      <c r="J1047">
        <v>1</v>
      </c>
      <c r="K1047">
        <v>0.31</v>
      </c>
    </row>
    <row r="1048" spans="1:11" hidden="1" x14ac:dyDescent="0.25">
      <c r="A1048">
        <v>9</v>
      </c>
      <c r="B1048" t="s">
        <v>508</v>
      </c>
      <c r="C1048" t="s">
        <v>540</v>
      </c>
      <c r="D1048">
        <v>6</v>
      </c>
      <c r="E1048" t="s">
        <v>757</v>
      </c>
      <c r="F1048" t="s">
        <v>552</v>
      </c>
      <c r="G1048" t="s">
        <v>553</v>
      </c>
      <c r="H1048">
        <v>67.5</v>
      </c>
      <c r="I1048">
        <v>45</v>
      </c>
      <c r="J1048">
        <v>30</v>
      </c>
      <c r="K1048">
        <v>33.700000000000003</v>
      </c>
    </row>
    <row r="1049" spans="1:11" hidden="1" x14ac:dyDescent="0.25">
      <c r="A1049">
        <v>9</v>
      </c>
      <c r="B1049" t="s">
        <v>508</v>
      </c>
      <c r="C1049" t="s">
        <v>540</v>
      </c>
      <c r="D1049">
        <v>6</v>
      </c>
      <c r="E1049" t="s">
        <v>757</v>
      </c>
      <c r="F1049" t="s">
        <v>554</v>
      </c>
      <c r="G1049" t="s">
        <v>553</v>
      </c>
      <c r="H1049">
        <v>51.75</v>
      </c>
      <c r="I1049">
        <v>34.5</v>
      </c>
      <c r="J1049">
        <v>23</v>
      </c>
      <c r="K1049">
        <v>57.2</v>
      </c>
    </row>
    <row r="1050" spans="1:11" hidden="1" x14ac:dyDescent="0.25">
      <c r="A1050">
        <v>9</v>
      </c>
      <c r="B1050" t="s">
        <v>508</v>
      </c>
      <c r="C1050" t="s">
        <v>540</v>
      </c>
      <c r="D1050">
        <v>6</v>
      </c>
      <c r="E1050" t="s">
        <v>757</v>
      </c>
      <c r="F1050" t="s">
        <v>555</v>
      </c>
      <c r="G1050" t="s">
        <v>183</v>
      </c>
      <c r="H1050">
        <v>1.9499999999999993</v>
      </c>
      <c r="I1050">
        <v>3.9000000000000004</v>
      </c>
      <c r="J1050">
        <v>5.2</v>
      </c>
      <c r="K1050">
        <v>3.7</v>
      </c>
    </row>
    <row r="1051" spans="1:11" hidden="1" x14ac:dyDescent="0.25">
      <c r="A1051">
        <v>9</v>
      </c>
      <c r="B1051" t="s">
        <v>508</v>
      </c>
      <c r="C1051" t="s">
        <v>540</v>
      </c>
      <c r="D1051">
        <v>6</v>
      </c>
      <c r="E1051" t="s">
        <v>757</v>
      </c>
      <c r="F1051" t="s">
        <v>556</v>
      </c>
      <c r="G1051" t="s">
        <v>183</v>
      </c>
      <c r="H1051">
        <v>1.9499999999999993</v>
      </c>
      <c r="I1051">
        <v>3.9000000000000004</v>
      </c>
      <c r="J1051">
        <v>5.2</v>
      </c>
      <c r="K1051">
        <v>3.1</v>
      </c>
    </row>
    <row r="1052" spans="1:11" x14ac:dyDescent="0.25">
      <c r="A1052">
        <v>9</v>
      </c>
      <c r="B1052" t="s">
        <v>508</v>
      </c>
      <c r="C1052" t="s">
        <v>557</v>
      </c>
      <c r="D1052">
        <v>7</v>
      </c>
      <c r="E1052" t="s">
        <v>768</v>
      </c>
      <c r="F1052" t="s">
        <v>558</v>
      </c>
      <c r="H1052">
        <v>0.17499999999999982</v>
      </c>
      <c r="I1052">
        <v>0.66999999999999993</v>
      </c>
      <c r="J1052">
        <v>1</v>
      </c>
      <c r="K1052">
        <v>0.37</v>
      </c>
    </row>
    <row r="1053" spans="1:11" hidden="1" x14ac:dyDescent="0.25">
      <c r="A1053">
        <v>9</v>
      </c>
      <c r="B1053" t="s">
        <v>508</v>
      </c>
      <c r="C1053" t="s">
        <v>557</v>
      </c>
      <c r="D1053">
        <v>7</v>
      </c>
      <c r="E1053" t="s">
        <v>757</v>
      </c>
      <c r="F1053" t="s">
        <v>559</v>
      </c>
      <c r="G1053" t="s">
        <v>553</v>
      </c>
      <c r="H1053">
        <v>135</v>
      </c>
      <c r="I1053">
        <v>90</v>
      </c>
      <c r="J1053">
        <v>60</v>
      </c>
      <c r="K1053">
        <v>115.7</v>
      </c>
    </row>
    <row r="1054" spans="1:11" hidden="1" x14ac:dyDescent="0.25">
      <c r="A1054">
        <v>9</v>
      </c>
      <c r="B1054" t="s">
        <v>508</v>
      </c>
      <c r="C1054" t="s">
        <v>560</v>
      </c>
      <c r="D1054">
        <v>9</v>
      </c>
      <c r="E1054" t="s">
        <v>757</v>
      </c>
      <c r="F1054" t="s">
        <v>561</v>
      </c>
      <c r="G1054" t="s">
        <v>145</v>
      </c>
      <c r="H1054">
        <v>20.25</v>
      </c>
      <c r="I1054">
        <v>13.5</v>
      </c>
      <c r="J1054">
        <v>9</v>
      </c>
      <c r="K1054">
        <v>13</v>
      </c>
    </row>
    <row r="1055" spans="1:11" hidden="1" x14ac:dyDescent="0.25">
      <c r="A1055">
        <v>9</v>
      </c>
      <c r="B1055" t="s">
        <v>508</v>
      </c>
      <c r="C1055" t="s">
        <v>562</v>
      </c>
      <c r="D1055">
        <v>10</v>
      </c>
      <c r="E1055" t="s">
        <v>757</v>
      </c>
      <c r="F1055" t="s">
        <v>563</v>
      </c>
      <c r="G1055" t="s">
        <v>145</v>
      </c>
      <c r="H1055">
        <v>6.75</v>
      </c>
      <c r="I1055">
        <v>4.5</v>
      </c>
      <c r="J1055">
        <v>3</v>
      </c>
      <c r="K1055">
        <v>6.94</v>
      </c>
    </row>
    <row r="1056" spans="1:11" x14ac:dyDescent="0.25">
      <c r="A1056">
        <v>9</v>
      </c>
      <c r="B1056" t="s">
        <v>508</v>
      </c>
      <c r="C1056" t="s">
        <v>564</v>
      </c>
      <c r="D1056">
        <v>8</v>
      </c>
      <c r="E1056" t="s">
        <v>766</v>
      </c>
      <c r="F1056" t="s">
        <v>565</v>
      </c>
      <c r="G1056" t="s">
        <v>183</v>
      </c>
      <c r="H1056">
        <v>2.3100000000000005</v>
      </c>
      <c r="I1056">
        <v>4.8839999999999995</v>
      </c>
      <c r="J1056">
        <v>6.6</v>
      </c>
      <c r="K1056">
        <v>1.7</v>
      </c>
    </row>
    <row r="1057" spans="1:11" x14ac:dyDescent="0.25">
      <c r="A1057">
        <v>9</v>
      </c>
      <c r="B1057" t="s">
        <v>508</v>
      </c>
      <c r="C1057" t="s">
        <v>560</v>
      </c>
      <c r="D1057">
        <v>9</v>
      </c>
      <c r="E1057" t="s">
        <v>766</v>
      </c>
      <c r="F1057" t="s">
        <v>566</v>
      </c>
      <c r="G1057" t="s">
        <v>567</v>
      </c>
      <c r="H1057">
        <v>0</v>
      </c>
      <c r="I1057">
        <v>7.5</v>
      </c>
      <c r="J1057">
        <v>15</v>
      </c>
      <c r="K1057">
        <v>3</v>
      </c>
    </row>
    <row r="1058" spans="1:11" x14ac:dyDescent="0.25">
      <c r="A1058">
        <v>9</v>
      </c>
      <c r="B1058" t="s">
        <v>508</v>
      </c>
      <c r="C1058" t="s">
        <v>562</v>
      </c>
      <c r="D1058">
        <v>10</v>
      </c>
      <c r="E1058" t="s">
        <v>766</v>
      </c>
      <c r="F1058" t="s">
        <v>568</v>
      </c>
      <c r="G1058" t="s">
        <v>567</v>
      </c>
      <c r="H1058">
        <v>0</v>
      </c>
      <c r="I1058">
        <v>6</v>
      </c>
      <c r="J1058">
        <v>12</v>
      </c>
      <c r="K1058">
        <v>7</v>
      </c>
    </row>
    <row r="1059" spans="1:11" x14ac:dyDescent="0.25">
      <c r="A1059">
        <v>9</v>
      </c>
      <c r="B1059" t="s">
        <v>508</v>
      </c>
      <c r="C1059" t="s">
        <v>560</v>
      </c>
      <c r="D1059">
        <v>9</v>
      </c>
      <c r="E1059" t="s">
        <v>768</v>
      </c>
      <c r="F1059" t="s">
        <v>569</v>
      </c>
      <c r="G1059" t="s">
        <v>567</v>
      </c>
      <c r="H1059">
        <v>0</v>
      </c>
      <c r="I1059">
        <v>8</v>
      </c>
      <c r="J1059">
        <v>16</v>
      </c>
      <c r="K1059">
        <v>24</v>
      </c>
    </row>
    <row r="1060" spans="1:11" x14ac:dyDescent="0.25">
      <c r="A1060">
        <v>9</v>
      </c>
      <c r="B1060" t="s">
        <v>508</v>
      </c>
      <c r="C1060" t="s">
        <v>562</v>
      </c>
      <c r="D1060">
        <v>10</v>
      </c>
      <c r="E1060" t="s">
        <v>768</v>
      </c>
      <c r="F1060" t="s">
        <v>570</v>
      </c>
      <c r="G1060" t="s">
        <v>567</v>
      </c>
      <c r="H1060">
        <v>0</v>
      </c>
      <c r="I1060">
        <v>47</v>
      </c>
      <c r="J1060">
        <v>94</v>
      </c>
      <c r="K1060">
        <v>46</v>
      </c>
    </row>
    <row r="1061" spans="1:11" hidden="1" x14ac:dyDescent="0.25">
      <c r="A1061">
        <v>9</v>
      </c>
      <c r="B1061" t="s">
        <v>508</v>
      </c>
      <c r="C1061" t="s">
        <v>560</v>
      </c>
      <c r="D1061">
        <v>9</v>
      </c>
      <c r="E1061" t="s">
        <v>757</v>
      </c>
      <c r="F1061" t="s">
        <v>571</v>
      </c>
      <c r="G1061" t="s">
        <v>553</v>
      </c>
      <c r="H1061">
        <v>96.502499999999998</v>
      </c>
      <c r="I1061">
        <v>64.335000000000008</v>
      </c>
      <c r="J1061">
        <v>42.89</v>
      </c>
      <c r="K1061">
        <v>128.57</v>
      </c>
    </row>
    <row r="1062" spans="1:11" hidden="1" x14ac:dyDescent="0.25">
      <c r="A1062">
        <v>9</v>
      </c>
      <c r="B1062" t="s">
        <v>508</v>
      </c>
      <c r="C1062" t="s">
        <v>562</v>
      </c>
      <c r="D1062">
        <v>10</v>
      </c>
      <c r="E1062" t="s">
        <v>757</v>
      </c>
      <c r="F1062" t="s">
        <v>572</v>
      </c>
      <c r="G1062" t="s">
        <v>553</v>
      </c>
      <c r="H1062">
        <v>32.152500000000003</v>
      </c>
      <c r="I1062">
        <v>21.434999999999999</v>
      </c>
      <c r="J1062">
        <v>14.29</v>
      </c>
      <c r="K1062">
        <v>71.430000000000007</v>
      </c>
    </row>
    <row r="1063" spans="1:11" hidden="1" x14ac:dyDescent="0.25">
      <c r="A1063">
        <v>9</v>
      </c>
      <c r="B1063" t="s">
        <v>508</v>
      </c>
      <c r="C1063" t="s">
        <v>560</v>
      </c>
      <c r="D1063">
        <v>9</v>
      </c>
      <c r="E1063" t="s">
        <v>757</v>
      </c>
      <c r="F1063" t="s">
        <v>573</v>
      </c>
      <c r="G1063" t="s">
        <v>553</v>
      </c>
      <c r="H1063">
        <v>2.9025000000000007</v>
      </c>
      <c r="I1063">
        <v>1.9350000000000001</v>
      </c>
      <c r="J1063">
        <v>1.29</v>
      </c>
      <c r="K1063">
        <v>2.9</v>
      </c>
    </row>
    <row r="1064" spans="1:11" hidden="1" x14ac:dyDescent="0.25">
      <c r="A1064">
        <v>9</v>
      </c>
      <c r="B1064" t="s">
        <v>508</v>
      </c>
      <c r="C1064" t="s">
        <v>562</v>
      </c>
      <c r="D1064">
        <v>10</v>
      </c>
      <c r="E1064" t="s">
        <v>757</v>
      </c>
      <c r="F1064" t="s">
        <v>574</v>
      </c>
      <c r="G1064" t="s">
        <v>553</v>
      </c>
      <c r="H1064">
        <v>2.1825000000000006</v>
      </c>
      <c r="I1064">
        <v>1.4550000000000001</v>
      </c>
      <c r="J1064">
        <v>0.97</v>
      </c>
      <c r="K1064">
        <v>1.95</v>
      </c>
    </row>
    <row r="1065" spans="1:11" x14ac:dyDescent="0.25">
      <c r="A1065">
        <v>9</v>
      </c>
      <c r="B1065" t="s">
        <v>508</v>
      </c>
      <c r="C1065" t="s">
        <v>575</v>
      </c>
      <c r="D1065">
        <v>11</v>
      </c>
      <c r="E1065" t="s">
        <v>766</v>
      </c>
      <c r="F1065" t="s">
        <v>576</v>
      </c>
      <c r="G1065" t="s">
        <v>183</v>
      </c>
      <c r="H1065">
        <v>1.6449999999999996</v>
      </c>
      <c r="I1065">
        <v>3.4780000000000002</v>
      </c>
      <c r="J1065">
        <v>4.7</v>
      </c>
      <c r="K1065">
        <v>4.2</v>
      </c>
    </row>
    <row r="1066" spans="1:11" x14ac:dyDescent="0.25">
      <c r="A1066">
        <v>9</v>
      </c>
      <c r="B1066" t="s">
        <v>508</v>
      </c>
      <c r="C1066" t="s">
        <v>575</v>
      </c>
      <c r="D1066">
        <v>11</v>
      </c>
      <c r="E1066" t="s">
        <v>766</v>
      </c>
      <c r="F1066" t="s">
        <v>577</v>
      </c>
      <c r="G1066" t="s">
        <v>183</v>
      </c>
      <c r="H1066">
        <v>1.5750000000000002</v>
      </c>
      <c r="I1066">
        <v>3.33</v>
      </c>
      <c r="J1066">
        <v>4.5</v>
      </c>
      <c r="K1066">
        <v>2.9</v>
      </c>
    </row>
    <row r="1067" spans="1:11" x14ac:dyDescent="0.25">
      <c r="A1067">
        <v>9</v>
      </c>
      <c r="B1067" t="s">
        <v>508</v>
      </c>
      <c r="C1067" t="s">
        <v>575</v>
      </c>
      <c r="D1067">
        <v>11</v>
      </c>
      <c r="E1067" t="s">
        <v>768</v>
      </c>
      <c r="F1067" t="s">
        <v>578</v>
      </c>
      <c r="G1067" t="s">
        <v>579</v>
      </c>
      <c r="H1067">
        <v>31.5</v>
      </c>
      <c r="I1067">
        <v>21</v>
      </c>
      <c r="J1067">
        <v>14</v>
      </c>
      <c r="K1067">
        <v>489</v>
      </c>
    </row>
    <row r="1068" spans="1:11" x14ac:dyDescent="0.25">
      <c r="A1068">
        <v>9</v>
      </c>
      <c r="B1068" t="s">
        <v>508</v>
      </c>
      <c r="C1068" t="s">
        <v>575</v>
      </c>
      <c r="D1068">
        <v>11</v>
      </c>
      <c r="E1068" t="s">
        <v>766</v>
      </c>
      <c r="F1068" t="s">
        <v>580</v>
      </c>
      <c r="G1068" t="s">
        <v>25</v>
      </c>
      <c r="H1068">
        <v>11.047499999999999</v>
      </c>
      <c r="I1068">
        <v>63.339000000000006</v>
      </c>
      <c r="J1068">
        <v>98.2</v>
      </c>
      <c r="K1068">
        <v>92.2</v>
      </c>
    </row>
    <row r="1069" spans="1:11" x14ac:dyDescent="0.25">
      <c r="A1069">
        <v>9</v>
      </c>
      <c r="B1069" t="s">
        <v>508</v>
      </c>
      <c r="C1069" t="s">
        <v>575</v>
      </c>
      <c r="D1069">
        <v>11</v>
      </c>
      <c r="E1069" t="s">
        <v>766</v>
      </c>
      <c r="F1069" t="s">
        <v>581</v>
      </c>
      <c r="G1069" t="s">
        <v>25</v>
      </c>
      <c r="H1069">
        <v>69.790000000000006</v>
      </c>
      <c r="I1069">
        <v>87.736000000000004</v>
      </c>
      <c r="J1069">
        <v>99.7</v>
      </c>
      <c r="K1069">
        <v>100</v>
      </c>
    </row>
    <row r="1070" spans="1:11" x14ac:dyDescent="0.25">
      <c r="A1070">
        <v>9</v>
      </c>
      <c r="B1070" t="s">
        <v>508</v>
      </c>
      <c r="C1070" t="s">
        <v>575</v>
      </c>
      <c r="D1070">
        <v>11</v>
      </c>
      <c r="E1070" t="s">
        <v>766</v>
      </c>
      <c r="F1070" t="s">
        <v>582</v>
      </c>
      <c r="G1070" t="s">
        <v>25</v>
      </c>
      <c r="H1070">
        <v>0</v>
      </c>
      <c r="I1070">
        <v>15.137500000000005</v>
      </c>
      <c r="J1070">
        <v>86.5</v>
      </c>
      <c r="K1070">
        <v>5.3</v>
      </c>
    </row>
    <row r="1071" spans="1:11" x14ac:dyDescent="0.25">
      <c r="A1071">
        <v>9</v>
      </c>
      <c r="B1071" t="s">
        <v>508</v>
      </c>
      <c r="C1071" t="s">
        <v>575</v>
      </c>
      <c r="D1071">
        <v>11</v>
      </c>
      <c r="E1071" t="s">
        <v>766</v>
      </c>
      <c r="F1071" t="s">
        <v>583</v>
      </c>
      <c r="G1071" t="s">
        <v>25</v>
      </c>
      <c r="H1071">
        <v>35.669999999999987</v>
      </c>
      <c r="I1071">
        <v>73.308000000000007</v>
      </c>
      <c r="J1071">
        <v>98.4</v>
      </c>
      <c r="K1071">
        <v>95.5</v>
      </c>
    </row>
    <row r="1072" spans="1:11" hidden="1" x14ac:dyDescent="0.25">
      <c r="A1072">
        <v>9</v>
      </c>
      <c r="B1072" t="s">
        <v>508</v>
      </c>
      <c r="C1072" t="s">
        <v>575</v>
      </c>
      <c r="D1072">
        <v>11</v>
      </c>
      <c r="E1072" t="s">
        <v>757</v>
      </c>
      <c r="F1072" t="s">
        <v>584</v>
      </c>
      <c r="H1072">
        <v>0.42500000000000004</v>
      </c>
      <c r="I1072">
        <v>0.77</v>
      </c>
      <c r="J1072">
        <v>1</v>
      </c>
      <c r="K1072">
        <v>0.41</v>
      </c>
    </row>
    <row r="1073" spans="1:11" hidden="1" x14ac:dyDescent="0.25">
      <c r="A1073">
        <v>9</v>
      </c>
      <c r="B1073" t="s">
        <v>508</v>
      </c>
      <c r="C1073" t="s">
        <v>575</v>
      </c>
      <c r="D1073">
        <v>11</v>
      </c>
      <c r="E1073" t="s">
        <v>757</v>
      </c>
      <c r="F1073" t="s">
        <v>585</v>
      </c>
      <c r="G1073" t="s">
        <v>553</v>
      </c>
      <c r="H1073">
        <v>68.749999999999957</v>
      </c>
      <c r="I1073">
        <v>57.499999999999993</v>
      </c>
      <c r="J1073">
        <v>50</v>
      </c>
      <c r="K1073">
        <v>65.5</v>
      </c>
    </row>
    <row r="1074" spans="1:11" hidden="1" x14ac:dyDescent="0.25">
      <c r="A1074">
        <v>9</v>
      </c>
      <c r="B1074" t="s">
        <v>508</v>
      </c>
      <c r="C1074" t="s">
        <v>586</v>
      </c>
      <c r="D1074">
        <v>12</v>
      </c>
      <c r="E1074" t="s">
        <v>757</v>
      </c>
      <c r="F1074" t="s">
        <v>587</v>
      </c>
      <c r="G1074" t="s">
        <v>145</v>
      </c>
      <c r="H1074">
        <v>3.8249999999999993</v>
      </c>
      <c r="I1074">
        <v>2.5499999999999998</v>
      </c>
      <c r="J1074">
        <v>1.7</v>
      </c>
      <c r="K1074">
        <v>3.7</v>
      </c>
    </row>
    <row r="1075" spans="1:11" x14ac:dyDescent="0.25">
      <c r="A1075">
        <v>9</v>
      </c>
      <c r="B1075" t="s">
        <v>508</v>
      </c>
      <c r="C1075" t="s">
        <v>586</v>
      </c>
      <c r="D1075">
        <v>12</v>
      </c>
      <c r="E1075" t="s">
        <v>765</v>
      </c>
      <c r="F1075" t="s">
        <v>588</v>
      </c>
      <c r="G1075" t="s">
        <v>589</v>
      </c>
      <c r="H1075">
        <v>0.29249999999999998</v>
      </c>
      <c r="I1075">
        <v>0.19500000000000001</v>
      </c>
      <c r="J1075">
        <v>0.13</v>
      </c>
      <c r="K1075">
        <v>0.22</v>
      </c>
    </row>
    <row r="1076" spans="1:11" x14ac:dyDescent="0.25">
      <c r="A1076">
        <v>9</v>
      </c>
      <c r="B1076" t="s">
        <v>508</v>
      </c>
      <c r="C1076" t="s">
        <v>586</v>
      </c>
      <c r="D1076">
        <v>12</v>
      </c>
      <c r="E1076" t="s">
        <v>766</v>
      </c>
      <c r="F1076" t="s">
        <v>565</v>
      </c>
      <c r="G1076" t="s">
        <v>183</v>
      </c>
      <c r="H1076">
        <v>2.6950000000000021</v>
      </c>
      <c r="I1076">
        <v>5.6980000000000004</v>
      </c>
      <c r="J1076">
        <v>7.7</v>
      </c>
      <c r="K1076">
        <v>6</v>
      </c>
    </row>
    <row r="1077" spans="1:11" x14ac:dyDescent="0.25">
      <c r="A1077">
        <v>9</v>
      </c>
      <c r="B1077" t="s">
        <v>508</v>
      </c>
      <c r="C1077" t="s">
        <v>586</v>
      </c>
      <c r="D1077">
        <v>12</v>
      </c>
      <c r="E1077" t="s">
        <v>765</v>
      </c>
      <c r="F1077" t="s">
        <v>590</v>
      </c>
      <c r="G1077" t="s">
        <v>591</v>
      </c>
      <c r="H1077">
        <v>2.2499999999999996E-2</v>
      </c>
      <c r="I1077">
        <v>1.4999999999999999E-2</v>
      </c>
      <c r="J1077">
        <v>0.01</v>
      </c>
      <c r="K1077">
        <v>0.01</v>
      </c>
    </row>
    <row r="1078" spans="1:11" hidden="1" x14ac:dyDescent="0.25">
      <c r="A1078">
        <v>9</v>
      </c>
      <c r="B1078" t="s">
        <v>508</v>
      </c>
      <c r="C1078" t="s">
        <v>586</v>
      </c>
      <c r="D1078">
        <v>12</v>
      </c>
      <c r="E1078" t="s">
        <v>757</v>
      </c>
      <c r="F1078" t="s">
        <v>559</v>
      </c>
      <c r="G1078" t="s">
        <v>553</v>
      </c>
      <c r="H1078">
        <v>27.585000000000004</v>
      </c>
      <c r="I1078">
        <v>18.39</v>
      </c>
      <c r="J1078">
        <v>12.26</v>
      </c>
      <c r="K1078">
        <v>24.64</v>
      </c>
    </row>
    <row r="1079" spans="1:11" hidden="1" x14ac:dyDescent="0.25">
      <c r="A1079">
        <v>9</v>
      </c>
      <c r="B1079" t="s">
        <v>508</v>
      </c>
      <c r="C1079" t="s">
        <v>586</v>
      </c>
      <c r="D1079">
        <v>12</v>
      </c>
      <c r="E1079" t="s">
        <v>757</v>
      </c>
      <c r="F1079" t="s">
        <v>592</v>
      </c>
      <c r="G1079" t="s">
        <v>553</v>
      </c>
      <c r="H1079">
        <v>0.87749999999999972</v>
      </c>
      <c r="I1079">
        <v>0.58499999999999996</v>
      </c>
      <c r="J1079">
        <v>0.39</v>
      </c>
      <c r="K1079">
        <v>0.74</v>
      </c>
    </row>
    <row r="1080" spans="1:11" hidden="1" x14ac:dyDescent="0.25">
      <c r="A1080">
        <v>9</v>
      </c>
      <c r="B1080" t="s">
        <v>508</v>
      </c>
      <c r="C1080" t="s">
        <v>586</v>
      </c>
      <c r="D1080">
        <v>12</v>
      </c>
      <c r="E1080" t="s">
        <v>757</v>
      </c>
      <c r="F1080" t="s">
        <v>202</v>
      </c>
      <c r="G1080" t="s">
        <v>183</v>
      </c>
      <c r="H1080">
        <v>-2.8250000000000028</v>
      </c>
      <c r="I1080">
        <v>5.65</v>
      </c>
      <c r="J1080">
        <v>11.3</v>
      </c>
      <c r="K1080">
        <v>8.5</v>
      </c>
    </row>
    <row r="1081" spans="1:11" x14ac:dyDescent="0.25">
      <c r="A1081">
        <v>10</v>
      </c>
      <c r="B1081" t="s">
        <v>593</v>
      </c>
      <c r="C1081" t="s">
        <v>593</v>
      </c>
      <c r="D1081">
        <v>1</v>
      </c>
      <c r="E1081" t="s">
        <v>20</v>
      </c>
      <c r="F1081" t="s">
        <v>594</v>
      </c>
      <c r="G1081" t="s">
        <v>25</v>
      </c>
      <c r="H1081">
        <v>0.03</v>
      </c>
      <c r="I1081">
        <v>0.6120000000000001</v>
      </c>
      <c r="J1081">
        <v>1</v>
      </c>
      <c r="K1081">
        <v>0.95530000000000004</v>
      </c>
    </row>
    <row r="1082" spans="1:11" x14ac:dyDescent="0.25">
      <c r="A1082">
        <v>10</v>
      </c>
      <c r="B1082" t="s">
        <v>593</v>
      </c>
      <c r="C1082" t="s">
        <v>595</v>
      </c>
      <c r="D1082">
        <v>2</v>
      </c>
      <c r="E1082" t="s">
        <v>20</v>
      </c>
      <c r="F1082" t="s">
        <v>594</v>
      </c>
      <c r="G1082" t="s">
        <v>25</v>
      </c>
      <c r="H1082">
        <v>0.88</v>
      </c>
      <c r="I1082">
        <v>0.95200000000000007</v>
      </c>
      <c r="J1082">
        <v>1</v>
      </c>
      <c r="K1082">
        <v>0.98380000000000001</v>
      </c>
    </row>
    <row r="1083" spans="1:11" x14ac:dyDescent="0.25">
      <c r="A1083">
        <v>10</v>
      </c>
      <c r="B1083" t="s">
        <v>593</v>
      </c>
      <c r="C1083" t="s">
        <v>596</v>
      </c>
      <c r="D1083">
        <v>5</v>
      </c>
      <c r="E1083" t="s">
        <v>20</v>
      </c>
      <c r="F1083" t="s">
        <v>594</v>
      </c>
      <c r="G1083" t="s">
        <v>25</v>
      </c>
      <c r="H1083">
        <v>0.82</v>
      </c>
      <c r="I1083">
        <v>0.92800000000000005</v>
      </c>
      <c r="J1083">
        <v>1</v>
      </c>
      <c r="K1083">
        <v>0.98699999999999999</v>
      </c>
    </row>
    <row r="1084" spans="1:11" x14ac:dyDescent="0.25">
      <c r="A1084">
        <v>10</v>
      </c>
      <c r="B1084" t="s">
        <v>593</v>
      </c>
      <c r="C1084" t="s">
        <v>597</v>
      </c>
      <c r="D1084">
        <v>8</v>
      </c>
      <c r="E1084" t="s">
        <v>20</v>
      </c>
      <c r="F1084" t="s">
        <v>594</v>
      </c>
      <c r="G1084" t="s">
        <v>25</v>
      </c>
      <c r="H1084">
        <v>0.03</v>
      </c>
      <c r="I1084">
        <v>0.6120000000000001</v>
      </c>
      <c r="J1084">
        <v>1</v>
      </c>
      <c r="K1084">
        <v>0.9042</v>
      </c>
    </row>
    <row r="1085" spans="1:11" x14ac:dyDescent="0.25">
      <c r="A1085">
        <v>10</v>
      </c>
      <c r="B1085" t="s">
        <v>593</v>
      </c>
      <c r="C1085" t="s">
        <v>593</v>
      </c>
      <c r="D1085">
        <v>1</v>
      </c>
      <c r="E1085" t="s">
        <v>20</v>
      </c>
      <c r="F1085" t="s">
        <v>598</v>
      </c>
      <c r="G1085" t="s">
        <v>25</v>
      </c>
      <c r="H1085">
        <v>0.11</v>
      </c>
      <c r="I1085">
        <v>0.26</v>
      </c>
      <c r="J1085">
        <v>0.36</v>
      </c>
      <c r="K1085">
        <v>0.17130000000000001</v>
      </c>
    </row>
    <row r="1086" spans="1:11" x14ac:dyDescent="0.25">
      <c r="A1086">
        <v>10</v>
      </c>
      <c r="B1086" t="s">
        <v>593</v>
      </c>
      <c r="C1086" t="s">
        <v>595</v>
      </c>
      <c r="D1086">
        <v>2</v>
      </c>
      <c r="E1086" t="s">
        <v>20</v>
      </c>
      <c r="F1086" t="s">
        <v>598</v>
      </c>
      <c r="G1086" t="s">
        <v>25</v>
      </c>
      <c r="H1086">
        <v>0.11</v>
      </c>
      <c r="I1086">
        <v>0.14000000000000001</v>
      </c>
      <c r="J1086">
        <v>0.16</v>
      </c>
      <c r="K1086">
        <v>0.1328</v>
      </c>
    </row>
    <row r="1087" spans="1:11" x14ac:dyDescent="0.25">
      <c r="A1087">
        <v>10</v>
      </c>
      <c r="B1087" t="s">
        <v>593</v>
      </c>
      <c r="C1087" t="s">
        <v>596</v>
      </c>
      <c r="D1087">
        <v>5</v>
      </c>
      <c r="E1087" t="s">
        <v>20</v>
      </c>
      <c r="F1087" t="s">
        <v>598</v>
      </c>
      <c r="G1087" t="s">
        <v>25</v>
      </c>
      <c r="H1087">
        <v>0.11</v>
      </c>
      <c r="I1087">
        <v>0.14600000000000002</v>
      </c>
      <c r="J1087">
        <v>0.17</v>
      </c>
      <c r="K1087">
        <v>0.15090000000000001</v>
      </c>
    </row>
    <row r="1088" spans="1:11" x14ac:dyDescent="0.25">
      <c r="A1088">
        <v>10</v>
      </c>
      <c r="B1088" t="s">
        <v>593</v>
      </c>
      <c r="C1088" t="s">
        <v>597</v>
      </c>
      <c r="D1088">
        <v>8</v>
      </c>
      <c r="E1088" t="s">
        <v>20</v>
      </c>
      <c r="F1088" t="s">
        <v>598</v>
      </c>
      <c r="G1088" t="s">
        <v>25</v>
      </c>
      <c r="H1088">
        <v>0.11</v>
      </c>
      <c r="I1088">
        <v>0.26</v>
      </c>
      <c r="J1088">
        <v>0.36</v>
      </c>
      <c r="K1088">
        <v>0.2218</v>
      </c>
    </row>
    <row r="1089" spans="1:11" x14ac:dyDescent="0.25">
      <c r="A1089">
        <v>10</v>
      </c>
      <c r="B1089" t="s">
        <v>593</v>
      </c>
      <c r="C1089" t="s">
        <v>593</v>
      </c>
      <c r="D1089">
        <v>1</v>
      </c>
      <c r="E1089" t="s">
        <v>20</v>
      </c>
      <c r="F1089" t="s">
        <v>599</v>
      </c>
      <c r="G1089" t="s">
        <v>25</v>
      </c>
      <c r="H1089">
        <v>0.17</v>
      </c>
      <c r="I1089">
        <v>0.49399999999999999</v>
      </c>
      <c r="J1089">
        <v>0.71</v>
      </c>
      <c r="K1089">
        <v>0.21429999999999999</v>
      </c>
    </row>
    <row r="1090" spans="1:11" x14ac:dyDescent="0.25">
      <c r="A1090">
        <v>10</v>
      </c>
      <c r="B1090" t="s">
        <v>593</v>
      </c>
      <c r="C1090" t="s">
        <v>596</v>
      </c>
      <c r="D1090">
        <v>5</v>
      </c>
      <c r="E1090" t="s">
        <v>20</v>
      </c>
      <c r="F1090" t="s">
        <v>599</v>
      </c>
      <c r="G1090" t="s">
        <v>25</v>
      </c>
      <c r="H1090">
        <v>0.17</v>
      </c>
      <c r="I1090">
        <v>0.20600000000000004</v>
      </c>
      <c r="J1090">
        <v>0.23</v>
      </c>
      <c r="K1090">
        <v>0.18479999999999999</v>
      </c>
    </row>
    <row r="1091" spans="1:11" x14ac:dyDescent="0.25">
      <c r="A1091">
        <v>10</v>
      </c>
      <c r="B1091" t="s">
        <v>593</v>
      </c>
      <c r="C1091" t="s">
        <v>597</v>
      </c>
      <c r="D1091">
        <v>8</v>
      </c>
      <c r="E1091" t="s">
        <v>20</v>
      </c>
      <c r="F1091" t="s">
        <v>599</v>
      </c>
      <c r="G1091" t="s">
        <v>25</v>
      </c>
      <c r="H1091">
        <v>0.17</v>
      </c>
      <c r="I1091">
        <v>0.49399999999999999</v>
      </c>
      <c r="J1091">
        <v>0.71</v>
      </c>
      <c r="K1091">
        <v>0.26779999999999998</v>
      </c>
    </row>
    <row r="1092" spans="1:11" x14ac:dyDescent="0.25">
      <c r="A1092">
        <v>10</v>
      </c>
      <c r="B1092" t="s">
        <v>593</v>
      </c>
      <c r="C1092" t="s">
        <v>593</v>
      </c>
      <c r="D1092">
        <v>1</v>
      </c>
      <c r="E1092" t="s">
        <v>20</v>
      </c>
      <c r="F1092" t="s">
        <v>600</v>
      </c>
      <c r="G1092" t="s">
        <v>25</v>
      </c>
      <c r="H1092">
        <v>0</v>
      </c>
      <c r="I1092">
        <v>0.60000000000000009</v>
      </c>
      <c r="J1092">
        <v>1</v>
      </c>
      <c r="K1092">
        <v>8.3000000000000004E-2</v>
      </c>
    </row>
    <row r="1093" spans="1:11" x14ac:dyDescent="0.25">
      <c r="A1093">
        <v>10</v>
      </c>
      <c r="B1093" t="s">
        <v>593</v>
      </c>
      <c r="C1093" t="s">
        <v>597</v>
      </c>
      <c r="D1093">
        <v>8</v>
      </c>
      <c r="E1093" t="s">
        <v>20</v>
      </c>
      <c r="F1093" t="s">
        <v>600</v>
      </c>
      <c r="G1093" t="s">
        <v>25</v>
      </c>
      <c r="H1093">
        <v>7.0000000000000007E-2</v>
      </c>
      <c r="I1093">
        <v>0.628</v>
      </c>
      <c r="J1093">
        <v>1</v>
      </c>
      <c r="K1093">
        <v>0.97589999999999999</v>
      </c>
    </row>
    <row r="1094" spans="1:11" x14ac:dyDescent="0.25">
      <c r="A1094">
        <v>10</v>
      </c>
      <c r="B1094" t="s">
        <v>593</v>
      </c>
      <c r="C1094" t="s">
        <v>593</v>
      </c>
      <c r="D1094">
        <v>1</v>
      </c>
      <c r="E1094" t="s">
        <v>20</v>
      </c>
      <c r="F1094" t="s">
        <v>795</v>
      </c>
      <c r="G1094" t="s">
        <v>601</v>
      </c>
      <c r="H1094">
        <v>3602.15</v>
      </c>
      <c r="I1094">
        <v>7328.1379999999999</v>
      </c>
      <c r="J1094">
        <v>9812.1299999999992</v>
      </c>
      <c r="K1094">
        <v>5958.8</v>
      </c>
    </row>
    <row r="1095" spans="1:11" x14ac:dyDescent="0.25">
      <c r="A1095">
        <v>10</v>
      </c>
      <c r="B1095" t="s">
        <v>593</v>
      </c>
      <c r="C1095" t="s">
        <v>595</v>
      </c>
      <c r="D1095">
        <v>2</v>
      </c>
      <c r="E1095" t="s">
        <v>20</v>
      </c>
      <c r="F1095" t="s">
        <v>795</v>
      </c>
      <c r="G1095" t="s">
        <v>601</v>
      </c>
      <c r="H1095">
        <v>819.86900000000003</v>
      </c>
      <c r="I1095">
        <v>1976.1727999999998</v>
      </c>
      <c r="J1095">
        <v>2747.0419999999999</v>
      </c>
      <c r="K1095">
        <v>1831</v>
      </c>
    </row>
    <row r="1096" spans="1:11" x14ac:dyDescent="0.25">
      <c r="A1096">
        <v>10</v>
      </c>
      <c r="B1096" t="s">
        <v>593</v>
      </c>
      <c r="C1096" t="s">
        <v>602</v>
      </c>
      <c r="D1096">
        <v>3</v>
      </c>
      <c r="E1096" t="s">
        <v>20</v>
      </c>
      <c r="F1096" t="s">
        <v>795</v>
      </c>
      <c r="G1096" t="s">
        <v>601</v>
      </c>
      <c r="H1096">
        <v>414.07499999999999</v>
      </c>
      <c r="I1096">
        <v>998.06639999999993</v>
      </c>
      <c r="J1096">
        <v>1387.394</v>
      </c>
      <c r="K1096">
        <v>925</v>
      </c>
    </row>
    <row r="1097" spans="1:11" x14ac:dyDescent="0.25">
      <c r="A1097">
        <v>10</v>
      </c>
      <c r="B1097" t="s">
        <v>593</v>
      </c>
      <c r="C1097" t="s">
        <v>603</v>
      </c>
      <c r="D1097">
        <v>4</v>
      </c>
      <c r="E1097" t="s">
        <v>20</v>
      </c>
      <c r="F1097" t="s">
        <v>795</v>
      </c>
      <c r="G1097" t="s">
        <v>601</v>
      </c>
      <c r="H1097">
        <v>339.54199999999997</v>
      </c>
      <c r="I1097">
        <v>818.41280000000006</v>
      </c>
      <c r="J1097">
        <v>1137.6600000000001</v>
      </c>
      <c r="K1097">
        <v>758</v>
      </c>
    </row>
    <row r="1098" spans="1:11" x14ac:dyDescent="0.25">
      <c r="A1098">
        <v>10</v>
      </c>
      <c r="B1098" t="s">
        <v>593</v>
      </c>
      <c r="C1098" t="s">
        <v>596</v>
      </c>
      <c r="D1098">
        <v>5</v>
      </c>
      <c r="E1098" t="s">
        <v>20</v>
      </c>
      <c r="F1098" t="s">
        <v>795</v>
      </c>
      <c r="G1098" t="s">
        <v>601</v>
      </c>
      <c r="H1098">
        <v>560.25101488497978</v>
      </c>
      <c r="I1098">
        <v>1539.6664059539921</v>
      </c>
      <c r="J1098">
        <v>2192.61</v>
      </c>
      <c r="K1098">
        <v>1100.4000000000001</v>
      </c>
    </row>
    <row r="1099" spans="1:11" x14ac:dyDescent="0.25">
      <c r="A1099">
        <v>10</v>
      </c>
      <c r="B1099" t="s">
        <v>593</v>
      </c>
      <c r="C1099" t="s">
        <v>604</v>
      </c>
      <c r="D1099">
        <v>6</v>
      </c>
      <c r="E1099" t="s">
        <v>20</v>
      </c>
      <c r="F1099" t="s">
        <v>795</v>
      </c>
      <c r="G1099" t="s">
        <v>601</v>
      </c>
      <c r="H1099">
        <v>329.91880920162384</v>
      </c>
      <c r="I1099">
        <v>906.67372368064935</v>
      </c>
      <c r="J1099">
        <v>1291.1769999999999</v>
      </c>
      <c r="K1099">
        <v>648</v>
      </c>
    </row>
    <row r="1100" spans="1:11" x14ac:dyDescent="0.25">
      <c r="A1100">
        <v>10</v>
      </c>
      <c r="B1100" t="s">
        <v>593</v>
      </c>
      <c r="C1100" t="s">
        <v>605</v>
      </c>
      <c r="D1100">
        <v>7</v>
      </c>
      <c r="E1100" t="s">
        <v>20</v>
      </c>
      <c r="F1100" t="s">
        <v>795</v>
      </c>
      <c r="G1100" t="s">
        <v>601</v>
      </c>
      <c r="H1100">
        <v>230.33199999999999</v>
      </c>
      <c r="I1100">
        <v>632.99259999999992</v>
      </c>
      <c r="J1100">
        <v>901.43299999999999</v>
      </c>
      <c r="K1100">
        <v>452.4</v>
      </c>
    </row>
    <row r="1101" spans="1:11" x14ac:dyDescent="0.25">
      <c r="A1101">
        <v>10</v>
      </c>
      <c r="B1101" t="s">
        <v>593</v>
      </c>
      <c r="C1101" t="s">
        <v>597</v>
      </c>
      <c r="D1101">
        <v>8</v>
      </c>
      <c r="E1101" t="s">
        <v>20</v>
      </c>
      <c r="F1101" t="s">
        <v>795</v>
      </c>
      <c r="G1101" t="s">
        <v>601</v>
      </c>
      <c r="H1101">
        <v>357.41204330175918</v>
      </c>
      <c r="I1101">
        <v>982.22981732070366</v>
      </c>
      <c r="J1101">
        <v>1398.7750000000001</v>
      </c>
      <c r="K1101">
        <v>702</v>
      </c>
    </row>
    <row r="1102" spans="1:11" x14ac:dyDescent="0.25">
      <c r="A1102">
        <v>10</v>
      </c>
      <c r="B1102" t="s">
        <v>593</v>
      </c>
      <c r="C1102" t="s">
        <v>606</v>
      </c>
      <c r="D1102">
        <v>9</v>
      </c>
      <c r="E1102" t="s">
        <v>20</v>
      </c>
      <c r="F1102" t="s">
        <v>795</v>
      </c>
      <c r="G1102" t="s">
        <v>601</v>
      </c>
      <c r="H1102">
        <v>263.9350473612991</v>
      </c>
      <c r="I1102">
        <v>725.33861894451957</v>
      </c>
      <c r="J1102">
        <v>1032.941</v>
      </c>
      <c r="K1102">
        <v>518.4</v>
      </c>
    </row>
    <row r="1103" spans="1:11" x14ac:dyDescent="0.25">
      <c r="A1103">
        <v>10</v>
      </c>
      <c r="B1103" t="s">
        <v>593</v>
      </c>
      <c r="C1103" t="s">
        <v>607</v>
      </c>
      <c r="D1103">
        <v>10</v>
      </c>
      <c r="E1103" t="s">
        <v>20</v>
      </c>
      <c r="F1103" t="s">
        <v>795</v>
      </c>
      <c r="G1103" t="s">
        <v>601</v>
      </c>
      <c r="H1103">
        <v>93.475999999999999</v>
      </c>
      <c r="I1103">
        <v>256.89020000000005</v>
      </c>
      <c r="J1103">
        <v>365.83300000000003</v>
      </c>
      <c r="K1103">
        <v>183.6</v>
      </c>
    </row>
    <row r="1104" spans="1:11" x14ac:dyDescent="0.25">
      <c r="A1104">
        <v>10</v>
      </c>
      <c r="B1104" t="s">
        <v>593</v>
      </c>
      <c r="C1104" t="s">
        <v>597</v>
      </c>
      <c r="D1104">
        <v>8</v>
      </c>
      <c r="E1104" t="s">
        <v>20</v>
      </c>
      <c r="F1104" t="s">
        <v>796</v>
      </c>
      <c r="G1104" t="s">
        <v>601</v>
      </c>
      <c r="H1104">
        <v>3382.154</v>
      </c>
      <c r="I1104">
        <v>7895.5208000000002</v>
      </c>
      <c r="J1104">
        <v>10904.432000000001</v>
      </c>
      <c r="K1104">
        <v>6072.8</v>
      </c>
    </row>
    <row r="1105" spans="1:11" x14ac:dyDescent="0.25">
      <c r="A1105">
        <v>10</v>
      </c>
      <c r="B1105" t="s">
        <v>593</v>
      </c>
      <c r="C1105" t="s">
        <v>606</v>
      </c>
      <c r="D1105">
        <v>9</v>
      </c>
      <c r="E1105" t="s">
        <v>20</v>
      </c>
      <c r="F1105" t="s">
        <v>796</v>
      </c>
      <c r="G1105" t="s">
        <v>601</v>
      </c>
      <c r="H1105">
        <v>2497.5909999999999</v>
      </c>
      <c r="I1105">
        <v>5830.5382</v>
      </c>
      <c r="J1105">
        <v>8052.5029999999997</v>
      </c>
      <c r="K1105">
        <v>4484.5</v>
      </c>
    </row>
    <row r="1106" spans="1:11" x14ac:dyDescent="0.25">
      <c r="A1106">
        <v>10</v>
      </c>
      <c r="B1106" t="s">
        <v>593</v>
      </c>
      <c r="C1106" t="s">
        <v>607</v>
      </c>
      <c r="D1106">
        <v>10</v>
      </c>
      <c r="E1106" t="s">
        <v>20</v>
      </c>
      <c r="F1106" t="s">
        <v>796</v>
      </c>
      <c r="G1106" t="s">
        <v>601</v>
      </c>
      <c r="H1106">
        <v>884.56299999999999</v>
      </c>
      <c r="I1106">
        <v>2064.982</v>
      </c>
      <c r="J1106">
        <v>2851.9279999999999</v>
      </c>
      <c r="K1106">
        <v>1588.2</v>
      </c>
    </row>
    <row r="1107" spans="1:11" x14ac:dyDescent="0.25">
      <c r="A1107">
        <v>10</v>
      </c>
      <c r="B1107" t="s">
        <v>593</v>
      </c>
      <c r="C1107" t="s">
        <v>597</v>
      </c>
      <c r="D1107">
        <v>8</v>
      </c>
      <c r="E1107" t="s">
        <v>20</v>
      </c>
      <c r="F1107" t="s">
        <v>608</v>
      </c>
      <c r="G1107" t="s">
        <v>601</v>
      </c>
      <c r="H1107">
        <v>49.079000000000001</v>
      </c>
      <c r="I1107">
        <v>515.73320000000001</v>
      </c>
      <c r="J1107">
        <v>826.83600000000001</v>
      </c>
      <c r="K1107">
        <v>201.8</v>
      </c>
    </row>
    <row r="1108" spans="1:11" x14ac:dyDescent="0.25">
      <c r="A1108">
        <v>10</v>
      </c>
      <c r="B1108" t="s">
        <v>593</v>
      </c>
      <c r="C1108" t="s">
        <v>606</v>
      </c>
      <c r="D1108">
        <v>9</v>
      </c>
      <c r="E1108" t="s">
        <v>20</v>
      </c>
      <c r="F1108" t="s">
        <v>608</v>
      </c>
      <c r="G1108" t="s">
        <v>601</v>
      </c>
      <c r="H1108">
        <v>36.243000000000002</v>
      </c>
      <c r="I1108">
        <v>380.84939999999995</v>
      </c>
      <c r="J1108">
        <v>610.58699999999999</v>
      </c>
      <c r="K1108">
        <v>149.06</v>
      </c>
    </row>
    <row r="1109" spans="1:11" x14ac:dyDescent="0.25">
      <c r="A1109">
        <v>10</v>
      </c>
      <c r="B1109" t="s">
        <v>593</v>
      </c>
      <c r="C1109" t="s">
        <v>597</v>
      </c>
      <c r="D1109">
        <v>8</v>
      </c>
      <c r="E1109" t="s">
        <v>20</v>
      </c>
      <c r="F1109" t="s">
        <v>609</v>
      </c>
      <c r="G1109" t="s">
        <v>610</v>
      </c>
      <c r="H1109">
        <v>1</v>
      </c>
      <c r="I1109">
        <v>0.40000000000000008</v>
      </c>
      <c r="J1109">
        <v>0</v>
      </c>
      <c r="K1109">
        <v>0.98</v>
      </c>
    </row>
    <row r="1110" spans="1:11" x14ac:dyDescent="0.25">
      <c r="A1110">
        <v>10</v>
      </c>
      <c r="B1110" t="s">
        <v>593</v>
      </c>
      <c r="C1110" t="s">
        <v>595</v>
      </c>
      <c r="D1110">
        <v>2</v>
      </c>
      <c r="E1110" t="s">
        <v>20</v>
      </c>
      <c r="F1110" t="s">
        <v>611</v>
      </c>
      <c r="G1110" t="s">
        <v>612</v>
      </c>
      <c r="H1110">
        <v>29</v>
      </c>
      <c r="I1110">
        <v>11.599999999999998</v>
      </c>
      <c r="J1110">
        <v>0</v>
      </c>
      <c r="K1110">
        <v>19</v>
      </c>
    </row>
    <row r="1111" spans="1:11" hidden="1" x14ac:dyDescent="0.25">
      <c r="A1111">
        <v>10</v>
      </c>
      <c r="B1111" t="s">
        <v>593</v>
      </c>
      <c r="C1111" t="s">
        <v>604</v>
      </c>
      <c r="D1111">
        <v>6</v>
      </c>
      <c r="E1111" t="s">
        <v>757</v>
      </c>
      <c r="F1111" t="s">
        <v>613</v>
      </c>
      <c r="G1111" t="s">
        <v>614</v>
      </c>
      <c r="H1111">
        <v>30.11</v>
      </c>
      <c r="I1111">
        <v>33.794000000000004</v>
      </c>
      <c r="J1111">
        <v>36.25</v>
      </c>
      <c r="K1111">
        <v>31.998787242169595</v>
      </c>
    </row>
    <row r="1112" spans="1:11" hidden="1" x14ac:dyDescent="0.25">
      <c r="A1112">
        <v>10</v>
      </c>
      <c r="B1112" t="s">
        <v>593</v>
      </c>
      <c r="C1112" t="s">
        <v>604</v>
      </c>
      <c r="D1112">
        <v>6</v>
      </c>
      <c r="E1112" t="s">
        <v>757</v>
      </c>
      <c r="F1112" t="s">
        <v>615</v>
      </c>
      <c r="G1112" t="s">
        <v>616</v>
      </c>
      <c r="H1112">
        <v>8.1300000000000008</v>
      </c>
      <c r="I1112">
        <v>8.3819999999999997</v>
      </c>
      <c r="J1112">
        <v>8.5500000000000007</v>
      </c>
      <c r="K1112">
        <v>8.3923309778456847</v>
      </c>
    </row>
    <row r="1113" spans="1:11" hidden="1" x14ac:dyDescent="0.25">
      <c r="A1113">
        <v>10</v>
      </c>
      <c r="B1113" t="s">
        <v>593</v>
      </c>
      <c r="C1113" t="s">
        <v>604</v>
      </c>
      <c r="D1113">
        <v>6</v>
      </c>
      <c r="E1113" t="s">
        <v>757</v>
      </c>
      <c r="F1113" t="s">
        <v>617</v>
      </c>
      <c r="G1113" t="s">
        <v>25</v>
      </c>
      <c r="H1113">
        <v>92.26</v>
      </c>
      <c r="I1113">
        <v>102.02200000000002</v>
      </c>
      <c r="J1113">
        <v>108.53</v>
      </c>
      <c r="K1113">
        <v>99.816916539342998</v>
      </c>
    </row>
    <row r="1114" spans="1:11" hidden="1" x14ac:dyDescent="0.25">
      <c r="A1114">
        <v>10</v>
      </c>
      <c r="B1114" t="s">
        <v>593</v>
      </c>
      <c r="C1114" t="s">
        <v>604</v>
      </c>
      <c r="D1114">
        <v>6</v>
      </c>
      <c r="E1114" t="s">
        <v>757</v>
      </c>
      <c r="F1114" t="s">
        <v>618</v>
      </c>
      <c r="G1114" t="s">
        <v>619</v>
      </c>
      <c r="H1114">
        <v>0.37</v>
      </c>
      <c r="I1114">
        <v>3.7239999999999998</v>
      </c>
      <c r="J1114">
        <v>5.96</v>
      </c>
      <c r="K1114">
        <v>1.9770053475935825</v>
      </c>
    </row>
    <row r="1115" spans="1:11" hidden="1" x14ac:dyDescent="0.25">
      <c r="A1115">
        <v>10</v>
      </c>
      <c r="B1115" t="s">
        <v>593</v>
      </c>
      <c r="C1115" t="s">
        <v>604</v>
      </c>
      <c r="D1115">
        <v>6</v>
      </c>
      <c r="E1115" t="s">
        <v>757</v>
      </c>
      <c r="F1115" t="s">
        <v>620</v>
      </c>
      <c r="G1115" t="s">
        <v>621</v>
      </c>
      <c r="H1115">
        <v>5</v>
      </c>
      <c r="I1115">
        <v>27.001999999999999</v>
      </c>
      <c r="J1115">
        <v>41.67</v>
      </c>
      <c r="K1115">
        <v>11.058656417112299</v>
      </c>
    </row>
    <row r="1116" spans="1:11" hidden="1" x14ac:dyDescent="0.25">
      <c r="A1116">
        <v>10</v>
      </c>
      <c r="B1116" t="s">
        <v>593</v>
      </c>
      <c r="C1116" t="s">
        <v>604</v>
      </c>
      <c r="D1116">
        <v>6</v>
      </c>
      <c r="E1116" t="s">
        <v>757</v>
      </c>
      <c r="F1116" t="s">
        <v>622</v>
      </c>
      <c r="G1116" t="s">
        <v>621</v>
      </c>
      <c r="H1116">
        <v>5.27</v>
      </c>
      <c r="I1116">
        <v>50.210000000000008</v>
      </c>
      <c r="J1116">
        <v>80.17</v>
      </c>
      <c r="K1116">
        <v>24.784959893048125</v>
      </c>
    </row>
    <row r="1117" spans="1:11" hidden="1" x14ac:dyDescent="0.25">
      <c r="A1117">
        <v>10</v>
      </c>
      <c r="B1117" t="s">
        <v>593</v>
      </c>
      <c r="C1117" t="s">
        <v>604</v>
      </c>
      <c r="D1117">
        <v>6</v>
      </c>
      <c r="E1117" t="s">
        <v>757</v>
      </c>
      <c r="F1117" t="s">
        <v>623</v>
      </c>
      <c r="G1117" t="s">
        <v>621</v>
      </c>
      <c r="H1117">
        <v>41.82</v>
      </c>
      <c r="I1117">
        <v>288.16800000000001</v>
      </c>
      <c r="J1117">
        <v>452.4</v>
      </c>
      <c r="K1117">
        <v>229.36958556149736</v>
      </c>
    </row>
    <row r="1118" spans="1:11" hidden="1" x14ac:dyDescent="0.25">
      <c r="A1118">
        <v>10</v>
      </c>
      <c r="B1118" t="s">
        <v>593</v>
      </c>
      <c r="C1118" t="s">
        <v>604</v>
      </c>
      <c r="D1118">
        <v>6</v>
      </c>
      <c r="E1118" t="s">
        <v>757</v>
      </c>
      <c r="F1118" t="s">
        <v>624</v>
      </c>
      <c r="G1118" t="s">
        <v>621</v>
      </c>
      <c r="H1118">
        <v>5.09</v>
      </c>
      <c r="I1118">
        <v>51.433999999999997</v>
      </c>
      <c r="J1118">
        <v>82.33</v>
      </c>
      <c r="K1118">
        <v>20.745554812834225</v>
      </c>
    </row>
    <row r="1119" spans="1:11" hidden="1" x14ac:dyDescent="0.25">
      <c r="A1119">
        <v>10</v>
      </c>
      <c r="B1119" t="s">
        <v>593</v>
      </c>
      <c r="C1119" t="s">
        <v>604</v>
      </c>
      <c r="D1119">
        <v>6</v>
      </c>
      <c r="E1119" t="s">
        <v>757</v>
      </c>
      <c r="F1119" t="s">
        <v>625</v>
      </c>
      <c r="G1119" t="s">
        <v>621</v>
      </c>
      <c r="H1119">
        <v>10</v>
      </c>
      <c r="I1119">
        <v>22.816000000000003</v>
      </c>
      <c r="J1119">
        <v>31.36</v>
      </c>
      <c r="K1119">
        <v>15.346702317290552</v>
      </c>
    </row>
    <row r="1120" spans="1:11" hidden="1" x14ac:dyDescent="0.25">
      <c r="A1120">
        <v>10</v>
      </c>
      <c r="B1120" t="s">
        <v>593</v>
      </c>
      <c r="C1120" t="s">
        <v>604</v>
      </c>
      <c r="D1120">
        <v>6</v>
      </c>
      <c r="E1120" t="s">
        <v>757</v>
      </c>
      <c r="F1120" t="s">
        <v>626</v>
      </c>
      <c r="G1120" t="s">
        <v>621</v>
      </c>
      <c r="H1120">
        <v>104.25</v>
      </c>
      <c r="I1120">
        <v>325.98</v>
      </c>
      <c r="J1120">
        <v>473.8</v>
      </c>
      <c r="K1120">
        <v>237.796875</v>
      </c>
    </row>
    <row r="1121" spans="1:11" hidden="1" x14ac:dyDescent="0.25">
      <c r="A1121">
        <v>10</v>
      </c>
      <c r="B1121" t="s">
        <v>593</v>
      </c>
      <c r="C1121" t="s">
        <v>604</v>
      </c>
      <c r="D1121">
        <v>6</v>
      </c>
      <c r="E1121" t="s">
        <v>757</v>
      </c>
      <c r="F1121" t="s">
        <v>627</v>
      </c>
      <c r="G1121" t="s">
        <v>621</v>
      </c>
      <c r="H1121">
        <v>125</v>
      </c>
      <c r="I1121">
        <v>496.01599999999996</v>
      </c>
      <c r="J1121">
        <v>743.36</v>
      </c>
      <c r="K1121">
        <v>442.9025641025641</v>
      </c>
    </row>
    <row r="1122" spans="1:11" hidden="1" x14ac:dyDescent="0.25">
      <c r="A1122">
        <v>10</v>
      </c>
      <c r="B1122" t="s">
        <v>593</v>
      </c>
      <c r="C1122" t="s">
        <v>604</v>
      </c>
      <c r="D1122">
        <v>6</v>
      </c>
      <c r="E1122" t="s">
        <v>757</v>
      </c>
      <c r="F1122" t="s">
        <v>628</v>
      </c>
      <c r="G1122" t="s">
        <v>621</v>
      </c>
      <c r="H1122">
        <v>782</v>
      </c>
      <c r="I1122">
        <v>1166.6000000000001</v>
      </c>
      <c r="J1122">
        <v>1423</v>
      </c>
      <c r="K1122">
        <v>1034.125</v>
      </c>
    </row>
    <row r="1123" spans="1:11" hidden="1" x14ac:dyDescent="0.25">
      <c r="A1123">
        <v>10</v>
      </c>
      <c r="B1123" t="s">
        <v>593</v>
      </c>
      <c r="C1123" t="s">
        <v>604</v>
      </c>
      <c r="D1123">
        <v>6</v>
      </c>
      <c r="E1123" t="s">
        <v>757</v>
      </c>
      <c r="F1123" t="s">
        <v>629</v>
      </c>
      <c r="G1123" t="s">
        <v>621</v>
      </c>
      <c r="H1123">
        <v>146.94</v>
      </c>
      <c r="I1123">
        <v>503.25599999999997</v>
      </c>
      <c r="J1123">
        <v>740.8</v>
      </c>
      <c r="K1123">
        <v>311.69566761363632</v>
      </c>
    </row>
    <row r="1124" spans="1:11" hidden="1" x14ac:dyDescent="0.25">
      <c r="A1124">
        <v>10</v>
      </c>
      <c r="B1124" t="s">
        <v>593</v>
      </c>
      <c r="C1124" t="s">
        <v>604</v>
      </c>
      <c r="D1124">
        <v>6</v>
      </c>
      <c r="E1124" t="s">
        <v>757</v>
      </c>
      <c r="F1124" t="s">
        <v>630</v>
      </c>
      <c r="G1124" t="s">
        <v>183</v>
      </c>
      <c r="H1124">
        <v>1.43</v>
      </c>
      <c r="I1124">
        <v>1.9459999999999997</v>
      </c>
      <c r="J1124">
        <v>2.29</v>
      </c>
      <c r="K1124">
        <v>1.8007102272727273</v>
      </c>
    </row>
    <row r="1125" spans="1:11" hidden="1" x14ac:dyDescent="0.25">
      <c r="A1125">
        <v>10</v>
      </c>
      <c r="B1125" t="s">
        <v>593</v>
      </c>
      <c r="C1125" t="s">
        <v>604</v>
      </c>
      <c r="D1125">
        <v>6</v>
      </c>
      <c r="E1125" t="s">
        <v>757</v>
      </c>
      <c r="F1125" t="s">
        <v>631</v>
      </c>
      <c r="G1125" t="s">
        <v>614</v>
      </c>
      <c r="H1125">
        <v>29.69</v>
      </c>
      <c r="I1125">
        <v>33.74</v>
      </c>
      <c r="J1125">
        <v>36.44</v>
      </c>
      <c r="K1125">
        <v>31.992699724517912</v>
      </c>
    </row>
    <row r="1126" spans="1:11" hidden="1" x14ac:dyDescent="0.25">
      <c r="A1126">
        <v>10</v>
      </c>
      <c r="B1126" t="s">
        <v>593</v>
      </c>
      <c r="C1126" t="s">
        <v>604</v>
      </c>
      <c r="D1126">
        <v>6</v>
      </c>
      <c r="E1126" t="s">
        <v>757</v>
      </c>
      <c r="F1126" t="s">
        <v>632</v>
      </c>
      <c r="G1126" t="s">
        <v>616</v>
      </c>
      <c r="H1126">
        <v>8.14</v>
      </c>
      <c r="I1126">
        <v>8.3980000000000015</v>
      </c>
      <c r="J1126">
        <v>8.57</v>
      </c>
      <c r="K1126">
        <v>8.4238488783943346</v>
      </c>
    </row>
    <row r="1127" spans="1:11" hidden="1" x14ac:dyDescent="0.25">
      <c r="A1127">
        <v>10</v>
      </c>
      <c r="B1127" t="s">
        <v>593</v>
      </c>
      <c r="C1127" t="s">
        <v>604</v>
      </c>
      <c r="D1127">
        <v>6</v>
      </c>
      <c r="E1127" t="s">
        <v>757</v>
      </c>
      <c r="F1127" t="s">
        <v>633</v>
      </c>
      <c r="G1127" t="s">
        <v>25</v>
      </c>
      <c r="H1127">
        <v>95.61</v>
      </c>
      <c r="I1127">
        <v>103.67999999999999</v>
      </c>
      <c r="J1127">
        <v>109.06</v>
      </c>
      <c r="K1127">
        <v>103.69822904368358</v>
      </c>
    </row>
    <row r="1128" spans="1:11" hidden="1" x14ac:dyDescent="0.25">
      <c r="A1128">
        <v>10</v>
      </c>
      <c r="B1128" t="s">
        <v>593</v>
      </c>
      <c r="C1128" t="s">
        <v>604</v>
      </c>
      <c r="D1128">
        <v>6</v>
      </c>
      <c r="E1128" t="s">
        <v>757</v>
      </c>
      <c r="F1128" t="s">
        <v>634</v>
      </c>
      <c r="G1128" t="s">
        <v>619</v>
      </c>
      <c r="H1128">
        <v>0.49</v>
      </c>
      <c r="I1128">
        <v>2.2780000000000005</v>
      </c>
      <c r="J1128">
        <v>3.47</v>
      </c>
      <c r="K1128">
        <v>1.6511216056670603</v>
      </c>
    </row>
    <row r="1129" spans="1:11" hidden="1" x14ac:dyDescent="0.25">
      <c r="A1129">
        <v>10</v>
      </c>
      <c r="B1129" t="s">
        <v>593</v>
      </c>
      <c r="C1129" t="s">
        <v>604</v>
      </c>
      <c r="D1129">
        <v>6</v>
      </c>
      <c r="E1129" t="s">
        <v>757</v>
      </c>
      <c r="F1129" t="s">
        <v>635</v>
      </c>
      <c r="G1129" t="s">
        <v>621</v>
      </c>
      <c r="H1129">
        <v>5</v>
      </c>
      <c r="I1129">
        <v>19.802000000000003</v>
      </c>
      <c r="J1129">
        <v>29.67</v>
      </c>
      <c r="K1129">
        <v>11.415151515151514</v>
      </c>
    </row>
    <row r="1130" spans="1:11" hidden="1" x14ac:dyDescent="0.25">
      <c r="A1130">
        <v>10</v>
      </c>
      <c r="B1130" t="s">
        <v>593</v>
      </c>
      <c r="C1130" t="s">
        <v>604</v>
      </c>
      <c r="D1130">
        <v>6</v>
      </c>
      <c r="E1130" t="s">
        <v>757</v>
      </c>
      <c r="F1130" t="s">
        <v>636</v>
      </c>
      <c r="G1130" t="s">
        <v>621</v>
      </c>
      <c r="H1130">
        <v>5.55</v>
      </c>
      <c r="I1130">
        <v>24.317999999999998</v>
      </c>
      <c r="J1130">
        <v>36.83</v>
      </c>
      <c r="K1130">
        <v>19.943526170798894</v>
      </c>
    </row>
    <row r="1131" spans="1:11" hidden="1" x14ac:dyDescent="0.25">
      <c r="A1131">
        <v>10</v>
      </c>
      <c r="B1131" t="s">
        <v>593</v>
      </c>
      <c r="C1131" t="s">
        <v>604</v>
      </c>
      <c r="D1131">
        <v>6</v>
      </c>
      <c r="E1131" t="s">
        <v>757</v>
      </c>
      <c r="F1131" t="s">
        <v>637</v>
      </c>
      <c r="G1131" t="s">
        <v>621</v>
      </c>
      <c r="H1131">
        <v>37.36</v>
      </c>
      <c r="I1131">
        <v>205.624</v>
      </c>
      <c r="J1131">
        <v>317.8</v>
      </c>
      <c r="K1131">
        <v>202.70881542699723</v>
      </c>
    </row>
    <row r="1132" spans="1:11" hidden="1" x14ac:dyDescent="0.25">
      <c r="A1132">
        <v>10</v>
      </c>
      <c r="B1132" t="s">
        <v>593</v>
      </c>
      <c r="C1132" t="s">
        <v>604</v>
      </c>
      <c r="D1132">
        <v>6</v>
      </c>
      <c r="E1132" t="s">
        <v>757</v>
      </c>
      <c r="F1132" t="s">
        <v>638</v>
      </c>
      <c r="G1132" t="s">
        <v>621</v>
      </c>
      <c r="H1132">
        <v>5.09</v>
      </c>
      <c r="I1132">
        <v>50.533999999999992</v>
      </c>
      <c r="J1132">
        <v>80.83</v>
      </c>
      <c r="K1132">
        <v>27.756749311294765</v>
      </c>
    </row>
    <row r="1133" spans="1:11" hidden="1" x14ac:dyDescent="0.25">
      <c r="A1133">
        <v>10</v>
      </c>
      <c r="B1133" t="s">
        <v>593</v>
      </c>
      <c r="C1133" t="s">
        <v>604</v>
      </c>
      <c r="D1133">
        <v>6</v>
      </c>
      <c r="E1133" t="s">
        <v>757</v>
      </c>
      <c r="F1133" t="s">
        <v>639</v>
      </c>
      <c r="G1133" t="s">
        <v>621</v>
      </c>
      <c r="H1133">
        <v>10</v>
      </c>
      <c r="I1133">
        <v>21.597999999999999</v>
      </c>
      <c r="J1133">
        <v>29.33</v>
      </c>
      <c r="K1133">
        <v>13.590909090909092</v>
      </c>
    </row>
    <row r="1134" spans="1:11" hidden="1" x14ac:dyDescent="0.25">
      <c r="A1134">
        <v>10</v>
      </c>
      <c r="B1134" t="s">
        <v>593</v>
      </c>
      <c r="C1134" t="s">
        <v>604</v>
      </c>
      <c r="D1134">
        <v>6</v>
      </c>
      <c r="E1134" t="s">
        <v>757</v>
      </c>
      <c r="F1134" t="s">
        <v>640</v>
      </c>
      <c r="G1134" t="s">
        <v>621</v>
      </c>
      <c r="H1134">
        <v>125</v>
      </c>
      <c r="I1134">
        <v>359.48</v>
      </c>
      <c r="J1134">
        <v>515.79999999999995</v>
      </c>
      <c r="K1134">
        <v>381.01333333333332</v>
      </c>
    </row>
    <row r="1135" spans="1:11" hidden="1" x14ac:dyDescent="0.25">
      <c r="A1135">
        <v>10</v>
      </c>
      <c r="B1135" t="s">
        <v>593</v>
      </c>
      <c r="C1135" t="s">
        <v>604</v>
      </c>
      <c r="D1135">
        <v>6</v>
      </c>
      <c r="E1135" t="s">
        <v>757</v>
      </c>
      <c r="F1135" t="s">
        <v>641</v>
      </c>
      <c r="G1135" t="s">
        <v>621</v>
      </c>
      <c r="H1135">
        <v>495.83</v>
      </c>
      <c r="I1135">
        <v>1113.53</v>
      </c>
      <c r="J1135">
        <v>1525.33</v>
      </c>
      <c r="K1135">
        <v>902.33333333333326</v>
      </c>
    </row>
    <row r="1136" spans="1:11" hidden="1" x14ac:dyDescent="0.25">
      <c r="A1136">
        <v>10</v>
      </c>
      <c r="B1136" t="s">
        <v>593</v>
      </c>
      <c r="C1136" t="s">
        <v>604</v>
      </c>
      <c r="D1136">
        <v>6</v>
      </c>
      <c r="E1136" t="s">
        <v>757</v>
      </c>
      <c r="F1136" t="s">
        <v>642</v>
      </c>
      <c r="G1136" t="s">
        <v>621</v>
      </c>
      <c r="H1136">
        <v>151.16999999999999</v>
      </c>
      <c r="I1136">
        <v>339.66599999999994</v>
      </c>
      <c r="J1136">
        <v>465.33</v>
      </c>
      <c r="K1136">
        <v>275.1875</v>
      </c>
    </row>
    <row r="1137" spans="1:11" hidden="1" x14ac:dyDescent="0.25">
      <c r="A1137">
        <v>10</v>
      </c>
      <c r="B1137" t="s">
        <v>593</v>
      </c>
      <c r="C1137" t="s">
        <v>604</v>
      </c>
      <c r="D1137">
        <v>6</v>
      </c>
      <c r="E1137" t="s">
        <v>757</v>
      </c>
      <c r="F1137" t="s">
        <v>643</v>
      </c>
      <c r="G1137" t="s">
        <v>614</v>
      </c>
      <c r="H1137">
        <v>30.44</v>
      </c>
      <c r="I1137">
        <v>34.045999999999999</v>
      </c>
      <c r="J1137">
        <v>36.450000000000003</v>
      </c>
      <c r="K1137">
        <v>32.235545581869111</v>
      </c>
    </row>
    <row r="1138" spans="1:11" hidden="1" x14ac:dyDescent="0.25">
      <c r="A1138">
        <v>10</v>
      </c>
      <c r="B1138" t="s">
        <v>593</v>
      </c>
      <c r="C1138" t="s">
        <v>604</v>
      </c>
      <c r="D1138">
        <v>6</v>
      </c>
      <c r="E1138" t="s">
        <v>757</v>
      </c>
      <c r="F1138" t="s">
        <v>644</v>
      </c>
      <c r="G1138" t="s">
        <v>616</v>
      </c>
      <c r="H1138">
        <v>8.14</v>
      </c>
      <c r="I1138">
        <v>8.3680000000000021</v>
      </c>
      <c r="J1138">
        <v>8.52</v>
      </c>
      <c r="K1138">
        <v>8.4181948158051103</v>
      </c>
    </row>
    <row r="1139" spans="1:11" hidden="1" x14ac:dyDescent="0.25">
      <c r="A1139">
        <v>10</v>
      </c>
      <c r="B1139" t="s">
        <v>593</v>
      </c>
      <c r="C1139" t="s">
        <v>604</v>
      </c>
      <c r="D1139">
        <v>6</v>
      </c>
      <c r="E1139" t="s">
        <v>757</v>
      </c>
      <c r="F1139" t="s">
        <v>645</v>
      </c>
      <c r="G1139" t="s">
        <v>25</v>
      </c>
      <c r="H1139">
        <v>92.25</v>
      </c>
      <c r="I1139">
        <v>102.17400000000002</v>
      </c>
      <c r="J1139">
        <v>108.79</v>
      </c>
      <c r="K1139">
        <v>101.04678719972837</v>
      </c>
    </row>
    <row r="1140" spans="1:11" hidden="1" x14ac:dyDescent="0.25">
      <c r="A1140">
        <v>10</v>
      </c>
      <c r="B1140" t="s">
        <v>593</v>
      </c>
      <c r="C1140" t="s">
        <v>604</v>
      </c>
      <c r="D1140">
        <v>6</v>
      </c>
      <c r="E1140" t="s">
        <v>757</v>
      </c>
      <c r="F1140" t="s">
        <v>646</v>
      </c>
      <c r="G1140" t="s">
        <v>619</v>
      </c>
      <c r="H1140">
        <v>0.45</v>
      </c>
      <c r="I1140">
        <v>4.1339999999999995</v>
      </c>
      <c r="J1140">
        <v>6.59</v>
      </c>
      <c r="K1140">
        <v>1.7957765682030389</v>
      </c>
    </row>
    <row r="1141" spans="1:11" hidden="1" x14ac:dyDescent="0.25">
      <c r="A1141">
        <v>10</v>
      </c>
      <c r="B1141" t="s">
        <v>593</v>
      </c>
      <c r="C1141" t="s">
        <v>604</v>
      </c>
      <c r="D1141">
        <v>6</v>
      </c>
      <c r="E1141" t="s">
        <v>757</v>
      </c>
      <c r="F1141" t="s">
        <v>647</v>
      </c>
      <c r="G1141" t="s">
        <v>621</v>
      </c>
      <c r="H1141">
        <v>5</v>
      </c>
      <c r="I1141">
        <v>27.320000000000004</v>
      </c>
      <c r="J1141">
        <v>42.2</v>
      </c>
      <c r="K1141">
        <v>10.365262923351159</v>
      </c>
    </row>
    <row r="1142" spans="1:11" hidden="1" x14ac:dyDescent="0.25">
      <c r="A1142">
        <v>10</v>
      </c>
      <c r="B1142" t="s">
        <v>593</v>
      </c>
      <c r="C1142" t="s">
        <v>604</v>
      </c>
      <c r="D1142">
        <v>6</v>
      </c>
      <c r="E1142" t="s">
        <v>757</v>
      </c>
      <c r="F1142" t="s">
        <v>648</v>
      </c>
      <c r="G1142" t="s">
        <v>621</v>
      </c>
      <c r="H1142">
        <v>5.45</v>
      </c>
      <c r="I1142">
        <v>37.819999999999993</v>
      </c>
      <c r="J1142">
        <v>59.4</v>
      </c>
      <c r="K1142">
        <v>20.901470588235295</v>
      </c>
    </row>
    <row r="1143" spans="1:11" hidden="1" x14ac:dyDescent="0.25">
      <c r="A1143">
        <v>10</v>
      </c>
      <c r="B1143" t="s">
        <v>593</v>
      </c>
      <c r="C1143" t="s">
        <v>604</v>
      </c>
      <c r="D1143">
        <v>6</v>
      </c>
      <c r="E1143" t="s">
        <v>757</v>
      </c>
      <c r="F1143" t="s">
        <v>649</v>
      </c>
      <c r="G1143" t="s">
        <v>621</v>
      </c>
      <c r="H1143">
        <v>33.090000000000003</v>
      </c>
      <c r="I1143">
        <v>190.83599999999998</v>
      </c>
      <c r="J1143">
        <v>296</v>
      </c>
      <c r="K1143">
        <v>180.13084893048131</v>
      </c>
    </row>
    <row r="1144" spans="1:11" hidden="1" x14ac:dyDescent="0.25">
      <c r="A1144">
        <v>10</v>
      </c>
      <c r="B1144" t="s">
        <v>593</v>
      </c>
      <c r="C1144" t="s">
        <v>604</v>
      </c>
      <c r="D1144">
        <v>6</v>
      </c>
      <c r="E1144" t="s">
        <v>757</v>
      </c>
      <c r="F1144" t="s">
        <v>650</v>
      </c>
      <c r="G1144" t="s">
        <v>621</v>
      </c>
      <c r="H1144">
        <v>5.09</v>
      </c>
      <c r="I1144">
        <v>54.337999999999994</v>
      </c>
      <c r="J1144">
        <v>87.17</v>
      </c>
      <c r="K1144">
        <v>20.753553921568624</v>
      </c>
    </row>
    <row r="1145" spans="1:11" hidden="1" x14ac:dyDescent="0.25">
      <c r="A1145">
        <v>10</v>
      </c>
      <c r="B1145" t="s">
        <v>593</v>
      </c>
      <c r="C1145" t="s">
        <v>604</v>
      </c>
      <c r="D1145">
        <v>6</v>
      </c>
      <c r="E1145" t="s">
        <v>757</v>
      </c>
      <c r="F1145" t="s">
        <v>651</v>
      </c>
      <c r="G1145" t="s">
        <v>621</v>
      </c>
      <c r="H1145">
        <v>10</v>
      </c>
      <c r="I1145">
        <v>12.549999999999999</v>
      </c>
      <c r="J1145">
        <v>14.25</v>
      </c>
      <c r="K1145">
        <v>10.521836007130124</v>
      </c>
    </row>
    <row r="1146" spans="1:11" hidden="1" x14ac:dyDescent="0.25">
      <c r="A1146">
        <v>10</v>
      </c>
      <c r="B1146" t="s">
        <v>593</v>
      </c>
      <c r="C1146" t="s">
        <v>604</v>
      </c>
      <c r="D1146">
        <v>6</v>
      </c>
      <c r="E1146" t="s">
        <v>757</v>
      </c>
      <c r="F1146" t="s">
        <v>652</v>
      </c>
      <c r="G1146" t="s">
        <v>621</v>
      </c>
      <c r="H1146">
        <v>72.36</v>
      </c>
      <c r="I1146">
        <v>219.74399999999997</v>
      </c>
      <c r="J1146">
        <v>318</v>
      </c>
      <c r="K1146">
        <v>180.02656250000001</v>
      </c>
    </row>
    <row r="1147" spans="1:11" hidden="1" x14ac:dyDescent="0.25">
      <c r="A1147">
        <v>10</v>
      </c>
      <c r="B1147" t="s">
        <v>593</v>
      </c>
      <c r="C1147" t="s">
        <v>604</v>
      </c>
      <c r="D1147">
        <v>6</v>
      </c>
      <c r="E1147" t="s">
        <v>757</v>
      </c>
      <c r="F1147" t="s">
        <v>653</v>
      </c>
      <c r="G1147" t="s">
        <v>621</v>
      </c>
      <c r="H1147">
        <v>125</v>
      </c>
      <c r="I1147">
        <v>526.69999999999993</v>
      </c>
      <c r="J1147">
        <v>794.5</v>
      </c>
      <c r="K1147">
        <v>431.23426573426576</v>
      </c>
    </row>
    <row r="1148" spans="1:11" hidden="1" x14ac:dyDescent="0.25">
      <c r="A1148">
        <v>10</v>
      </c>
      <c r="B1148" t="s">
        <v>593</v>
      </c>
      <c r="C1148" t="s">
        <v>604</v>
      </c>
      <c r="D1148">
        <v>6</v>
      </c>
      <c r="E1148" t="s">
        <v>757</v>
      </c>
      <c r="F1148" t="s">
        <v>654</v>
      </c>
      <c r="G1148" t="s">
        <v>621</v>
      </c>
      <c r="H1148">
        <v>444.33</v>
      </c>
      <c r="I1148">
        <v>1103.0340000000001</v>
      </c>
      <c r="J1148">
        <v>1542.17</v>
      </c>
      <c r="K1148">
        <v>844.60416666666663</v>
      </c>
    </row>
    <row r="1149" spans="1:11" hidden="1" x14ac:dyDescent="0.25">
      <c r="A1149">
        <v>10</v>
      </c>
      <c r="B1149" t="s">
        <v>593</v>
      </c>
      <c r="C1149" t="s">
        <v>604</v>
      </c>
      <c r="D1149">
        <v>6</v>
      </c>
      <c r="E1149" t="s">
        <v>757</v>
      </c>
      <c r="F1149" t="s">
        <v>655</v>
      </c>
      <c r="G1149" t="s">
        <v>621</v>
      </c>
      <c r="H1149">
        <v>91.5</v>
      </c>
      <c r="I1149">
        <v>318.702</v>
      </c>
      <c r="J1149">
        <v>470.17</v>
      </c>
      <c r="K1149">
        <v>241.38107007575761</v>
      </c>
    </row>
    <row r="1150" spans="1:11" hidden="1" x14ac:dyDescent="0.25">
      <c r="A1150">
        <v>10</v>
      </c>
      <c r="B1150" t="s">
        <v>593</v>
      </c>
      <c r="C1150" t="s">
        <v>604</v>
      </c>
      <c r="D1150">
        <v>6</v>
      </c>
      <c r="E1150" t="s">
        <v>757</v>
      </c>
      <c r="F1150" t="s">
        <v>656</v>
      </c>
      <c r="G1150" t="s">
        <v>183</v>
      </c>
      <c r="H1150">
        <v>3.1</v>
      </c>
      <c r="I1150">
        <v>3.5560000000000005</v>
      </c>
      <c r="J1150">
        <v>3.86</v>
      </c>
      <c r="K1150">
        <v>3.5514204545454544</v>
      </c>
    </row>
    <row r="1151" spans="1:11" x14ac:dyDescent="0.25">
      <c r="A1151">
        <v>10</v>
      </c>
      <c r="B1151" t="s">
        <v>593</v>
      </c>
      <c r="C1151" t="s">
        <v>602</v>
      </c>
      <c r="D1151">
        <v>3</v>
      </c>
      <c r="E1151" t="s">
        <v>768</v>
      </c>
      <c r="F1151" t="s">
        <v>657</v>
      </c>
      <c r="G1151" t="s">
        <v>658</v>
      </c>
      <c r="H1151">
        <v>0</v>
      </c>
      <c r="I1151">
        <v>23.268000000000001</v>
      </c>
      <c r="J1151">
        <v>38.78</v>
      </c>
      <c r="K1151">
        <v>1.8759999999999999</v>
      </c>
    </row>
    <row r="1152" spans="1:11" x14ac:dyDescent="0.25">
      <c r="A1152">
        <v>10</v>
      </c>
      <c r="B1152" t="s">
        <v>593</v>
      </c>
      <c r="C1152" t="s">
        <v>602</v>
      </c>
      <c r="D1152">
        <v>3</v>
      </c>
      <c r="E1152" t="s">
        <v>768</v>
      </c>
      <c r="F1152" t="s">
        <v>659</v>
      </c>
      <c r="G1152" t="s">
        <v>660</v>
      </c>
      <c r="H1152">
        <v>2</v>
      </c>
      <c r="I1152">
        <v>53.599999999999994</v>
      </c>
      <c r="J1152">
        <v>88</v>
      </c>
      <c r="K1152">
        <v>34</v>
      </c>
    </row>
    <row r="1153" spans="1:11" x14ac:dyDescent="0.25">
      <c r="A1153">
        <v>10</v>
      </c>
      <c r="B1153" t="s">
        <v>593</v>
      </c>
      <c r="C1153" t="s">
        <v>602</v>
      </c>
      <c r="D1153">
        <v>3</v>
      </c>
      <c r="E1153" t="s">
        <v>768</v>
      </c>
      <c r="F1153" t="s">
        <v>661</v>
      </c>
      <c r="G1153" t="s">
        <v>660</v>
      </c>
      <c r="H1153">
        <v>2</v>
      </c>
      <c r="I1153">
        <v>312.79999999999995</v>
      </c>
      <c r="J1153">
        <v>520</v>
      </c>
      <c r="K1153">
        <v>97.285714285714292</v>
      </c>
    </row>
    <row r="1154" spans="1:11" x14ac:dyDescent="0.25">
      <c r="A1154">
        <v>10</v>
      </c>
      <c r="B1154" t="s">
        <v>593</v>
      </c>
      <c r="C1154" t="s">
        <v>602</v>
      </c>
      <c r="D1154">
        <v>3</v>
      </c>
      <c r="E1154" t="s">
        <v>768</v>
      </c>
      <c r="F1154" t="s">
        <v>662</v>
      </c>
      <c r="G1154" t="s">
        <v>660</v>
      </c>
      <c r="H1154">
        <v>2</v>
      </c>
      <c r="I1154">
        <v>9.2000000000000011</v>
      </c>
      <c r="J1154">
        <v>14</v>
      </c>
      <c r="K1154">
        <v>5.75</v>
      </c>
    </row>
    <row r="1155" spans="1:11" x14ac:dyDescent="0.25">
      <c r="A1155">
        <v>10</v>
      </c>
      <c r="B1155" t="s">
        <v>593</v>
      </c>
      <c r="C1155" t="s">
        <v>602</v>
      </c>
      <c r="D1155">
        <v>3</v>
      </c>
      <c r="E1155" t="s">
        <v>768</v>
      </c>
      <c r="F1155" t="s">
        <v>663</v>
      </c>
      <c r="G1155" t="s">
        <v>660</v>
      </c>
      <c r="H1155">
        <v>2</v>
      </c>
      <c r="I1155">
        <v>11.600000000000001</v>
      </c>
      <c r="J1155">
        <v>18</v>
      </c>
      <c r="K1155">
        <v>5.25</v>
      </c>
    </row>
    <row r="1156" spans="1:11" x14ac:dyDescent="0.25">
      <c r="A1156">
        <v>10</v>
      </c>
      <c r="B1156" t="s">
        <v>593</v>
      </c>
      <c r="C1156" t="s">
        <v>602</v>
      </c>
      <c r="D1156">
        <v>3</v>
      </c>
      <c r="E1156" t="s">
        <v>768</v>
      </c>
      <c r="F1156" t="s">
        <v>664</v>
      </c>
      <c r="G1156" t="s">
        <v>660</v>
      </c>
      <c r="H1156">
        <v>6</v>
      </c>
      <c r="I1156">
        <v>15.599999999999998</v>
      </c>
      <c r="J1156">
        <v>22</v>
      </c>
      <c r="K1156">
        <v>10.8</v>
      </c>
    </row>
    <row r="1157" spans="1:11" x14ac:dyDescent="0.25">
      <c r="A1157">
        <v>10</v>
      </c>
      <c r="B1157" t="s">
        <v>593</v>
      </c>
      <c r="C1157" t="s">
        <v>602</v>
      </c>
      <c r="D1157">
        <v>3</v>
      </c>
      <c r="E1157" t="s">
        <v>768</v>
      </c>
      <c r="F1157" t="s">
        <v>665</v>
      </c>
      <c r="G1157" t="s">
        <v>660</v>
      </c>
      <c r="H1157">
        <v>2</v>
      </c>
      <c r="I1157">
        <v>326</v>
      </c>
      <c r="J1157">
        <v>542</v>
      </c>
      <c r="K1157">
        <v>82.769230769230774</v>
      </c>
    </row>
    <row r="1158" spans="1:11" x14ac:dyDescent="0.25">
      <c r="A1158">
        <v>10</v>
      </c>
      <c r="B1158" t="s">
        <v>593</v>
      </c>
      <c r="C1158" t="s">
        <v>602</v>
      </c>
      <c r="D1158">
        <v>3</v>
      </c>
      <c r="E1158" t="s">
        <v>768</v>
      </c>
      <c r="F1158" t="s">
        <v>666</v>
      </c>
      <c r="G1158" t="s">
        <v>660</v>
      </c>
      <c r="H1158">
        <v>2</v>
      </c>
      <c r="I1158">
        <v>20</v>
      </c>
      <c r="J1158">
        <v>32</v>
      </c>
      <c r="K1158">
        <v>12.285714285714286</v>
      </c>
    </row>
    <row r="1159" spans="1:11" x14ac:dyDescent="0.25">
      <c r="A1159">
        <v>10</v>
      </c>
      <c r="B1159" t="s">
        <v>593</v>
      </c>
      <c r="C1159" t="s">
        <v>602</v>
      </c>
      <c r="D1159">
        <v>3</v>
      </c>
      <c r="E1159" t="s">
        <v>768</v>
      </c>
      <c r="F1159" t="s">
        <v>667</v>
      </c>
      <c r="G1159" t="s">
        <v>660</v>
      </c>
      <c r="H1159">
        <v>2</v>
      </c>
      <c r="I1159">
        <v>3.1999999999999997</v>
      </c>
      <c r="J1159">
        <v>4</v>
      </c>
      <c r="K1159">
        <v>2.5</v>
      </c>
    </row>
    <row r="1160" spans="1:11" x14ac:dyDescent="0.25">
      <c r="A1160">
        <v>10</v>
      </c>
      <c r="B1160" t="s">
        <v>593</v>
      </c>
      <c r="C1160" t="s">
        <v>602</v>
      </c>
      <c r="D1160">
        <v>3</v>
      </c>
      <c r="E1160" t="s">
        <v>768</v>
      </c>
      <c r="F1160" t="s">
        <v>668</v>
      </c>
      <c r="G1160" t="s">
        <v>660</v>
      </c>
      <c r="H1160">
        <v>2</v>
      </c>
      <c r="I1160">
        <v>42.8</v>
      </c>
      <c r="J1160">
        <v>70</v>
      </c>
      <c r="K1160">
        <v>36</v>
      </c>
    </row>
    <row r="1161" spans="1:11" x14ac:dyDescent="0.25">
      <c r="A1161">
        <v>10</v>
      </c>
      <c r="B1161" t="s">
        <v>593</v>
      </c>
      <c r="C1161" t="s">
        <v>602</v>
      </c>
      <c r="D1161">
        <v>3</v>
      </c>
      <c r="E1161" t="s">
        <v>768</v>
      </c>
      <c r="F1161" t="s">
        <v>669</v>
      </c>
      <c r="G1161" t="s">
        <v>660</v>
      </c>
      <c r="H1161">
        <v>2</v>
      </c>
      <c r="I1161">
        <v>8</v>
      </c>
      <c r="J1161">
        <v>12</v>
      </c>
      <c r="K1161">
        <v>4</v>
      </c>
    </row>
    <row r="1162" spans="1:11" x14ac:dyDescent="0.25">
      <c r="A1162">
        <v>10</v>
      </c>
      <c r="B1162" t="s">
        <v>593</v>
      </c>
      <c r="C1162" t="s">
        <v>602</v>
      </c>
      <c r="D1162">
        <v>3</v>
      </c>
      <c r="E1162" t="s">
        <v>768</v>
      </c>
      <c r="F1162" t="s">
        <v>670</v>
      </c>
      <c r="G1162" t="s">
        <v>660</v>
      </c>
      <c r="H1162">
        <v>2</v>
      </c>
      <c r="I1162">
        <v>6.8000000000000007</v>
      </c>
      <c r="J1162">
        <v>10</v>
      </c>
      <c r="K1162">
        <v>4</v>
      </c>
    </row>
    <row r="1163" spans="1:11" x14ac:dyDescent="0.25">
      <c r="A1163">
        <v>10</v>
      </c>
      <c r="B1163" t="s">
        <v>593</v>
      </c>
      <c r="C1163" t="s">
        <v>602</v>
      </c>
      <c r="D1163">
        <v>3</v>
      </c>
      <c r="E1163" t="s">
        <v>768</v>
      </c>
      <c r="F1163" t="s">
        <v>671</v>
      </c>
      <c r="G1163" t="s">
        <v>660</v>
      </c>
      <c r="H1163">
        <v>2</v>
      </c>
      <c r="I1163">
        <v>35.599999999999994</v>
      </c>
      <c r="J1163">
        <v>58</v>
      </c>
      <c r="K1163">
        <v>21.333333333333332</v>
      </c>
    </row>
    <row r="1164" spans="1:11" x14ac:dyDescent="0.25">
      <c r="A1164">
        <v>10</v>
      </c>
      <c r="B1164" t="s">
        <v>593</v>
      </c>
      <c r="C1164" t="s">
        <v>602</v>
      </c>
      <c r="D1164">
        <v>3</v>
      </c>
      <c r="E1164" t="s">
        <v>798</v>
      </c>
      <c r="F1164" t="s">
        <v>672</v>
      </c>
      <c r="G1164" t="s">
        <v>660</v>
      </c>
      <c r="H1164">
        <v>2</v>
      </c>
      <c r="I1164">
        <v>5.6000000000000005</v>
      </c>
      <c r="J1164">
        <v>8</v>
      </c>
      <c r="K1164">
        <v>5</v>
      </c>
    </row>
    <row r="1165" spans="1:11" x14ac:dyDescent="0.25">
      <c r="A1165">
        <v>10</v>
      </c>
      <c r="B1165" t="s">
        <v>593</v>
      </c>
      <c r="C1165" t="s">
        <v>602</v>
      </c>
      <c r="D1165">
        <v>3</v>
      </c>
      <c r="E1165" t="s">
        <v>768</v>
      </c>
      <c r="F1165" t="s">
        <v>673</v>
      </c>
      <c r="G1165" t="s">
        <v>660</v>
      </c>
      <c r="H1165">
        <v>2</v>
      </c>
      <c r="I1165">
        <v>27.200000000000003</v>
      </c>
      <c r="J1165">
        <v>44</v>
      </c>
      <c r="K1165">
        <v>22.4</v>
      </c>
    </row>
    <row r="1166" spans="1:11" x14ac:dyDescent="0.25">
      <c r="A1166">
        <v>10</v>
      </c>
      <c r="B1166" t="s">
        <v>593</v>
      </c>
      <c r="C1166" t="s">
        <v>602</v>
      </c>
      <c r="D1166">
        <v>3</v>
      </c>
      <c r="E1166" t="s">
        <v>768</v>
      </c>
      <c r="F1166" t="s">
        <v>674</v>
      </c>
      <c r="G1166" t="s">
        <v>660</v>
      </c>
      <c r="H1166">
        <v>2</v>
      </c>
      <c r="I1166">
        <v>6.8000000000000007</v>
      </c>
      <c r="J1166">
        <v>10</v>
      </c>
      <c r="K1166">
        <v>4.4000000000000004</v>
      </c>
    </row>
    <row r="1167" spans="1:11" x14ac:dyDescent="0.25">
      <c r="A1167">
        <v>10</v>
      </c>
      <c r="B1167" t="s">
        <v>593</v>
      </c>
      <c r="C1167" t="s">
        <v>602</v>
      </c>
      <c r="D1167">
        <v>3</v>
      </c>
      <c r="E1167" t="s">
        <v>768</v>
      </c>
      <c r="F1167" t="s">
        <v>675</v>
      </c>
      <c r="G1167" t="s">
        <v>660</v>
      </c>
      <c r="H1167">
        <v>2</v>
      </c>
      <c r="I1167">
        <v>24.799999999999997</v>
      </c>
      <c r="J1167">
        <v>40</v>
      </c>
      <c r="K1167">
        <v>15.6</v>
      </c>
    </row>
    <row r="1168" spans="1:11" x14ac:dyDescent="0.25">
      <c r="A1168">
        <v>10</v>
      </c>
      <c r="B1168" t="s">
        <v>593</v>
      </c>
      <c r="C1168" t="s">
        <v>602</v>
      </c>
      <c r="D1168">
        <v>3</v>
      </c>
      <c r="E1168" t="s">
        <v>768</v>
      </c>
      <c r="F1168" t="s">
        <v>676</v>
      </c>
      <c r="G1168" t="s">
        <v>660</v>
      </c>
      <c r="H1168">
        <v>2</v>
      </c>
      <c r="I1168">
        <v>17.600000000000001</v>
      </c>
      <c r="J1168">
        <v>28</v>
      </c>
      <c r="K1168">
        <v>12.8</v>
      </c>
    </row>
    <row r="1169" spans="1:11" x14ac:dyDescent="0.25">
      <c r="A1169">
        <v>10</v>
      </c>
      <c r="B1169" t="s">
        <v>593</v>
      </c>
      <c r="C1169" t="s">
        <v>602</v>
      </c>
      <c r="D1169">
        <v>3</v>
      </c>
      <c r="E1169" t="s">
        <v>768</v>
      </c>
      <c r="F1169" t="s">
        <v>677</v>
      </c>
      <c r="G1169" t="s">
        <v>660</v>
      </c>
      <c r="H1169">
        <v>2</v>
      </c>
      <c r="I1169">
        <v>26</v>
      </c>
      <c r="J1169">
        <v>42</v>
      </c>
      <c r="K1169">
        <v>16.571428571428573</v>
      </c>
    </row>
    <row r="1170" spans="1:11" x14ac:dyDescent="0.25">
      <c r="A1170">
        <v>10</v>
      </c>
      <c r="B1170" t="s">
        <v>593</v>
      </c>
      <c r="C1170" t="s">
        <v>602</v>
      </c>
      <c r="D1170">
        <v>3</v>
      </c>
      <c r="E1170" t="s">
        <v>768</v>
      </c>
      <c r="F1170" t="s">
        <v>678</v>
      </c>
      <c r="G1170" t="s">
        <v>660</v>
      </c>
      <c r="H1170">
        <v>2</v>
      </c>
      <c r="I1170">
        <v>5.6000000000000005</v>
      </c>
      <c r="J1170">
        <v>8</v>
      </c>
      <c r="K1170">
        <v>4</v>
      </c>
    </row>
    <row r="1171" spans="1:11" x14ac:dyDescent="0.25">
      <c r="A1171">
        <v>10</v>
      </c>
      <c r="B1171" t="s">
        <v>593</v>
      </c>
      <c r="C1171" t="s">
        <v>602</v>
      </c>
      <c r="D1171">
        <v>3</v>
      </c>
      <c r="E1171" t="s">
        <v>768</v>
      </c>
      <c r="F1171" t="s">
        <v>679</v>
      </c>
      <c r="G1171" t="s">
        <v>660</v>
      </c>
      <c r="H1171">
        <v>2</v>
      </c>
      <c r="I1171">
        <v>3.1999999999999997</v>
      </c>
      <c r="J1171">
        <v>4</v>
      </c>
      <c r="K1171">
        <v>2.5</v>
      </c>
    </row>
    <row r="1172" spans="1:11" x14ac:dyDescent="0.25">
      <c r="A1172">
        <v>10</v>
      </c>
      <c r="B1172" t="s">
        <v>593</v>
      </c>
      <c r="C1172" t="s">
        <v>602</v>
      </c>
      <c r="D1172">
        <v>3</v>
      </c>
      <c r="E1172" t="s">
        <v>768</v>
      </c>
      <c r="F1172" t="s">
        <v>680</v>
      </c>
      <c r="G1172" t="s">
        <v>660</v>
      </c>
      <c r="H1172">
        <v>2</v>
      </c>
      <c r="I1172">
        <v>14</v>
      </c>
      <c r="J1172">
        <v>22</v>
      </c>
      <c r="K1172">
        <v>7.166666666666667</v>
      </c>
    </row>
    <row r="1173" spans="1:11" x14ac:dyDescent="0.25">
      <c r="A1173">
        <v>10</v>
      </c>
      <c r="B1173" t="s">
        <v>593</v>
      </c>
      <c r="C1173" t="s">
        <v>602</v>
      </c>
      <c r="D1173">
        <v>3</v>
      </c>
      <c r="E1173" t="s">
        <v>768</v>
      </c>
      <c r="F1173" t="s">
        <v>681</v>
      </c>
      <c r="G1173" t="s">
        <v>660</v>
      </c>
      <c r="H1173">
        <v>2</v>
      </c>
      <c r="I1173">
        <v>5.6000000000000005</v>
      </c>
      <c r="J1173">
        <v>8</v>
      </c>
      <c r="K1173">
        <v>3.7142857142857144</v>
      </c>
    </row>
    <row r="1174" spans="1:11" x14ac:dyDescent="0.25">
      <c r="A1174">
        <v>10</v>
      </c>
      <c r="B1174" t="s">
        <v>593</v>
      </c>
      <c r="C1174" t="s">
        <v>602</v>
      </c>
      <c r="D1174">
        <v>3</v>
      </c>
      <c r="E1174" t="s">
        <v>768</v>
      </c>
      <c r="F1174" t="s">
        <v>682</v>
      </c>
      <c r="G1174" t="s">
        <v>660</v>
      </c>
      <c r="H1174">
        <v>0</v>
      </c>
      <c r="I1174">
        <v>1.2000000000000002</v>
      </c>
      <c r="J1174">
        <v>2</v>
      </c>
      <c r="K1174">
        <v>2</v>
      </c>
    </row>
    <row r="1175" spans="1:11" x14ac:dyDescent="0.25">
      <c r="A1175">
        <v>10</v>
      </c>
      <c r="B1175" t="s">
        <v>593</v>
      </c>
      <c r="C1175" t="s">
        <v>602</v>
      </c>
      <c r="D1175">
        <v>3</v>
      </c>
      <c r="E1175" t="s">
        <v>768</v>
      </c>
      <c r="F1175" t="s">
        <v>799</v>
      </c>
      <c r="G1175" t="s">
        <v>660</v>
      </c>
      <c r="H1175">
        <v>2</v>
      </c>
      <c r="I1175">
        <v>106.39999999999999</v>
      </c>
      <c r="J1175">
        <v>176</v>
      </c>
      <c r="K1175">
        <v>34.200000000000003</v>
      </c>
    </row>
    <row r="1176" spans="1:11" x14ac:dyDescent="0.25">
      <c r="A1176">
        <v>10</v>
      </c>
      <c r="B1176" t="s">
        <v>593</v>
      </c>
      <c r="C1176" t="s">
        <v>602</v>
      </c>
      <c r="D1176">
        <v>3</v>
      </c>
      <c r="E1176" t="s">
        <v>768</v>
      </c>
      <c r="F1176" t="s">
        <v>683</v>
      </c>
      <c r="G1176" t="s">
        <v>660</v>
      </c>
      <c r="H1176">
        <v>2</v>
      </c>
      <c r="I1176">
        <v>9.2000000000000011</v>
      </c>
      <c r="J1176">
        <v>14</v>
      </c>
      <c r="K1176">
        <v>3.7777777777777777</v>
      </c>
    </row>
    <row r="1177" spans="1:11" x14ac:dyDescent="0.25">
      <c r="A1177">
        <v>10</v>
      </c>
      <c r="B1177" t="s">
        <v>593</v>
      </c>
      <c r="C1177" t="s">
        <v>602</v>
      </c>
      <c r="D1177">
        <v>3</v>
      </c>
      <c r="E1177" t="s">
        <v>768</v>
      </c>
      <c r="F1177" t="s">
        <v>684</v>
      </c>
      <c r="G1177" t="s">
        <v>660</v>
      </c>
      <c r="H1177">
        <v>4</v>
      </c>
      <c r="I1177">
        <v>5.2000000000000011</v>
      </c>
      <c r="J1177">
        <v>6</v>
      </c>
      <c r="K1177">
        <v>5</v>
      </c>
    </row>
    <row r="1178" spans="1:11" x14ac:dyDescent="0.25">
      <c r="A1178">
        <v>10</v>
      </c>
      <c r="B1178" t="s">
        <v>593</v>
      </c>
      <c r="C1178" t="s">
        <v>602</v>
      </c>
      <c r="D1178">
        <v>3</v>
      </c>
      <c r="E1178" t="s">
        <v>768</v>
      </c>
      <c r="F1178" t="s">
        <v>685</v>
      </c>
      <c r="G1178" t="s">
        <v>660</v>
      </c>
      <c r="H1178">
        <v>2</v>
      </c>
      <c r="I1178">
        <v>8</v>
      </c>
      <c r="J1178">
        <v>12</v>
      </c>
      <c r="K1178">
        <v>5.75</v>
      </c>
    </row>
    <row r="1179" spans="1:11" x14ac:dyDescent="0.25">
      <c r="A1179">
        <v>10</v>
      </c>
      <c r="B1179" t="s">
        <v>593</v>
      </c>
      <c r="C1179" t="s">
        <v>602</v>
      </c>
      <c r="D1179">
        <v>3</v>
      </c>
      <c r="E1179" t="s">
        <v>768</v>
      </c>
      <c r="F1179" t="s">
        <v>686</v>
      </c>
      <c r="G1179" t="s">
        <v>660</v>
      </c>
      <c r="H1179">
        <v>2</v>
      </c>
      <c r="I1179">
        <v>35.599999999999994</v>
      </c>
      <c r="J1179">
        <v>58</v>
      </c>
      <c r="K1179">
        <v>14</v>
      </c>
    </row>
    <row r="1180" spans="1:11" x14ac:dyDescent="0.25">
      <c r="A1180">
        <v>10</v>
      </c>
      <c r="B1180" t="s">
        <v>593</v>
      </c>
      <c r="C1180" t="s">
        <v>602</v>
      </c>
      <c r="D1180">
        <v>3</v>
      </c>
      <c r="E1180" t="s">
        <v>768</v>
      </c>
      <c r="F1180" t="s">
        <v>687</v>
      </c>
      <c r="G1180" t="s">
        <v>660</v>
      </c>
      <c r="H1180">
        <v>2</v>
      </c>
      <c r="I1180">
        <v>22.400000000000002</v>
      </c>
      <c r="J1180">
        <v>36</v>
      </c>
      <c r="K1180">
        <v>16.8</v>
      </c>
    </row>
    <row r="1181" spans="1:11" x14ac:dyDescent="0.25">
      <c r="A1181">
        <v>10</v>
      </c>
      <c r="B1181" t="s">
        <v>593</v>
      </c>
      <c r="C1181" t="s">
        <v>602</v>
      </c>
      <c r="D1181">
        <v>3</v>
      </c>
      <c r="E1181" t="s">
        <v>768</v>
      </c>
      <c r="F1181" t="s">
        <v>688</v>
      </c>
      <c r="G1181" t="s">
        <v>660</v>
      </c>
      <c r="H1181">
        <v>2</v>
      </c>
      <c r="I1181">
        <v>36.799999999999997</v>
      </c>
      <c r="J1181">
        <v>60</v>
      </c>
      <c r="K1181">
        <v>18</v>
      </c>
    </row>
    <row r="1182" spans="1:11" x14ac:dyDescent="0.25">
      <c r="A1182">
        <v>10</v>
      </c>
      <c r="B1182" t="s">
        <v>593</v>
      </c>
      <c r="C1182" t="s">
        <v>602</v>
      </c>
      <c r="D1182">
        <v>3</v>
      </c>
      <c r="E1182" t="s">
        <v>768</v>
      </c>
      <c r="F1182" t="s">
        <v>689</v>
      </c>
      <c r="G1182" t="s">
        <v>660</v>
      </c>
      <c r="H1182">
        <v>0</v>
      </c>
      <c r="I1182">
        <v>1.2000000000000002</v>
      </c>
      <c r="J1182">
        <v>2</v>
      </c>
      <c r="K1182">
        <v>2</v>
      </c>
    </row>
    <row r="1183" spans="1:11" x14ac:dyDescent="0.25">
      <c r="A1183">
        <v>10</v>
      </c>
      <c r="B1183" t="s">
        <v>593</v>
      </c>
      <c r="C1183" t="s">
        <v>602</v>
      </c>
      <c r="D1183">
        <v>3</v>
      </c>
      <c r="E1183" t="s">
        <v>768</v>
      </c>
      <c r="F1183" t="s">
        <v>800</v>
      </c>
      <c r="G1183" t="s">
        <v>660</v>
      </c>
      <c r="H1183">
        <v>2</v>
      </c>
      <c r="I1183">
        <v>6.8000000000000007</v>
      </c>
      <c r="J1183">
        <v>10</v>
      </c>
      <c r="K1183">
        <v>7.333333333333333</v>
      </c>
    </row>
    <row r="1184" spans="1:11" x14ac:dyDescent="0.25">
      <c r="A1184">
        <v>10</v>
      </c>
      <c r="B1184" t="s">
        <v>593</v>
      </c>
      <c r="C1184" t="s">
        <v>602</v>
      </c>
      <c r="D1184">
        <v>3</v>
      </c>
      <c r="E1184" t="s">
        <v>768</v>
      </c>
      <c r="F1184" t="s">
        <v>690</v>
      </c>
      <c r="G1184" t="s">
        <v>660</v>
      </c>
      <c r="H1184">
        <v>0</v>
      </c>
      <c r="I1184">
        <v>1.2000000000000002</v>
      </c>
      <c r="J1184">
        <v>2</v>
      </c>
      <c r="K1184">
        <v>2</v>
      </c>
    </row>
    <row r="1185" spans="1:11" x14ac:dyDescent="0.25">
      <c r="A1185">
        <v>10</v>
      </c>
      <c r="B1185" t="s">
        <v>593</v>
      </c>
      <c r="C1185" t="s">
        <v>602</v>
      </c>
      <c r="D1185">
        <v>3</v>
      </c>
      <c r="E1185" t="s">
        <v>768</v>
      </c>
      <c r="F1185" t="s">
        <v>691</v>
      </c>
      <c r="G1185" t="s">
        <v>660</v>
      </c>
      <c r="H1185">
        <v>2</v>
      </c>
      <c r="I1185">
        <v>6.8000000000000007</v>
      </c>
      <c r="J1185">
        <v>10</v>
      </c>
      <c r="K1185">
        <v>6</v>
      </c>
    </row>
    <row r="1186" spans="1:11" x14ac:dyDescent="0.25">
      <c r="A1186">
        <v>10</v>
      </c>
      <c r="B1186" t="s">
        <v>593</v>
      </c>
      <c r="C1186" t="s">
        <v>602</v>
      </c>
      <c r="D1186">
        <v>3</v>
      </c>
      <c r="E1186" t="s">
        <v>768</v>
      </c>
      <c r="F1186" t="s">
        <v>692</v>
      </c>
      <c r="G1186" t="s">
        <v>660</v>
      </c>
      <c r="H1186">
        <v>2</v>
      </c>
      <c r="I1186">
        <v>10.399999999999999</v>
      </c>
      <c r="J1186">
        <v>16</v>
      </c>
      <c r="K1186">
        <v>6</v>
      </c>
    </row>
    <row r="1187" spans="1:11" x14ac:dyDescent="0.25">
      <c r="A1187">
        <v>10</v>
      </c>
      <c r="B1187" t="s">
        <v>593</v>
      </c>
      <c r="C1187" t="s">
        <v>602</v>
      </c>
      <c r="D1187">
        <v>3</v>
      </c>
      <c r="E1187" t="s">
        <v>768</v>
      </c>
      <c r="F1187" t="s">
        <v>693</v>
      </c>
      <c r="G1187" t="s">
        <v>660</v>
      </c>
      <c r="H1187">
        <v>2</v>
      </c>
      <c r="I1187">
        <v>3.1999999999999997</v>
      </c>
      <c r="J1187">
        <v>4</v>
      </c>
      <c r="K1187">
        <v>2.6666666666666665</v>
      </c>
    </row>
    <row r="1188" spans="1:11" x14ac:dyDescent="0.25">
      <c r="A1188">
        <v>10</v>
      </c>
      <c r="B1188" t="s">
        <v>593</v>
      </c>
      <c r="C1188" t="s">
        <v>602</v>
      </c>
      <c r="D1188">
        <v>3</v>
      </c>
      <c r="E1188" t="s">
        <v>768</v>
      </c>
      <c r="F1188" t="s">
        <v>694</v>
      </c>
      <c r="G1188" t="s">
        <v>660</v>
      </c>
      <c r="H1188">
        <v>2</v>
      </c>
      <c r="I1188">
        <v>18.799999999999997</v>
      </c>
      <c r="J1188">
        <v>30</v>
      </c>
      <c r="K1188">
        <v>7</v>
      </c>
    </row>
    <row r="1189" spans="1:11" x14ac:dyDescent="0.25">
      <c r="A1189">
        <v>10</v>
      </c>
      <c r="B1189" t="s">
        <v>593</v>
      </c>
      <c r="C1189" t="s">
        <v>602</v>
      </c>
      <c r="D1189">
        <v>3</v>
      </c>
      <c r="E1189" t="s">
        <v>768</v>
      </c>
      <c r="F1189" t="s">
        <v>695</v>
      </c>
      <c r="G1189" t="s">
        <v>660</v>
      </c>
      <c r="H1189">
        <v>2</v>
      </c>
      <c r="I1189">
        <v>5.6000000000000005</v>
      </c>
      <c r="J1189">
        <v>8</v>
      </c>
      <c r="K1189">
        <v>4</v>
      </c>
    </row>
    <row r="1190" spans="1:11" x14ac:dyDescent="0.25">
      <c r="A1190">
        <v>10</v>
      </c>
      <c r="B1190" t="s">
        <v>593</v>
      </c>
      <c r="C1190" t="s">
        <v>602</v>
      </c>
      <c r="D1190">
        <v>3</v>
      </c>
      <c r="E1190" t="s">
        <v>768</v>
      </c>
      <c r="F1190" t="s">
        <v>696</v>
      </c>
      <c r="G1190" t="s">
        <v>660</v>
      </c>
      <c r="H1190">
        <v>0</v>
      </c>
      <c r="I1190">
        <v>2.4000000000000004</v>
      </c>
      <c r="J1190">
        <v>4</v>
      </c>
      <c r="K1190">
        <v>4</v>
      </c>
    </row>
    <row r="1191" spans="1:11" x14ac:dyDescent="0.25">
      <c r="A1191">
        <v>10</v>
      </c>
      <c r="B1191" t="s">
        <v>593</v>
      </c>
      <c r="C1191" t="s">
        <v>602</v>
      </c>
      <c r="D1191">
        <v>3</v>
      </c>
      <c r="E1191" t="s">
        <v>768</v>
      </c>
      <c r="F1191" t="s">
        <v>697</v>
      </c>
      <c r="G1191" t="s">
        <v>660</v>
      </c>
      <c r="H1191">
        <v>2</v>
      </c>
      <c r="I1191">
        <v>24.799999999999997</v>
      </c>
      <c r="J1191">
        <v>40</v>
      </c>
      <c r="K1191">
        <v>15.6</v>
      </c>
    </row>
    <row r="1192" spans="1:11" x14ac:dyDescent="0.25">
      <c r="A1192">
        <v>10</v>
      </c>
      <c r="B1192" t="s">
        <v>593</v>
      </c>
      <c r="C1192" t="s">
        <v>602</v>
      </c>
      <c r="D1192">
        <v>3</v>
      </c>
      <c r="E1192" t="s">
        <v>768</v>
      </c>
      <c r="F1192" t="s">
        <v>801</v>
      </c>
      <c r="G1192" t="s">
        <v>660</v>
      </c>
      <c r="H1192">
        <v>0</v>
      </c>
      <c r="I1192">
        <v>1.2000000000000002</v>
      </c>
      <c r="J1192">
        <v>2</v>
      </c>
      <c r="K1192">
        <v>2</v>
      </c>
    </row>
    <row r="1193" spans="1:11" x14ac:dyDescent="0.25">
      <c r="A1193">
        <v>10</v>
      </c>
      <c r="B1193" t="s">
        <v>593</v>
      </c>
      <c r="C1193" t="s">
        <v>602</v>
      </c>
      <c r="D1193">
        <v>3</v>
      </c>
      <c r="E1193" t="s">
        <v>768</v>
      </c>
      <c r="F1193" t="s">
        <v>698</v>
      </c>
      <c r="G1193" t="s">
        <v>660</v>
      </c>
      <c r="H1193">
        <v>2</v>
      </c>
      <c r="I1193">
        <v>3.1999999999999997</v>
      </c>
      <c r="J1193">
        <v>4</v>
      </c>
      <c r="K1193">
        <v>2.5</v>
      </c>
    </row>
    <row r="1194" spans="1:11" x14ac:dyDescent="0.25">
      <c r="A1194">
        <v>10</v>
      </c>
      <c r="B1194" t="s">
        <v>593</v>
      </c>
      <c r="C1194" t="s">
        <v>602</v>
      </c>
      <c r="D1194">
        <v>3</v>
      </c>
      <c r="E1194" t="s">
        <v>768</v>
      </c>
      <c r="F1194" t="s">
        <v>699</v>
      </c>
      <c r="G1194" t="s">
        <v>660</v>
      </c>
      <c r="H1194">
        <v>2</v>
      </c>
      <c r="I1194">
        <v>4.3999999999999995</v>
      </c>
      <c r="J1194">
        <v>6</v>
      </c>
      <c r="K1194">
        <v>4</v>
      </c>
    </row>
    <row r="1195" spans="1:11" x14ac:dyDescent="0.25">
      <c r="A1195">
        <v>10</v>
      </c>
      <c r="B1195" t="s">
        <v>593</v>
      </c>
      <c r="C1195" t="s">
        <v>602</v>
      </c>
      <c r="D1195">
        <v>3</v>
      </c>
      <c r="E1195" t="s">
        <v>768</v>
      </c>
      <c r="F1195" t="s">
        <v>700</v>
      </c>
      <c r="G1195" t="s">
        <v>660</v>
      </c>
      <c r="H1195">
        <v>0</v>
      </c>
      <c r="I1195">
        <v>1.2000000000000002</v>
      </c>
      <c r="J1195">
        <v>2</v>
      </c>
      <c r="K1195">
        <v>2</v>
      </c>
    </row>
    <row r="1196" spans="1:11" x14ac:dyDescent="0.25">
      <c r="A1196">
        <v>10</v>
      </c>
      <c r="B1196" t="s">
        <v>593</v>
      </c>
      <c r="C1196" t="s">
        <v>602</v>
      </c>
      <c r="D1196">
        <v>3</v>
      </c>
      <c r="E1196" t="s">
        <v>768</v>
      </c>
      <c r="F1196" t="s">
        <v>701</v>
      </c>
      <c r="G1196" t="s">
        <v>660</v>
      </c>
      <c r="H1196">
        <v>2</v>
      </c>
      <c r="I1196">
        <v>10.399999999999999</v>
      </c>
      <c r="J1196">
        <v>16</v>
      </c>
      <c r="K1196">
        <v>6.666666666666667</v>
      </c>
    </row>
    <row r="1197" spans="1:11" x14ac:dyDescent="0.25">
      <c r="A1197">
        <v>10</v>
      </c>
      <c r="B1197" t="s">
        <v>593</v>
      </c>
      <c r="C1197" t="s">
        <v>602</v>
      </c>
      <c r="D1197">
        <v>3</v>
      </c>
      <c r="E1197" t="s">
        <v>768</v>
      </c>
      <c r="F1197" t="s">
        <v>702</v>
      </c>
      <c r="G1197" t="s">
        <v>660</v>
      </c>
      <c r="H1197">
        <v>4</v>
      </c>
      <c r="I1197">
        <v>5.2000000000000011</v>
      </c>
      <c r="J1197">
        <v>6</v>
      </c>
      <c r="K1197">
        <v>5</v>
      </c>
    </row>
    <row r="1198" spans="1:11" x14ac:dyDescent="0.25">
      <c r="A1198">
        <v>10</v>
      </c>
      <c r="B1198" t="s">
        <v>593</v>
      </c>
      <c r="C1198" t="s">
        <v>602</v>
      </c>
      <c r="D1198">
        <v>3</v>
      </c>
      <c r="E1198" t="s">
        <v>768</v>
      </c>
      <c r="F1198" t="s">
        <v>703</v>
      </c>
      <c r="G1198" t="s">
        <v>660</v>
      </c>
      <c r="H1198">
        <v>4</v>
      </c>
      <c r="I1198">
        <v>43.599999999999994</v>
      </c>
      <c r="J1198">
        <v>70</v>
      </c>
      <c r="K1198">
        <v>20</v>
      </c>
    </row>
    <row r="1199" spans="1:11" x14ac:dyDescent="0.25">
      <c r="A1199">
        <v>10</v>
      </c>
      <c r="B1199" t="s">
        <v>593</v>
      </c>
      <c r="C1199" t="s">
        <v>602</v>
      </c>
      <c r="D1199">
        <v>3</v>
      </c>
      <c r="E1199" t="s">
        <v>768</v>
      </c>
      <c r="F1199" t="s">
        <v>704</v>
      </c>
      <c r="G1199" t="s">
        <v>660</v>
      </c>
      <c r="H1199">
        <v>0</v>
      </c>
      <c r="I1199">
        <v>1.2000000000000002</v>
      </c>
      <c r="J1199">
        <v>2</v>
      </c>
      <c r="K1199">
        <v>2</v>
      </c>
    </row>
    <row r="1200" spans="1:11" x14ac:dyDescent="0.25">
      <c r="A1200">
        <v>10</v>
      </c>
      <c r="B1200" t="s">
        <v>593</v>
      </c>
      <c r="C1200" t="s">
        <v>602</v>
      </c>
      <c r="D1200">
        <v>3</v>
      </c>
      <c r="E1200" t="s">
        <v>768</v>
      </c>
      <c r="F1200" t="s">
        <v>705</v>
      </c>
      <c r="G1200" t="s">
        <v>660</v>
      </c>
      <c r="H1200">
        <v>0</v>
      </c>
      <c r="I1200">
        <v>2.4000000000000004</v>
      </c>
      <c r="J1200">
        <v>4</v>
      </c>
      <c r="K1200">
        <v>4</v>
      </c>
    </row>
    <row r="1201" spans="1:11" x14ac:dyDescent="0.25">
      <c r="A1201">
        <v>10</v>
      </c>
      <c r="B1201" t="s">
        <v>593</v>
      </c>
      <c r="C1201" t="s">
        <v>602</v>
      </c>
      <c r="D1201">
        <v>3</v>
      </c>
      <c r="E1201" t="s">
        <v>768</v>
      </c>
      <c r="F1201" t="s">
        <v>706</v>
      </c>
      <c r="G1201" t="s">
        <v>660</v>
      </c>
      <c r="H1201">
        <v>8</v>
      </c>
      <c r="I1201">
        <v>27.200000000000003</v>
      </c>
      <c r="J1201">
        <v>40</v>
      </c>
      <c r="K1201">
        <v>26</v>
      </c>
    </row>
    <row r="1202" spans="1:11" x14ac:dyDescent="0.25">
      <c r="A1202">
        <v>10</v>
      </c>
      <c r="B1202" t="s">
        <v>593</v>
      </c>
      <c r="C1202" t="s">
        <v>602</v>
      </c>
      <c r="D1202">
        <v>3</v>
      </c>
      <c r="E1202" t="s">
        <v>768</v>
      </c>
      <c r="F1202" t="s">
        <v>707</v>
      </c>
      <c r="G1202" t="s">
        <v>660</v>
      </c>
      <c r="H1202">
        <v>2</v>
      </c>
      <c r="I1202">
        <v>3.1999999999999997</v>
      </c>
      <c r="J1202">
        <v>4</v>
      </c>
      <c r="K1202">
        <v>2.4</v>
      </c>
    </row>
    <row r="1203" spans="1:11" x14ac:dyDescent="0.25">
      <c r="A1203">
        <v>10</v>
      </c>
      <c r="B1203" t="s">
        <v>593</v>
      </c>
      <c r="C1203" t="s">
        <v>602</v>
      </c>
      <c r="D1203">
        <v>3</v>
      </c>
      <c r="E1203" t="s">
        <v>768</v>
      </c>
      <c r="F1203" t="s">
        <v>708</v>
      </c>
      <c r="G1203" t="s">
        <v>660</v>
      </c>
      <c r="H1203">
        <v>2</v>
      </c>
      <c r="I1203">
        <v>4.3999999999999995</v>
      </c>
      <c r="J1203">
        <v>6</v>
      </c>
      <c r="K1203">
        <v>4</v>
      </c>
    </row>
    <row r="1204" spans="1:11" x14ac:dyDescent="0.25">
      <c r="A1204">
        <v>10</v>
      </c>
      <c r="B1204" t="s">
        <v>593</v>
      </c>
      <c r="C1204" t="s">
        <v>602</v>
      </c>
      <c r="D1204">
        <v>3</v>
      </c>
      <c r="E1204" t="s">
        <v>768</v>
      </c>
      <c r="F1204" t="s">
        <v>709</v>
      </c>
      <c r="G1204" t="s">
        <v>660</v>
      </c>
      <c r="H1204">
        <v>2</v>
      </c>
      <c r="I1204">
        <v>23.599999999999998</v>
      </c>
      <c r="J1204">
        <v>38</v>
      </c>
      <c r="K1204">
        <v>20</v>
      </c>
    </row>
    <row r="1205" spans="1:11" x14ac:dyDescent="0.25">
      <c r="A1205">
        <v>10</v>
      </c>
      <c r="B1205" t="s">
        <v>593</v>
      </c>
      <c r="C1205" t="s">
        <v>602</v>
      </c>
      <c r="D1205">
        <v>3</v>
      </c>
      <c r="E1205" t="s">
        <v>768</v>
      </c>
      <c r="F1205" t="s">
        <v>802</v>
      </c>
      <c r="G1205" t="s">
        <v>660</v>
      </c>
      <c r="H1205">
        <v>2</v>
      </c>
      <c r="I1205">
        <v>3.1999999999999997</v>
      </c>
      <c r="J1205">
        <v>4</v>
      </c>
      <c r="K1205">
        <v>2.6666666666666665</v>
      </c>
    </row>
    <row r="1206" spans="1:11" x14ac:dyDescent="0.25">
      <c r="A1206">
        <v>10</v>
      </c>
      <c r="B1206" t="s">
        <v>593</v>
      </c>
      <c r="C1206" t="s">
        <v>602</v>
      </c>
      <c r="D1206">
        <v>3</v>
      </c>
      <c r="E1206" t="s">
        <v>768</v>
      </c>
      <c r="F1206" t="s">
        <v>803</v>
      </c>
      <c r="G1206" t="s">
        <v>660</v>
      </c>
      <c r="H1206">
        <v>2</v>
      </c>
      <c r="I1206">
        <v>3.1999999999999997</v>
      </c>
      <c r="J1206">
        <v>4</v>
      </c>
      <c r="K1206">
        <v>3</v>
      </c>
    </row>
    <row r="1207" spans="1:11" x14ac:dyDescent="0.25">
      <c r="A1207">
        <v>10</v>
      </c>
      <c r="B1207" t="s">
        <v>593</v>
      </c>
      <c r="C1207" t="s">
        <v>602</v>
      </c>
      <c r="D1207">
        <v>3</v>
      </c>
      <c r="E1207" t="s">
        <v>768</v>
      </c>
      <c r="F1207" t="s">
        <v>804</v>
      </c>
      <c r="G1207" t="s">
        <v>660</v>
      </c>
      <c r="H1207">
        <v>2</v>
      </c>
      <c r="I1207">
        <v>3.1999999999999997</v>
      </c>
      <c r="J1207">
        <v>4</v>
      </c>
      <c r="K1207">
        <v>3</v>
      </c>
    </row>
    <row r="1208" spans="1:11" x14ac:dyDescent="0.25">
      <c r="A1208">
        <v>10</v>
      </c>
      <c r="B1208" t="s">
        <v>593</v>
      </c>
      <c r="C1208" t="s">
        <v>602</v>
      </c>
      <c r="D1208">
        <v>3</v>
      </c>
      <c r="E1208" t="s">
        <v>768</v>
      </c>
      <c r="F1208" t="s">
        <v>717</v>
      </c>
      <c r="G1208" t="s">
        <v>660</v>
      </c>
      <c r="H1208">
        <v>2</v>
      </c>
      <c r="I1208">
        <v>5.6000000000000005</v>
      </c>
      <c r="J1208">
        <v>8</v>
      </c>
      <c r="K1208">
        <v>3.6</v>
      </c>
    </row>
    <row r="1209" spans="1:11" x14ac:dyDescent="0.25">
      <c r="A1209">
        <v>10</v>
      </c>
      <c r="B1209" t="s">
        <v>593</v>
      </c>
      <c r="C1209" t="s">
        <v>602</v>
      </c>
      <c r="D1209">
        <v>3</v>
      </c>
      <c r="E1209" t="s">
        <v>768</v>
      </c>
      <c r="F1209" t="s">
        <v>710</v>
      </c>
      <c r="G1209" t="s">
        <v>660</v>
      </c>
      <c r="H1209">
        <v>2</v>
      </c>
      <c r="I1209">
        <v>6.8000000000000007</v>
      </c>
      <c r="J1209">
        <v>10</v>
      </c>
      <c r="K1209">
        <v>6</v>
      </c>
    </row>
    <row r="1210" spans="1:11" x14ac:dyDescent="0.25">
      <c r="A1210">
        <v>10</v>
      </c>
      <c r="B1210" t="s">
        <v>593</v>
      </c>
      <c r="C1210" t="s">
        <v>602</v>
      </c>
      <c r="D1210">
        <v>3</v>
      </c>
      <c r="E1210" t="s">
        <v>768</v>
      </c>
      <c r="F1210" t="s">
        <v>711</v>
      </c>
      <c r="G1210" t="s">
        <v>660</v>
      </c>
      <c r="H1210">
        <v>0</v>
      </c>
      <c r="I1210">
        <v>1.2000000000000002</v>
      </c>
      <c r="J1210">
        <v>2</v>
      </c>
      <c r="K1210">
        <v>2</v>
      </c>
    </row>
    <row r="1211" spans="1:11" x14ac:dyDescent="0.25">
      <c r="A1211">
        <v>10</v>
      </c>
      <c r="B1211" t="s">
        <v>593</v>
      </c>
      <c r="C1211" t="s">
        <v>602</v>
      </c>
      <c r="D1211">
        <v>3</v>
      </c>
      <c r="E1211" t="s">
        <v>768</v>
      </c>
      <c r="F1211" t="s">
        <v>712</v>
      </c>
      <c r="G1211" t="s">
        <v>660</v>
      </c>
      <c r="H1211">
        <v>2</v>
      </c>
      <c r="I1211">
        <v>9.2000000000000011</v>
      </c>
      <c r="J1211">
        <v>14</v>
      </c>
      <c r="K1211">
        <v>5.5</v>
      </c>
    </row>
    <row r="1212" spans="1:11" x14ac:dyDescent="0.25">
      <c r="A1212">
        <v>10</v>
      </c>
      <c r="B1212" t="s">
        <v>593</v>
      </c>
      <c r="C1212" t="s">
        <v>602</v>
      </c>
      <c r="D1212">
        <v>3</v>
      </c>
      <c r="E1212" t="s">
        <v>768</v>
      </c>
      <c r="F1212" t="s">
        <v>713</v>
      </c>
      <c r="G1212" t="s">
        <v>660</v>
      </c>
      <c r="H1212">
        <v>6</v>
      </c>
      <c r="I1212">
        <v>80.400000000000006</v>
      </c>
      <c r="J1212">
        <v>130</v>
      </c>
      <c r="K1212">
        <v>40</v>
      </c>
    </row>
    <row r="1213" spans="1:11" x14ac:dyDescent="0.25">
      <c r="A1213">
        <v>10</v>
      </c>
      <c r="B1213" t="s">
        <v>593</v>
      </c>
      <c r="C1213" t="s">
        <v>602</v>
      </c>
      <c r="D1213">
        <v>3</v>
      </c>
      <c r="E1213" t="s">
        <v>768</v>
      </c>
      <c r="F1213" t="s">
        <v>714</v>
      </c>
      <c r="G1213" t="s">
        <v>660</v>
      </c>
      <c r="H1213">
        <v>2</v>
      </c>
      <c r="I1213">
        <v>6.8000000000000007</v>
      </c>
      <c r="J1213">
        <v>10</v>
      </c>
      <c r="K1213">
        <v>6</v>
      </c>
    </row>
    <row r="1214" spans="1:11" x14ac:dyDescent="0.25">
      <c r="A1214">
        <v>10</v>
      </c>
      <c r="B1214" t="s">
        <v>593</v>
      </c>
      <c r="C1214" t="s">
        <v>602</v>
      </c>
      <c r="D1214">
        <v>3</v>
      </c>
      <c r="E1214" t="s">
        <v>768</v>
      </c>
      <c r="F1214" t="s">
        <v>715</v>
      </c>
      <c r="G1214" t="s">
        <v>660</v>
      </c>
      <c r="H1214">
        <v>2</v>
      </c>
      <c r="I1214">
        <v>3.1999999999999997</v>
      </c>
      <c r="J1214">
        <v>4</v>
      </c>
      <c r="K1214">
        <v>2.6666666666666665</v>
      </c>
    </row>
    <row r="1215" spans="1:11" x14ac:dyDescent="0.25">
      <c r="A1215">
        <v>10</v>
      </c>
      <c r="B1215" t="s">
        <v>593</v>
      </c>
      <c r="C1215" t="s">
        <v>602</v>
      </c>
      <c r="D1215">
        <v>3</v>
      </c>
      <c r="E1215" t="s">
        <v>768</v>
      </c>
      <c r="F1215" t="s">
        <v>716</v>
      </c>
      <c r="G1215" t="s">
        <v>660</v>
      </c>
      <c r="H1215">
        <v>2</v>
      </c>
      <c r="I1215">
        <v>3.1999999999999997</v>
      </c>
      <c r="J1215">
        <v>4</v>
      </c>
      <c r="K1215">
        <v>3</v>
      </c>
    </row>
    <row r="1216" spans="1:11" x14ac:dyDescent="0.25">
      <c r="A1216">
        <v>10</v>
      </c>
      <c r="B1216" t="s">
        <v>593</v>
      </c>
      <c r="C1216" t="s">
        <v>603</v>
      </c>
      <c r="D1216">
        <v>4</v>
      </c>
      <c r="E1216" t="s">
        <v>768</v>
      </c>
      <c r="F1216" t="s">
        <v>657</v>
      </c>
      <c r="G1216" t="s">
        <v>658</v>
      </c>
      <c r="H1216">
        <v>0</v>
      </c>
      <c r="I1216">
        <v>0.38400000000000001</v>
      </c>
      <c r="J1216">
        <v>0.64</v>
      </c>
      <c r="K1216">
        <v>9.1428571428571428E-2</v>
      </c>
    </row>
    <row r="1217" spans="1:11" x14ac:dyDescent="0.25">
      <c r="A1217">
        <v>10</v>
      </c>
      <c r="B1217" t="s">
        <v>593</v>
      </c>
      <c r="C1217" t="s">
        <v>603</v>
      </c>
      <c r="D1217">
        <v>4</v>
      </c>
      <c r="E1217" t="s">
        <v>768</v>
      </c>
      <c r="F1217" t="s">
        <v>661</v>
      </c>
      <c r="G1217" t="s">
        <v>660</v>
      </c>
      <c r="H1217">
        <v>54</v>
      </c>
      <c r="I1217">
        <v>96.600000000000009</v>
      </c>
      <c r="J1217">
        <v>125</v>
      </c>
      <c r="K1217">
        <v>89.5</v>
      </c>
    </row>
    <row r="1218" spans="1:11" x14ac:dyDescent="0.25">
      <c r="A1218">
        <v>10</v>
      </c>
      <c r="B1218" t="s">
        <v>593</v>
      </c>
      <c r="C1218" t="s">
        <v>603</v>
      </c>
      <c r="D1218">
        <v>4</v>
      </c>
      <c r="E1218" t="s">
        <v>768</v>
      </c>
      <c r="F1218" t="s">
        <v>703</v>
      </c>
      <c r="G1218" t="s">
        <v>660</v>
      </c>
      <c r="H1218">
        <v>2.5</v>
      </c>
      <c r="I1218">
        <v>3.3999999999999995</v>
      </c>
      <c r="J1218">
        <v>4</v>
      </c>
      <c r="K1218">
        <v>3.25</v>
      </c>
    </row>
    <row r="1219" spans="1:11" x14ac:dyDescent="0.25">
      <c r="A1219">
        <v>10</v>
      </c>
      <c r="B1219" t="s">
        <v>593</v>
      </c>
      <c r="C1219" t="s">
        <v>603</v>
      </c>
      <c r="D1219">
        <v>4</v>
      </c>
      <c r="E1219" t="s">
        <v>768</v>
      </c>
      <c r="F1219" t="s">
        <v>666</v>
      </c>
      <c r="G1219" t="s">
        <v>660</v>
      </c>
      <c r="H1219">
        <v>5</v>
      </c>
      <c r="I1219">
        <v>5.6000000000000005</v>
      </c>
      <c r="J1219">
        <v>6</v>
      </c>
      <c r="K1219">
        <v>5.5</v>
      </c>
    </row>
    <row r="1220" spans="1:11" x14ac:dyDescent="0.25">
      <c r="A1220">
        <v>10</v>
      </c>
      <c r="B1220" t="s">
        <v>593</v>
      </c>
      <c r="C1220" t="s">
        <v>603</v>
      </c>
      <c r="D1220">
        <v>4</v>
      </c>
      <c r="E1220" t="s">
        <v>768</v>
      </c>
      <c r="F1220" t="s">
        <v>683</v>
      </c>
      <c r="G1220" t="s">
        <v>660</v>
      </c>
      <c r="H1220">
        <v>7.5</v>
      </c>
      <c r="I1220">
        <v>10.200000000000001</v>
      </c>
      <c r="J1220">
        <v>12</v>
      </c>
      <c r="K1220">
        <v>9.75</v>
      </c>
    </row>
    <row r="1221" spans="1:11" x14ac:dyDescent="0.25">
      <c r="A1221">
        <v>10</v>
      </c>
      <c r="B1221" t="s">
        <v>593</v>
      </c>
      <c r="C1221" t="s">
        <v>603</v>
      </c>
      <c r="D1221">
        <v>4</v>
      </c>
      <c r="E1221" t="s">
        <v>768</v>
      </c>
      <c r="F1221" t="s">
        <v>686</v>
      </c>
      <c r="G1221" t="s">
        <v>660</v>
      </c>
      <c r="H1221">
        <v>2</v>
      </c>
      <c r="I1221">
        <v>45.800000000000004</v>
      </c>
      <c r="J1221">
        <v>75</v>
      </c>
      <c r="K1221">
        <v>38.5</v>
      </c>
    </row>
    <row r="1222" spans="1:11" x14ac:dyDescent="0.25">
      <c r="A1222">
        <v>10</v>
      </c>
      <c r="B1222" t="s">
        <v>593</v>
      </c>
      <c r="C1222" t="s">
        <v>603</v>
      </c>
      <c r="D1222">
        <v>4</v>
      </c>
      <c r="E1222" t="s">
        <v>768</v>
      </c>
      <c r="F1222" t="s">
        <v>717</v>
      </c>
      <c r="G1222" t="s">
        <v>660</v>
      </c>
      <c r="H1222">
        <v>2</v>
      </c>
      <c r="I1222">
        <v>2.3000000000000003</v>
      </c>
      <c r="J1222">
        <v>2.5</v>
      </c>
      <c r="K1222">
        <v>2.25</v>
      </c>
    </row>
    <row r="1223" spans="1:11" x14ac:dyDescent="0.25">
      <c r="A1223">
        <v>10</v>
      </c>
      <c r="B1223" t="s">
        <v>593</v>
      </c>
      <c r="C1223" t="s">
        <v>603</v>
      </c>
      <c r="D1223">
        <v>4</v>
      </c>
      <c r="E1223" t="s">
        <v>768</v>
      </c>
      <c r="F1223" t="s">
        <v>687</v>
      </c>
      <c r="G1223" t="s">
        <v>660</v>
      </c>
      <c r="H1223">
        <v>2.5</v>
      </c>
      <c r="I1223">
        <v>3.3999999999999995</v>
      </c>
      <c r="J1223">
        <v>4</v>
      </c>
      <c r="K1223">
        <v>3.25</v>
      </c>
    </row>
    <row r="1224" spans="1:11" x14ac:dyDescent="0.25">
      <c r="A1224">
        <v>10</v>
      </c>
      <c r="B1224" t="s">
        <v>593</v>
      </c>
      <c r="C1224" t="s">
        <v>604</v>
      </c>
      <c r="D1224">
        <v>6</v>
      </c>
      <c r="E1224" t="s">
        <v>768</v>
      </c>
      <c r="F1224" t="s">
        <v>718</v>
      </c>
      <c r="G1224" t="s">
        <v>719</v>
      </c>
      <c r="H1224">
        <v>56.84</v>
      </c>
      <c r="I1224">
        <v>3715.7659999999996</v>
      </c>
      <c r="J1224">
        <v>6155.05</v>
      </c>
      <c r="K1224">
        <v>1427.6531111111112</v>
      </c>
    </row>
    <row r="1225" spans="1:11" x14ac:dyDescent="0.25">
      <c r="A1225">
        <v>10</v>
      </c>
      <c r="B1225" t="s">
        <v>593</v>
      </c>
      <c r="C1225" t="s">
        <v>604</v>
      </c>
      <c r="D1225">
        <v>6</v>
      </c>
      <c r="E1225" t="s">
        <v>765</v>
      </c>
      <c r="F1225" t="s">
        <v>720</v>
      </c>
      <c r="G1225" t="s">
        <v>719</v>
      </c>
      <c r="H1225">
        <v>0.33</v>
      </c>
      <c r="I1225">
        <v>76.77</v>
      </c>
      <c r="J1225">
        <v>127.73</v>
      </c>
      <c r="K1225">
        <v>29.89544444444444</v>
      </c>
    </row>
    <row r="1226" spans="1:11" x14ac:dyDescent="0.25">
      <c r="A1226">
        <v>10</v>
      </c>
      <c r="B1226" t="s">
        <v>593</v>
      </c>
      <c r="C1226" t="s">
        <v>604</v>
      </c>
      <c r="D1226">
        <v>6</v>
      </c>
      <c r="E1226" t="s">
        <v>768</v>
      </c>
      <c r="F1226" t="s">
        <v>805</v>
      </c>
      <c r="G1226" t="s">
        <v>719</v>
      </c>
      <c r="H1226">
        <v>0</v>
      </c>
      <c r="I1226">
        <v>124.65600000000001</v>
      </c>
      <c r="J1226">
        <v>207.76</v>
      </c>
      <c r="K1226">
        <v>22.539999999999996</v>
      </c>
    </row>
    <row r="1227" spans="1:11" x14ac:dyDescent="0.25">
      <c r="A1227">
        <v>10</v>
      </c>
      <c r="B1227" t="s">
        <v>593</v>
      </c>
      <c r="C1227" t="s">
        <v>604</v>
      </c>
      <c r="D1227">
        <v>6</v>
      </c>
      <c r="E1227" t="s">
        <v>768</v>
      </c>
      <c r="F1227" t="s">
        <v>721</v>
      </c>
      <c r="G1227" t="s">
        <v>719</v>
      </c>
      <c r="H1227">
        <v>0</v>
      </c>
      <c r="I1227">
        <v>22.344000000000001</v>
      </c>
      <c r="J1227">
        <v>37.24</v>
      </c>
      <c r="K1227">
        <v>8.4225555555555545</v>
      </c>
    </row>
    <row r="1228" spans="1:11" x14ac:dyDescent="0.25">
      <c r="A1228">
        <v>10</v>
      </c>
      <c r="B1228" t="s">
        <v>593</v>
      </c>
      <c r="C1228" t="s">
        <v>604</v>
      </c>
      <c r="D1228">
        <v>6</v>
      </c>
      <c r="E1228" t="s">
        <v>768</v>
      </c>
      <c r="F1228" t="s">
        <v>722</v>
      </c>
      <c r="G1228" t="s">
        <v>719</v>
      </c>
      <c r="H1228">
        <v>0</v>
      </c>
      <c r="I1228">
        <v>40.572000000000003</v>
      </c>
      <c r="J1228">
        <v>67.62</v>
      </c>
      <c r="K1228">
        <v>10.725555555555552</v>
      </c>
    </row>
    <row r="1229" spans="1:11" x14ac:dyDescent="0.25">
      <c r="A1229">
        <v>10</v>
      </c>
      <c r="B1229" t="s">
        <v>593</v>
      </c>
      <c r="C1229" t="s">
        <v>604</v>
      </c>
      <c r="D1229">
        <v>6</v>
      </c>
      <c r="E1229" t="s">
        <v>765</v>
      </c>
      <c r="F1229" t="s">
        <v>723</v>
      </c>
      <c r="G1229" t="s">
        <v>719</v>
      </c>
      <c r="H1229">
        <v>0</v>
      </c>
      <c r="I1229">
        <v>83.885999999999996</v>
      </c>
      <c r="J1229">
        <v>139.81</v>
      </c>
      <c r="K1229">
        <v>11.569444444444446</v>
      </c>
    </row>
    <row r="1230" spans="1:11" x14ac:dyDescent="0.25">
      <c r="A1230">
        <v>10</v>
      </c>
      <c r="B1230" t="s">
        <v>593</v>
      </c>
      <c r="C1230" t="s">
        <v>604</v>
      </c>
      <c r="D1230">
        <v>6</v>
      </c>
      <c r="E1230" t="s">
        <v>768</v>
      </c>
      <c r="F1230" t="s">
        <v>724</v>
      </c>
      <c r="G1230" t="s">
        <v>719</v>
      </c>
      <c r="H1230">
        <v>0</v>
      </c>
      <c r="I1230">
        <v>6.8580000000000005</v>
      </c>
      <c r="J1230">
        <v>11.43</v>
      </c>
      <c r="K1230">
        <v>1.3719999999999997</v>
      </c>
    </row>
    <row r="1231" spans="1:11" x14ac:dyDescent="0.25">
      <c r="A1231">
        <v>10</v>
      </c>
      <c r="B1231" t="s">
        <v>593</v>
      </c>
      <c r="C1231" t="s">
        <v>604</v>
      </c>
      <c r="D1231">
        <v>6</v>
      </c>
      <c r="E1231" t="s">
        <v>768</v>
      </c>
      <c r="F1231" t="s">
        <v>725</v>
      </c>
      <c r="G1231" t="s">
        <v>719</v>
      </c>
      <c r="H1231">
        <v>0</v>
      </c>
      <c r="I1231">
        <v>5.6820000000000004</v>
      </c>
      <c r="J1231">
        <v>9.4700000000000006</v>
      </c>
      <c r="K1231">
        <v>1.4318888888888888</v>
      </c>
    </row>
    <row r="1232" spans="1:11" x14ac:dyDescent="0.25">
      <c r="A1232">
        <v>10</v>
      </c>
      <c r="B1232" t="s">
        <v>593</v>
      </c>
      <c r="C1232" t="s">
        <v>604</v>
      </c>
      <c r="D1232">
        <v>6</v>
      </c>
      <c r="E1232" t="s">
        <v>768</v>
      </c>
      <c r="F1232" t="s">
        <v>726</v>
      </c>
      <c r="G1232" t="s">
        <v>719</v>
      </c>
      <c r="H1232">
        <v>0</v>
      </c>
      <c r="I1232">
        <v>1.3740000000000001</v>
      </c>
      <c r="J1232">
        <v>2.29</v>
      </c>
      <c r="K1232">
        <v>0.33755555555555555</v>
      </c>
    </row>
    <row r="1233" spans="1:11" x14ac:dyDescent="0.25">
      <c r="A1233">
        <v>10</v>
      </c>
      <c r="B1233" t="s">
        <v>593</v>
      </c>
      <c r="C1233" t="s">
        <v>604</v>
      </c>
      <c r="D1233">
        <v>6</v>
      </c>
      <c r="E1233" t="s">
        <v>798</v>
      </c>
      <c r="F1233" t="s">
        <v>727</v>
      </c>
      <c r="G1233" t="s">
        <v>719</v>
      </c>
      <c r="H1233">
        <v>0</v>
      </c>
      <c r="I1233">
        <v>1.5660000000000001</v>
      </c>
      <c r="J1233">
        <v>2.61</v>
      </c>
      <c r="K1233">
        <v>0.61522222222222223</v>
      </c>
    </row>
    <row r="1234" spans="1:11" x14ac:dyDescent="0.25">
      <c r="A1234">
        <v>10</v>
      </c>
      <c r="B1234" t="s">
        <v>593</v>
      </c>
      <c r="C1234" t="s">
        <v>604</v>
      </c>
      <c r="D1234">
        <v>6</v>
      </c>
      <c r="E1234" t="s">
        <v>768</v>
      </c>
      <c r="F1234" t="s">
        <v>728</v>
      </c>
      <c r="G1234" t="s">
        <v>719</v>
      </c>
      <c r="H1234">
        <v>0</v>
      </c>
      <c r="I1234">
        <v>0.39</v>
      </c>
      <c r="J1234">
        <v>0.65</v>
      </c>
      <c r="K1234">
        <v>3.2666666666666663E-2</v>
      </c>
    </row>
    <row r="1235" spans="1:11" x14ac:dyDescent="0.25">
      <c r="A1235">
        <v>10</v>
      </c>
      <c r="B1235" t="s">
        <v>593</v>
      </c>
      <c r="C1235" t="s">
        <v>604</v>
      </c>
      <c r="D1235">
        <v>6</v>
      </c>
      <c r="E1235" t="s">
        <v>768</v>
      </c>
      <c r="F1235" t="s">
        <v>729</v>
      </c>
      <c r="G1235" t="s">
        <v>719</v>
      </c>
      <c r="H1235">
        <v>0</v>
      </c>
      <c r="I1235">
        <v>0.19800000000000001</v>
      </c>
      <c r="J1235">
        <v>0.33</v>
      </c>
      <c r="K1235">
        <v>2.1777777777777778E-2</v>
      </c>
    </row>
    <row r="1236" spans="1:11" x14ac:dyDescent="0.25">
      <c r="A1236">
        <v>10</v>
      </c>
      <c r="B1236" t="s">
        <v>593</v>
      </c>
      <c r="C1236" t="s">
        <v>604</v>
      </c>
      <c r="D1236">
        <v>6</v>
      </c>
      <c r="E1236" t="s">
        <v>768</v>
      </c>
      <c r="F1236" t="s">
        <v>730</v>
      </c>
      <c r="G1236" t="s">
        <v>719</v>
      </c>
      <c r="H1236">
        <v>0</v>
      </c>
      <c r="I1236">
        <v>0.19800000000000001</v>
      </c>
      <c r="J1236">
        <v>0.33</v>
      </c>
      <c r="K1236">
        <v>2.1777777777777778E-2</v>
      </c>
    </row>
    <row r="1237" spans="1:11" x14ac:dyDescent="0.25">
      <c r="A1237">
        <v>10</v>
      </c>
      <c r="B1237" t="s">
        <v>593</v>
      </c>
      <c r="C1237" t="s">
        <v>604</v>
      </c>
      <c r="D1237">
        <v>6</v>
      </c>
      <c r="E1237" t="s">
        <v>768</v>
      </c>
      <c r="F1237" t="s">
        <v>731</v>
      </c>
      <c r="G1237" t="s">
        <v>719</v>
      </c>
      <c r="H1237">
        <v>0</v>
      </c>
      <c r="I1237">
        <v>0.19800000000000001</v>
      </c>
      <c r="J1237">
        <v>0.33</v>
      </c>
      <c r="K1237">
        <v>2.1777777777777778E-2</v>
      </c>
    </row>
    <row r="1238" spans="1:11" x14ac:dyDescent="0.25">
      <c r="A1238">
        <v>10</v>
      </c>
      <c r="B1238" t="s">
        <v>593</v>
      </c>
      <c r="C1238" t="s">
        <v>604</v>
      </c>
      <c r="D1238">
        <v>6</v>
      </c>
      <c r="E1238" t="s">
        <v>768</v>
      </c>
      <c r="F1238" t="s">
        <v>732</v>
      </c>
      <c r="G1238" t="s">
        <v>719</v>
      </c>
      <c r="H1238">
        <v>0</v>
      </c>
      <c r="I1238">
        <v>0.58800000000000008</v>
      </c>
      <c r="J1238">
        <v>0.98</v>
      </c>
      <c r="K1238">
        <v>3.2666666666666663E-2</v>
      </c>
    </row>
    <row r="1239" spans="1:11" x14ac:dyDescent="0.25">
      <c r="A1239">
        <v>10</v>
      </c>
      <c r="B1239" t="s">
        <v>593</v>
      </c>
      <c r="C1239" t="s">
        <v>604</v>
      </c>
      <c r="D1239">
        <v>6</v>
      </c>
      <c r="E1239" t="s">
        <v>768</v>
      </c>
      <c r="F1239" t="s">
        <v>733</v>
      </c>
      <c r="G1239" t="s">
        <v>719</v>
      </c>
      <c r="H1239">
        <v>0</v>
      </c>
      <c r="I1239">
        <v>0.39</v>
      </c>
      <c r="J1239">
        <v>0.65</v>
      </c>
      <c r="K1239">
        <v>3.2666666666666663E-2</v>
      </c>
    </row>
    <row r="1240" spans="1:11" x14ac:dyDescent="0.25">
      <c r="A1240">
        <v>10</v>
      </c>
      <c r="B1240" t="s">
        <v>593</v>
      </c>
      <c r="C1240" t="s">
        <v>604</v>
      </c>
      <c r="D1240">
        <v>6</v>
      </c>
      <c r="E1240" t="s">
        <v>768</v>
      </c>
      <c r="F1240" t="s">
        <v>734</v>
      </c>
      <c r="G1240" t="s">
        <v>719</v>
      </c>
      <c r="H1240">
        <v>0</v>
      </c>
      <c r="I1240">
        <v>0.29400000000000004</v>
      </c>
      <c r="J1240">
        <v>0.49</v>
      </c>
      <c r="K1240">
        <v>1.6333333333333332E-2</v>
      </c>
    </row>
    <row r="1241" spans="1:11" x14ac:dyDescent="0.25">
      <c r="A1241">
        <v>10</v>
      </c>
      <c r="B1241" t="s">
        <v>593</v>
      </c>
      <c r="C1241" t="s">
        <v>604</v>
      </c>
      <c r="D1241">
        <v>6</v>
      </c>
      <c r="E1241" t="s">
        <v>768</v>
      </c>
      <c r="F1241" t="s">
        <v>735</v>
      </c>
      <c r="G1241" t="s">
        <v>658</v>
      </c>
      <c r="H1241">
        <v>0</v>
      </c>
      <c r="I1241">
        <v>7.5600000000000005</v>
      </c>
      <c r="J1241">
        <v>12.6</v>
      </c>
      <c r="K1241">
        <v>0.41483870967741932</v>
      </c>
    </row>
    <row r="1242" spans="1:11" x14ac:dyDescent="0.25">
      <c r="A1242">
        <v>10</v>
      </c>
      <c r="B1242" t="s">
        <v>593</v>
      </c>
      <c r="C1242" t="s">
        <v>604</v>
      </c>
      <c r="D1242">
        <v>6</v>
      </c>
      <c r="E1242" t="s">
        <v>768</v>
      </c>
      <c r="F1242" t="s">
        <v>736</v>
      </c>
      <c r="G1242" t="s">
        <v>658</v>
      </c>
      <c r="H1242">
        <v>0</v>
      </c>
      <c r="I1242">
        <v>0.66000000000000014</v>
      </c>
      <c r="J1242">
        <v>1.1000000000000001</v>
      </c>
      <c r="K1242">
        <v>7.6451612903225816E-2</v>
      </c>
    </row>
    <row r="1243" spans="1:11" x14ac:dyDescent="0.25">
      <c r="A1243">
        <v>10</v>
      </c>
      <c r="B1243" t="s">
        <v>593</v>
      </c>
      <c r="C1243" t="s">
        <v>604</v>
      </c>
      <c r="D1243">
        <v>6</v>
      </c>
      <c r="E1243" t="s">
        <v>768</v>
      </c>
      <c r="F1243" t="s">
        <v>737</v>
      </c>
      <c r="G1243" t="s">
        <v>658</v>
      </c>
      <c r="H1243">
        <v>0</v>
      </c>
      <c r="I1243">
        <v>1.6500000000000001</v>
      </c>
      <c r="J1243">
        <v>2.75</v>
      </c>
      <c r="K1243">
        <v>0.13322580645161289</v>
      </c>
    </row>
    <row r="1244" spans="1:11" x14ac:dyDescent="0.25">
      <c r="A1244">
        <v>10</v>
      </c>
      <c r="B1244" t="s">
        <v>593</v>
      </c>
      <c r="C1244" t="s">
        <v>604</v>
      </c>
      <c r="D1244">
        <v>6</v>
      </c>
      <c r="E1244" t="s">
        <v>768</v>
      </c>
      <c r="F1244" t="s">
        <v>657</v>
      </c>
      <c r="G1244" t="s">
        <v>658</v>
      </c>
      <c r="H1244">
        <v>0</v>
      </c>
      <c r="I1244">
        <v>0.15600000000000003</v>
      </c>
      <c r="J1244">
        <v>0.26</v>
      </c>
      <c r="K1244">
        <v>1.2903225806451611E-2</v>
      </c>
    </row>
    <row r="1245" spans="1:11" x14ac:dyDescent="0.25">
      <c r="A1245">
        <v>10</v>
      </c>
      <c r="B1245" t="s">
        <v>593</v>
      </c>
      <c r="C1245" t="s">
        <v>603</v>
      </c>
      <c r="D1245">
        <v>4</v>
      </c>
      <c r="E1245" t="s">
        <v>768</v>
      </c>
      <c r="F1245" t="s">
        <v>736</v>
      </c>
      <c r="G1245" t="s">
        <v>658</v>
      </c>
      <c r="H1245">
        <v>4.59</v>
      </c>
      <c r="I1245">
        <v>29.285999999999998</v>
      </c>
      <c r="J1245">
        <v>45.75</v>
      </c>
      <c r="K1245">
        <v>19.023333333333333</v>
      </c>
    </row>
    <row r="1246" spans="1:11" x14ac:dyDescent="0.25">
      <c r="A1246">
        <v>10</v>
      </c>
      <c r="B1246" t="s">
        <v>593</v>
      </c>
      <c r="C1246" t="s">
        <v>607</v>
      </c>
      <c r="D1246">
        <v>10</v>
      </c>
      <c r="E1246" t="s">
        <v>768</v>
      </c>
      <c r="F1246" t="s">
        <v>736</v>
      </c>
      <c r="G1246" t="s">
        <v>658</v>
      </c>
      <c r="H1246">
        <v>0</v>
      </c>
      <c r="I1246">
        <v>27.450000000000003</v>
      </c>
      <c r="J1246">
        <v>45.75</v>
      </c>
      <c r="K1246">
        <v>6.0627272727272725</v>
      </c>
    </row>
    <row r="1247" spans="1:11" x14ac:dyDescent="0.25">
      <c r="A1247">
        <v>10</v>
      </c>
      <c r="B1247" t="s">
        <v>593</v>
      </c>
      <c r="C1247" t="s">
        <v>607</v>
      </c>
      <c r="D1247">
        <v>10</v>
      </c>
      <c r="E1247" t="s">
        <v>768</v>
      </c>
      <c r="F1247" t="s">
        <v>737</v>
      </c>
      <c r="G1247" t="s">
        <v>658</v>
      </c>
      <c r="H1247">
        <v>0</v>
      </c>
      <c r="I1247">
        <v>3.5400000000000005</v>
      </c>
      <c r="J1247">
        <v>5.9</v>
      </c>
      <c r="K1247">
        <v>1.4854545454545454</v>
      </c>
    </row>
    <row r="1248" spans="1:11" x14ac:dyDescent="0.25">
      <c r="A1248">
        <v>10</v>
      </c>
      <c r="B1248" t="s">
        <v>593</v>
      </c>
      <c r="C1248" t="s">
        <v>607</v>
      </c>
      <c r="D1248">
        <v>10</v>
      </c>
      <c r="E1248" t="s">
        <v>768</v>
      </c>
      <c r="F1248" t="s">
        <v>657</v>
      </c>
      <c r="G1248" t="s">
        <v>658</v>
      </c>
      <c r="H1248">
        <v>0</v>
      </c>
      <c r="I1248">
        <v>0.89999999999999991</v>
      </c>
      <c r="J1248">
        <v>1.5</v>
      </c>
      <c r="K1248">
        <v>0.17454545454545453</v>
      </c>
    </row>
    <row r="1249" spans="1:11" x14ac:dyDescent="0.25">
      <c r="A1249">
        <v>10</v>
      </c>
      <c r="B1249" t="s">
        <v>593</v>
      </c>
      <c r="C1249" t="s">
        <v>606</v>
      </c>
      <c r="D1249">
        <v>9</v>
      </c>
      <c r="E1249" t="s">
        <v>768</v>
      </c>
      <c r="F1249" t="s">
        <v>736</v>
      </c>
      <c r="G1249" t="s">
        <v>658</v>
      </c>
      <c r="H1249">
        <v>0</v>
      </c>
      <c r="I1249">
        <v>1.4820000000000002</v>
      </c>
      <c r="J1249">
        <v>2.4700000000000002</v>
      </c>
      <c r="K1249">
        <v>0.22454545454545458</v>
      </c>
    </row>
    <row r="1250" spans="1:11" x14ac:dyDescent="0.25">
      <c r="A1250">
        <v>10</v>
      </c>
      <c r="B1250" t="s">
        <v>593</v>
      </c>
      <c r="C1250" t="s">
        <v>606</v>
      </c>
      <c r="D1250">
        <v>9</v>
      </c>
      <c r="E1250" t="s">
        <v>768</v>
      </c>
      <c r="F1250" t="s">
        <v>657</v>
      </c>
      <c r="G1250" t="s">
        <v>658</v>
      </c>
      <c r="H1250">
        <v>0</v>
      </c>
      <c r="I1250">
        <v>0.55200000000000005</v>
      </c>
      <c r="J1250">
        <v>0.92</v>
      </c>
      <c r="K1250">
        <v>0.18363636363636368</v>
      </c>
    </row>
    <row r="1251" spans="1:11" hidden="1" x14ac:dyDescent="0.25">
      <c r="A1251">
        <v>10</v>
      </c>
      <c r="B1251" t="s">
        <v>593</v>
      </c>
      <c r="C1251" t="s">
        <v>604</v>
      </c>
      <c r="D1251">
        <v>6</v>
      </c>
      <c r="E1251" t="s">
        <v>757</v>
      </c>
      <c r="F1251" t="s">
        <v>738</v>
      </c>
      <c r="G1251" t="s">
        <v>739</v>
      </c>
      <c r="H1251">
        <v>0.28999999999999998</v>
      </c>
      <c r="I1251">
        <v>1.706</v>
      </c>
      <c r="J1251">
        <v>2.65</v>
      </c>
      <c r="K1251">
        <v>1.0526843762344351</v>
      </c>
    </row>
    <row r="1252" spans="1:11" hidden="1" x14ac:dyDescent="0.25">
      <c r="A1252">
        <v>10</v>
      </c>
      <c r="B1252" t="s">
        <v>593</v>
      </c>
      <c r="C1252" t="s">
        <v>604</v>
      </c>
      <c r="D1252">
        <v>6</v>
      </c>
      <c r="E1252" t="s">
        <v>757</v>
      </c>
      <c r="F1252" t="s">
        <v>740</v>
      </c>
      <c r="G1252" t="s">
        <v>739</v>
      </c>
      <c r="H1252">
        <v>0.98</v>
      </c>
      <c r="I1252">
        <v>0.69800000000000006</v>
      </c>
      <c r="J1252">
        <v>0.51</v>
      </c>
      <c r="K1252">
        <v>0.24459399227277884</v>
      </c>
    </row>
    <row r="1253" spans="1:11" hidden="1" x14ac:dyDescent="0.25">
      <c r="A1253">
        <v>10</v>
      </c>
      <c r="B1253" t="s">
        <v>593</v>
      </c>
      <c r="C1253" t="s">
        <v>604</v>
      </c>
      <c r="D1253">
        <v>6</v>
      </c>
      <c r="E1253" t="s">
        <v>757</v>
      </c>
      <c r="F1253" t="s">
        <v>741</v>
      </c>
      <c r="G1253" t="s">
        <v>739</v>
      </c>
      <c r="H1253">
        <v>0.01</v>
      </c>
      <c r="I1253">
        <v>0.10600000000000001</v>
      </c>
      <c r="J1253">
        <v>0.17</v>
      </c>
      <c r="K1253">
        <v>5.5393577566856374E-2</v>
      </c>
    </row>
    <row r="1254" spans="1:11" hidden="1" x14ac:dyDescent="0.25">
      <c r="A1254">
        <v>10</v>
      </c>
      <c r="B1254" t="s">
        <v>593</v>
      </c>
      <c r="C1254" t="s">
        <v>604</v>
      </c>
      <c r="D1254">
        <v>6</v>
      </c>
      <c r="E1254" t="s">
        <v>757</v>
      </c>
      <c r="F1254" t="s">
        <v>742</v>
      </c>
      <c r="G1254" t="s">
        <v>739</v>
      </c>
      <c r="H1254">
        <v>0.19</v>
      </c>
      <c r="I1254">
        <v>0.99399999999999999</v>
      </c>
      <c r="J1254">
        <v>1.53</v>
      </c>
      <c r="K1254">
        <v>0.65519812443912717</v>
      </c>
    </row>
    <row r="1255" spans="1:11" hidden="1" x14ac:dyDescent="0.25">
      <c r="A1255">
        <v>10</v>
      </c>
      <c r="B1255" t="s">
        <v>593</v>
      </c>
      <c r="C1255" t="s">
        <v>604</v>
      </c>
      <c r="D1255">
        <v>6</v>
      </c>
      <c r="E1255" t="s">
        <v>757</v>
      </c>
      <c r="F1255" t="s">
        <v>743</v>
      </c>
      <c r="G1255" t="s">
        <v>619</v>
      </c>
      <c r="H1255">
        <v>0.03</v>
      </c>
      <c r="I1255">
        <v>1.3919999999999999</v>
      </c>
      <c r="J1255">
        <v>2.2999999999999998</v>
      </c>
      <c r="K1255">
        <v>0.70727097153829743</v>
      </c>
    </row>
    <row r="1256" spans="1:11" hidden="1" x14ac:dyDescent="0.25">
      <c r="A1256">
        <v>10</v>
      </c>
      <c r="B1256" t="s">
        <v>593</v>
      </c>
      <c r="C1256" t="s">
        <v>604</v>
      </c>
      <c r="D1256">
        <v>6</v>
      </c>
      <c r="E1256" t="s">
        <v>757</v>
      </c>
      <c r="F1256" t="s">
        <v>744</v>
      </c>
      <c r="G1256" t="s">
        <v>619</v>
      </c>
      <c r="H1256">
        <v>0.51</v>
      </c>
      <c r="I1256">
        <v>11.327999999999999</v>
      </c>
      <c r="J1256">
        <v>18.54</v>
      </c>
      <c r="K1256">
        <v>5.3074095141476985</v>
      </c>
    </row>
    <row r="1257" spans="1:11" hidden="1" x14ac:dyDescent="0.25">
      <c r="A1257">
        <v>10</v>
      </c>
      <c r="B1257" t="s">
        <v>593</v>
      </c>
      <c r="C1257" t="s">
        <v>604</v>
      </c>
      <c r="D1257">
        <v>6</v>
      </c>
      <c r="E1257" t="s">
        <v>757</v>
      </c>
      <c r="F1257" t="s">
        <v>745</v>
      </c>
      <c r="G1257" t="s">
        <v>619</v>
      </c>
      <c r="H1257">
        <v>0.4</v>
      </c>
      <c r="I1257">
        <v>9.9039999999999981</v>
      </c>
      <c r="J1257">
        <v>16.239999999999998</v>
      </c>
      <c r="K1257">
        <v>4.6197951234373784</v>
      </c>
    </row>
  </sheetData>
  <autoFilter ref="A1:L1257">
    <filterColumn colId="4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9"/>
  <sheetViews>
    <sheetView tabSelected="1" topLeftCell="A788" workbookViewId="0">
      <selection activeCell="M2" sqref="M2:M809"/>
    </sheetView>
  </sheetViews>
  <sheetFormatPr defaultRowHeight="15" x14ac:dyDescent="0.25"/>
  <sheetData>
    <row r="1" spans="1:13" x14ac:dyDescent="0.25">
      <c r="A1" s="85" t="s">
        <v>0</v>
      </c>
      <c r="B1" s="85" t="s">
        <v>1</v>
      </c>
      <c r="C1" s="85" t="s">
        <v>2</v>
      </c>
      <c r="D1" s="85" t="s">
        <v>3</v>
      </c>
      <c r="E1" s="85" t="s">
        <v>750</v>
      </c>
      <c r="F1" s="85" t="s">
        <v>4</v>
      </c>
      <c r="G1" s="85" t="s">
        <v>5</v>
      </c>
      <c r="H1" s="85" t="s">
        <v>820</v>
      </c>
      <c r="I1" s="85" t="s">
        <v>747</v>
      </c>
      <c r="J1" s="85" t="s">
        <v>749</v>
      </c>
      <c r="K1" s="85" t="s">
        <v>748</v>
      </c>
      <c r="L1" s="85"/>
    </row>
    <row r="2" spans="1:13" x14ac:dyDescent="0.25">
      <c r="A2">
        <v>1</v>
      </c>
      <c r="B2" t="s">
        <v>6</v>
      </c>
      <c r="C2" t="s">
        <v>7</v>
      </c>
      <c r="D2">
        <v>1</v>
      </c>
      <c r="E2" t="s">
        <v>8</v>
      </c>
      <c r="F2" t="s">
        <v>9</v>
      </c>
      <c r="G2" t="s">
        <v>10</v>
      </c>
      <c r="H2">
        <v>0</v>
      </c>
      <c r="I2">
        <v>460000</v>
      </c>
      <c r="J2">
        <v>3230000</v>
      </c>
      <c r="K2">
        <v>660000</v>
      </c>
      <c r="M2" t="str">
        <f>A2&amp;"."&amp;RIGHT("0"&amp;D2,2)&amp;" "&amp;C2</f>
        <v>1.01 norwegian BARENTS SEA - LOFOTEN</v>
      </c>
    </row>
    <row r="3" spans="1:13" x14ac:dyDescent="0.25">
      <c r="A3">
        <v>1</v>
      </c>
      <c r="B3" t="s">
        <v>6</v>
      </c>
      <c r="C3" t="s">
        <v>7</v>
      </c>
      <c r="D3">
        <v>1</v>
      </c>
      <c r="E3" t="s">
        <v>8</v>
      </c>
      <c r="F3" t="s">
        <v>11</v>
      </c>
      <c r="G3" t="s">
        <v>12</v>
      </c>
      <c r="H3">
        <v>0</v>
      </c>
      <c r="I3">
        <v>54</v>
      </c>
      <c r="J3">
        <v>1315</v>
      </c>
      <c r="K3">
        <v>328</v>
      </c>
      <c r="M3" t="str">
        <f t="shared" ref="M3:M66" si="0">A3&amp;"."&amp;RIGHT("0"&amp;D3,2)&amp;" "&amp;C3</f>
        <v>1.01 norwegian BARENTS SEA - LOFOTEN</v>
      </c>
    </row>
    <row r="4" spans="1:13" x14ac:dyDescent="0.25">
      <c r="A4">
        <v>1</v>
      </c>
      <c r="B4" t="s">
        <v>6</v>
      </c>
      <c r="C4" t="s">
        <v>7</v>
      </c>
      <c r="D4">
        <v>1</v>
      </c>
      <c r="E4" t="s">
        <v>8</v>
      </c>
      <c r="F4" t="s">
        <v>13</v>
      </c>
      <c r="G4" t="s">
        <v>10</v>
      </c>
      <c r="H4">
        <v>0</v>
      </c>
      <c r="I4">
        <v>80000</v>
      </c>
      <c r="J4">
        <v>607000</v>
      </c>
      <c r="K4">
        <v>195000</v>
      </c>
      <c r="M4" t="str">
        <f t="shared" si="0"/>
        <v>1.01 norwegian BARENTS SEA - LOFOTEN</v>
      </c>
    </row>
    <row r="5" spans="1:13" x14ac:dyDescent="0.25">
      <c r="A5">
        <v>1</v>
      </c>
      <c r="B5" t="s">
        <v>6</v>
      </c>
      <c r="C5" t="s">
        <v>14</v>
      </c>
      <c r="D5">
        <v>3</v>
      </c>
      <c r="E5" t="s">
        <v>8</v>
      </c>
      <c r="F5" t="s">
        <v>15</v>
      </c>
      <c r="H5">
        <v>0</v>
      </c>
      <c r="I5">
        <v>60000</v>
      </c>
      <c r="J5">
        <v>90000</v>
      </c>
      <c r="K5">
        <v>19000</v>
      </c>
      <c r="M5" t="str">
        <f t="shared" si="0"/>
        <v>1.03 Fjords &amp; Coast (ice-free zone)</v>
      </c>
    </row>
    <row r="6" spans="1:13" x14ac:dyDescent="0.25">
      <c r="A6">
        <v>1</v>
      </c>
      <c r="B6" t="s">
        <v>6</v>
      </c>
      <c r="C6" t="s">
        <v>7</v>
      </c>
      <c r="D6">
        <v>1</v>
      </c>
      <c r="E6" t="s">
        <v>8</v>
      </c>
      <c r="F6" t="s">
        <v>16</v>
      </c>
      <c r="G6" t="s">
        <v>10</v>
      </c>
      <c r="H6">
        <v>0</v>
      </c>
      <c r="I6">
        <v>200000</v>
      </c>
      <c r="J6">
        <v>5805000</v>
      </c>
      <c r="K6">
        <v>1297000</v>
      </c>
      <c r="M6" t="str">
        <f t="shared" si="0"/>
        <v>1.01 norwegian BARENTS SEA - LOFOTEN</v>
      </c>
    </row>
    <row r="7" spans="1:13" x14ac:dyDescent="0.25">
      <c r="A7">
        <v>1</v>
      </c>
      <c r="B7" t="s">
        <v>6</v>
      </c>
      <c r="C7" t="s">
        <v>7</v>
      </c>
      <c r="D7">
        <v>1</v>
      </c>
      <c r="E7" t="s">
        <v>8</v>
      </c>
      <c r="F7" t="s">
        <v>17</v>
      </c>
      <c r="G7" t="s">
        <v>10</v>
      </c>
      <c r="H7">
        <v>0</v>
      </c>
      <c r="I7">
        <v>5000000</v>
      </c>
      <c r="J7">
        <v>11826000</v>
      </c>
      <c r="K7">
        <v>5709000</v>
      </c>
      <c r="M7" t="str">
        <f t="shared" si="0"/>
        <v>1.01 norwegian BARENTS SEA - LOFOTEN</v>
      </c>
    </row>
    <row r="8" spans="1:13" x14ac:dyDescent="0.25">
      <c r="A8">
        <v>1</v>
      </c>
      <c r="B8" t="s">
        <v>6</v>
      </c>
      <c r="C8" t="s">
        <v>7</v>
      </c>
      <c r="D8">
        <v>1</v>
      </c>
      <c r="E8" t="s">
        <v>8</v>
      </c>
      <c r="F8" t="s">
        <v>18</v>
      </c>
      <c r="G8" t="s">
        <v>10</v>
      </c>
      <c r="H8">
        <v>0</v>
      </c>
      <c r="I8">
        <v>2250000</v>
      </c>
      <c r="J8">
        <v>10783500</v>
      </c>
      <c r="K8">
        <v>5070000</v>
      </c>
      <c r="M8" t="str">
        <f t="shared" si="0"/>
        <v>1.01 norwegian BARENTS SEA - LOFOTEN</v>
      </c>
    </row>
    <row r="9" spans="1:13" x14ac:dyDescent="0.25">
      <c r="A9">
        <v>1</v>
      </c>
      <c r="B9" t="s">
        <v>6</v>
      </c>
      <c r="C9" t="s">
        <v>7</v>
      </c>
      <c r="D9">
        <v>1</v>
      </c>
      <c r="E9" t="s">
        <v>8</v>
      </c>
      <c r="F9" t="s">
        <v>19</v>
      </c>
      <c r="G9" t="s">
        <v>10</v>
      </c>
      <c r="H9">
        <v>0</v>
      </c>
      <c r="I9">
        <v>250000</v>
      </c>
      <c r="J9">
        <v>3000000</v>
      </c>
      <c r="K9">
        <v>1500000</v>
      </c>
      <c r="M9" t="str">
        <f t="shared" si="0"/>
        <v>1.01 norwegian BARENTS SEA - LOFOTEN</v>
      </c>
    </row>
    <row r="10" spans="1:13" x14ac:dyDescent="0.25">
      <c r="A10">
        <v>1</v>
      </c>
      <c r="B10" t="s">
        <v>6</v>
      </c>
      <c r="C10" t="s">
        <v>7</v>
      </c>
      <c r="D10">
        <v>1</v>
      </c>
      <c r="E10" t="s">
        <v>8</v>
      </c>
      <c r="F10" t="s">
        <v>21</v>
      </c>
      <c r="G10" t="s">
        <v>22</v>
      </c>
      <c r="H10">
        <v>0</v>
      </c>
      <c r="I10">
        <v>71000</v>
      </c>
      <c r="J10">
        <v>168000</v>
      </c>
      <c r="K10">
        <v>80000</v>
      </c>
      <c r="M10" t="str">
        <f t="shared" si="0"/>
        <v>1.01 norwegian BARENTS SEA - LOFOTEN</v>
      </c>
    </row>
    <row r="11" spans="1:13" x14ac:dyDescent="0.25">
      <c r="A11">
        <v>1</v>
      </c>
      <c r="B11" t="s">
        <v>6</v>
      </c>
      <c r="C11" t="s">
        <v>7</v>
      </c>
      <c r="D11">
        <v>1</v>
      </c>
      <c r="E11" t="s">
        <v>8</v>
      </c>
      <c r="F11" t="s">
        <v>23</v>
      </c>
      <c r="G11" t="s">
        <v>22</v>
      </c>
      <c r="H11">
        <v>0</v>
      </c>
      <c r="I11">
        <v>690000</v>
      </c>
      <c r="J11">
        <v>3900000</v>
      </c>
      <c r="K11">
        <v>1916000</v>
      </c>
      <c r="M11" t="str">
        <f t="shared" si="0"/>
        <v>1.01 norwegian BARENTS SEA - LOFOTEN</v>
      </c>
    </row>
    <row r="12" spans="1:13" x14ac:dyDescent="0.25">
      <c r="A12">
        <v>1</v>
      </c>
      <c r="B12" t="s">
        <v>6</v>
      </c>
      <c r="C12" t="s">
        <v>7</v>
      </c>
      <c r="D12">
        <v>1</v>
      </c>
      <c r="E12" t="s">
        <v>20</v>
      </c>
      <c r="F12" t="s">
        <v>24</v>
      </c>
      <c r="G12" t="s">
        <v>25</v>
      </c>
      <c r="H12">
        <v>0</v>
      </c>
      <c r="I12">
        <v>75</v>
      </c>
      <c r="J12">
        <v>100</v>
      </c>
      <c r="K12">
        <v>75</v>
      </c>
      <c r="M12" t="str">
        <f t="shared" si="0"/>
        <v>1.01 norwegian BARENTS SEA - LOFOTEN</v>
      </c>
    </row>
    <row r="13" spans="1:13" x14ac:dyDescent="0.25">
      <c r="A13">
        <v>1</v>
      </c>
      <c r="B13" t="s">
        <v>6</v>
      </c>
      <c r="C13" t="s">
        <v>26</v>
      </c>
      <c r="D13">
        <v>9</v>
      </c>
      <c r="E13" t="s">
        <v>20</v>
      </c>
      <c r="F13" t="s">
        <v>27</v>
      </c>
      <c r="G13" t="s">
        <v>25</v>
      </c>
      <c r="H13">
        <v>0</v>
      </c>
      <c r="I13">
        <v>75</v>
      </c>
      <c r="J13">
        <v>100</v>
      </c>
      <c r="K13">
        <v>45</v>
      </c>
      <c r="M13" t="str">
        <f t="shared" si="0"/>
        <v>1.09 seasonnal-ice zone</v>
      </c>
    </row>
    <row r="14" spans="1:13" x14ac:dyDescent="0.25">
      <c r="A14">
        <v>1</v>
      </c>
      <c r="B14" t="s">
        <v>6</v>
      </c>
      <c r="C14" t="s">
        <v>14</v>
      </c>
      <c r="D14">
        <v>3</v>
      </c>
      <c r="E14" t="s">
        <v>20</v>
      </c>
      <c r="F14" t="s">
        <v>28</v>
      </c>
      <c r="G14" t="s">
        <v>25</v>
      </c>
      <c r="H14">
        <v>0</v>
      </c>
      <c r="I14">
        <v>99</v>
      </c>
      <c r="J14">
        <v>100</v>
      </c>
      <c r="K14">
        <v>66</v>
      </c>
      <c r="M14" t="str">
        <f t="shared" si="0"/>
        <v>1.03 Fjords &amp; Coast (ice-free zone)</v>
      </c>
    </row>
    <row r="15" spans="1:13" x14ac:dyDescent="0.25">
      <c r="A15">
        <v>1</v>
      </c>
      <c r="B15" t="s">
        <v>6</v>
      </c>
      <c r="C15" t="s">
        <v>29</v>
      </c>
      <c r="D15">
        <v>10</v>
      </c>
      <c r="E15" t="s">
        <v>20</v>
      </c>
      <c r="F15" t="s">
        <v>28</v>
      </c>
      <c r="G15" t="s">
        <v>25</v>
      </c>
      <c r="H15">
        <v>0</v>
      </c>
      <c r="I15">
        <v>99</v>
      </c>
      <c r="J15">
        <v>100</v>
      </c>
      <c r="K15">
        <v>66</v>
      </c>
      <c r="M15" t="str">
        <f t="shared" si="0"/>
        <v>1.10 Fjord &amp; Coast (seasonnal-ice zone)</v>
      </c>
    </row>
    <row r="16" spans="1:13" x14ac:dyDescent="0.25">
      <c r="A16">
        <v>1</v>
      </c>
      <c r="B16" t="s">
        <v>6</v>
      </c>
      <c r="C16" t="s">
        <v>7</v>
      </c>
      <c r="D16">
        <v>1</v>
      </c>
      <c r="E16" t="s">
        <v>8</v>
      </c>
      <c r="F16" t="s">
        <v>30</v>
      </c>
      <c r="G16" t="s">
        <v>25</v>
      </c>
      <c r="H16">
        <v>0</v>
      </c>
      <c r="I16">
        <v>99</v>
      </c>
      <c r="J16">
        <v>100</v>
      </c>
      <c r="K16">
        <v>92.3</v>
      </c>
      <c r="M16" t="str">
        <f t="shared" si="0"/>
        <v>1.01 norwegian BARENTS SEA - LOFOTEN</v>
      </c>
    </row>
    <row r="17" spans="1:13" x14ac:dyDescent="0.25">
      <c r="A17">
        <v>1</v>
      </c>
      <c r="B17" t="s">
        <v>6</v>
      </c>
      <c r="C17" t="s">
        <v>7</v>
      </c>
      <c r="D17">
        <v>1</v>
      </c>
      <c r="E17" t="s">
        <v>31</v>
      </c>
      <c r="F17" t="s">
        <v>32</v>
      </c>
      <c r="G17" t="s">
        <v>25</v>
      </c>
      <c r="H17">
        <v>-100</v>
      </c>
      <c r="I17">
        <v>-20</v>
      </c>
      <c r="J17">
        <v>100</v>
      </c>
      <c r="K17">
        <v>-28</v>
      </c>
      <c r="M17" t="str">
        <f t="shared" si="0"/>
        <v>1.01 norwegian BARENTS SEA - LOFOTEN</v>
      </c>
    </row>
    <row r="18" spans="1:13" x14ac:dyDescent="0.25">
      <c r="A18">
        <v>1</v>
      </c>
      <c r="B18" t="s">
        <v>6</v>
      </c>
      <c r="C18" t="s">
        <v>7</v>
      </c>
      <c r="D18">
        <v>1</v>
      </c>
      <c r="E18" t="s">
        <v>31</v>
      </c>
      <c r="F18" t="s">
        <v>33</v>
      </c>
      <c r="H18">
        <v>0</v>
      </c>
      <c r="I18">
        <v>0.6</v>
      </c>
      <c r="J18">
        <v>1</v>
      </c>
      <c r="K18">
        <v>0.6</v>
      </c>
      <c r="M18" t="str">
        <f t="shared" si="0"/>
        <v>1.01 norwegian BARENTS SEA - LOFOTEN</v>
      </c>
    </row>
    <row r="19" spans="1:13" x14ac:dyDescent="0.25">
      <c r="A19">
        <v>1</v>
      </c>
      <c r="B19" t="s">
        <v>6</v>
      </c>
      <c r="C19" t="s">
        <v>7</v>
      </c>
      <c r="D19">
        <v>1</v>
      </c>
      <c r="E19" t="s">
        <v>31</v>
      </c>
      <c r="F19" t="s">
        <v>34</v>
      </c>
      <c r="G19" t="s">
        <v>25</v>
      </c>
      <c r="H19">
        <v>-100</v>
      </c>
      <c r="I19">
        <v>-20</v>
      </c>
      <c r="J19">
        <v>100</v>
      </c>
      <c r="K19">
        <v>-15</v>
      </c>
      <c r="M19" t="str">
        <f t="shared" si="0"/>
        <v>1.01 norwegian BARENTS SEA - LOFOTEN</v>
      </c>
    </row>
    <row r="20" spans="1:13" x14ac:dyDescent="0.25">
      <c r="A20">
        <v>1</v>
      </c>
      <c r="B20" t="s">
        <v>6</v>
      </c>
      <c r="C20" t="s">
        <v>7</v>
      </c>
      <c r="D20">
        <v>1</v>
      </c>
      <c r="E20" t="s">
        <v>31</v>
      </c>
      <c r="F20" t="s">
        <v>35</v>
      </c>
      <c r="G20" t="s">
        <v>25</v>
      </c>
      <c r="H20">
        <v>-100</v>
      </c>
      <c r="I20">
        <v>-20</v>
      </c>
      <c r="J20">
        <v>100</v>
      </c>
      <c r="K20">
        <v>-23</v>
      </c>
      <c r="M20" t="str">
        <f t="shared" si="0"/>
        <v>1.01 norwegian BARENTS SEA - LOFOTEN</v>
      </c>
    </row>
    <row r="21" spans="1:13" x14ac:dyDescent="0.25">
      <c r="A21">
        <v>1</v>
      </c>
      <c r="B21" t="s">
        <v>6</v>
      </c>
      <c r="C21" t="s">
        <v>36</v>
      </c>
      <c r="D21">
        <v>2</v>
      </c>
      <c r="E21" t="s">
        <v>31</v>
      </c>
      <c r="F21" t="s">
        <v>37</v>
      </c>
      <c r="G21" t="s">
        <v>38</v>
      </c>
      <c r="H21">
        <v>0</v>
      </c>
      <c r="I21">
        <v>0.5</v>
      </c>
      <c r="J21">
        <v>1</v>
      </c>
      <c r="K21">
        <v>0.42</v>
      </c>
      <c r="M21" t="str">
        <f t="shared" si="0"/>
        <v>1.02 ice-free zone</v>
      </c>
    </row>
    <row r="22" spans="1:13" x14ac:dyDescent="0.25">
      <c r="A22">
        <v>1</v>
      </c>
      <c r="B22" t="s">
        <v>6</v>
      </c>
      <c r="C22" t="s">
        <v>7</v>
      </c>
      <c r="D22">
        <v>1</v>
      </c>
      <c r="E22" t="s">
        <v>31</v>
      </c>
      <c r="F22" t="s">
        <v>39</v>
      </c>
      <c r="G22" t="s">
        <v>25</v>
      </c>
      <c r="H22">
        <v>-100</v>
      </c>
      <c r="I22">
        <v>-20</v>
      </c>
      <c r="J22">
        <v>100</v>
      </c>
      <c r="K22">
        <v>-15</v>
      </c>
      <c r="M22" t="str">
        <f t="shared" si="0"/>
        <v>1.01 norwegian BARENTS SEA - LOFOTEN</v>
      </c>
    </row>
    <row r="23" spans="1:13" x14ac:dyDescent="0.25">
      <c r="A23">
        <v>1</v>
      </c>
      <c r="B23" t="s">
        <v>6</v>
      </c>
      <c r="C23" t="s">
        <v>7</v>
      </c>
      <c r="D23">
        <v>1</v>
      </c>
      <c r="E23" t="s">
        <v>31</v>
      </c>
      <c r="F23" t="s">
        <v>40</v>
      </c>
      <c r="G23" t="s">
        <v>41</v>
      </c>
      <c r="H23">
        <v>0</v>
      </c>
      <c r="I23">
        <v>80</v>
      </c>
      <c r="J23">
        <v>130</v>
      </c>
      <c r="K23">
        <v>134</v>
      </c>
      <c r="M23" t="str">
        <f t="shared" si="0"/>
        <v>1.01 norwegian BARENTS SEA - LOFOTEN</v>
      </c>
    </row>
    <row r="24" spans="1:13" x14ac:dyDescent="0.25">
      <c r="A24">
        <v>1</v>
      </c>
      <c r="B24" t="s">
        <v>6</v>
      </c>
      <c r="C24" t="s">
        <v>7</v>
      </c>
      <c r="D24">
        <v>1</v>
      </c>
      <c r="E24" t="s">
        <v>31</v>
      </c>
      <c r="F24" t="s">
        <v>42</v>
      </c>
      <c r="G24" t="s">
        <v>41</v>
      </c>
      <c r="H24">
        <v>0</v>
      </c>
      <c r="I24">
        <v>80</v>
      </c>
      <c r="J24">
        <v>130</v>
      </c>
      <c r="K24">
        <v>74</v>
      </c>
      <c r="M24" t="str">
        <f t="shared" si="0"/>
        <v>1.01 norwegian BARENTS SEA - LOFOTEN</v>
      </c>
    </row>
    <row r="25" spans="1:13" x14ac:dyDescent="0.25">
      <c r="A25">
        <v>1</v>
      </c>
      <c r="B25" t="s">
        <v>6</v>
      </c>
      <c r="C25" t="s">
        <v>7</v>
      </c>
      <c r="D25">
        <v>1</v>
      </c>
      <c r="E25" t="s">
        <v>31</v>
      </c>
      <c r="F25" t="s">
        <v>43</v>
      </c>
      <c r="G25" t="s">
        <v>41</v>
      </c>
      <c r="H25">
        <v>0</v>
      </c>
      <c r="I25">
        <v>70</v>
      </c>
      <c r="J25">
        <v>130</v>
      </c>
      <c r="K25">
        <v>111</v>
      </c>
      <c r="M25" t="str">
        <f t="shared" si="0"/>
        <v>1.01 norwegian BARENTS SEA - LOFOTEN</v>
      </c>
    </row>
    <row r="26" spans="1:13" x14ac:dyDescent="0.25">
      <c r="A26">
        <v>1</v>
      </c>
      <c r="B26" t="s">
        <v>6</v>
      </c>
      <c r="C26" t="s">
        <v>7</v>
      </c>
      <c r="D26">
        <v>1</v>
      </c>
      <c r="E26" t="s">
        <v>31</v>
      </c>
      <c r="F26" t="s">
        <v>44</v>
      </c>
      <c r="G26" t="s">
        <v>41</v>
      </c>
      <c r="H26">
        <v>0</v>
      </c>
      <c r="I26">
        <v>80</v>
      </c>
      <c r="J26">
        <v>130</v>
      </c>
      <c r="K26">
        <v>105</v>
      </c>
      <c r="M26" t="str">
        <f t="shared" si="0"/>
        <v>1.01 norwegian BARENTS SEA - LOFOTEN</v>
      </c>
    </row>
    <row r="27" spans="1:13" x14ac:dyDescent="0.25">
      <c r="A27">
        <v>1</v>
      </c>
      <c r="B27" t="s">
        <v>6</v>
      </c>
      <c r="C27" t="s">
        <v>7</v>
      </c>
      <c r="D27">
        <v>1</v>
      </c>
      <c r="E27" t="s">
        <v>31</v>
      </c>
      <c r="F27" t="s">
        <v>45</v>
      </c>
      <c r="G27" t="s">
        <v>41</v>
      </c>
      <c r="H27">
        <v>0</v>
      </c>
      <c r="I27">
        <v>80</v>
      </c>
      <c r="J27">
        <v>130</v>
      </c>
      <c r="K27">
        <v>107</v>
      </c>
      <c r="M27" t="str">
        <f t="shared" si="0"/>
        <v>1.01 norwegian BARENTS SEA - LOFOTEN</v>
      </c>
    </row>
    <row r="28" spans="1:13" x14ac:dyDescent="0.25">
      <c r="A28">
        <v>1</v>
      </c>
      <c r="B28" t="s">
        <v>6</v>
      </c>
      <c r="C28" t="s">
        <v>7</v>
      </c>
      <c r="D28">
        <v>1</v>
      </c>
      <c r="E28" t="s">
        <v>31</v>
      </c>
      <c r="F28" t="s">
        <v>46</v>
      </c>
      <c r="G28" t="s">
        <v>41</v>
      </c>
      <c r="H28">
        <v>0</v>
      </c>
      <c r="I28">
        <v>80</v>
      </c>
      <c r="J28">
        <v>130</v>
      </c>
      <c r="K28">
        <v>110</v>
      </c>
      <c r="M28" t="str">
        <f t="shared" si="0"/>
        <v>1.01 norwegian BARENTS SEA - LOFOTEN</v>
      </c>
    </row>
    <row r="29" spans="1:13" x14ac:dyDescent="0.25">
      <c r="A29">
        <v>1</v>
      </c>
      <c r="B29" t="s">
        <v>6</v>
      </c>
      <c r="C29" t="s">
        <v>7</v>
      </c>
      <c r="D29">
        <v>1</v>
      </c>
      <c r="E29" t="s">
        <v>31</v>
      </c>
      <c r="F29" t="s">
        <v>47</v>
      </c>
      <c r="G29" t="s">
        <v>25</v>
      </c>
      <c r="H29">
        <v>0</v>
      </c>
      <c r="I29">
        <v>75</v>
      </c>
      <c r="J29">
        <v>100</v>
      </c>
      <c r="K29">
        <v>55</v>
      </c>
      <c r="M29" t="str">
        <f t="shared" si="0"/>
        <v>1.01 norwegian BARENTS SEA - LOFOTEN</v>
      </c>
    </row>
    <row r="30" spans="1:13" x14ac:dyDescent="0.25">
      <c r="A30">
        <v>1</v>
      </c>
      <c r="B30" t="s">
        <v>6</v>
      </c>
      <c r="C30" t="s">
        <v>7</v>
      </c>
      <c r="D30">
        <v>1</v>
      </c>
      <c r="E30" t="s">
        <v>31</v>
      </c>
      <c r="F30" t="s">
        <v>48</v>
      </c>
      <c r="G30" t="s">
        <v>25</v>
      </c>
      <c r="H30">
        <v>0</v>
      </c>
      <c r="I30">
        <v>75</v>
      </c>
      <c r="J30">
        <v>100</v>
      </c>
      <c r="K30">
        <v>65</v>
      </c>
      <c r="M30" t="str">
        <f t="shared" si="0"/>
        <v>1.01 norwegian BARENTS SEA - LOFOTEN</v>
      </c>
    </row>
    <row r="31" spans="1:13" x14ac:dyDescent="0.25">
      <c r="A31">
        <v>1</v>
      </c>
      <c r="B31" t="s">
        <v>6</v>
      </c>
      <c r="C31" t="s">
        <v>7</v>
      </c>
      <c r="D31">
        <v>1</v>
      </c>
      <c r="E31" t="s">
        <v>765</v>
      </c>
      <c r="F31" t="s">
        <v>54</v>
      </c>
      <c r="G31" t="s">
        <v>55</v>
      </c>
      <c r="H31">
        <v>100</v>
      </c>
      <c r="I31">
        <v>25</v>
      </c>
      <c r="J31">
        <v>0</v>
      </c>
      <c r="K31">
        <v>27</v>
      </c>
      <c r="M31" t="str">
        <f t="shared" si="0"/>
        <v>1.01 norwegian BARENTS SEA - LOFOTEN</v>
      </c>
    </row>
    <row r="32" spans="1:13" x14ac:dyDescent="0.25">
      <c r="A32">
        <v>1</v>
      </c>
      <c r="B32" t="s">
        <v>6</v>
      </c>
      <c r="C32" t="s">
        <v>7</v>
      </c>
      <c r="D32">
        <v>1</v>
      </c>
      <c r="E32" t="s">
        <v>765</v>
      </c>
      <c r="F32" t="s">
        <v>56</v>
      </c>
      <c r="G32" t="s">
        <v>55</v>
      </c>
      <c r="H32">
        <v>100</v>
      </c>
      <c r="I32">
        <v>25</v>
      </c>
      <c r="J32">
        <v>0</v>
      </c>
      <c r="K32">
        <v>17</v>
      </c>
      <c r="M32" t="str">
        <f t="shared" si="0"/>
        <v>1.01 norwegian BARENTS SEA - LOFOTEN</v>
      </c>
    </row>
    <row r="33" spans="1:13" x14ac:dyDescent="0.25">
      <c r="A33">
        <v>1</v>
      </c>
      <c r="B33" t="s">
        <v>6</v>
      </c>
      <c r="C33" t="s">
        <v>7</v>
      </c>
      <c r="D33">
        <v>1</v>
      </c>
      <c r="E33" t="s">
        <v>765</v>
      </c>
      <c r="F33" t="s">
        <v>57</v>
      </c>
      <c r="G33" t="s">
        <v>55</v>
      </c>
      <c r="H33">
        <v>100</v>
      </c>
      <c r="I33">
        <v>25</v>
      </c>
      <c r="J33">
        <v>0</v>
      </c>
      <c r="K33">
        <v>14</v>
      </c>
      <c r="M33" t="str">
        <f t="shared" si="0"/>
        <v>1.01 norwegian BARENTS SEA - LOFOTEN</v>
      </c>
    </row>
    <row r="34" spans="1:13" x14ac:dyDescent="0.25">
      <c r="A34">
        <v>1</v>
      </c>
      <c r="B34" t="s">
        <v>6</v>
      </c>
      <c r="C34" t="s">
        <v>7</v>
      </c>
      <c r="D34">
        <v>1</v>
      </c>
      <c r="E34" t="s">
        <v>765</v>
      </c>
      <c r="F34" t="s">
        <v>58</v>
      </c>
      <c r="G34" t="s">
        <v>59</v>
      </c>
      <c r="H34">
        <v>5</v>
      </c>
      <c r="I34">
        <v>2</v>
      </c>
      <c r="J34">
        <v>0</v>
      </c>
      <c r="K34">
        <v>0.2</v>
      </c>
      <c r="M34" t="str">
        <f t="shared" si="0"/>
        <v>1.01 norwegian BARENTS SEA - LOFOTEN</v>
      </c>
    </row>
    <row r="35" spans="1:13" x14ac:dyDescent="0.25">
      <c r="A35">
        <v>1</v>
      </c>
      <c r="B35" t="s">
        <v>6</v>
      </c>
      <c r="C35" t="s">
        <v>49</v>
      </c>
      <c r="D35">
        <v>6</v>
      </c>
      <c r="E35" t="s">
        <v>766</v>
      </c>
      <c r="F35" t="s">
        <v>61</v>
      </c>
      <c r="G35" t="s">
        <v>62</v>
      </c>
      <c r="H35">
        <v>0</v>
      </c>
      <c r="I35">
        <v>75</v>
      </c>
      <c r="J35">
        <v>100</v>
      </c>
      <c r="K35">
        <v>44</v>
      </c>
      <c r="M35" t="str">
        <f t="shared" si="0"/>
        <v>1.06 Nordland fjords</v>
      </c>
    </row>
    <row r="36" spans="1:13" x14ac:dyDescent="0.25">
      <c r="A36">
        <v>1</v>
      </c>
      <c r="B36" t="s">
        <v>6</v>
      </c>
      <c r="C36" t="s">
        <v>63</v>
      </c>
      <c r="D36">
        <v>5</v>
      </c>
      <c r="E36" t="s">
        <v>766</v>
      </c>
      <c r="F36" t="s">
        <v>61</v>
      </c>
      <c r="G36" t="s">
        <v>62</v>
      </c>
      <c r="H36">
        <v>0</v>
      </c>
      <c r="I36">
        <v>75</v>
      </c>
      <c r="J36">
        <v>100</v>
      </c>
      <c r="K36">
        <v>45</v>
      </c>
      <c r="M36" t="str">
        <f t="shared" si="0"/>
        <v>1.05 Troms fjords</v>
      </c>
    </row>
    <row r="37" spans="1:13" x14ac:dyDescent="0.25">
      <c r="A37">
        <v>1</v>
      </c>
      <c r="B37" t="s">
        <v>6</v>
      </c>
      <c r="C37" t="s">
        <v>64</v>
      </c>
      <c r="D37">
        <v>4</v>
      </c>
      <c r="E37" t="s">
        <v>766</v>
      </c>
      <c r="F37" t="s">
        <v>61</v>
      </c>
      <c r="G37" t="s">
        <v>62</v>
      </c>
      <c r="H37">
        <v>0</v>
      </c>
      <c r="I37">
        <v>75</v>
      </c>
      <c r="J37">
        <v>100</v>
      </c>
      <c r="K37">
        <v>46</v>
      </c>
      <c r="M37" t="str">
        <f t="shared" si="0"/>
        <v>1.04 Finnmark fjords</v>
      </c>
    </row>
    <row r="38" spans="1:13" x14ac:dyDescent="0.25">
      <c r="A38">
        <v>1</v>
      </c>
      <c r="B38" t="s">
        <v>6</v>
      </c>
      <c r="C38" t="s">
        <v>7</v>
      </c>
      <c r="D38">
        <v>1</v>
      </c>
      <c r="E38" t="s">
        <v>768</v>
      </c>
      <c r="F38" t="s">
        <v>66</v>
      </c>
      <c r="G38" t="s">
        <v>67</v>
      </c>
      <c r="H38">
        <v>0</v>
      </c>
      <c r="I38">
        <v>1</v>
      </c>
      <c r="J38">
        <v>2</v>
      </c>
      <c r="K38">
        <v>1.8</v>
      </c>
      <c r="M38" t="str">
        <f t="shared" si="0"/>
        <v>1.01 norwegian BARENTS SEA - LOFOTEN</v>
      </c>
    </row>
    <row r="39" spans="1:13" x14ac:dyDescent="0.25">
      <c r="A39">
        <v>1</v>
      </c>
      <c r="B39" t="s">
        <v>6</v>
      </c>
      <c r="C39" t="s">
        <v>64</v>
      </c>
      <c r="D39">
        <v>4</v>
      </c>
      <c r="E39" t="s">
        <v>768</v>
      </c>
      <c r="F39" t="s">
        <v>68</v>
      </c>
      <c r="G39" t="s">
        <v>69</v>
      </c>
      <c r="H39">
        <v>6</v>
      </c>
      <c r="I39">
        <v>2.8</v>
      </c>
      <c r="J39">
        <v>1</v>
      </c>
      <c r="K39">
        <v>2.1</v>
      </c>
      <c r="M39" t="str">
        <f t="shared" si="0"/>
        <v>1.04 Finnmark fjords</v>
      </c>
    </row>
    <row r="40" spans="1:13" x14ac:dyDescent="0.25">
      <c r="A40">
        <v>1</v>
      </c>
      <c r="B40" t="s">
        <v>6</v>
      </c>
      <c r="C40" t="s">
        <v>49</v>
      </c>
      <c r="D40">
        <v>6</v>
      </c>
      <c r="E40" t="s">
        <v>768</v>
      </c>
      <c r="F40" t="s">
        <v>68</v>
      </c>
      <c r="G40" t="s">
        <v>69</v>
      </c>
      <c r="H40">
        <v>6</v>
      </c>
      <c r="I40">
        <v>2.8</v>
      </c>
      <c r="J40">
        <v>1</v>
      </c>
      <c r="K40">
        <v>3.1</v>
      </c>
      <c r="M40" t="str">
        <f t="shared" si="0"/>
        <v>1.06 Nordland fjords</v>
      </c>
    </row>
    <row r="41" spans="1:13" x14ac:dyDescent="0.25">
      <c r="A41">
        <v>1</v>
      </c>
      <c r="B41" t="s">
        <v>6</v>
      </c>
      <c r="C41" t="s">
        <v>63</v>
      </c>
      <c r="D41">
        <v>5</v>
      </c>
      <c r="E41" t="s">
        <v>768</v>
      </c>
      <c r="F41" t="s">
        <v>68</v>
      </c>
      <c r="G41" t="s">
        <v>69</v>
      </c>
      <c r="H41">
        <v>6</v>
      </c>
      <c r="I41">
        <v>2.8</v>
      </c>
      <c r="J41">
        <v>1</v>
      </c>
      <c r="K41">
        <v>2.7</v>
      </c>
      <c r="M41" t="str">
        <f t="shared" si="0"/>
        <v>1.05 Troms fjords</v>
      </c>
    </row>
    <row r="42" spans="1:13" x14ac:dyDescent="0.25">
      <c r="A42">
        <v>1</v>
      </c>
      <c r="B42" t="s">
        <v>6</v>
      </c>
      <c r="C42" t="s">
        <v>49</v>
      </c>
      <c r="D42">
        <v>6</v>
      </c>
      <c r="E42" t="s">
        <v>768</v>
      </c>
      <c r="F42" t="s">
        <v>68</v>
      </c>
      <c r="G42" t="s">
        <v>69</v>
      </c>
      <c r="H42">
        <v>6</v>
      </c>
      <c r="I42">
        <v>2.7</v>
      </c>
      <c r="J42">
        <v>1</v>
      </c>
      <c r="K42">
        <v>2.1</v>
      </c>
      <c r="M42" t="str">
        <f t="shared" si="0"/>
        <v>1.06 Nordland fjords</v>
      </c>
    </row>
    <row r="43" spans="1:13" x14ac:dyDescent="0.25">
      <c r="A43">
        <v>1</v>
      </c>
      <c r="B43" t="s">
        <v>6</v>
      </c>
      <c r="C43" t="s">
        <v>63</v>
      </c>
      <c r="D43">
        <v>5</v>
      </c>
      <c r="E43" t="s">
        <v>768</v>
      </c>
      <c r="F43" t="s">
        <v>68</v>
      </c>
      <c r="G43" t="s">
        <v>69</v>
      </c>
      <c r="H43">
        <v>6</v>
      </c>
      <c r="I43">
        <v>2.7</v>
      </c>
      <c r="J43">
        <v>1</v>
      </c>
      <c r="K43">
        <v>1.6</v>
      </c>
      <c r="M43" t="str">
        <f t="shared" si="0"/>
        <v>1.05 Troms fjords</v>
      </c>
    </row>
    <row r="44" spans="1:13" x14ac:dyDescent="0.25">
      <c r="A44">
        <v>1</v>
      </c>
      <c r="B44" t="s">
        <v>6</v>
      </c>
      <c r="C44" t="s">
        <v>64</v>
      </c>
      <c r="D44">
        <v>4</v>
      </c>
      <c r="E44" t="s">
        <v>768</v>
      </c>
      <c r="F44" t="s">
        <v>68</v>
      </c>
      <c r="G44" t="s">
        <v>69</v>
      </c>
      <c r="H44">
        <v>6</v>
      </c>
      <c r="I44">
        <v>2.7</v>
      </c>
      <c r="J44">
        <v>1</v>
      </c>
      <c r="K44">
        <v>2</v>
      </c>
      <c r="M44" t="str">
        <f t="shared" si="0"/>
        <v>1.04 Finnmark fjords</v>
      </c>
    </row>
    <row r="45" spans="1:13" x14ac:dyDescent="0.25">
      <c r="A45">
        <v>1</v>
      </c>
      <c r="B45" t="s">
        <v>6</v>
      </c>
      <c r="C45" t="s">
        <v>70</v>
      </c>
      <c r="D45">
        <v>11</v>
      </c>
      <c r="E45" t="s">
        <v>768</v>
      </c>
      <c r="F45" t="s">
        <v>68</v>
      </c>
      <c r="G45" t="s">
        <v>69</v>
      </c>
      <c r="H45">
        <v>6</v>
      </c>
      <c r="I45">
        <v>3.9</v>
      </c>
      <c r="J45">
        <v>1</v>
      </c>
      <c r="K45">
        <v>2.8</v>
      </c>
      <c r="M45" t="str">
        <f t="shared" si="0"/>
        <v>1.11 Svalbard fjords</v>
      </c>
    </row>
    <row r="46" spans="1:13" x14ac:dyDescent="0.25">
      <c r="A46">
        <v>1</v>
      </c>
      <c r="B46" t="s">
        <v>6</v>
      </c>
      <c r="C46" t="s">
        <v>71</v>
      </c>
      <c r="D46">
        <v>8</v>
      </c>
      <c r="E46" t="s">
        <v>768</v>
      </c>
      <c r="F46" t="s">
        <v>68</v>
      </c>
      <c r="G46" t="s">
        <v>69</v>
      </c>
      <c r="H46">
        <v>6</v>
      </c>
      <c r="I46">
        <v>2</v>
      </c>
      <c r="J46">
        <v>1</v>
      </c>
      <c r="K46">
        <v>1.5</v>
      </c>
      <c r="M46" t="str">
        <f t="shared" si="0"/>
        <v>1.08 Offshore (ice-free zone)</v>
      </c>
    </row>
    <row r="47" spans="1:13" x14ac:dyDescent="0.25">
      <c r="A47">
        <v>1</v>
      </c>
      <c r="B47" t="s">
        <v>6</v>
      </c>
      <c r="C47" t="s">
        <v>29</v>
      </c>
      <c r="D47">
        <v>10</v>
      </c>
      <c r="E47" t="s">
        <v>768</v>
      </c>
      <c r="F47" t="s">
        <v>68</v>
      </c>
      <c r="G47" t="s">
        <v>69</v>
      </c>
      <c r="H47">
        <v>6</v>
      </c>
      <c r="I47">
        <v>2.8</v>
      </c>
      <c r="J47">
        <v>1</v>
      </c>
      <c r="K47">
        <v>1.9</v>
      </c>
      <c r="M47" t="str">
        <f t="shared" si="0"/>
        <v>1.10 Fjord &amp; Coast (seasonnal-ice zone)</v>
      </c>
    </row>
    <row r="48" spans="1:13" x14ac:dyDescent="0.25">
      <c r="A48">
        <v>1</v>
      </c>
      <c r="B48" t="s">
        <v>6</v>
      </c>
      <c r="C48" t="s">
        <v>64</v>
      </c>
      <c r="D48">
        <v>4</v>
      </c>
      <c r="E48" t="s">
        <v>768</v>
      </c>
      <c r="F48" t="s">
        <v>72</v>
      </c>
      <c r="G48" t="s">
        <v>73</v>
      </c>
      <c r="H48">
        <v>0</v>
      </c>
      <c r="I48">
        <v>17</v>
      </c>
      <c r="J48">
        <v>60</v>
      </c>
      <c r="K48">
        <v>30</v>
      </c>
      <c r="M48" t="str">
        <f t="shared" si="0"/>
        <v>1.04 Finnmark fjords</v>
      </c>
    </row>
    <row r="49" spans="1:13" x14ac:dyDescent="0.25">
      <c r="A49">
        <v>1</v>
      </c>
      <c r="B49" t="s">
        <v>6</v>
      </c>
      <c r="C49" t="s">
        <v>49</v>
      </c>
      <c r="D49">
        <v>6</v>
      </c>
      <c r="E49" t="s">
        <v>768</v>
      </c>
      <c r="F49" t="s">
        <v>72</v>
      </c>
      <c r="G49" t="s">
        <v>73</v>
      </c>
      <c r="H49">
        <v>0</v>
      </c>
      <c r="I49">
        <v>17</v>
      </c>
      <c r="J49">
        <v>60</v>
      </c>
      <c r="K49">
        <v>24</v>
      </c>
      <c r="M49" t="str">
        <f t="shared" si="0"/>
        <v>1.06 Nordland fjords</v>
      </c>
    </row>
    <row r="50" spans="1:13" x14ac:dyDescent="0.25">
      <c r="A50">
        <v>1</v>
      </c>
      <c r="B50" t="s">
        <v>6</v>
      </c>
      <c r="C50" t="s">
        <v>63</v>
      </c>
      <c r="D50">
        <v>5</v>
      </c>
      <c r="E50" t="s">
        <v>768</v>
      </c>
      <c r="F50" t="s">
        <v>72</v>
      </c>
      <c r="G50" t="s">
        <v>73</v>
      </c>
      <c r="H50">
        <v>0</v>
      </c>
      <c r="I50">
        <v>17</v>
      </c>
      <c r="J50">
        <v>60</v>
      </c>
      <c r="K50">
        <v>27</v>
      </c>
      <c r="M50" t="str">
        <f t="shared" si="0"/>
        <v>1.05 Troms fjords</v>
      </c>
    </row>
    <row r="51" spans="1:13" x14ac:dyDescent="0.25">
      <c r="A51">
        <v>1</v>
      </c>
      <c r="B51" t="s">
        <v>6</v>
      </c>
      <c r="C51" t="s">
        <v>49</v>
      </c>
      <c r="D51">
        <v>6</v>
      </c>
      <c r="E51" t="s">
        <v>768</v>
      </c>
      <c r="F51" t="s">
        <v>72</v>
      </c>
      <c r="G51" t="s">
        <v>73</v>
      </c>
      <c r="H51">
        <v>0</v>
      </c>
      <c r="I51">
        <v>19</v>
      </c>
      <c r="J51">
        <v>45</v>
      </c>
      <c r="K51">
        <v>24</v>
      </c>
      <c r="M51" t="str">
        <f t="shared" si="0"/>
        <v>1.06 Nordland fjords</v>
      </c>
    </row>
    <row r="52" spans="1:13" x14ac:dyDescent="0.25">
      <c r="A52">
        <v>1</v>
      </c>
      <c r="B52" t="s">
        <v>6</v>
      </c>
      <c r="C52" t="s">
        <v>63</v>
      </c>
      <c r="D52">
        <v>5</v>
      </c>
      <c r="E52" t="s">
        <v>768</v>
      </c>
      <c r="F52" t="s">
        <v>72</v>
      </c>
      <c r="G52" t="s">
        <v>73</v>
      </c>
      <c r="H52">
        <v>0</v>
      </c>
      <c r="I52">
        <v>19</v>
      </c>
      <c r="J52">
        <v>45</v>
      </c>
      <c r="K52">
        <v>33</v>
      </c>
      <c r="M52" t="str">
        <f t="shared" si="0"/>
        <v>1.05 Troms fjords</v>
      </c>
    </row>
    <row r="53" spans="1:13" x14ac:dyDescent="0.25">
      <c r="A53">
        <v>1</v>
      </c>
      <c r="B53" t="s">
        <v>6</v>
      </c>
      <c r="C53" t="s">
        <v>64</v>
      </c>
      <c r="D53">
        <v>4</v>
      </c>
      <c r="E53" t="s">
        <v>768</v>
      </c>
      <c r="F53" t="s">
        <v>72</v>
      </c>
      <c r="G53" t="s">
        <v>73</v>
      </c>
      <c r="H53">
        <v>0</v>
      </c>
      <c r="I53">
        <v>19</v>
      </c>
      <c r="J53">
        <v>45</v>
      </c>
      <c r="K53">
        <v>25</v>
      </c>
      <c r="M53" t="str">
        <f t="shared" si="0"/>
        <v>1.04 Finnmark fjords</v>
      </c>
    </row>
    <row r="54" spans="1:13" x14ac:dyDescent="0.25">
      <c r="A54">
        <v>1</v>
      </c>
      <c r="B54" t="s">
        <v>6</v>
      </c>
      <c r="C54" t="s">
        <v>70</v>
      </c>
      <c r="D54">
        <v>11</v>
      </c>
      <c r="E54" t="s">
        <v>768</v>
      </c>
      <c r="F54" t="s">
        <v>72</v>
      </c>
      <c r="G54" t="s">
        <v>73</v>
      </c>
      <c r="H54">
        <v>0</v>
      </c>
      <c r="I54">
        <v>13</v>
      </c>
      <c r="J54">
        <v>35</v>
      </c>
      <c r="K54">
        <v>19</v>
      </c>
      <c r="M54" t="str">
        <f t="shared" si="0"/>
        <v>1.11 Svalbard fjords</v>
      </c>
    </row>
    <row r="55" spans="1:13" x14ac:dyDescent="0.25">
      <c r="A55">
        <v>1</v>
      </c>
      <c r="B55" t="s">
        <v>6</v>
      </c>
      <c r="C55" t="s">
        <v>71</v>
      </c>
      <c r="D55">
        <v>8</v>
      </c>
      <c r="E55" t="s">
        <v>768</v>
      </c>
      <c r="F55" t="s">
        <v>72</v>
      </c>
      <c r="G55" t="s">
        <v>73</v>
      </c>
      <c r="H55">
        <v>0</v>
      </c>
      <c r="I55">
        <v>34</v>
      </c>
      <c r="J55">
        <v>60</v>
      </c>
      <c r="K55">
        <v>42</v>
      </c>
      <c r="M55" t="str">
        <f t="shared" si="0"/>
        <v>1.08 Offshore (ice-free zone)</v>
      </c>
    </row>
    <row r="56" spans="1:13" x14ac:dyDescent="0.25">
      <c r="A56">
        <v>1</v>
      </c>
      <c r="B56" t="s">
        <v>6</v>
      </c>
      <c r="C56" t="s">
        <v>29</v>
      </c>
      <c r="D56">
        <v>10</v>
      </c>
      <c r="E56" t="s">
        <v>768</v>
      </c>
      <c r="F56" t="s">
        <v>72</v>
      </c>
      <c r="G56" t="s">
        <v>73</v>
      </c>
      <c r="H56">
        <v>0</v>
      </c>
      <c r="I56">
        <v>17</v>
      </c>
      <c r="J56">
        <v>60</v>
      </c>
      <c r="K56">
        <v>45</v>
      </c>
      <c r="M56" t="str">
        <f t="shared" si="0"/>
        <v>1.10 Fjord &amp; Coast (seasonnal-ice zone)</v>
      </c>
    </row>
    <row r="57" spans="1:13" x14ac:dyDescent="0.25">
      <c r="A57">
        <v>1</v>
      </c>
      <c r="B57" t="s">
        <v>6</v>
      </c>
      <c r="C57" t="s">
        <v>64</v>
      </c>
      <c r="D57">
        <v>4</v>
      </c>
      <c r="E57" t="s">
        <v>768</v>
      </c>
      <c r="F57" t="s">
        <v>76</v>
      </c>
      <c r="G57" t="s">
        <v>77</v>
      </c>
      <c r="H57">
        <v>0</v>
      </c>
      <c r="I57">
        <v>0.72</v>
      </c>
      <c r="J57">
        <v>1</v>
      </c>
      <c r="K57">
        <v>0.83</v>
      </c>
      <c r="M57" t="str">
        <f t="shared" si="0"/>
        <v>1.04 Finnmark fjords</v>
      </c>
    </row>
    <row r="58" spans="1:13" x14ac:dyDescent="0.25">
      <c r="A58">
        <v>1</v>
      </c>
      <c r="B58" t="s">
        <v>6</v>
      </c>
      <c r="C58" t="s">
        <v>49</v>
      </c>
      <c r="D58">
        <v>6</v>
      </c>
      <c r="E58" t="s">
        <v>768</v>
      </c>
      <c r="F58" t="s">
        <v>76</v>
      </c>
      <c r="G58" t="s">
        <v>77</v>
      </c>
      <c r="H58">
        <v>0</v>
      </c>
      <c r="I58">
        <v>0.72</v>
      </c>
      <c r="J58">
        <v>1</v>
      </c>
      <c r="K58">
        <v>0.76</v>
      </c>
      <c r="M58" t="str">
        <f t="shared" si="0"/>
        <v>1.06 Nordland fjords</v>
      </c>
    </row>
    <row r="59" spans="1:13" x14ac:dyDescent="0.25">
      <c r="A59">
        <v>1</v>
      </c>
      <c r="B59" t="s">
        <v>6</v>
      </c>
      <c r="C59" t="s">
        <v>63</v>
      </c>
      <c r="D59">
        <v>5</v>
      </c>
      <c r="E59" t="s">
        <v>768</v>
      </c>
      <c r="F59" t="s">
        <v>76</v>
      </c>
      <c r="G59" t="s">
        <v>77</v>
      </c>
      <c r="H59">
        <v>0</v>
      </c>
      <c r="I59">
        <v>0.72</v>
      </c>
      <c r="J59">
        <v>1</v>
      </c>
      <c r="K59">
        <v>0.82</v>
      </c>
      <c r="M59" t="str">
        <f t="shared" si="0"/>
        <v>1.05 Troms fjords</v>
      </c>
    </row>
    <row r="60" spans="1:13" x14ac:dyDescent="0.25">
      <c r="A60">
        <v>1</v>
      </c>
      <c r="B60" t="s">
        <v>6</v>
      </c>
      <c r="C60" t="s">
        <v>49</v>
      </c>
      <c r="D60">
        <v>6</v>
      </c>
      <c r="E60" t="s">
        <v>768</v>
      </c>
      <c r="F60" t="s">
        <v>76</v>
      </c>
      <c r="G60" t="s">
        <v>77</v>
      </c>
      <c r="H60">
        <v>0</v>
      </c>
      <c r="I60">
        <v>0.71</v>
      </c>
      <c r="J60">
        <v>1</v>
      </c>
      <c r="K60">
        <v>0.83</v>
      </c>
      <c r="M60" t="str">
        <f t="shared" si="0"/>
        <v>1.06 Nordland fjords</v>
      </c>
    </row>
    <row r="61" spans="1:13" x14ac:dyDescent="0.25">
      <c r="A61">
        <v>1</v>
      </c>
      <c r="B61" t="s">
        <v>6</v>
      </c>
      <c r="C61" t="s">
        <v>63</v>
      </c>
      <c r="D61">
        <v>5</v>
      </c>
      <c r="E61" t="s">
        <v>768</v>
      </c>
      <c r="F61" t="s">
        <v>76</v>
      </c>
      <c r="G61" t="s">
        <v>77</v>
      </c>
      <c r="H61">
        <v>0</v>
      </c>
      <c r="I61">
        <v>0.71</v>
      </c>
      <c r="J61">
        <v>1</v>
      </c>
      <c r="K61">
        <v>0.93</v>
      </c>
      <c r="M61" t="str">
        <f t="shared" si="0"/>
        <v>1.05 Troms fjords</v>
      </c>
    </row>
    <row r="62" spans="1:13" x14ac:dyDescent="0.25">
      <c r="A62">
        <v>1</v>
      </c>
      <c r="B62" t="s">
        <v>6</v>
      </c>
      <c r="C62" t="s">
        <v>64</v>
      </c>
      <c r="D62">
        <v>4</v>
      </c>
      <c r="E62" t="s">
        <v>768</v>
      </c>
      <c r="F62" t="s">
        <v>76</v>
      </c>
      <c r="G62" t="s">
        <v>77</v>
      </c>
      <c r="H62">
        <v>0</v>
      </c>
      <c r="I62">
        <v>0.71</v>
      </c>
      <c r="J62">
        <v>1</v>
      </c>
      <c r="K62">
        <v>0.81</v>
      </c>
      <c r="M62" t="str">
        <f t="shared" si="0"/>
        <v>1.04 Finnmark fjords</v>
      </c>
    </row>
    <row r="63" spans="1:13" x14ac:dyDescent="0.25">
      <c r="A63">
        <v>1</v>
      </c>
      <c r="B63" t="s">
        <v>6</v>
      </c>
      <c r="C63" t="s">
        <v>70</v>
      </c>
      <c r="D63">
        <v>11</v>
      </c>
      <c r="E63" t="s">
        <v>768</v>
      </c>
      <c r="F63" t="s">
        <v>76</v>
      </c>
      <c r="G63" t="s">
        <v>77</v>
      </c>
      <c r="H63">
        <v>0</v>
      </c>
      <c r="I63">
        <v>0.67</v>
      </c>
      <c r="J63">
        <v>1</v>
      </c>
      <c r="K63">
        <v>0.82</v>
      </c>
      <c r="M63" t="str">
        <f t="shared" si="0"/>
        <v>1.11 Svalbard fjords</v>
      </c>
    </row>
    <row r="64" spans="1:13" x14ac:dyDescent="0.25">
      <c r="A64">
        <v>1</v>
      </c>
      <c r="B64" t="s">
        <v>6</v>
      </c>
      <c r="C64" t="s">
        <v>71</v>
      </c>
      <c r="D64">
        <v>8</v>
      </c>
      <c r="E64" t="s">
        <v>768</v>
      </c>
      <c r="F64" t="s">
        <v>76</v>
      </c>
      <c r="G64" t="s">
        <v>77</v>
      </c>
      <c r="H64">
        <v>0</v>
      </c>
      <c r="I64">
        <v>0.92</v>
      </c>
      <c r="J64">
        <v>1</v>
      </c>
      <c r="K64">
        <v>0.94</v>
      </c>
      <c r="M64" t="str">
        <f t="shared" si="0"/>
        <v>1.08 Offshore (ice-free zone)</v>
      </c>
    </row>
    <row r="65" spans="1:13" x14ac:dyDescent="0.25">
      <c r="A65">
        <v>1</v>
      </c>
      <c r="B65" t="s">
        <v>6</v>
      </c>
      <c r="C65" t="s">
        <v>29</v>
      </c>
      <c r="D65">
        <v>10</v>
      </c>
      <c r="E65" t="s">
        <v>768</v>
      </c>
      <c r="F65" t="s">
        <v>76</v>
      </c>
      <c r="G65" t="s">
        <v>77</v>
      </c>
      <c r="H65">
        <v>0</v>
      </c>
      <c r="I65">
        <v>0.72</v>
      </c>
      <c r="J65">
        <v>1</v>
      </c>
      <c r="K65">
        <v>0.92</v>
      </c>
      <c r="M65" t="str">
        <f t="shared" si="0"/>
        <v>1.10 Fjord &amp; Coast (seasonnal-ice zone)</v>
      </c>
    </row>
    <row r="66" spans="1:13" x14ac:dyDescent="0.25">
      <c r="A66">
        <v>2</v>
      </c>
      <c r="B66" t="s">
        <v>78</v>
      </c>
      <c r="C66" t="s">
        <v>79</v>
      </c>
      <c r="D66">
        <v>4</v>
      </c>
      <c r="E66" t="s">
        <v>768</v>
      </c>
      <c r="F66" t="s">
        <v>80</v>
      </c>
      <c r="H66">
        <v>0</v>
      </c>
      <c r="I66">
        <v>0.53</v>
      </c>
      <c r="J66">
        <v>1.1000000000000001</v>
      </c>
      <c r="K66">
        <v>0.90605357142857146</v>
      </c>
      <c r="M66" t="str">
        <f t="shared" si="0"/>
        <v>2.04 0-25 m</v>
      </c>
    </row>
    <row r="67" spans="1:13" x14ac:dyDescent="0.25">
      <c r="A67">
        <v>2</v>
      </c>
      <c r="B67" t="s">
        <v>78</v>
      </c>
      <c r="C67" t="s">
        <v>81</v>
      </c>
      <c r="D67">
        <v>5</v>
      </c>
      <c r="E67" t="s">
        <v>768</v>
      </c>
      <c r="F67" t="s">
        <v>80</v>
      </c>
      <c r="H67">
        <v>0</v>
      </c>
      <c r="I67">
        <v>0.53</v>
      </c>
      <c r="J67">
        <v>1.2</v>
      </c>
      <c r="K67">
        <v>0.94</v>
      </c>
      <c r="M67" t="str">
        <f t="shared" ref="M67:M130" si="1">A67&amp;"."&amp;RIGHT("0"&amp;D67,2)&amp;" "&amp;C67</f>
        <v>2.05 25-50 m</v>
      </c>
    </row>
    <row r="68" spans="1:13" x14ac:dyDescent="0.25">
      <c r="A68">
        <v>2</v>
      </c>
      <c r="B68" t="s">
        <v>78</v>
      </c>
      <c r="C68" t="s">
        <v>82</v>
      </c>
      <c r="D68">
        <v>6</v>
      </c>
      <c r="E68" t="s">
        <v>768</v>
      </c>
      <c r="F68" t="s">
        <v>80</v>
      </c>
      <c r="H68">
        <v>0</v>
      </c>
      <c r="I68">
        <v>0.53</v>
      </c>
      <c r="J68">
        <v>1.1499999999999999</v>
      </c>
      <c r="K68">
        <v>0.83230313432835812</v>
      </c>
      <c r="M68" t="str">
        <f t="shared" si="1"/>
        <v>2.06 50-100 m</v>
      </c>
    </row>
    <row r="69" spans="1:13" x14ac:dyDescent="0.25">
      <c r="A69">
        <v>2</v>
      </c>
      <c r="B69" t="s">
        <v>78</v>
      </c>
      <c r="C69" t="s">
        <v>83</v>
      </c>
      <c r="D69">
        <v>7</v>
      </c>
      <c r="E69" t="s">
        <v>768</v>
      </c>
      <c r="F69" t="s">
        <v>80</v>
      </c>
      <c r="H69">
        <v>0</v>
      </c>
      <c r="I69">
        <v>0.53</v>
      </c>
      <c r="J69">
        <v>1</v>
      </c>
      <c r="K69">
        <v>0.8154625000000002</v>
      </c>
      <c r="M69" t="str">
        <f t="shared" si="1"/>
        <v>2.07 100-150 m</v>
      </c>
    </row>
    <row r="70" spans="1:13" x14ac:dyDescent="0.25">
      <c r="A70">
        <v>2</v>
      </c>
      <c r="B70" t="s">
        <v>78</v>
      </c>
      <c r="C70" t="s">
        <v>84</v>
      </c>
      <c r="D70">
        <v>8</v>
      </c>
      <c r="E70" t="s">
        <v>768</v>
      </c>
      <c r="F70" t="s">
        <v>80</v>
      </c>
      <c r="H70">
        <v>0</v>
      </c>
      <c r="I70">
        <v>0.53</v>
      </c>
      <c r="J70">
        <v>1</v>
      </c>
      <c r="K70">
        <v>0.672624</v>
      </c>
      <c r="M70" t="str">
        <f t="shared" si="1"/>
        <v>2.08 150-200 m</v>
      </c>
    </row>
    <row r="71" spans="1:13" x14ac:dyDescent="0.25">
      <c r="A71">
        <v>2</v>
      </c>
      <c r="B71" t="s">
        <v>78</v>
      </c>
      <c r="C71" t="s">
        <v>85</v>
      </c>
      <c r="D71">
        <v>2</v>
      </c>
      <c r="E71" t="s">
        <v>768</v>
      </c>
      <c r="F71" t="s">
        <v>80</v>
      </c>
      <c r="H71">
        <v>0</v>
      </c>
      <c r="I71">
        <v>0.53</v>
      </c>
      <c r="J71">
        <v>1</v>
      </c>
      <c r="K71">
        <v>0.71213499999999996</v>
      </c>
      <c r="M71" t="str">
        <f t="shared" si="1"/>
        <v>2.02 Offshore waters (&gt;200 m depth)</v>
      </c>
    </row>
    <row r="72" spans="1:13" x14ac:dyDescent="0.25">
      <c r="A72">
        <v>2</v>
      </c>
      <c r="B72" t="s">
        <v>78</v>
      </c>
      <c r="C72" t="s">
        <v>79</v>
      </c>
      <c r="D72">
        <v>4</v>
      </c>
      <c r="E72" t="s">
        <v>768</v>
      </c>
      <c r="F72" t="s">
        <v>68</v>
      </c>
      <c r="H72">
        <v>7</v>
      </c>
      <c r="I72">
        <v>3.3</v>
      </c>
      <c r="J72">
        <v>0</v>
      </c>
      <c r="K72">
        <v>1.3618571428571431</v>
      </c>
      <c r="M72" t="str">
        <f t="shared" si="1"/>
        <v>2.04 0-25 m</v>
      </c>
    </row>
    <row r="73" spans="1:13" x14ac:dyDescent="0.25">
      <c r="A73">
        <v>2</v>
      </c>
      <c r="B73" t="s">
        <v>78</v>
      </c>
      <c r="C73" t="s">
        <v>81</v>
      </c>
      <c r="D73">
        <v>5</v>
      </c>
      <c r="E73" t="s">
        <v>768</v>
      </c>
      <c r="F73" t="s">
        <v>68</v>
      </c>
      <c r="H73">
        <v>7</v>
      </c>
      <c r="I73">
        <v>3.3</v>
      </c>
      <c r="J73">
        <v>0</v>
      </c>
      <c r="K73">
        <v>1.2023000000000001</v>
      </c>
      <c r="M73" t="str">
        <f t="shared" si="1"/>
        <v>2.05 25-50 m</v>
      </c>
    </row>
    <row r="74" spans="1:13" x14ac:dyDescent="0.25">
      <c r="A74">
        <v>2</v>
      </c>
      <c r="B74" t="s">
        <v>78</v>
      </c>
      <c r="C74" t="s">
        <v>82</v>
      </c>
      <c r="D74">
        <v>6</v>
      </c>
      <c r="E74" t="s">
        <v>768</v>
      </c>
      <c r="F74" t="s">
        <v>68</v>
      </c>
      <c r="H74">
        <v>7</v>
      </c>
      <c r="I74">
        <v>3.3</v>
      </c>
      <c r="J74">
        <v>0</v>
      </c>
      <c r="K74">
        <v>1.77</v>
      </c>
      <c r="M74" t="str">
        <f t="shared" si="1"/>
        <v>2.06 50-100 m</v>
      </c>
    </row>
    <row r="75" spans="1:13" x14ac:dyDescent="0.25">
      <c r="A75">
        <v>2</v>
      </c>
      <c r="B75" t="s">
        <v>78</v>
      </c>
      <c r="C75" t="s">
        <v>83</v>
      </c>
      <c r="D75">
        <v>7</v>
      </c>
      <c r="E75" t="s">
        <v>768</v>
      </c>
      <c r="F75" t="s">
        <v>68</v>
      </c>
      <c r="H75">
        <v>7</v>
      </c>
      <c r="I75">
        <v>3.3</v>
      </c>
      <c r="J75">
        <v>0</v>
      </c>
      <c r="K75">
        <v>1.7989318181818179</v>
      </c>
      <c r="M75" t="str">
        <f t="shared" si="1"/>
        <v>2.07 100-150 m</v>
      </c>
    </row>
    <row r="76" spans="1:13" x14ac:dyDescent="0.25">
      <c r="A76">
        <v>2</v>
      </c>
      <c r="B76" t="s">
        <v>78</v>
      </c>
      <c r="C76" t="s">
        <v>84</v>
      </c>
      <c r="D76">
        <v>8</v>
      </c>
      <c r="E76" t="s">
        <v>768</v>
      </c>
      <c r="F76" t="s">
        <v>68</v>
      </c>
      <c r="H76">
        <v>7</v>
      </c>
      <c r="I76">
        <v>3.3</v>
      </c>
      <c r="J76">
        <v>0</v>
      </c>
      <c r="K76">
        <v>1.696666666666667</v>
      </c>
      <c r="M76" t="str">
        <f t="shared" si="1"/>
        <v>2.08 150-200 m</v>
      </c>
    </row>
    <row r="77" spans="1:13" x14ac:dyDescent="0.25">
      <c r="A77">
        <v>2</v>
      </c>
      <c r="B77" t="s">
        <v>78</v>
      </c>
      <c r="C77" t="s">
        <v>85</v>
      </c>
      <c r="D77">
        <v>2</v>
      </c>
      <c r="E77" t="s">
        <v>768</v>
      </c>
      <c r="F77" t="s">
        <v>68</v>
      </c>
      <c r="H77">
        <v>7</v>
      </c>
      <c r="I77">
        <v>3.3</v>
      </c>
      <c r="J77">
        <v>0</v>
      </c>
      <c r="K77">
        <v>2.13</v>
      </c>
      <c r="M77" t="str">
        <f t="shared" si="1"/>
        <v>2.02 Offshore waters (&gt;200 m depth)</v>
      </c>
    </row>
    <row r="78" spans="1:13" x14ac:dyDescent="0.25">
      <c r="A78">
        <v>2</v>
      </c>
      <c r="B78" t="s">
        <v>78</v>
      </c>
      <c r="C78" t="s">
        <v>81</v>
      </c>
      <c r="D78">
        <v>5</v>
      </c>
      <c r="E78" t="s">
        <v>765</v>
      </c>
      <c r="F78" t="s">
        <v>87</v>
      </c>
      <c r="G78" t="s">
        <v>25</v>
      </c>
      <c r="H78">
        <v>100</v>
      </c>
      <c r="I78">
        <v>39</v>
      </c>
      <c r="J78">
        <v>0</v>
      </c>
      <c r="K78">
        <v>18.230000000000004</v>
      </c>
      <c r="M78" t="str">
        <f t="shared" si="1"/>
        <v>2.05 25-50 m</v>
      </c>
    </row>
    <row r="79" spans="1:13" x14ac:dyDescent="0.25">
      <c r="A79">
        <v>2</v>
      </c>
      <c r="B79" t="s">
        <v>78</v>
      </c>
      <c r="C79" t="s">
        <v>83</v>
      </c>
      <c r="D79">
        <v>7</v>
      </c>
      <c r="E79" t="s">
        <v>765</v>
      </c>
      <c r="F79" t="s">
        <v>87</v>
      </c>
      <c r="G79" t="s">
        <v>25</v>
      </c>
      <c r="H79">
        <v>100</v>
      </c>
      <c r="I79">
        <v>39</v>
      </c>
      <c r="J79">
        <v>0</v>
      </c>
      <c r="K79">
        <v>11.11</v>
      </c>
      <c r="M79" t="str">
        <f t="shared" si="1"/>
        <v>2.07 100-150 m</v>
      </c>
    </row>
    <row r="80" spans="1:13" x14ac:dyDescent="0.25">
      <c r="A80">
        <v>2</v>
      </c>
      <c r="B80" t="s">
        <v>78</v>
      </c>
      <c r="C80" t="s">
        <v>79</v>
      </c>
      <c r="D80">
        <v>4</v>
      </c>
      <c r="E80" t="s">
        <v>765</v>
      </c>
      <c r="F80" t="s">
        <v>98</v>
      </c>
      <c r="H80">
        <v>1</v>
      </c>
      <c r="I80">
        <v>2.5</v>
      </c>
      <c r="J80">
        <v>5</v>
      </c>
      <c r="K80">
        <v>4.5</v>
      </c>
      <c r="M80" t="str">
        <f t="shared" si="1"/>
        <v>2.04 0-25 m</v>
      </c>
    </row>
    <row r="81" spans="1:13" x14ac:dyDescent="0.25">
      <c r="A81">
        <v>2</v>
      </c>
      <c r="B81" t="s">
        <v>78</v>
      </c>
      <c r="C81" t="s">
        <v>81</v>
      </c>
      <c r="D81">
        <v>5</v>
      </c>
      <c r="E81" t="s">
        <v>765</v>
      </c>
      <c r="F81" t="s">
        <v>98</v>
      </c>
      <c r="H81">
        <v>1</v>
      </c>
      <c r="I81">
        <v>2.5</v>
      </c>
      <c r="J81">
        <v>5</v>
      </c>
      <c r="K81">
        <v>4.5</v>
      </c>
      <c r="M81" t="str">
        <f t="shared" si="1"/>
        <v>2.05 25-50 m</v>
      </c>
    </row>
    <row r="82" spans="1:13" x14ac:dyDescent="0.25">
      <c r="A82">
        <v>2</v>
      </c>
      <c r="B82" t="s">
        <v>78</v>
      </c>
      <c r="C82" t="s">
        <v>82</v>
      </c>
      <c r="D82">
        <v>6</v>
      </c>
      <c r="E82" t="s">
        <v>765</v>
      </c>
      <c r="F82" t="s">
        <v>98</v>
      </c>
      <c r="H82">
        <v>1</v>
      </c>
      <c r="I82">
        <v>2.5</v>
      </c>
      <c r="J82">
        <v>5</v>
      </c>
      <c r="K82">
        <v>4.4000000000000004</v>
      </c>
      <c r="M82" t="str">
        <f t="shared" si="1"/>
        <v>2.06 50-100 m</v>
      </c>
    </row>
    <row r="83" spans="1:13" x14ac:dyDescent="0.25">
      <c r="A83">
        <v>2</v>
      </c>
      <c r="B83" t="s">
        <v>78</v>
      </c>
      <c r="C83" t="s">
        <v>83</v>
      </c>
      <c r="D83">
        <v>7</v>
      </c>
      <c r="E83" t="s">
        <v>765</v>
      </c>
      <c r="F83" t="s">
        <v>98</v>
      </c>
      <c r="H83">
        <v>1</v>
      </c>
      <c r="I83">
        <v>2.5</v>
      </c>
      <c r="J83">
        <v>5</v>
      </c>
      <c r="K83">
        <v>4.33</v>
      </c>
      <c r="M83" t="str">
        <f t="shared" si="1"/>
        <v>2.07 100-150 m</v>
      </c>
    </row>
    <row r="84" spans="1:13" x14ac:dyDescent="0.25">
      <c r="A84">
        <v>2</v>
      </c>
      <c r="B84" t="s">
        <v>78</v>
      </c>
      <c r="C84" t="s">
        <v>84</v>
      </c>
      <c r="D84">
        <v>8</v>
      </c>
      <c r="E84" t="s">
        <v>765</v>
      </c>
      <c r="F84" t="s">
        <v>98</v>
      </c>
      <c r="H84">
        <v>1</v>
      </c>
      <c r="I84">
        <v>2.5</v>
      </c>
      <c r="J84">
        <v>5</v>
      </c>
      <c r="K84">
        <v>4.5</v>
      </c>
      <c r="M84" t="str">
        <f t="shared" si="1"/>
        <v>2.08 150-200 m</v>
      </c>
    </row>
    <row r="85" spans="1:13" x14ac:dyDescent="0.25">
      <c r="A85">
        <v>2</v>
      </c>
      <c r="B85" t="s">
        <v>78</v>
      </c>
      <c r="C85" t="s">
        <v>79</v>
      </c>
      <c r="D85">
        <v>4</v>
      </c>
      <c r="E85" t="s">
        <v>766</v>
      </c>
      <c r="F85" t="s">
        <v>99</v>
      </c>
      <c r="H85">
        <v>1</v>
      </c>
      <c r="I85">
        <v>2.5</v>
      </c>
      <c r="J85">
        <v>5</v>
      </c>
      <c r="K85">
        <v>3.37</v>
      </c>
      <c r="M85" t="str">
        <f t="shared" si="1"/>
        <v>2.04 0-25 m</v>
      </c>
    </row>
    <row r="86" spans="1:13" x14ac:dyDescent="0.25">
      <c r="A86">
        <v>2</v>
      </c>
      <c r="B86" t="s">
        <v>78</v>
      </c>
      <c r="C86" t="s">
        <v>81</v>
      </c>
      <c r="D86">
        <v>5</v>
      </c>
      <c r="E86" t="s">
        <v>766</v>
      </c>
      <c r="F86" t="s">
        <v>99</v>
      </c>
      <c r="H86">
        <v>1</v>
      </c>
      <c r="I86">
        <v>2.5</v>
      </c>
      <c r="J86">
        <v>5</v>
      </c>
      <c r="K86">
        <v>3.36</v>
      </c>
      <c r="M86" t="str">
        <f t="shared" si="1"/>
        <v>2.05 25-50 m</v>
      </c>
    </row>
    <row r="87" spans="1:13" x14ac:dyDescent="0.25">
      <c r="A87">
        <v>2</v>
      </c>
      <c r="B87" t="s">
        <v>78</v>
      </c>
      <c r="C87" t="s">
        <v>79</v>
      </c>
      <c r="D87">
        <v>4</v>
      </c>
      <c r="E87" t="s">
        <v>768</v>
      </c>
      <c r="F87" t="s">
        <v>100</v>
      </c>
      <c r="H87">
        <v>1</v>
      </c>
      <c r="I87">
        <v>2.5</v>
      </c>
      <c r="J87">
        <v>5</v>
      </c>
      <c r="K87">
        <v>3.73</v>
      </c>
      <c r="M87" t="str">
        <f t="shared" si="1"/>
        <v>2.04 0-25 m</v>
      </c>
    </row>
    <row r="88" spans="1:13" x14ac:dyDescent="0.25">
      <c r="A88">
        <v>2</v>
      </c>
      <c r="B88" t="s">
        <v>78</v>
      </c>
      <c r="C88" t="s">
        <v>81</v>
      </c>
      <c r="D88">
        <v>5</v>
      </c>
      <c r="E88" t="s">
        <v>768</v>
      </c>
      <c r="F88" t="s">
        <v>100</v>
      </c>
      <c r="H88">
        <v>1</v>
      </c>
      <c r="I88">
        <v>2.5</v>
      </c>
      <c r="J88">
        <v>5</v>
      </c>
      <c r="K88">
        <v>3.46</v>
      </c>
      <c r="M88" t="str">
        <f t="shared" si="1"/>
        <v>2.05 25-50 m</v>
      </c>
    </row>
    <row r="89" spans="1:13" x14ac:dyDescent="0.25">
      <c r="A89">
        <v>2</v>
      </c>
      <c r="B89" t="s">
        <v>78</v>
      </c>
      <c r="C89" t="s">
        <v>82</v>
      </c>
      <c r="D89">
        <v>6</v>
      </c>
      <c r="E89" t="s">
        <v>768</v>
      </c>
      <c r="F89" t="s">
        <v>100</v>
      </c>
      <c r="H89">
        <v>1</v>
      </c>
      <c r="I89">
        <v>2.5</v>
      </c>
      <c r="J89">
        <v>5</v>
      </c>
      <c r="K89">
        <v>3.42</v>
      </c>
      <c r="M89" t="str">
        <f t="shared" si="1"/>
        <v>2.06 50-100 m</v>
      </c>
    </row>
    <row r="90" spans="1:13" x14ac:dyDescent="0.25">
      <c r="A90">
        <v>2</v>
      </c>
      <c r="B90" t="s">
        <v>78</v>
      </c>
      <c r="C90" t="s">
        <v>83</v>
      </c>
      <c r="D90">
        <v>7</v>
      </c>
      <c r="E90" t="s">
        <v>768</v>
      </c>
      <c r="F90" t="s">
        <v>100</v>
      </c>
      <c r="H90">
        <v>1</v>
      </c>
      <c r="I90">
        <v>2.5</v>
      </c>
      <c r="J90">
        <v>5</v>
      </c>
      <c r="K90">
        <v>3.47</v>
      </c>
      <c r="M90" t="str">
        <f t="shared" si="1"/>
        <v>2.07 100-150 m</v>
      </c>
    </row>
    <row r="91" spans="1:13" x14ac:dyDescent="0.25">
      <c r="A91">
        <v>2</v>
      </c>
      <c r="B91" t="s">
        <v>78</v>
      </c>
      <c r="C91" t="s">
        <v>84</v>
      </c>
      <c r="D91">
        <v>8</v>
      </c>
      <c r="E91" t="s">
        <v>768</v>
      </c>
      <c r="F91" t="s">
        <v>100</v>
      </c>
      <c r="H91">
        <v>1</v>
      </c>
      <c r="I91">
        <v>2.5</v>
      </c>
      <c r="J91">
        <v>5</v>
      </c>
      <c r="K91">
        <v>3.21</v>
      </c>
      <c r="M91" t="str">
        <f t="shared" si="1"/>
        <v>2.08 150-200 m</v>
      </c>
    </row>
    <row r="92" spans="1:13" x14ac:dyDescent="0.25">
      <c r="A92">
        <v>2</v>
      </c>
      <c r="B92" t="s">
        <v>78</v>
      </c>
      <c r="C92" t="s">
        <v>79</v>
      </c>
      <c r="D92">
        <v>4</v>
      </c>
      <c r="E92" t="s">
        <v>8</v>
      </c>
      <c r="F92" t="s">
        <v>101</v>
      </c>
      <c r="H92">
        <v>1</v>
      </c>
      <c r="I92">
        <v>2.5</v>
      </c>
      <c r="J92">
        <v>5</v>
      </c>
      <c r="K92">
        <v>2.79</v>
      </c>
      <c r="M92" t="str">
        <f t="shared" si="1"/>
        <v>2.04 0-25 m</v>
      </c>
    </row>
    <row r="93" spans="1:13" x14ac:dyDescent="0.25">
      <c r="A93">
        <v>2</v>
      </c>
      <c r="B93" t="s">
        <v>78</v>
      </c>
      <c r="C93" t="s">
        <v>81</v>
      </c>
      <c r="D93">
        <v>5</v>
      </c>
      <c r="E93" t="s">
        <v>8</v>
      </c>
      <c r="F93" t="s">
        <v>101</v>
      </c>
      <c r="H93">
        <v>1</v>
      </c>
      <c r="I93">
        <v>2.5</v>
      </c>
      <c r="J93">
        <v>5</v>
      </c>
      <c r="K93">
        <v>3.8</v>
      </c>
      <c r="M93" t="str">
        <f t="shared" si="1"/>
        <v>2.05 25-50 m</v>
      </c>
    </row>
    <row r="94" spans="1:13" x14ac:dyDescent="0.25">
      <c r="A94">
        <v>2</v>
      </c>
      <c r="B94" t="s">
        <v>78</v>
      </c>
      <c r="C94" t="s">
        <v>82</v>
      </c>
      <c r="D94">
        <v>6</v>
      </c>
      <c r="E94" t="s">
        <v>8</v>
      </c>
      <c r="F94" t="s">
        <v>101</v>
      </c>
      <c r="H94">
        <v>1</v>
      </c>
      <c r="I94">
        <v>2.5</v>
      </c>
      <c r="J94">
        <v>5</v>
      </c>
      <c r="K94">
        <v>3.71</v>
      </c>
      <c r="M94" t="str">
        <f t="shared" si="1"/>
        <v>2.06 50-100 m</v>
      </c>
    </row>
    <row r="95" spans="1:13" x14ac:dyDescent="0.25">
      <c r="A95">
        <v>2</v>
      </c>
      <c r="B95" t="s">
        <v>78</v>
      </c>
      <c r="C95" t="s">
        <v>83</v>
      </c>
      <c r="D95">
        <v>7</v>
      </c>
      <c r="E95" t="s">
        <v>8</v>
      </c>
      <c r="F95" t="s">
        <v>101</v>
      </c>
      <c r="H95">
        <v>1</v>
      </c>
      <c r="I95">
        <v>2.5</v>
      </c>
      <c r="J95">
        <v>5</v>
      </c>
      <c r="K95">
        <v>3.88</v>
      </c>
      <c r="M95" t="str">
        <f t="shared" si="1"/>
        <v>2.07 100-150 m</v>
      </c>
    </row>
    <row r="96" spans="1:13" x14ac:dyDescent="0.25">
      <c r="A96">
        <v>2</v>
      </c>
      <c r="B96" t="s">
        <v>78</v>
      </c>
      <c r="C96" t="s">
        <v>84</v>
      </c>
      <c r="D96">
        <v>8</v>
      </c>
      <c r="E96" t="s">
        <v>8</v>
      </c>
      <c r="F96" t="s">
        <v>101</v>
      </c>
      <c r="H96">
        <v>1</v>
      </c>
      <c r="I96">
        <v>2.5</v>
      </c>
      <c r="J96">
        <v>5</v>
      </c>
      <c r="K96">
        <v>4.29</v>
      </c>
      <c r="M96" t="str">
        <f t="shared" si="1"/>
        <v>2.08 150-200 m</v>
      </c>
    </row>
    <row r="97" spans="1:13" x14ac:dyDescent="0.25">
      <c r="A97">
        <v>2</v>
      </c>
      <c r="B97" t="s">
        <v>78</v>
      </c>
      <c r="C97" t="s">
        <v>85</v>
      </c>
      <c r="D97">
        <v>2</v>
      </c>
      <c r="E97" t="s">
        <v>8</v>
      </c>
      <c r="F97" t="s">
        <v>101</v>
      </c>
      <c r="H97">
        <v>1</v>
      </c>
      <c r="I97">
        <v>2.5</v>
      </c>
      <c r="J97">
        <v>5</v>
      </c>
      <c r="K97">
        <v>3.5</v>
      </c>
      <c r="M97" t="str">
        <f t="shared" si="1"/>
        <v>2.02 Offshore waters (&gt;200 m depth)</v>
      </c>
    </row>
    <row r="98" spans="1:13" x14ac:dyDescent="0.25">
      <c r="A98">
        <v>2</v>
      </c>
      <c r="B98" t="s">
        <v>78</v>
      </c>
      <c r="C98" t="s">
        <v>79</v>
      </c>
      <c r="D98">
        <v>4</v>
      </c>
      <c r="E98" t="s">
        <v>31</v>
      </c>
      <c r="F98" t="s">
        <v>102</v>
      </c>
      <c r="H98">
        <v>1</v>
      </c>
      <c r="I98">
        <v>2.5</v>
      </c>
      <c r="J98">
        <v>5</v>
      </c>
      <c r="K98">
        <v>3.83</v>
      </c>
      <c r="M98" t="str">
        <f t="shared" si="1"/>
        <v>2.04 0-25 m</v>
      </c>
    </row>
    <row r="99" spans="1:13" x14ac:dyDescent="0.25">
      <c r="A99">
        <v>2</v>
      </c>
      <c r="B99" t="s">
        <v>78</v>
      </c>
      <c r="C99" t="s">
        <v>81</v>
      </c>
      <c r="D99">
        <v>5</v>
      </c>
      <c r="E99" t="s">
        <v>31</v>
      </c>
      <c r="F99" t="s">
        <v>102</v>
      </c>
      <c r="H99">
        <v>1</v>
      </c>
      <c r="I99">
        <v>2.5</v>
      </c>
      <c r="J99">
        <v>5</v>
      </c>
      <c r="K99">
        <v>3.71</v>
      </c>
      <c r="M99" t="str">
        <f t="shared" si="1"/>
        <v>2.05 25-50 m</v>
      </c>
    </row>
    <row r="100" spans="1:13" x14ac:dyDescent="0.25">
      <c r="A100">
        <v>2</v>
      </c>
      <c r="B100" t="s">
        <v>78</v>
      </c>
      <c r="C100" t="s">
        <v>82</v>
      </c>
      <c r="D100">
        <v>6</v>
      </c>
      <c r="E100" t="s">
        <v>31</v>
      </c>
      <c r="F100" t="s">
        <v>102</v>
      </c>
      <c r="H100">
        <v>1</v>
      </c>
      <c r="I100">
        <v>2.5</v>
      </c>
      <c r="J100">
        <v>5</v>
      </c>
      <c r="K100">
        <v>2.62</v>
      </c>
      <c r="M100" t="str">
        <f t="shared" si="1"/>
        <v>2.06 50-100 m</v>
      </c>
    </row>
    <row r="101" spans="1:13" x14ac:dyDescent="0.25">
      <c r="A101">
        <v>2</v>
      </c>
      <c r="B101" t="s">
        <v>78</v>
      </c>
      <c r="C101" t="s">
        <v>83</v>
      </c>
      <c r="D101">
        <v>7</v>
      </c>
      <c r="E101" t="s">
        <v>31</v>
      </c>
      <c r="F101" t="s">
        <v>102</v>
      </c>
      <c r="H101">
        <v>1</v>
      </c>
      <c r="I101">
        <v>2.5</v>
      </c>
      <c r="J101">
        <v>5</v>
      </c>
      <c r="K101">
        <v>1.25</v>
      </c>
      <c r="M101" t="str">
        <f t="shared" si="1"/>
        <v>2.07 100-150 m</v>
      </c>
    </row>
    <row r="102" spans="1:13" x14ac:dyDescent="0.25">
      <c r="A102">
        <v>2</v>
      </c>
      <c r="B102" t="s">
        <v>78</v>
      </c>
      <c r="C102" t="s">
        <v>84</v>
      </c>
      <c r="D102">
        <v>8</v>
      </c>
      <c r="E102" t="s">
        <v>31</v>
      </c>
      <c r="F102" t="s">
        <v>102</v>
      </c>
      <c r="H102">
        <v>1</v>
      </c>
      <c r="I102">
        <v>2.5</v>
      </c>
      <c r="J102">
        <v>5</v>
      </c>
      <c r="K102">
        <v>1</v>
      </c>
      <c r="M102" t="str">
        <f t="shared" si="1"/>
        <v>2.08 150-200 m</v>
      </c>
    </row>
    <row r="103" spans="1:13" x14ac:dyDescent="0.25">
      <c r="A103">
        <v>2</v>
      </c>
      <c r="B103" t="s">
        <v>78</v>
      </c>
      <c r="C103" t="s">
        <v>85</v>
      </c>
      <c r="D103">
        <v>2</v>
      </c>
      <c r="E103" t="s">
        <v>31</v>
      </c>
      <c r="F103" t="s">
        <v>102</v>
      </c>
      <c r="H103">
        <v>1</v>
      </c>
      <c r="I103">
        <v>2.5</v>
      </c>
      <c r="J103">
        <v>5</v>
      </c>
      <c r="K103">
        <v>4.22</v>
      </c>
      <c r="M103" t="str">
        <f t="shared" si="1"/>
        <v>2.02 Offshore waters (&gt;200 m depth)</v>
      </c>
    </row>
    <row r="104" spans="1:13" x14ac:dyDescent="0.25">
      <c r="A104">
        <v>2</v>
      </c>
      <c r="B104" t="s">
        <v>78</v>
      </c>
      <c r="C104" t="s">
        <v>79</v>
      </c>
      <c r="D104">
        <v>4</v>
      </c>
      <c r="E104" t="s">
        <v>20</v>
      </c>
      <c r="F104" t="s">
        <v>103</v>
      </c>
      <c r="H104">
        <v>1</v>
      </c>
      <c r="I104">
        <v>2.5</v>
      </c>
      <c r="J104">
        <v>5</v>
      </c>
      <c r="K104">
        <v>1.48</v>
      </c>
      <c r="M104" t="str">
        <f t="shared" si="1"/>
        <v>2.04 0-25 m</v>
      </c>
    </row>
    <row r="105" spans="1:13" x14ac:dyDescent="0.25">
      <c r="A105">
        <v>2</v>
      </c>
      <c r="B105" t="s">
        <v>78</v>
      </c>
      <c r="C105" t="s">
        <v>81</v>
      </c>
      <c r="D105">
        <v>5</v>
      </c>
      <c r="E105" t="s">
        <v>20</v>
      </c>
      <c r="F105" t="s">
        <v>103</v>
      </c>
      <c r="H105">
        <v>1</v>
      </c>
      <c r="I105">
        <v>2.5</v>
      </c>
      <c r="J105">
        <v>5</v>
      </c>
      <c r="K105">
        <v>2.52</v>
      </c>
      <c r="M105" t="str">
        <f t="shared" si="1"/>
        <v>2.05 25-50 m</v>
      </c>
    </row>
    <row r="106" spans="1:13" x14ac:dyDescent="0.25">
      <c r="A106">
        <v>2</v>
      </c>
      <c r="B106" t="s">
        <v>78</v>
      </c>
      <c r="C106" t="s">
        <v>82</v>
      </c>
      <c r="D106">
        <v>6</v>
      </c>
      <c r="E106" t="s">
        <v>20</v>
      </c>
      <c r="F106" t="s">
        <v>103</v>
      </c>
      <c r="H106">
        <v>1</v>
      </c>
      <c r="I106">
        <v>2.5</v>
      </c>
      <c r="J106">
        <v>5</v>
      </c>
      <c r="K106">
        <v>2.14</v>
      </c>
      <c r="M106" t="str">
        <f t="shared" si="1"/>
        <v>2.06 50-100 m</v>
      </c>
    </row>
    <row r="107" spans="1:13" x14ac:dyDescent="0.25">
      <c r="A107">
        <v>2</v>
      </c>
      <c r="B107" t="s">
        <v>78</v>
      </c>
      <c r="C107" t="s">
        <v>83</v>
      </c>
      <c r="D107">
        <v>7</v>
      </c>
      <c r="E107" t="s">
        <v>20</v>
      </c>
      <c r="F107" t="s">
        <v>103</v>
      </c>
      <c r="H107">
        <v>1</v>
      </c>
      <c r="I107">
        <v>2.5</v>
      </c>
      <c r="J107">
        <v>5</v>
      </c>
      <c r="K107">
        <v>2.38</v>
      </c>
      <c r="M107" t="str">
        <f t="shared" si="1"/>
        <v>2.07 100-150 m</v>
      </c>
    </row>
    <row r="108" spans="1:13" x14ac:dyDescent="0.25">
      <c r="A108">
        <v>2</v>
      </c>
      <c r="B108" t="s">
        <v>78</v>
      </c>
      <c r="C108" t="s">
        <v>84</v>
      </c>
      <c r="D108">
        <v>8</v>
      </c>
      <c r="E108" t="s">
        <v>20</v>
      </c>
      <c r="F108" t="s">
        <v>103</v>
      </c>
      <c r="H108">
        <v>1</v>
      </c>
      <c r="I108">
        <v>2.5</v>
      </c>
      <c r="J108">
        <v>5</v>
      </c>
      <c r="K108">
        <v>2.25</v>
      </c>
      <c r="M108" t="str">
        <f t="shared" si="1"/>
        <v>2.08 150-200 m</v>
      </c>
    </row>
    <row r="109" spans="1:13" x14ac:dyDescent="0.25">
      <c r="A109">
        <v>2</v>
      </c>
      <c r="B109" t="s">
        <v>78</v>
      </c>
      <c r="C109" t="s">
        <v>85</v>
      </c>
      <c r="D109">
        <v>2</v>
      </c>
      <c r="E109" t="s">
        <v>20</v>
      </c>
      <c r="F109" t="s">
        <v>103</v>
      </c>
      <c r="H109">
        <v>1</v>
      </c>
      <c r="I109">
        <v>2.5</v>
      </c>
      <c r="J109">
        <v>5</v>
      </c>
      <c r="K109">
        <v>1.63</v>
      </c>
      <c r="M109" t="str">
        <f t="shared" si="1"/>
        <v>2.02 Offshore waters (&gt;200 m depth)</v>
      </c>
    </row>
    <row r="110" spans="1:13" x14ac:dyDescent="0.25">
      <c r="A110">
        <v>2</v>
      </c>
      <c r="B110" t="s">
        <v>78</v>
      </c>
      <c r="C110" t="s">
        <v>104</v>
      </c>
      <c r="D110">
        <v>1</v>
      </c>
      <c r="E110" t="s">
        <v>8</v>
      </c>
      <c r="F110" t="s">
        <v>105</v>
      </c>
      <c r="H110">
        <v>1</v>
      </c>
      <c r="I110">
        <v>0.3</v>
      </c>
      <c r="J110">
        <v>0</v>
      </c>
      <c r="K110">
        <v>0.12032490190406793</v>
      </c>
      <c r="M110" t="str">
        <f t="shared" si="1"/>
        <v>2.01 Basque EEZ</v>
      </c>
    </row>
    <row r="111" spans="1:13" x14ac:dyDescent="0.25">
      <c r="A111">
        <v>2</v>
      </c>
      <c r="B111" t="s">
        <v>78</v>
      </c>
      <c r="C111" t="s">
        <v>104</v>
      </c>
      <c r="D111">
        <v>1</v>
      </c>
      <c r="E111" t="s">
        <v>8</v>
      </c>
      <c r="F111" t="s">
        <v>106</v>
      </c>
      <c r="H111">
        <v>3</v>
      </c>
      <c r="I111">
        <v>1</v>
      </c>
      <c r="J111">
        <v>0</v>
      </c>
      <c r="K111">
        <v>0.62250000000000005</v>
      </c>
      <c r="M111" t="str">
        <f t="shared" si="1"/>
        <v>2.01 Basque EEZ</v>
      </c>
    </row>
    <row r="112" spans="1:13" x14ac:dyDescent="0.25">
      <c r="A112">
        <v>2</v>
      </c>
      <c r="B112" t="s">
        <v>78</v>
      </c>
      <c r="C112" t="s">
        <v>104</v>
      </c>
      <c r="D112">
        <v>1</v>
      </c>
      <c r="E112" t="s">
        <v>8</v>
      </c>
      <c r="F112" t="s">
        <v>107</v>
      </c>
      <c r="H112">
        <v>1</v>
      </c>
      <c r="I112">
        <v>0.19</v>
      </c>
      <c r="J112">
        <v>0</v>
      </c>
      <c r="K112">
        <v>0.1875</v>
      </c>
      <c r="M112" t="str">
        <f t="shared" si="1"/>
        <v>2.01 Basque EEZ</v>
      </c>
    </row>
    <row r="113" spans="1:13" x14ac:dyDescent="0.25">
      <c r="A113">
        <v>2</v>
      </c>
      <c r="B113" t="s">
        <v>78</v>
      </c>
      <c r="C113" t="s">
        <v>104</v>
      </c>
      <c r="D113">
        <v>1</v>
      </c>
      <c r="E113" t="s">
        <v>8</v>
      </c>
      <c r="F113" t="s">
        <v>108</v>
      </c>
      <c r="H113">
        <v>1</v>
      </c>
      <c r="I113">
        <v>0.17</v>
      </c>
      <c r="J113">
        <v>0</v>
      </c>
      <c r="K113">
        <v>0.26724999999999999</v>
      </c>
      <c r="M113" t="str">
        <f t="shared" si="1"/>
        <v>2.01 Basque EEZ</v>
      </c>
    </row>
    <row r="114" spans="1:13" x14ac:dyDescent="0.25">
      <c r="A114">
        <v>2</v>
      </c>
      <c r="B114" t="s">
        <v>78</v>
      </c>
      <c r="C114" t="s">
        <v>104</v>
      </c>
      <c r="D114">
        <v>1</v>
      </c>
      <c r="E114" t="s">
        <v>8</v>
      </c>
      <c r="F114" t="s">
        <v>109</v>
      </c>
      <c r="H114">
        <v>1</v>
      </c>
      <c r="I114">
        <v>0.17</v>
      </c>
      <c r="J114">
        <v>0</v>
      </c>
      <c r="K114">
        <v>0.15</v>
      </c>
      <c r="M114" t="str">
        <f t="shared" si="1"/>
        <v>2.01 Basque EEZ</v>
      </c>
    </row>
    <row r="115" spans="1:13" x14ac:dyDescent="0.25">
      <c r="A115">
        <v>2</v>
      </c>
      <c r="B115" t="s">
        <v>78</v>
      </c>
      <c r="C115" t="s">
        <v>104</v>
      </c>
      <c r="D115">
        <v>1</v>
      </c>
      <c r="E115" t="s">
        <v>8</v>
      </c>
      <c r="F115" t="s">
        <v>110</v>
      </c>
      <c r="H115">
        <v>1</v>
      </c>
      <c r="I115">
        <v>0.27</v>
      </c>
      <c r="J115">
        <v>0</v>
      </c>
      <c r="K115">
        <v>0.375</v>
      </c>
      <c r="M115" t="str">
        <f t="shared" si="1"/>
        <v>2.01 Basque EEZ</v>
      </c>
    </row>
    <row r="116" spans="1:13" x14ac:dyDescent="0.25">
      <c r="A116">
        <v>2</v>
      </c>
      <c r="B116" t="s">
        <v>78</v>
      </c>
      <c r="C116" t="s">
        <v>104</v>
      </c>
      <c r="D116">
        <v>1</v>
      </c>
      <c r="E116" t="s">
        <v>8</v>
      </c>
      <c r="F116" t="s">
        <v>111</v>
      </c>
      <c r="H116">
        <v>1</v>
      </c>
      <c r="I116">
        <v>0.24</v>
      </c>
      <c r="J116">
        <v>0</v>
      </c>
      <c r="K116">
        <v>0.70700000000000007</v>
      </c>
      <c r="M116" t="str">
        <f t="shared" si="1"/>
        <v>2.01 Basque EEZ</v>
      </c>
    </row>
    <row r="117" spans="1:13" x14ac:dyDescent="0.25">
      <c r="A117">
        <v>2</v>
      </c>
      <c r="B117" t="s">
        <v>78</v>
      </c>
      <c r="C117" t="s">
        <v>104</v>
      </c>
      <c r="D117">
        <v>1</v>
      </c>
      <c r="E117" t="s">
        <v>8</v>
      </c>
      <c r="F117" t="s">
        <v>112</v>
      </c>
      <c r="H117">
        <v>1</v>
      </c>
      <c r="I117">
        <v>0.27</v>
      </c>
      <c r="J117">
        <v>0</v>
      </c>
      <c r="K117">
        <v>0.5575</v>
      </c>
      <c r="M117" t="str">
        <f t="shared" si="1"/>
        <v>2.01 Basque EEZ</v>
      </c>
    </row>
    <row r="118" spans="1:13" x14ac:dyDescent="0.25">
      <c r="A118">
        <v>2</v>
      </c>
      <c r="B118" t="s">
        <v>78</v>
      </c>
      <c r="C118" t="s">
        <v>104</v>
      </c>
      <c r="D118">
        <v>1</v>
      </c>
      <c r="E118" t="s">
        <v>8</v>
      </c>
      <c r="F118" t="s">
        <v>113</v>
      </c>
      <c r="H118">
        <v>1</v>
      </c>
      <c r="I118">
        <v>0.13</v>
      </c>
      <c r="J118">
        <v>0</v>
      </c>
      <c r="K118">
        <v>0.14900000000000002</v>
      </c>
      <c r="M118" t="str">
        <f t="shared" si="1"/>
        <v>2.01 Basque EEZ</v>
      </c>
    </row>
    <row r="119" spans="1:13" x14ac:dyDescent="0.25">
      <c r="A119">
        <v>2</v>
      </c>
      <c r="B119" t="s">
        <v>78</v>
      </c>
      <c r="C119" t="s">
        <v>104</v>
      </c>
      <c r="D119">
        <v>1</v>
      </c>
      <c r="E119" t="s">
        <v>8</v>
      </c>
      <c r="F119" t="s">
        <v>114</v>
      </c>
      <c r="H119">
        <v>1</v>
      </c>
      <c r="I119">
        <v>0.22</v>
      </c>
      <c r="J119">
        <v>0</v>
      </c>
      <c r="K119">
        <v>0.21725</v>
      </c>
      <c r="M119" t="str">
        <f t="shared" si="1"/>
        <v>2.01 Basque EEZ</v>
      </c>
    </row>
    <row r="120" spans="1:13" x14ac:dyDescent="0.25">
      <c r="A120">
        <v>2</v>
      </c>
      <c r="B120" t="s">
        <v>78</v>
      </c>
      <c r="C120" t="s">
        <v>104</v>
      </c>
      <c r="D120">
        <v>1</v>
      </c>
      <c r="E120" t="s">
        <v>8</v>
      </c>
      <c r="F120" t="s">
        <v>115</v>
      </c>
      <c r="H120">
        <v>1</v>
      </c>
      <c r="I120">
        <v>0.3</v>
      </c>
      <c r="J120">
        <v>0</v>
      </c>
      <c r="K120">
        <v>0.1215</v>
      </c>
      <c r="M120" t="str">
        <f t="shared" si="1"/>
        <v>2.01 Basque EEZ</v>
      </c>
    </row>
    <row r="121" spans="1:13" x14ac:dyDescent="0.25">
      <c r="A121">
        <v>2</v>
      </c>
      <c r="B121" t="s">
        <v>78</v>
      </c>
      <c r="C121" t="s">
        <v>104</v>
      </c>
      <c r="D121">
        <v>1</v>
      </c>
      <c r="E121" t="s">
        <v>8</v>
      </c>
      <c r="F121" t="s">
        <v>116</v>
      </c>
      <c r="H121">
        <v>1</v>
      </c>
      <c r="I121">
        <v>0.14860000000000001</v>
      </c>
      <c r="J121">
        <v>0</v>
      </c>
      <c r="K121">
        <v>7.8874734661800006E-2</v>
      </c>
      <c r="M121" t="str">
        <f t="shared" si="1"/>
        <v>2.01 Basque EEZ</v>
      </c>
    </row>
    <row r="122" spans="1:13" x14ac:dyDescent="0.25">
      <c r="A122">
        <v>2</v>
      </c>
      <c r="B122" t="s">
        <v>78</v>
      </c>
      <c r="C122" t="s">
        <v>104</v>
      </c>
      <c r="D122">
        <v>1</v>
      </c>
      <c r="E122" t="s">
        <v>8</v>
      </c>
      <c r="F122" t="s">
        <v>117</v>
      </c>
      <c r="H122">
        <v>1</v>
      </c>
      <c r="I122">
        <v>0.30250000000000016</v>
      </c>
      <c r="J122">
        <v>0</v>
      </c>
      <c r="K122">
        <v>0.108</v>
      </c>
      <c r="M122" t="str">
        <f t="shared" si="1"/>
        <v>2.01 Basque EEZ</v>
      </c>
    </row>
    <row r="123" spans="1:13" x14ac:dyDescent="0.25">
      <c r="A123">
        <v>2</v>
      </c>
      <c r="B123" t="s">
        <v>78</v>
      </c>
      <c r="C123" t="s">
        <v>104</v>
      </c>
      <c r="D123">
        <v>1</v>
      </c>
      <c r="E123" t="s">
        <v>8</v>
      </c>
      <c r="F123" t="s">
        <v>118</v>
      </c>
      <c r="G123" t="s">
        <v>25</v>
      </c>
      <c r="H123">
        <v>0</v>
      </c>
      <c r="I123">
        <v>50</v>
      </c>
      <c r="J123">
        <v>100</v>
      </c>
      <c r="K123">
        <v>99.99</v>
      </c>
      <c r="M123" t="str">
        <f t="shared" si="1"/>
        <v>2.01 Basque EEZ</v>
      </c>
    </row>
    <row r="124" spans="1:13" x14ac:dyDescent="0.25">
      <c r="A124">
        <v>2</v>
      </c>
      <c r="B124" t="s">
        <v>78</v>
      </c>
      <c r="C124" t="s">
        <v>104</v>
      </c>
      <c r="D124">
        <v>1</v>
      </c>
      <c r="E124" t="s">
        <v>8</v>
      </c>
      <c r="F124" t="s">
        <v>119</v>
      </c>
      <c r="G124" t="s">
        <v>25</v>
      </c>
      <c r="H124">
        <v>0</v>
      </c>
      <c r="I124">
        <v>50</v>
      </c>
      <c r="J124">
        <v>100</v>
      </c>
      <c r="K124">
        <v>46.440000000000005</v>
      </c>
      <c r="M124" t="str">
        <f t="shared" si="1"/>
        <v>2.01 Basque EEZ</v>
      </c>
    </row>
    <row r="125" spans="1:13" x14ac:dyDescent="0.25">
      <c r="A125">
        <v>2</v>
      </c>
      <c r="B125" t="s">
        <v>78</v>
      </c>
      <c r="C125" t="s">
        <v>104</v>
      </c>
      <c r="D125">
        <v>1</v>
      </c>
      <c r="E125" t="s">
        <v>8</v>
      </c>
      <c r="F125" t="s">
        <v>120</v>
      </c>
      <c r="G125" t="s">
        <v>25</v>
      </c>
      <c r="H125">
        <v>0</v>
      </c>
      <c r="I125">
        <v>50</v>
      </c>
      <c r="J125">
        <v>100</v>
      </c>
      <c r="K125">
        <v>55.5</v>
      </c>
      <c r="M125" t="str">
        <f t="shared" si="1"/>
        <v>2.01 Basque EEZ</v>
      </c>
    </row>
    <row r="126" spans="1:13" x14ac:dyDescent="0.25">
      <c r="A126">
        <v>2</v>
      </c>
      <c r="B126" t="s">
        <v>78</v>
      </c>
      <c r="C126" t="s">
        <v>104</v>
      </c>
      <c r="D126">
        <v>1</v>
      </c>
      <c r="E126" t="s">
        <v>8</v>
      </c>
      <c r="F126" t="s">
        <v>121</v>
      </c>
      <c r="G126" t="s">
        <v>25</v>
      </c>
      <c r="H126">
        <v>0</v>
      </c>
      <c r="I126">
        <v>50</v>
      </c>
      <c r="J126">
        <v>100</v>
      </c>
      <c r="K126">
        <v>99.88</v>
      </c>
      <c r="M126" t="str">
        <f t="shared" si="1"/>
        <v>2.01 Basque EEZ</v>
      </c>
    </row>
    <row r="127" spans="1:13" x14ac:dyDescent="0.25">
      <c r="A127">
        <v>2</v>
      </c>
      <c r="B127" t="s">
        <v>78</v>
      </c>
      <c r="C127" t="s">
        <v>104</v>
      </c>
      <c r="D127">
        <v>1</v>
      </c>
      <c r="E127" t="s">
        <v>8</v>
      </c>
      <c r="F127" t="s">
        <v>122</v>
      </c>
      <c r="G127" t="s">
        <v>25</v>
      </c>
      <c r="H127">
        <v>0</v>
      </c>
      <c r="I127">
        <v>50</v>
      </c>
      <c r="J127">
        <v>100</v>
      </c>
      <c r="K127">
        <v>42.839999999999996</v>
      </c>
      <c r="M127" t="str">
        <f t="shared" si="1"/>
        <v>2.01 Basque EEZ</v>
      </c>
    </row>
    <row r="128" spans="1:13" x14ac:dyDescent="0.25">
      <c r="A128">
        <v>2</v>
      </c>
      <c r="B128" t="s">
        <v>78</v>
      </c>
      <c r="C128" t="s">
        <v>104</v>
      </c>
      <c r="D128">
        <v>1</v>
      </c>
      <c r="E128" t="s">
        <v>8</v>
      </c>
      <c r="F128" t="s">
        <v>123</v>
      </c>
      <c r="G128" t="s">
        <v>25</v>
      </c>
      <c r="H128">
        <v>0</v>
      </c>
      <c r="I128">
        <v>50</v>
      </c>
      <c r="J128">
        <v>100</v>
      </c>
      <c r="K128">
        <v>16.68</v>
      </c>
      <c r="M128" t="str">
        <f t="shared" si="1"/>
        <v>2.01 Basque EEZ</v>
      </c>
    </row>
    <row r="129" spans="1:13" x14ac:dyDescent="0.25">
      <c r="A129">
        <v>2</v>
      </c>
      <c r="B129" t="s">
        <v>78</v>
      </c>
      <c r="C129" t="s">
        <v>104</v>
      </c>
      <c r="D129">
        <v>1</v>
      </c>
      <c r="E129" t="s">
        <v>8</v>
      </c>
      <c r="F129" t="s">
        <v>124</v>
      </c>
      <c r="G129" t="s">
        <v>25</v>
      </c>
      <c r="H129">
        <v>0</v>
      </c>
      <c r="I129">
        <v>50</v>
      </c>
      <c r="J129">
        <v>100</v>
      </c>
      <c r="K129">
        <v>43.8</v>
      </c>
      <c r="M129" t="str">
        <f t="shared" si="1"/>
        <v>2.01 Basque EEZ</v>
      </c>
    </row>
    <row r="130" spans="1:13" x14ac:dyDescent="0.25">
      <c r="A130">
        <v>2</v>
      </c>
      <c r="B130" t="s">
        <v>78</v>
      </c>
      <c r="C130" t="s">
        <v>104</v>
      </c>
      <c r="D130">
        <v>1</v>
      </c>
      <c r="E130" t="s">
        <v>8</v>
      </c>
      <c r="F130" t="s">
        <v>125</v>
      </c>
      <c r="G130" t="s">
        <v>25</v>
      </c>
      <c r="H130">
        <v>0</v>
      </c>
      <c r="I130">
        <v>50</v>
      </c>
      <c r="J130">
        <v>100</v>
      </c>
      <c r="K130">
        <v>75.400000000000006</v>
      </c>
      <c r="M130" t="str">
        <f t="shared" si="1"/>
        <v>2.01 Basque EEZ</v>
      </c>
    </row>
    <row r="131" spans="1:13" x14ac:dyDescent="0.25">
      <c r="A131">
        <v>2</v>
      </c>
      <c r="B131" t="s">
        <v>78</v>
      </c>
      <c r="C131" t="s">
        <v>104</v>
      </c>
      <c r="D131">
        <v>1</v>
      </c>
      <c r="E131" t="s">
        <v>8</v>
      </c>
      <c r="F131" t="s">
        <v>126</v>
      </c>
      <c r="G131" t="s">
        <v>25</v>
      </c>
      <c r="H131">
        <v>0</v>
      </c>
      <c r="I131">
        <v>50</v>
      </c>
      <c r="J131">
        <v>100</v>
      </c>
      <c r="K131">
        <v>98.25</v>
      </c>
      <c r="M131" t="str">
        <f t="shared" ref="M131:M194" si="2">A131&amp;"."&amp;RIGHT("0"&amp;D131,2)&amp;" "&amp;C131</f>
        <v>2.01 Basque EEZ</v>
      </c>
    </row>
    <row r="132" spans="1:13" x14ac:dyDescent="0.25">
      <c r="A132">
        <v>2</v>
      </c>
      <c r="B132" t="s">
        <v>78</v>
      </c>
      <c r="C132" t="s">
        <v>104</v>
      </c>
      <c r="D132">
        <v>1</v>
      </c>
      <c r="E132" t="s">
        <v>8</v>
      </c>
      <c r="F132" t="s">
        <v>127</v>
      </c>
      <c r="G132" t="s">
        <v>10</v>
      </c>
      <c r="H132">
        <v>0</v>
      </c>
      <c r="I132">
        <v>1</v>
      </c>
      <c r="J132">
        <v>3</v>
      </c>
      <c r="K132">
        <v>0.81499999999999995</v>
      </c>
      <c r="M132" t="str">
        <f t="shared" si="2"/>
        <v>2.01 Basque EEZ</v>
      </c>
    </row>
    <row r="133" spans="1:13" x14ac:dyDescent="0.25">
      <c r="A133">
        <v>2</v>
      </c>
      <c r="B133" t="s">
        <v>78</v>
      </c>
      <c r="C133" t="s">
        <v>104</v>
      </c>
      <c r="D133">
        <v>1</v>
      </c>
      <c r="E133" t="s">
        <v>8</v>
      </c>
      <c r="F133" t="s">
        <v>128</v>
      </c>
      <c r="G133" t="s">
        <v>10</v>
      </c>
      <c r="H133">
        <v>0</v>
      </c>
      <c r="I133">
        <v>9000</v>
      </c>
      <c r="J133">
        <v>16500</v>
      </c>
      <c r="K133">
        <v>6510.75</v>
      </c>
      <c r="M133" t="str">
        <f t="shared" si="2"/>
        <v>2.01 Basque EEZ</v>
      </c>
    </row>
    <row r="134" spans="1:13" x14ac:dyDescent="0.25">
      <c r="A134">
        <v>2</v>
      </c>
      <c r="B134" t="s">
        <v>78</v>
      </c>
      <c r="C134" t="s">
        <v>104</v>
      </c>
      <c r="D134">
        <v>1</v>
      </c>
      <c r="E134" t="s">
        <v>8</v>
      </c>
      <c r="F134" t="s">
        <v>129</v>
      </c>
      <c r="G134" t="s">
        <v>10</v>
      </c>
      <c r="H134">
        <v>0</v>
      </c>
      <c r="I134">
        <v>5333.666666666667</v>
      </c>
      <c r="J134">
        <v>6801</v>
      </c>
      <c r="K134">
        <v>6015</v>
      </c>
      <c r="M134" t="str">
        <f t="shared" si="2"/>
        <v>2.01 Basque EEZ</v>
      </c>
    </row>
    <row r="135" spans="1:13" x14ac:dyDescent="0.25">
      <c r="A135">
        <v>2</v>
      </c>
      <c r="B135" t="s">
        <v>78</v>
      </c>
      <c r="C135" t="s">
        <v>104</v>
      </c>
      <c r="D135">
        <v>1</v>
      </c>
      <c r="E135" t="s">
        <v>8</v>
      </c>
      <c r="F135" t="s">
        <v>130</v>
      </c>
      <c r="G135" t="s">
        <v>10</v>
      </c>
      <c r="H135">
        <v>0</v>
      </c>
      <c r="I135">
        <v>1440</v>
      </c>
      <c r="J135">
        <v>2500</v>
      </c>
      <c r="K135">
        <v>1253</v>
      </c>
      <c r="M135" t="str">
        <f t="shared" si="2"/>
        <v>2.01 Basque EEZ</v>
      </c>
    </row>
    <row r="136" spans="1:13" x14ac:dyDescent="0.25">
      <c r="A136">
        <v>2</v>
      </c>
      <c r="B136" t="s">
        <v>78</v>
      </c>
      <c r="C136" t="s">
        <v>104</v>
      </c>
      <c r="D136">
        <v>1</v>
      </c>
      <c r="E136" t="s">
        <v>8</v>
      </c>
      <c r="F136" t="s">
        <v>131</v>
      </c>
      <c r="G136" t="s">
        <v>10</v>
      </c>
      <c r="H136">
        <v>0</v>
      </c>
      <c r="I136">
        <v>551266.66666666663</v>
      </c>
      <c r="J136">
        <v>917000</v>
      </c>
      <c r="K136">
        <v>159000</v>
      </c>
      <c r="M136" t="str">
        <f t="shared" si="2"/>
        <v>2.01 Basque EEZ</v>
      </c>
    </row>
    <row r="137" spans="1:13" x14ac:dyDescent="0.25">
      <c r="A137">
        <v>2</v>
      </c>
      <c r="B137" t="s">
        <v>78</v>
      </c>
      <c r="C137" t="s">
        <v>104</v>
      </c>
      <c r="D137">
        <v>1</v>
      </c>
      <c r="E137" t="s">
        <v>8</v>
      </c>
      <c r="F137" t="s">
        <v>132</v>
      </c>
      <c r="G137" t="s">
        <v>10</v>
      </c>
      <c r="H137">
        <v>0</v>
      </c>
      <c r="I137">
        <v>1889.7333333333336</v>
      </c>
      <c r="J137">
        <v>4400</v>
      </c>
      <c r="K137">
        <v>1008.75</v>
      </c>
      <c r="M137" t="str">
        <f t="shared" si="2"/>
        <v>2.01 Basque EEZ</v>
      </c>
    </row>
    <row r="138" spans="1:13" x14ac:dyDescent="0.25">
      <c r="A138">
        <v>2</v>
      </c>
      <c r="B138" t="s">
        <v>78</v>
      </c>
      <c r="C138" t="s">
        <v>104</v>
      </c>
      <c r="D138">
        <v>1</v>
      </c>
      <c r="E138" t="s">
        <v>8</v>
      </c>
      <c r="F138" t="s">
        <v>133</v>
      </c>
      <c r="G138" t="s">
        <v>134</v>
      </c>
      <c r="H138">
        <v>0</v>
      </c>
      <c r="I138">
        <v>3.36</v>
      </c>
      <c r="J138">
        <v>5.3599999999999994</v>
      </c>
      <c r="K138">
        <v>4.2675000000000001</v>
      </c>
      <c r="M138" t="str">
        <f t="shared" si="2"/>
        <v>2.01 Basque EEZ</v>
      </c>
    </row>
    <row r="139" spans="1:13" x14ac:dyDescent="0.25">
      <c r="A139">
        <v>2</v>
      </c>
      <c r="B139" t="s">
        <v>78</v>
      </c>
      <c r="C139" t="s">
        <v>104</v>
      </c>
      <c r="D139">
        <v>1</v>
      </c>
      <c r="E139" t="s">
        <v>8</v>
      </c>
      <c r="F139" t="s">
        <v>135</v>
      </c>
      <c r="G139" t="s">
        <v>10</v>
      </c>
      <c r="H139">
        <v>0</v>
      </c>
      <c r="I139">
        <v>63000</v>
      </c>
      <c r="J139">
        <v>95000</v>
      </c>
      <c r="K139">
        <v>80907.845060592852</v>
      </c>
      <c r="M139" t="str">
        <f t="shared" si="2"/>
        <v>2.01 Basque EEZ</v>
      </c>
    </row>
    <row r="140" spans="1:13" x14ac:dyDescent="0.25">
      <c r="A140">
        <v>2</v>
      </c>
      <c r="B140" t="s">
        <v>78</v>
      </c>
      <c r="C140" t="s">
        <v>104</v>
      </c>
      <c r="D140">
        <v>1</v>
      </c>
      <c r="E140" t="s">
        <v>8</v>
      </c>
      <c r="F140" t="s">
        <v>136</v>
      </c>
      <c r="G140" t="s">
        <v>10</v>
      </c>
      <c r="H140">
        <v>0</v>
      </c>
      <c r="I140">
        <v>94133.333333333343</v>
      </c>
      <c r="J140">
        <v>190000</v>
      </c>
      <c r="K140">
        <v>167104.25</v>
      </c>
      <c r="M140" t="str">
        <f t="shared" si="2"/>
        <v>2.01 Basque EEZ</v>
      </c>
    </row>
    <row r="141" spans="1:13" x14ac:dyDescent="0.25">
      <c r="A141">
        <v>2</v>
      </c>
      <c r="B141" t="s">
        <v>78</v>
      </c>
      <c r="C141" t="s">
        <v>104</v>
      </c>
      <c r="D141">
        <v>1</v>
      </c>
      <c r="E141" t="s">
        <v>8</v>
      </c>
      <c r="F141" t="s">
        <v>137</v>
      </c>
      <c r="G141" t="s">
        <v>10</v>
      </c>
      <c r="H141">
        <v>0</v>
      </c>
      <c r="I141">
        <v>23666.666666666664</v>
      </c>
      <c r="J141">
        <v>45800</v>
      </c>
      <c r="K141">
        <v>16840</v>
      </c>
      <c r="M141" t="str">
        <f t="shared" si="2"/>
        <v>2.01 Basque EEZ</v>
      </c>
    </row>
    <row r="142" spans="1:13" x14ac:dyDescent="0.25">
      <c r="A142">
        <v>2</v>
      </c>
      <c r="B142" t="s">
        <v>78</v>
      </c>
      <c r="C142" t="s">
        <v>104</v>
      </c>
      <c r="D142">
        <v>1</v>
      </c>
      <c r="E142" t="s">
        <v>8</v>
      </c>
      <c r="F142" t="s">
        <v>138</v>
      </c>
      <c r="G142" t="s">
        <v>10</v>
      </c>
      <c r="H142">
        <v>0</v>
      </c>
      <c r="I142">
        <v>2250000</v>
      </c>
      <c r="J142">
        <v>7189000</v>
      </c>
      <c r="K142">
        <v>3740250</v>
      </c>
      <c r="M142" t="str">
        <f t="shared" si="2"/>
        <v>2.01 Basque EEZ</v>
      </c>
    </row>
    <row r="143" spans="1:13" x14ac:dyDescent="0.25">
      <c r="A143">
        <v>2</v>
      </c>
      <c r="B143" t="s">
        <v>78</v>
      </c>
      <c r="C143" t="s">
        <v>104</v>
      </c>
      <c r="D143">
        <v>1</v>
      </c>
      <c r="E143" t="s">
        <v>8</v>
      </c>
      <c r="F143" t="s">
        <v>139</v>
      </c>
      <c r="G143" t="s">
        <v>10</v>
      </c>
      <c r="H143">
        <v>0</v>
      </c>
      <c r="I143">
        <v>81110</v>
      </c>
      <c r="J143">
        <v>241383.36</v>
      </c>
      <c r="K143">
        <v>186629.8</v>
      </c>
      <c r="M143" t="str">
        <f t="shared" si="2"/>
        <v>2.01 Basque EEZ</v>
      </c>
    </row>
    <row r="144" spans="1:13" x14ac:dyDescent="0.25">
      <c r="A144">
        <v>2</v>
      </c>
      <c r="B144" t="s">
        <v>78</v>
      </c>
      <c r="C144" t="s">
        <v>104</v>
      </c>
      <c r="D144">
        <v>1</v>
      </c>
      <c r="E144" t="s">
        <v>8</v>
      </c>
      <c r="F144" t="s">
        <v>140</v>
      </c>
      <c r="G144" t="s">
        <v>10</v>
      </c>
      <c r="H144">
        <v>0</v>
      </c>
      <c r="I144">
        <v>186435.62704918033</v>
      </c>
      <c r="J144">
        <v>333241</v>
      </c>
      <c r="K144">
        <v>239373.6</v>
      </c>
      <c r="M144" t="str">
        <f t="shared" si="2"/>
        <v>2.01 Basque EEZ</v>
      </c>
    </row>
    <row r="145" spans="1:13" x14ac:dyDescent="0.25">
      <c r="A145">
        <v>2</v>
      </c>
      <c r="B145" t="s">
        <v>78</v>
      </c>
      <c r="C145" t="s">
        <v>104</v>
      </c>
      <c r="D145">
        <v>1</v>
      </c>
      <c r="E145" t="s">
        <v>8</v>
      </c>
      <c r="F145" t="s">
        <v>141</v>
      </c>
      <c r="G145" t="s">
        <v>25</v>
      </c>
      <c r="H145">
        <v>0</v>
      </c>
      <c r="I145">
        <v>15</v>
      </c>
      <c r="J145">
        <v>30</v>
      </c>
      <c r="K145">
        <v>13.07</v>
      </c>
      <c r="M145" t="str">
        <f t="shared" si="2"/>
        <v>2.01 Basque EEZ</v>
      </c>
    </row>
    <row r="146" spans="1:13" x14ac:dyDescent="0.25">
      <c r="A146">
        <v>3</v>
      </c>
      <c r="B146" t="s">
        <v>149</v>
      </c>
      <c r="C146" t="s">
        <v>150</v>
      </c>
      <c r="D146">
        <v>1</v>
      </c>
      <c r="E146" t="s">
        <v>8</v>
      </c>
      <c r="F146" t="s">
        <v>151</v>
      </c>
      <c r="G146" t="s">
        <v>152</v>
      </c>
      <c r="H146">
        <v>0.20311509999999999</v>
      </c>
      <c r="I146">
        <v>0.38084089999999998</v>
      </c>
      <c r="J146">
        <v>0.40623029999999999</v>
      </c>
      <c r="K146">
        <v>0.15603130000000001</v>
      </c>
      <c r="M146" t="str">
        <f t="shared" si="2"/>
        <v>3.01 Dutch EEZ</v>
      </c>
    </row>
    <row r="147" spans="1:13" x14ac:dyDescent="0.25">
      <c r="A147">
        <v>3</v>
      </c>
      <c r="B147" t="s">
        <v>149</v>
      </c>
      <c r="C147" t="s">
        <v>150</v>
      </c>
      <c r="D147">
        <v>1</v>
      </c>
      <c r="E147" t="s">
        <v>768</v>
      </c>
      <c r="F147" t="s">
        <v>153</v>
      </c>
      <c r="G147" t="s">
        <v>154</v>
      </c>
      <c r="H147">
        <v>57.270029999999998</v>
      </c>
      <c r="I147">
        <v>107.3813</v>
      </c>
      <c r="J147">
        <v>114.5400569</v>
      </c>
      <c r="K147">
        <v>71.915782500000006</v>
      </c>
      <c r="M147" t="str">
        <f t="shared" si="2"/>
        <v>3.01 Dutch EEZ</v>
      </c>
    </row>
    <row r="148" spans="1:13" x14ac:dyDescent="0.25">
      <c r="A148">
        <v>3</v>
      </c>
      <c r="B148" t="s">
        <v>149</v>
      </c>
      <c r="C148" t="s">
        <v>150</v>
      </c>
      <c r="D148">
        <v>1</v>
      </c>
      <c r="E148" t="s">
        <v>768</v>
      </c>
      <c r="F148" t="s">
        <v>155</v>
      </c>
      <c r="G148" t="s">
        <v>156</v>
      </c>
      <c r="H148">
        <v>2.0950850000000001</v>
      </c>
      <c r="I148">
        <v>3.9282849999999998</v>
      </c>
      <c r="J148">
        <v>4.1901704000000004</v>
      </c>
      <c r="K148">
        <v>4.0667955999999998</v>
      </c>
      <c r="M148" t="str">
        <f t="shared" si="2"/>
        <v>3.01 Dutch EEZ</v>
      </c>
    </row>
    <row r="149" spans="1:13" x14ac:dyDescent="0.25">
      <c r="A149">
        <v>3</v>
      </c>
      <c r="B149" t="s">
        <v>149</v>
      </c>
      <c r="C149" t="s">
        <v>150</v>
      </c>
      <c r="D149">
        <v>1</v>
      </c>
      <c r="E149" t="s">
        <v>768</v>
      </c>
      <c r="F149" t="s">
        <v>157</v>
      </c>
      <c r="G149" t="s">
        <v>158</v>
      </c>
      <c r="H149">
        <v>7.5267619999999997</v>
      </c>
      <c r="I149">
        <v>14.112679</v>
      </c>
      <c r="J149">
        <v>15.053523999999999</v>
      </c>
      <c r="K149">
        <v>19.265696999999999</v>
      </c>
      <c r="M149" t="str">
        <f t="shared" si="2"/>
        <v>3.01 Dutch EEZ</v>
      </c>
    </row>
    <row r="150" spans="1:13" x14ac:dyDescent="0.25">
      <c r="A150">
        <v>3</v>
      </c>
      <c r="B150" t="s">
        <v>149</v>
      </c>
      <c r="C150" t="s">
        <v>150</v>
      </c>
      <c r="D150">
        <v>1</v>
      </c>
      <c r="E150" t="s">
        <v>768</v>
      </c>
      <c r="F150" t="s">
        <v>159</v>
      </c>
      <c r="G150" t="s">
        <v>158</v>
      </c>
      <c r="H150">
        <v>8.5010739999999991</v>
      </c>
      <c r="I150">
        <v>15.939513</v>
      </c>
      <c r="J150">
        <v>17.002147000000001</v>
      </c>
      <c r="K150">
        <v>10.083716000000001</v>
      </c>
      <c r="M150" t="str">
        <f t="shared" si="2"/>
        <v>3.01 Dutch EEZ</v>
      </c>
    </row>
    <row r="151" spans="1:13" x14ac:dyDescent="0.25">
      <c r="A151">
        <v>3</v>
      </c>
      <c r="B151" t="s">
        <v>149</v>
      </c>
      <c r="C151" t="s">
        <v>150</v>
      </c>
      <c r="D151">
        <v>1</v>
      </c>
      <c r="E151" t="s">
        <v>768</v>
      </c>
      <c r="F151" t="s">
        <v>157</v>
      </c>
      <c r="G151" t="s">
        <v>160</v>
      </c>
      <c r="H151">
        <v>9.9521149999999992</v>
      </c>
      <c r="I151">
        <v>18.660215999999998</v>
      </c>
      <c r="J151">
        <v>19.904229999999998</v>
      </c>
      <c r="K151">
        <v>25.442202999999999</v>
      </c>
      <c r="M151" t="str">
        <f t="shared" si="2"/>
        <v>3.01 Dutch EEZ</v>
      </c>
    </row>
    <row r="152" spans="1:13" x14ac:dyDescent="0.25">
      <c r="A152">
        <v>3</v>
      </c>
      <c r="B152" t="s">
        <v>149</v>
      </c>
      <c r="C152" t="s">
        <v>150</v>
      </c>
      <c r="D152">
        <v>1</v>
      </c>
      <c r="E152" t="s">
        <v>768</v>
      </c>
      <c r="F152" t="s">
        <v>159</v>
      </c>
      <c r="G152" t="s">
        <v>160</v>
      </c>
      <c r="H152">
        <v>28.611846</v>
      </c>
      <c r="I152">
        <v>53.647210000000001</v>
      </c>
      <c r="J152">
        <v>57.223691000000002</v>
      </c>
      <c r="K152">
        <v>51.421652000000002</v>
      </c>
      <c r="M152" t="str">
        <f t="shared" si="2"/>
        <v>3.01 Dutch EEZ</v>
      </c>
    </row>
    <row r="153" spans="1:13" x14ac:dyDescent="0.25">
      <c r="A153">
        <v>3</v>
      </c>
      <c r="B153" t="s">
        <v>149</v>
      </c>
      <c r="C153" t="s">
        <v>150</v>
      </c>
      <c r="D153">
        <v>1</v>
      </c>
      <c r="E153" t="s">
        <v>768</v>
      </c>
      <c r="F153" t="s">
        <v>157</v>
      </c>
      <c r="G153" t="s">
        <v>161</v>
      </c>
      <c r="H153">
        <v>16.669398999999999</v>
      </c>
      <c r="I153">
        <v>31.255123000000001</v>
      </c>
      <c r="J153">
        <v>33.338797999999997</v>
      </c>
      <c r="K153">
        <v>32.429648</v>
      </c>
      <c r="M153" t="str">
        <f t="shared" si="2"/>
        <v>3.01 Dutch EEZ</v>
      </c>
    </row>
    <row r="154" spans="1:13" x14ac:dyDescent="0.25">
      <c r="A154">
        <v>3</v>
      </c>
      <c r="B154" t="s">
        <v>149</v>
      </c>
      <c r="C154" t="s">
        <v>150</v>
      </c>
      <c r="D154">
        <v>1</v>
      </c>
      <c r="E154" t="s">
        <v>768</v>
      </c>
      <c r="F154" t="s">
        <v>159</v>
      </c>
      <c r="G154" t="s">
        <v>161</v>
      </c>
      <c r="H154">
        <v>3.6439240000000002</v>
      </c>
      <c r="I154">
        <v>6.832357</v>
      </c>
      <c r="J154">
        <v>7.2878470000000002</v>
      </c>
      <c r="K154">
        <v>4.3434809999999997</v>
      </c>
      <c r="M154" t="str">
        <f t="shared" si="2"/>
        <v>3.01 Dutch EEZ</v>
      </c>
    </row>
    <row r="155" spans="1:13" x14ac:dyDescent="0.25">
      <c r="A155">
        <v>3</v>
      </c>
      <c r="B155" t="s">
        <v>149</v>
      </c>
      <c r="C155" t="s">
        <v>150</v>
      </c>
      <c r="D155">
        <v>1</v>
      </c>
      <c r="E155" t="s">
        <v>768</v>
      </c>
      <c r="F155" t="s">
        <v>157</v>
      </c>
      <c r="G155" t="s">
        <v>158</v>
      </c>
      <c r="H155">
        <v>18.197210999999999</v>
      </c>
      <c r="I155">
        <v>34.119771</v>
      </c>
      <c r="J155">
        <v>36.394421999999999</v>
      </c>
      <c r="K155">
        <v>29.145931999999998</v>
      </c>
      <c r="M155" t="str">
        <f t="shared" si="2"/>
        <v>3.01 Dutch EEZ</v>
      </c>
    </row>
    <row r="156" spans="1:13" x14ac:dyDescent="0.25">
      <c r="A156">
        <v>3</v>
      </c>
      <c r="B156" t="s">
        <v>149</v>
      </c>
      <c r="C156" t="s">
        <v>150</v>
      </c>
      <c r="D156">
        <v>1</v>
      </c>
      <c r="E156" t="s">
        <v>768</v>
      </c>
      <c r="F156" t="s">
        <v>159</v>
      </c>
      <c r="G156" t="s">
        <v>158</v>
      </c>
      <c r="H156">
        <v>3.3000289999999999</v>
      </c>
      <c r="I156">
        <v>6.1875540000000004</v>
      </c>
      <c r="J156">
        <v>6.6000579999999998</v>
      </c>
      <c r="K156">
        <v>7.6337289999999998</v>
      </c>
      <c r="M156" t="str">
        <f t="shared" si="2"/>
        <v>3.01 Dutch EEZ</v>
      </c>
    </row>
    <row r="157" spans="1:13" x14ac:dyDescent="0.25">
      <c r="A157">
        <v>3</v>
      </c>
      <c r="B157" t="s">
        <v>149</v>
      </c>
      <c r="C157" t="s">
        <v>150</v>
      </c>
      <c r="D157">
        <v>1</v>
      </c>
      <c r="E157" t="s">
        <v>768</v>
      </c>
      <c r="F157" t="s">
        <v>157</v>
      </c>
      <c r="G157" t="s">
        <v>160</v>
      </c>
      <c r="H157">
        <v>19.170665</v>
      </c>
      <c r="I157">
        <v>35.944997999999998</v>
      </c>
      <c r="J157">
        <v>38.341330999999997</v>
      </c>
      <c r="K157">
        <v>30.303709000000001</v>
      </c>
      <c r="M157" t="str">
        <f t="shared" si="2"/>
        <v>3.01 Dutch EEZ</v>
      </c>
    </row>
    <row r="158" spans="1:13" x14ac:dyDescent="0.25">
      <c r="A158">
        <v>3</v>
      </c>
      <c r="B158" t="s">
        <v>149</v>
      </c>
      <c r="C158" t="s">
        <v>150</v>
      </c>
      <c r="D158">
        <v>1</v>
      </c>
      <c r="E158" t="s">
        <v>768</v>
      </c>
      <c r="F158" t="s">
        <v>159</v>
      </c>
      <c r="G158" t="s">
        <v>160</v>
      </c>
      <c r="H158">
        <v>15.787421999999999</v>
      </c>
      <c r="I158">
        <v>29.601414999999999</v>
      </c>
      <c r="J158">
        <v>31.574843000000001</v>
      </c>
      <c r="K158">
        <v>34.240844000000003</v>
      </c>
      <c r="M158" t="str">
        <f t="shared" si="2"/>
        <v>3.01 Dutch EEZ</v>
      </c>
    </row>
    <row r="159" spans="1:13" x14ac:dyDescent="0.25">
      <c r="A159">
        <v>3</v>
      </c>
      <c r="B159" t="s">
        <v>149</v>
      </c>
      <c r="C159" t="s">
        <v>150</v>
      </c>
      <c r="D159">
        <v>1</v>
      </c>
      <c r="E159" t="s">
        <v>768</v>
      </c>
      <c r="F159" t="s">
        <v>157</v>
      </c>
      <c r="G159" t="s">
        <v>161</v>
      </c>
      <c r="H159">
        <v>17.586911000000001</v>
      </c>
      <c r="I159">
        <v>32.975459000000001</v>
      </c>
      <c r="J159">
        <v>35.173822999999999</v>
      </c>
      <c r="K159">
        <v>33.935693000000001</v>
      </c>
      <c r="M159" t="str">
        <f t="shared" si="2"/>
        <v>3.01 Dutch EEZ</v>
      </c>
    </row>
    <row r="160" spans="1:13" x14ac:dyDescent="0.25">
      <c r="A160">
        <v>3</v>
      </c>
      <c r="B160" t="s">
        <v>149</v>
      </c>
      <c r="C160" t="s">
        <v>150</v>
      </c>
      <c r="D160">
        <v>1</v>
      </c>
      <c r="E160" t="s">
        <v>768</v>
      </c>
      <c r="F160" t="s">
        <v>159</v>
      </c>
      <c r="G160" t="s">
        <v>161</v>
      </c>
      <c r="H160">
        <v>3.3451520000000001</v>
      </c>
      <c r="I160">
        <v>6.2721590000000003</v>
      </c>
      <c r="J160">
        <v>6.6903030000000001</v>
      </c>
      <c r="K160">
        <v>6.9624069999999998</v>
      </c>
      <c r="M160" t="str">
        <f t="shared" si="2"/>
        <v>3.01 Dutch EEZ</v>
      </c>
    </row>
    <row r="161" spans="1:13" x14ac:dyDescent="0.25">
      <c r="A161">
        <v>3</v>
      </c>
      <c r="B161" t="s">
        <v>149</v>
      </c>
      <c r="C161" t="s">
        <v>150</v>
      </c>
      <c r="D161">
        <v>1</v>
      </c>
      <c r="E161" t="s">
        <v>768</v>
      </c>
      <c r="F161" t="s">
        <v>157</v>
      </c>
      <c r="G161" t="s">
        <v>158</v>
      </c>
      <c r="H161">
        <v>30.39264</v>
      </c>
      <c r="I161">
        <v>56.986199999999997</v>
      </c>
      <c r="J161">
        <v>60.78528</v>
      </c>
      <c r="K161">
        <v>49.336626000000003</v>
      </c>
      <c r="M161" t="str">
        <f t="shared" si="2"/>
        <v>3.01 Dutch EEZ</v>
      </c>
    </row>
    <row r="162" spans="1:13" x14ac:dyDescent="0.25">
      <c r="A162">
        <v>3</v>
      </c>
      <c r="B162" t="s">
        <v>149</v>
      </c>
      <c r="C162" t="s">
        <v>150</v>
      </c>
      <c r="D162">
        <v>1</v>
      </c>
      <c r="E162" t="s">
        <v>768</v>
      </c>
      <c r="F162" t="s">
        <v>159</v>
      </c>
      <c r="G162" t="s">
        <v>158</v>
      </c>
      <c r="H162">
        <v>1.4442569999999999</v>
      </c>
      <c r="I162">
        <v>2.7079810000000002</v>
      </c>
      <c r="J162">
        <v>2.8885130000000001</v>
      </c>
      <c r="K162">
        <v>3.2391329999999998</v>
      </c>
      <c r="M162" t="str">
        <f t="shared" si="2"/>
        <v>3.01 Dutch EEZ</v>
      </c>
    </row>
    <row r="163" spans="1:13" x14ac:dyDescent="0.25">
      <c r="A163">
        <v>3</v>
      </c>
      <c r="B163" t="s">
        <v>149</v>
      </c>
      <c r="C163" t="s">
        <v>150</v>
      </c>
      <c r="D163">
        <v>1</v>
      </c>
      <c r="E163" t="s">
        <v>768</v>
      </c>
      <c r="F163" t="s">
        <v>157</v>
      </c>
      <c r="G163" t="s">
        <v>160</v>
      </c>
      <c r="H163">
        <v>23.547841999999999</v>
      </c>
      <c r="I163">
        <v>44.152203</v>
      </c>
      <c r="J163">
        <v>47.095683000000001</v>
      </c>
      <c r="K163">
        <v>42.849620999999999</v>
      </c>
      <c r="M163" t="str">
        <f t="shared" si="2"/>
        <v>3.01 Dutch EEZ</v>
      </c>
    </row>
    <row r="164" spans="1:13" x14ac:dyDescent="0.25">
      <c r="A164">
        <v>3</v>
      </c>
      <c r="B164" t="s">
        <v>149</v>
      </c>
      <c r="C164" t="s">
        <v>150</v>
      </c>
      <c r="D164">
        <v>1</v>
      </c>
      <c r="E164" t="s">
        <v>768</v>
      </c>
      <c r="F164" t="s">
        <v>159</v>
      </c>
      <c r="G164" t="s">
        <v>160</v>
      </c>
      <c r="H164">
        <v>15.055092999999999</v>
      </c>
      <c r="I164">
        <v>28.228299</v>
      </c>
      <c r="J164">
        <v>30.110185999999999</v>
      </c>
      <c r="K164">
        <v>22.51568</v>
      </c>
      <c r="M164" t="str">
        <f t="shared" si="2"/>
        <v>3.01 Dutch EEZ</v>
      </c>
    </row>
    <row r="165" spans="1:13" x14ac:dyDescent="0.25">
      <c r="A165">
        <v>3</v>
      </c>
      <c r="B165" t="s">
        <v>149</v>
      </c>
      <c r="C165" t="s">
        <v>150</v>
      </c>
      <c r="D165">
        <v>1</v>
      </c>
      <c r="E165" t="s">
        <v>768</v>
      </c>
      <c r="F165" t="s">
        <v>157</v>
      </c>
      <c r="G165" t="s">
        <v>161</v>
      </c>
      <c r="H165">
        <v>17.299337999999999</v>
      </c>
      <c r="I165">
        <v>32.436258000000002</v>
      </c>
      <c r="J165">
        <v>34.598675</v>
      </c>
      <c r="K165">
        <v>34.923791000000001</v>
      </c>
      <c r="M165" t="str">
        <f t="shared" si="2"/>
        <v>3.01 Dutch EEZ</v>
      </c>
    </row>
    <row r="166" spans="1:13" x14ac:dyDescent="0.25">
      <c r="A166">
        <v>3</v>
      </c>
      <c r="B166" t="s">
        <v>149</v>
      </c>
      <c r="C166" t="s">
        <v>150</v>
      </c>
      <c r="D166">
        <v>1</v>
      </c>
      <c r="E166" t="s">
        <v>768</v>
      </c>
      <c r="F166" t="s">
        <v>159</v>
      </c>
      <c r="G166" t="s">
        <v>161</v>
      </c>
      <c r="H166">
        <v>5.5394690000000004</v>
      </c>
      <c r="I166">
        <v>10.386504</v>
      </c>
      <c r="J166">
        <v>11.078938000000001</v>
      </c>
      <c r="K166">
        <v>8.7194330000000004</v>
      </c>
      <c r="M166" t="str">
        <f t="shared" si="2"/>
        <v>3.01 Dutch EEZ</v>
      </c>
    </row>
    <row r="167" spans="1:13" x14ac:dyDescent="0.25">
      <c r="A167">
        <v>3</v>
      </c>
      <c r="B167" t="s">
        <v>149</v>
      </c>
      <c r="C167" t="s">
        <v>150</v>
      </c>
      <c r="D167">
        <v>1</v>
      </c>
      <c r="E167" t="s">
        <v>765</v>
      </c>
      <c r="F167" t="s">
        <v>164</v>
      </c>
      <c r="G167" t="s">
        <v>165</v>
      </c>
      <c r="H167">
        <v>12.74457</v>
      </c>
      <c r="I167">
        <v>23.896080000000001</v>
      </c>
      <c r="J167">
        <v>25.489149999999999</v>
      </c>
      <c r="K167">
        <v>12.86112</v>
      </c>
      <c r="M167" t="str">
        <f t="shared" si="2"/>
        <v>3.01 Dutch EEZ</v>
      </c>
    </row>
    <row r="168" spans="1:13" x14ac:dyDescent="0.25">
      <c r="A168">
        <v>3</v>
      </c>
      <c r="B168" t="s">
        <v>149</v>
      </c>
      <c r="C168" t="s">
        <v>150</v>
      </c>
      <c r="D168">
        <v>1</v>
      </c>
      <c r="E168" t="s">
        <v>765</v>
      </c>
      <c r="F168" t="s">
        <v>166</v>
      </c>
      <c r="G168" t="s">
        <v>167</v>
      </c>
      <c r="H168">
        <v>88.5</v>
      </c>
      <c r="I168">
        <v>165.9375</v>
      </c>
      <c r="J168">
        <v>177</v>
      </c>
      <c r="K168">
        <v>186.6</v>
      </c>
      <c r="M168" t="str">
        <f t="shared" si="2"/>
        <v>3.01 Dutch EEZ</v>
      </c>
    </row>
    <row r="169" spans="1:13" x14ac:dyDescent="0.25">
      <c r="A169">
        <v>3</v>
      </c>
      <c r="B169" t="s">
        <v>149</v>
      </c>
      <c r="C169" t="s">
        <v>150</v>
      </c>
      <c r="D169">
        <v>1</v>
      </c>
      <c r="E169" t="s">
        <v>765</v>
      </c>
      <c r="F169" t="s">
        <v>168</v>
      </c>
      <c r="G169" t="s">
        <v>167</v>
      </c>
      <c r="H169">
        <v>23.558969999999999</v>
      </c>
      <c r="I169">
        <v>44.173070000000003</v>
      </c>
      <c r="J169">
        <v>47.117939999999997</v>
      </c>
      <c r="K169">
        <v>47.80565</v>
      </c>
      <c r="M169" t="str">
        <f t="shared" si="2"/>
        <v>3.01 Dutch EEZ</v>
      </c>
    </row>
    <row r="170" spans="1:13" x14ac:dyDescent="0.25">
      <c r="A170">
        <v>3</v>
      </c>
      <c r="B170" t="s">
        <v>149</v>
      </c>
      <c r="C170" t="s">
        <v>150</v>
      </c>
      <c r="D170">
        <v>1</v>
      </c>
      <c r="E170" t="s">
        <v>768</v>
      </c>
      <c r="F170" t="s">
        <v>169</v>
      </c>
      <c r="G170" t="s">
        <v>170</v>
      </c>
      <c r="H170">
        <v>88</v>
      </c>
      <c r="I170">
        <v>165</v>
      </c>
      <c r="J170">
        <v>176</v>
      </c>
      <c r="K170">
        <v>202</v>
      </c>
      <c r="M170" t="str">
        <f t="shared" si="2"/>
        <v>3.01 Dutch EEZ</v>
      </c>
    </row>
    <row r="171" spans="1:13" x14ac:dyDescent="0.25">
      <c r="A171">
        <v>3</v>
      </c>
      <c r="B171" t="s">
        <v>149</v>
      </c>
      <c r="C171" t="s">
        <v>150</v>
      </c>
      <c r="D171">
        <v>1</v>
      </c>
      <c r="E171" t="s">
        <v>768</v>
      </c>
      <c r="F171" t="s">
        <v>171</v>
      </c>
      <c r="G171" t="s">
        <v>170</v>
      </c>
      <c r="H171">
        <v>48</v>
      </c>
      <c r="I171">
        <v>90</v>
      </c>
      <c r="J171">
        <v>96</v>
      </c>
      <c r="K171">
        <v>66</v>
      </c>
      <c r="M171" t="str">
        <f t="shared" si="2"/>
        <v>3.01 Dutch EEZ</v>
      </c>
    </row>
    <row r="172" spans="1:13" x14ac:dyDescent="0.25">
      <c r="A172">
        <v>3</v>
      </c>
      <c r="B172" t="s">
        <v>149</v>
      </c>
      <c r="C172" t="s">
        <v>150</v>
      </c>
      <c r="D172">
        <v>1</v>
      </c>
      <c r="E172" t="s">
        <v>765</v>
      </c>
      <c r="F172" t="s">
        <v>173</v>
      </c>
      <c r="G172" t="s">
        <v>170</v>
      </c>
      <c r="H172">
        <v>8</v>
      </c>
      <c r="I172">
        <v>15</v>
      </c>
      <c r="J172">
        <v>16</v>
      </c>
      <c r="K172">
        <v>12</v>
      </c>
      <c r="M172" t="str">
        <f t="shared" si="2"/>
        <v>3.01 Dutch EEZ</v>
      </c>
    </row>
    <row r="173" spans="1:13" x14ac:dyDescent="0.25">
      <c r="A173">
        <v>3</v>
      </c>
      <c r="B173" t="s">
        <v>149</v>
      </c>
      <c r="C173" t="s">
        <v>150</v>
      </c>
      <c r="D173">
        <v>1</v>
      </c>
      <c r="E173" t="s">
        <v>31</v>
      </c>
      <c r="F173" t="s">
        <v>174</v>
      </c>
      <c r="G173" t="s">
        <v>170</v>
      </c>
      <c r="H173">
        <v>10.984870000000001</v>
      </c>
      <c r="I173">
        <v>20.596630000000001</v>
      </c>
      <c r="J173">
        <v>21.969740000000002</v>
      </c>
      <c r="K173">
        <v>23.66667</v>
      </c>
      <c r="M173" t="str">
        <f t="shared" si="2"/>
        <v>3.01 Dutch EEZ</v>
      </c>
    </row>
    <row r="174" spans="1:13" x14ac:dyDescent="0.25">
      <c r="A174">
        <v>3</v>
      </c>
      <c r="B174" t="s">
        <v>149</v>
      </c>
      <c r="C174" t="s">
        <v>150</v>
      </c>
      <c r="D174">
        <v>1</v>
      </c>
      <c r="E174" t="s">
        <v>20</v>
      </c>
      <c r="F174" t="s">
        <v>175</v>
      </c>
      <c r="G174" t="s">
        <v>170</v>
      </c>
      <c r="H174">
        <v>0</v>
      </c>
      <c r="I174">
        <v>4</v>
      </c>
      <c r="J174">
        <v>6</v>
      </c>
      <c r="K174">
        <v>6</v>
      </c>
      <c r="M174" t="str">
        <f t="shared" si="2"/>
        <v>3.01 Dutch EEZ</v>
      </c>
    </row>
    <row r="175" spans="1:13" x14ac:dyDescent="0.25">
      <c r="A175">
        <v>4</v>
      </c>
      <c r="B175" t="s">
        <v>176</v>
      </c>
      <c r="C175" t="s">
        <v>177</v>
      </c>
      <c r="D175">
        <v>2</v>
      </c>
      <c r="E175" t="s">
        <v>765</v>
      </c>
      <c r="F175" t="s">
        <v>772</v>
      </c>
      <c r="G175" t="s">
        <v>178</v>
      </c>
      <c r="H175">
        <v>30</v>
      </c>
      <c r="I175">
        <v>49</v>
      </c>
      <c r="J175">
        <v>60</v>
      </c>
      <c r="K175">
        <v>68</v>
      </c>
      <c r="M175" t="str">
        <f t="shared" si="2"/>
        <v>4.02 Coastal waters</v>
      </c>
    </row>
    <row r="176" spans="1:13" x14ac:dyDescent="0.25">
      <c r="A176">
        <v>4</v>
      </c>
      <c r="B176" t="s">
        <v>176</v>
      </c>
      <c r="C176" t="s">
        <v>179</v>
      </c>
      <c r="D176">
        <v>3</v>
      </c>
      <c r="E176" t="s">
        <v>765</v>
      </c>
      <c r="F176" t="s">
        <v>772</v>
      </c>
      <c r="G176" t="s">
        <v>178</v>
      </c>
      <c r="H176">
        <v>25</v>
      </c>
      <c r="I176">
        <v>40</v>
      </c>
      <c r="J176">
        <v>50</v>
      </c>
      <c r="K176">
        <v>41</v>
      </c>
      <c r="M176" t="str">
        <f t="shared" si="2"/>
        <v>4.03 Transitional waters</v>
      </c>
    </row>
    <row r="177" spans="1:13" x14ac:dyDescent="0.25">
      <c r="A177">
        <v>4</v>
      </c>
      <c r="B177" t="s">
        <v>176</v>
      </c>
      <c r="C177" t="s">
        <v>180</v>
      </c>
      <c r="D177">
        <v>4</v>
      </c>
      <c r="E177" t="s">
        <v>765</v>
      </c>
      <c r="F177" t="s">
        <v>772</v>
      </c>
      <c r="G177" t="s">
        <v>178</v>
      </c>
      <c r="H177">
        <v>35</v>
      </c>
      <c r="I177">
        <v>54</v>
      </c>
      <c r="J177">
        <v>65</v>
      </c>
      <c r="K177">
        <v>68</v>
      </c>
      <c r="M177" t="str">
        <f t="shared" si="2"/>
        <v>4.04 Territorial sea</v>
      </c>
    </row>
    <row r="178" spans="1:13" x14ac:dyDescent="0.25">
      <c r="A178">
        <v>4</v>
      </c>
      <c r="B178" t="s">
        <v>176</v>
      </c>
      <c r="C178" t="s">
        <v>177</v>
      </c>
      <c r="D178">
        <v>2</v>
      </c>
      <c r="E178" t="s">
        <v>765</v>
      </c>
      <c r="F178" t="s">
        <v>181</v>
      </c>
      <c r="G178" t="s">
        <v>178</v>
      </c>
      <c r="H178">
        <v>30</v>
      </c>
      <c r="I178">
        <v>51</v>
      </c>
      <c r="J178">
        <v>68</v>
      </c>
      <c r="K178">
        <v>28</v>
      </c>
      <c r="M178" t="str">
        <f t="shared" si="2"/>
        <v>4.02 Coastal waters</v>
      </c>
    </row>
    <row r="179" spans="1:13" x14ac:dyDescent="0.25">
      <c r="A179">
        <v>4</v>
      </c>
      <c r="B179" t="s">
        <v>176</v>
      </c>
      <c r="C179" t="s">
        <v>179</v>
      </c>
      <c r="D179">
        <v>3</v>
      </c>
      <c r="E179" t="s">
        <v>765</v>
      </c>
      <c r="F179" t="s">
        <v>181</v>
      </c>
      <c r="G179" t="s">
        <v>178</v>
      </c>
      <c r="H179">
        <v>25</v>
      </c>
      <c r="I179">
        <v>59</v>
      </c>
      <c r="J179">
        <v>70</v>
      </c>
      <c r="K179">
        <v>60</v>
      </c>
      <c r="M179" t="str">
        <f t="shared" si="2"/>
        <v>4.03 Transitional waters</v>
      </c>
    </row>
    <row r="180" spans="1:13" x14ac:dyDescent="0.25">
      <c r="A180">
        <v>4</v>
      </c>
      <c r="B180" t="s">
        <v>176</v>
      </c>
      <c r="C180" t="s">
        <v>180</v>
      </c>
      <c r="D180">
        <v>4</v>
      </c>
      <c r="E180" t="s">
        <v>765</v>
      </c>
      <c r="F180" t="s">
        <v>181</v>
      </c>
      <c r="G180" t="s">
        <v>178</v>
      </c>
      <c r="H180">
        <v>15</v>
      </c>
      <c r="I180">
        <v>46</v>
      </c>
      <c r="J180">
        <v>60</v>
      </c>
      <c r="K180">
        <v>35</v>
      </c>
      <c r="M180" t="str">
        <f t="shared" si="2"/>
        <v>4.04 Territorial sea</v>
      </c>
    </row>
    <row r="181" spans="1:13" x14ac:dyDescent="0.25">
      <c r="A181">
        <v>4</v>
      </c>
      <c r="B181" t="s">
        <v>176</v>
      </c>
      <c r="C181" t="s">
        <v>177</v>
      </c>
      <c r="D181">
        <v>2</v>
      </c>
      <c r="E181" t="s">
        <v>766</v>
      </c>
      <c r="F181" t="s">
        <v>182</v>
      </c>
      <c r="G181" t="s">
        <v>183</v>
      </c>
      <c r="H181">
        <v>0</v>
      </c>
      <c r="I181">
        <v>14</v>
      </c>
      <c r="J181">
        <v>20</v>
      </c>
      <c r="K181">
        <v>15</v>
      </c>
      <c r="M181" t="str">
        <f t="shared" si="2"/>
        <v>4.02 Coastal waters</v>
      </c>
    </row>
    <row r="182" spans="1:13" x14ac:dyDescent="0.25">
      <c r="A182">
        <v>4</v>
      </c>
      <c r="B182" t="s">
        <v>176</v>
      </c>
      <c r="C182" t="s">
        <v>177</v>
      </c>
      <c r="D182">
        <v>2</v>
      </c>
      <c r="E182" t="s">
        <v>8</v>
      </c>
      <c r="F182" t="s">
        <v>184</v>
      </c>
      <c r="G182" t="s">
        <v>185</v>
      </c>
      <c r="H182">
        <v>0.25</v>
      </c>
      <c r="I182">
        <v>1.0900000000000001</v>
      </c>
      <c r="J182">
        <v>5</v>
      </c>
      <c r="K182">
        <v>0.8</v>
      </c>
      <c r="M182" t="str">
        <f t="shared" si="2"/>
        <v>4.02 Coastal waters</v>
      </c>
    </row>
    <row r="183" spans="1:13" x14ac:dyDescent="0.25">
      <c r="A183">
        <v>4</v>
      </c>
      <c r="B183" t="s">
        <v>176</v>
      </c>
      <c r="C183" t="s">
        <v>177</v>
      </c>
      <c r="D183">
        <v>2</v>
      </c>
      <c r="E183" t="s">
        <v>8</v>
      </c>
      <c r="F183" t="s">
        <v>186</v>
      </c>
      <c r="G183" t="s">
        <v>185</v>
      </c>
      <c r="H183">
        <v>0</v>
      </c>
      <c r="I183">
        <v>1.3</v>
      </c>
      <c r="J183">
        <v>1.7</v>
      </c>
      <c r="K183">
        <v>0.53</v>
      </c>
      <c r="M183" t="str">
        <f t="shared" si="2"/>
        <v>4.02 Coastal waters</v>
      </c>
    </row>
    <row r="184" spans="1:13" x14ac:dyDescent="0.25">
      <c r="A184">
        <v>4</v>
      </c>
      <c r="B184" t="s">
        <v>176</v>
      </c>
      <c r="C184" t="s">
        <v>177</v>
      </c>
      <c r="D184">
        <v>2</v>
      </c>
      <c r="E184" t="s">
        <v>8</v>
      </c>
      <c r="F184" t="s">
        <v>774</v>
      </c>
      <c r="G184" t="s">
        <v>185</v>
      </c>
      <c r="H184">
        <v>3.1</v>
      </c>
      <c r="I184">
        <v>3.32</v>
      </c>
      <c r="J184">
        <v>3.55</v>
      </c>
      <c r="K184">
        <v>3.6</v>
      </c>
      <c r="M184" t="str">
        <f t="shared" si="2"/>
        <v>4.02 Coastal waters</v>
      </c>
    </row>
    <row r="185" spans="1:13" x14ac:dyDescent="0.25">
      <c r="A185">
        <v>4</v>
      </c>
      <c r="B185" t="s">
        <v>176</v>
      </c>
      <c r="C185" t="s">
        <v>177</v>
      </c>
      <c r="D185">
        <v>2</v>
      </c>
      <c r="E185" t="s">
        <v>8</v>
      </c>
      <c r="F185" t="s">
        <v>187</v>
      </c>
      <c r="G185" t="s">
        <v>185</v>
      </c>
      <c r="H185">
        <v>0.5</v>
      </c>
      <c r="I185">
        <v>0.3</v>
      </c>
      <c r="J185">
        <v>0</v>
      </c>
      <c r="K185">
        <v>0.31</v>
      </c>
      <c r="M185" t="str">
        <f t="shared" si="2"/>
        <v>4.02 Coastal waters</v>
      </c>
    </row>
    <row r="186" spans="1:13" x14ac:dyDescent="0.25">
      <c r="A186">
        <v>4</v>
      </c>
      <c r="B186" t="s">
        <v>176</v>
      </c>
      <c r="C186" t="s">
        <v>177</v>
      </c>
      <c r="D186">
        <v>2</v>
      </c>
      <c r="E186" t="s">
        <v>8</v>
      </c>
      <c r="F186" t="s">
        <v>188</v>
      </c>
      <c r="G186" t="s">
        <v>185</v>
      </c>
      <c r="H186">
        <v>0.5</v>
      </c>
      <c r="I186">
        <v>0.35</v>
      </c>
      <c r="J186">
        <v>0</v>
      </c>
      <c r="K186">
        <v>0.41</v>
      </c>
      <c r="M186" t="str">
        <f t="shared" si="2"/>
        <v>4.02 Coastal waters</v>
      </c>
    </row>
    <row r="187" spans="1:13" x14ac:dyDescent="0.25">
      <c r="A187">
        <v>4</v>
      </c>
      <c r="B187" t="s">
        <v>176</v>
      </c>
      <c r="C187" t="s">
        <v>177</v>
      </c>
      <c r="D187">
        <v>2</v>
      </c>
      <c r="E187" t="s">
        <v>8</v>
      </c>
      <c r="F187" t="s">
        <v>189</v>
      </c>
      <c r="G187" t="s">
        <v>185</v>
      </c>
      <c r="H187">
        <v>0.5</v>
      </c>
      <c r="I187">
        <v>0.3</v>
      </c>
      <c r="J187">
        <v>0</v>
      </c>
      <c r="K187">
        <v>0.25</v>
      </c>
      <c r="M187" t="str">
        <f t="shared" si="2"/>
        <v>4.02 Coastal waters</v>
      </c>
    </row>
    <row r="188" spans="1:13" x14ac:dyDescent="0.25">
      <c r="A188">
        <v>4</v>
      </c>
      <c r="B188" t="s">
        <v>176</v>
      </c>
      <c r="C188" t="s">
        <v>177</v>
      </c>
      <c r="D188">
        <v>2</v>
      </c>
      <c r="E188" t="s">
        <v>31</v>
      </c>
      <c r="F188" t="s">
        <v>190</v>
      </c>
      <c r="G188" t="s">
        <v>191</v>
      </c>
      <c r="H188">
        <v>100</v>
      </c>
      <c r="I188">
        <v>10</v>
      </c>
      <c r="J188">
        <v>1</v>
      </c>
      <c r="K188">
        <v>0</v>
      </c>
      <c r="M188" t="str">
        <f t="shared" si="2"/>
        <v>4.02 Coastal waters</v>
      </c>
    </row>
    <row r="189" spans="1:13" x14ac:dyDescent="0.25">
      <c r="A189">
        <v>4</v>
      </c>
      <c r="B189" t="s">
        <v>176</v>
      </c>
      <c r="C189" t="s">
        <v>177</v>
      </c>
      <c r="D189">
        <v>2</v>
      </c>
      <c r="E189" t="s">
        <v>31</v>
      </c>
      <c r="F189" t="s">
        <v>204</v>
      </c>
      <c r="G189" t="s">
        <v>205</v>
      </c>
      <c r="H189">
        <v>0</v>
      </c>
      <c r="I189">
        <v>250</v>
      </c>
      <c r="J189">
        <v>500</v>
      </c>
      <c r="K189">
        <v>200</v>
      </c>
      <c r="M189" t="str">
        <f t="shared" si="2"/>
        <v>4.02 Coastal waters</v>
      </c>
    </row>
    <row r="190" spans="1:13" x14ac:dyDescent="0.25">
      <c r="A190">
        <v>4</v>
      </c>
      <c r="B190" t="s">
        <v>176</v>
      </c>
      <c r="C190" t="s">
        <v>179</v>
      </c>
      <c r="D190">
        <v>3</v>
      </c>
      <c r="E190" t="s">
        <v>31</v>
      </c>
      <c r="F190" t="s">
        <v>204</v>
      </c>
      <c r="G190" t="s">
        <v>205</v>
      </c>
      <c r="H190">
        <v>0</v>
      </c>
      <c r="I190">
        <v>250</v>
      </c>
      <c r="J190">
        <v>500</v>
      </c>
      <c r="K190">
        <v>200</v>
      </c>
      <c r="M190" t="str">
        <f t="shared" si="2"/>
        <v>4.03 Transitional waters</v>
      </c>
    </row>
    <row r="191" spans="1:13" x14ac:dyDescent="0.25">
      <c r="A191">
        <v>4</v>
      </c>
      <c r="B191" t="s">
        <v>176</v>
      </c>
      <c r="C191" t="s">
        <v>180</v>
      </c>
      <c r="D191">
        <v>4</v>
      </c>
      <c r="E191" t="s">
        <v>31</v>
      </c>
      <c r="F191" t="s">
        <v>204</v>
      </c>
      <c r="G191" t="s">
        <v>205</v>
      </c>
      <c r="H191">
        <v>0</v>
      </c>
      <c r="I191">
        <v>250</v>
      </c>
      <c r="J191">
        <v>500</v>
      </c>
      <c r="K191">
        <v>200</v>
      </c>
      <c r="M191" t="str">
        <f t="shared" si="2"/>
        <v>4.04 Territorial sea</v>
      </c>
    </row>
    <row r="192" spans="1:13" x14ac:dyDescent="0.25">
      <c r="A192">
        <v>4</v>
      </c>
      <c r="B192" t="s">
        <v>176</v>
      </c>
      <c r="C192" t="s">
        <v>177</v>
      </c>
      <c r="D192">
        <v>2</v>
      </c>
      <c r="E192" t="s">
        <v>31</v>
      </c>
      <c r="F192" t="s">
        <v>206</v>
      </c>
      <c r="G192" t="s">
        <v>205</v>
      </c>
      <c r="H192">
        <v>0</v>
      </c>
      <c r="I192">
        <v>1400</v>
      </c>
      <c r="J192">
        <v>2800</v>
      </c>
      <c r="K192">
        <v>1400</v>
      </c>
      <c r="M192" t="str">
        <f t="shared" si="2"/>
        <v>4.02 Coastal waters</v>
      </c>
    </row>
    <row r="193" spans="1:13" x14ac:dyDescent="0.25">
      <c r="A193">
        <v>4</v>
      </c>
      <c r="B193" t="s">
        <v>176</v>
      </c>
      <c r="C193" t="s">
        <v>179</v>
      </c>
      <c r="D193">
        <v>3</v>
      </c>
      <c r="E193" t="s">
        <v>31</v>
      </c>
      <c r="F193" t="s">
        <v>206</v>
      </c>
      <c r="G193" t="s">
        <v>205</v>
      </c>
      <c r="H193">
        <v>0</v>
      </c>
      <c r="I193">
        <v>1400</v>
      </c>
      <c r="J193">
        <v>2800</v>
      </c>
      <c r="K193">
        <v>1400</v>
      </c>
      <c r="M193" t="str">
        <f t="shared" si="2"/>
        <v>4.03 Transitional waters</v>
      </c>
    </row>
    <row r="194" spans="1:13" x14ac:dyDescent="0.25">
      <c r="A194">
        <v>4</v>
      </c>
      <c r="B194" t="s">
        <v>176</v>
      </c>
      <c r="C194" t="s">
        <v>180</v>
      </c>
      <c r="D194">
        <v>4</v>
      </c>
      <c r="E194" t="s">
        <v>31</v>
      </c>
      <c r="F194" t="s">
        <v>206</v>
      </c>
      <c r="G194" t="s">
        <v>205</v>
      </c>
      <c r="H194">
        <v>0</v>
      </c>
      <c r="I194">
        <v>1400</v>
      </c>
      <c r="J194">
        <v>2800</v>
      </c>
      <c r="K194">
        <v>1400</v>
      </c>
      <c r="M194" t="str">
        <f t="shared" si="2"/>
        <v>4.04 Territorial sea</v>
      </c>
    </row>
    <row r="195" spans="1:13" x14ac:dyDescent="0.25">
      <c r="A195">
        <v>4</v>
      </c>
      <c r="B195" t="s">
        <v>176</v>
      </c>
      <c r="C195" t="s">
        <v>177</v>
      </c>
      <c r="D195">
        <v>2</v>
      </c>
      <c r="E195" t="s">
        <v>31</v>
      </c>
      <c r="F195" t="s">
        <v>207</v>
      </c>
      <c r="G195" t="s">
        <v>205</v>
      </c>
      <c r="H195">
        <v>0</v>
      </c>
      <c r="I195">
        <v>4700</v>
      </c>
      <c r="J195">
        <v>9400</v>
      </c>
      <c r="K195">
        <v>2500</v>
      </c>
      <c r="M195" t="str">
        <f t="shared" ref="M195:M258" si="3">A195&amp;"."&amp;RIGHT("0"&amp;D195,2)&amp;" "&amp;C195</f>
        <v>4.02 Coastal waters</v>
      </c>
    </row>
    <row r="196" spans="1:13" x14ac:dyDescent="0.25">
      <c r="A196">
        <v>4</v>
      </c>
      <c r="B196" t="s">
        <v>176</v>
      </c>
      <c r="C196" t="s">
        <v>179</v>
      </c>
      <c r="D196">
        <v>3</v>
      </c>
      <c r="E196" t="s">
        <v>31</v>
      </c>
      <c r="F196" t="s">
        <v>207</v>
      </c>
      <c r="G196" t="s">
        <v>205</v>
      </c>
      <c r="H196">
        <v>0</v>
      </c>
      <c r="I196">
        <v>4700</v>
      </c>
      <c r="J196">
        <v>9400</v>
      </c>
      <c r="K196">
        <v>2500</v>
      </c>
      <c r="M196" t="str">
        <f t="shared" si="3"/>
        <v>4.03 Transitional waters</v>
      </c>
    </row>
    <row r="197" spans="1:13" x14ac:dyDescent="0.25">
      <c r="A197">
        <v>4</v>
      </c>
      <c r="B197" t="s">
        <v>176</v>
      </c>
      <c r="C197" t="s">
        <v>180</v>
      </c>
      <c r="D197">
        <v>4</v>
      </c>
      <c r="E197" t="s">
        <v>31</v>
      </c>
      <c r="F197" t="s">
        <v>207</v>
      </c>
      <c r="G197" t="s">
        <v>205</v>
      </c>
      <c r="H197">
        <v>0</v>
      </c>
      <c r="I197">
        <v>4700</v>
      </c>
      <c r="J197">
        <v>9400</v>
      </c>
      <c r="K197">
        <v>2500</v>
      </c>
      <c r="M197" t="str">
        <f t="shared" si="3"/>
        <v>4.04 Territorial sea</v>
      </c>
    </row>
    <row r="198" spans="1:13" x14ac:dyDescent="0.25">
      <c r="A198">
        <v>4</v>
      </c>
      <c r="B198" t="s">
        <v>176</v>
      </c>
      <c r="C198" t="s">
        <v>177</v>
      </c>
      <c r="D198">
        <v>2</v>
      </c>
      <c r="E198" t="s">
        <v>31</v>
      </c>
      <c r="F198" t="s">
        <v>208</v>
      </c>
      <c r="G198" t="s">
        <v>205</v>
      </c>
      <c r="H198">
        <v>0</v>
      </c>
      <c r="I198">
        <v>13700</v>
      </c>
      <c r="J198">
        <v>27400</v>
      </c>
      <c r="K198">
        <v>900</v>
      </c>
      <c r="M198" t="str">
        <f t="shared" si="3"/>
        <v>4.02 Coastal waters</v>
      </c>
    </row>
    <row r="199" spans="1:13" x14ac:dyDescent="0.25">
      <c r="A199">
        <v>4</v>
      </c>
      <c r="B199" t="s">
        <v>176</v>
      </c>
      <c r="C199" t="s">
        <v>179</v>
      </c>
      <c r="D199">
        <v>3</v>
      </c>
      <c r="E199" t="s">
        <v>31</v>
      </c>
      <c r="F199" t="s">
        <v>208</v>
      </c>
      <c r="G199" t="s">
        <v>205</v>
      </c>
      <c r="H199">
        <v>0</v>
      </c>
      <c r="I199">
        <v>13700</v>
      </c>
      <c r="J199">
        <v>27400</v>
      </c>
      <c r="K199">
        <v>900</v>
      </c>
      <c r="M199" t="str">
        <f t="shared" si="3"/>
        <v>4.03 Transitional waters</v>
      </c>
    </row>
    <row r="200" spans="1:13" x14ac:dyDescent="0.25">
      <c r="A200">
        <v>4</v>
      </c>
      <c r="B200" t="s">
        <v>176</v>
      </c>
      <c r="C200" t="s">
        <v>180</v>
      </c>
      <c r="D200">
        <v>4</v>
      </c>
      <c r="E200" t="s">
        <v>31</v>
      </c>
      <c r="F200" t="s">
        <v>208</v>
      </c>
      <c r="G200" t="s">
        <v>205</v>
      </c>
      <c r="H200">
        <v>0</v>
      </c>
      <c r="I200">
        <v>13700</v>
      </c>
      <c r="J200">
        <v>27400</v>
      </c>
      <c r="K200">
        <v>900</v>
      </c>
      <c r="M200" t="str">
        <f t="shared" si="3"/>
        <v>4.04 Territorial sea</v>
      </c>
    </row>
    <row r="201" spans="1:13" x14ac:dyDescent="0.25">
      <c r="A201">
        <v>4</v>
      </c>
      <c r="B201" t="s">
        <v>176</v>
      </c>
      <c r="C201" t="s">
        <v>177</v>
      </c>
      <c r="D201">
        <v>2</v>
      </c>
      <c r="E201" t="s">
        <v>31</v>
      </c>
      <c r="F201" t="s">
        <v>209</v>
      </c>
      <c r="G201" t="s">
        <v>205</v>
      </c>
      <c r="H201">
        <v>0</v>
      </c>
      <c r="I201">
        <v>2800</v>
      </c>
      <c r="J201">
        <v>5600</v>
      </c>
      <c r="K201">
        <v>500</v>
      </c>
      <c r="M201" t="str">
        <f t="shared" si="3"/>
        <v>4.02 Coastal waters</v>
      </c>
    </row>
    <row r="202" spans="1:13" x14ac:dyDescent="0.25">
      <c r="A202">
        <v>4</v>
      </c>
      <c r="B202" t="s">
        <v>176</v>
      </c>
      <c r="C202" t="s">
        <v>179</v>
      </c>
      <c r="D202">
        <v>3</v>
      </c>
      <c r="E202" t="s">
        <v>31</v>
      </c>
      <c r="F202" t="s">
        <v>209</v>
      </c>
      <c r="G202" t="s">
        <v>205</v>
      </c>
      <c r="H202">
        <v>0</v>
      </c>
      <c r="I202">
        <v>2800</v>
      </c>
      <c r="J202">
        <v>5600</v>
      </c>
      <c r="K202">
        <v>500</v>
      </c>
      <c r="M202" t="str">
        <f t="shared" si="3"/>
        <v>4.03 Transitional waters</v>
      </c>
    </row>
    <row r="203" spans="1:13" x14ac:dyDescent="0.25">
      <c r="A203">
        <v>4</v>
      </c>
      <c r="B203" t="s">
        <v>176</v>
      </c>
      <c r="C203" t="s">
        <v>180</v>
      </c>
      <c r="D203">
        <v>4</v>
      </c>
      <c r="E203" t="s">
        <v>31</v>
      </c>
      <c r="F203" t="s">
        <v>209</v>
      </c>
      <c r="G203" t="s">
        <v>205</v>
      </c>
      <c r="H203">
        <v>0</v>
      </c>
      <c r="I203">
        <v>2800</v>
      </c>
      <c r="J203">
        <v>5600</v>
      </c>
      <c r="K203">
        <v>500</v>
      </c>
      <c r="M203" t="str">
        <f t="shared" si="3"/>
        <v>4.04 Territorial sea</v>
      </c>
    </row>
    <row r="204" spans="1:13" x14ac:dyDescent="0.25">
      <c r="A204">
        <v>4</v>
      </c>
      <c r="B204" t="s">
        <v>176</v>
      </c>
      <c r="C204" t="s">
        <v>177</v>
      </c>
      <c r="D204">
        <v>2</v>
      </c>
      <c r="E204" t="s">
        <v>31</v>
      </c>
      <c r="F204" t="s">
        <v>210</v>
      </c>
      <c r="G204" t="s">
        <v>205</v>
      </c>
      <c r="H204">
        <v>0</v>
      </c>
      <c r="I204">
        <v>1000</v>
      </c>
      <c r="J204">
        <v>2000</v>
      </c>
      <c r="K204">
        <v>550</v>
      </c>
      <c r="M204" t="str">
        <f t="shared" si="3"/>
        <v>4.02 Coastal waters</v>
      </c>
    </row>
    <row r="205" spans="1:13" x14ac:dyDescent="0.25">
      <c r="A205">
        <v>4</v>
      </c>
      <c r="B205" t="s">
        <v>176</v>
      </c>
      <c r="C205" t="s">
        <v>179</v>
      </c>
      <c r="D205">
        <v>3</v>
      </c>
      <c r="E205" t="s">
        <v>31</v>
      </c>
      <c r="F205" t="s">
        <v>210</v>
      </c>
      <c r="G205" t="s">
        <v>205</v>
      </c>
      <c r="H205">
        <v>0</v>
      </c>
      <c r="I205">
        <v>1000</v>
      </c>
      <c r="J205">
        <v>2000</v>
      </c>
      <c r="K205">
        <v>550</v>
      </c>
      <c r="M205" t="str">
        <f t="shared" si="3"/>
        <v>4.03 Transitional waters</v>
      </c>
    </row>
    <row r="206" spans="1:13" x14ac:dyDescent="0.25">
      <c r="A206">
        <v>4</v>
      </c>
      <c r="B206" t="s">
        <v>176</v>
      </c>
      <c r="C206" t="s">
        <v>180</v>
      </c>
      <c r="D206">
        <v>4</v>
      </c>
      <c r="E206" t="s">
        <v>31</v>
      </c>
      <c r="F206" t="s">
        <v>210</v>
      </c>
      <c r="G206" t="s">
        <v>205</v>
      </c>
      <c r="H206">
        <v>0</v>
      </c>
      <c r="I206">
        <v>1000</v>
      </c>
      <c r="J206">
        <v>2000</v>
      </c>
      <c r="K206">
        <v>550</v>
      </c>
      <c r="M206" t="str">
        <f t="shared" si="3"/>
        <v>4.04 Territorial sea</v>
      </c>
    </row>
    <row r="207" spans="1:13" x14ac:dyDescent="0.25">
      <c r="A207">
        <v>4</v>
      </c>
      <c r="B207" t="s">
        <v>176</v>
      </c>
      <c r="C207" t="s">
        <v>177</v>
      </c>
      <c r="D207">
        <v>2</v>
      </c>
      <c r="E207" t="s">
        <v>768</v>
      </c>
      <c r="F207" t="s">
        <v>213</v>
      </c>
      <c r="G207" t="s">
        <v>185</v>
      </c>
      <c r="H207">
        <v>1.5</v>
      </c>
      <c r="I207">
        <v>3.3</v>
      </c>
      <c r="J207">
        <v>5</v>
      </c>
      <c r="K207">
        <v>3.8</v>
      </c>
      <c r="M207" t="str">
        <f t="shared" si="3"/>
        <v>4.02 Coastal waters</v>
      </c>
    </row>
    <row r="208" spans="1:13" x14ac:dyDescent="0.25">
      <c r="A208">
        <v>5</v>
      </c>
      <c r="B208" t="s">
        <v>214</v>
      </c>
      <c r="C208" t="s">
        <v>215</v>
      </c>
      <c r="D208">
        <v>3</v>
      </c>
      <c r="E208" t="s">
        <v>768</v>
      </c>
      <c r="F208" t="s">
        <v>228</v>
      </c>
      <c r="H208">
        <v>0.01</v>
      </c>
      <c r="I208">
        <v>0.09</v>
      </c>
      <c r="J208">
        <v>0.19</v>
      </c>
      <c r="K208">
        <v>3.7999999999999999E-2</v>
      </c>
      <c r="M208" t="str">
        <f t="shared" si="3"/>
        <v>5.03 Varna Bay, North</v>
      </c>
    </row>
    <row r="209" spans="1:13" x14ac:dyDescent="0.25">
      <c r="A209">
        <v>5</v>
      </c>
      <c r="B209" t="s">
        <v>214</v>
      </c>
      <c r="C209" t="s">
        <v>215</v>
      </c>
      <c r="D209">
        <v>3</v>
      </c>
      <c r="E209" t="s">
        <v>768</v>
      </c>
      <c r="F209" t="s">
        <v>229</v>
      </c>
      <c r="H209">
        <v>0.01</v>
      </c>
      <c r="I209">
        <v>0.09</v>
      </c>
      <c r="J209">
        <v>0.19</v>
      </c>
      <c r="K209">
        <v>6.8570999999999993E-2</v>
      </c>
      <c r="M209" t="str">
        <f t="shared" si="3"/>
        <v>5.03 Varna Bay, North</v>
      </c>
    </row>
    <row r="210" spans="1:13" x14ac:dyDescent="0.25">
      <c r="A210">
        <v>5</v>
      </c>
      <c r="B210" t="s">
        <v>214</v>
      </c>
      <c r="C210" t="s">
        <v>215</v>
      </c>
      <c r="D210">
        <v>3</v>
      </c>
      <c r="E210" t="s">
        <v>768</v>
      </c>
      <c r="F210" t="s">
        <v>230</v>
      </c>
      <c r="H210">
        <v>0</v>
      </c>
      <c r="I210">
        <v>0.63</v>
      </c>
      <c r="J210">
        <v>1</v>
      </c>
      <c r="K210">
        <v>0.45600000000000002</v>
      </c>
      <c r="M210" t="str">
        <f t="shared" si="3"/>
        <v>5.03 Varna Bay, North</v>
      </c>
    </row>
    <row r="211" spans="1:13" x14ac:dyDescent="0.25">
      <c r="A211">
        <v>5</v>
      </c>
      <c r="B211" t="s">
        <v>214</v>
      </c>
      <c r="C211" t="s">
        <v>215</v>
      </c>
      <c r="D211">
        <v>3</v>
      </c>
      <c r="E211" t="s">
        <v>768</v>
      </c>
      <c r="F211" t="s">
        <v>231</v>
      </c>
      <c r="H211">
        <v>0</v>
      </c>
      <c r="I211">
        <v>0.63</v>
      </c>
      <c r="J211">
        <v>1</v>
      </c>
      <c r="K211">
        <v>0.491429</v>
      </c>
      <c r="M211" t="str">
        <f t="shared" si="3"/>
        <v>5.03 Varna Bay, North</v>
      </c>
    </row>
    <row r="212" spans="1:13" x14ac:dyDescent="0.25">
      <c r="A212">
        <v>5</v>
      </c>
      <c r="B212" t="s">
        <v>214</v>
      </c>
      <c r="C212" t="s">
        <v>215</v>
      </c>
      <c r="D212">
        <v>3</v>
      </c>
      <c r="E212" t="s">
        <v>765</v>
      </c>
      <c r="F212" t="s">
        <v>235</v>
      </c>
      <c r="H212">
        <v>0.01</v>
      </c>
      <c r="I212">
        <v>3</v>
      </c>
      <c r="J212">
        <v>4.5</v>
      </c>
      <c r="K212">
        <v>1.66</v>
      </c>
      <c r="M212" t="str">
        <f t="shared" si="3"/>
        <v>5.03 Varna Bay, North</v>
      </c>
    </row>
    <row r="213" spans="1:13" x14ac:dyDescent="0.25">
      <c r="A213">
        <v>5</v>
      </c>
      <c r="B213" t="s">
        <v>214</v>
      </c>
      <c r="C213" t="s">
        <v>215</v>
      </c>
      <c r="D213">
        <v>3</v>
      </c>
      <c r="E213" t="s">
        <v>765</v>
      </c>
      <c r="F213" t="s">
        <v>236</v>
      </c>
      <c r="H213">
        <v>0.01</v>
      </c>
      <c r="I213">
        <v>3</v>
      </c>
      <c r="J213">
        <v>4.5</v>
      </c>
      <c r="K213">
        <v>2.66</v>
      </c>
      <c r="M213" t="str">
        <f t="shared" si="3"/>
        <v>5.03 Varna Bay, North</v>
      </c>
    </row>
    <row r="214" spans="1:13" x14ac:dyDescent="0.25">
      <c r="A214">
        <v>5</v>
      </c>
      <c r="B214" t="s">
        <v>214</v>
      </c>
      <c r="C214" t="s">
        <v>215</v>
      </c>
      <c r="D214">
        <v>3</v>
      </c>
      <c r="E214" t="s">
        <v>765</v>
      </c>
      <c r="F214" t="s">
        <v>237</v>
      </c>
      <c r="G214" t="s">
        <v>233</v>
      </c>
      <c r="H214">
        <v>6000</v>
      </c>
      <c r="I214">
        <v>250</v>
      </c>
      <c r="J214">
        <v>10</v>
      </c>
      <c r="K214">
        <v>707.85670000000005</v>
      </c>
      <c r="M214" t="str">
        <f t="shared" si="3"/>
        <v>5.03 Varna Bay, North</v>
      </c>
    </row>
    <row r="215" spans="1:13" x14ac:dyDescent="0.25">
      <c r="A215">
        <v>5</v>
      </c>
      <c r="B215" t="s">
        <v>214</v>
      </c>
      <c r="C215" t="s">
        <v>215</v>
      </c>
      <c r="D215">
        <v>3</v>
      </c>
      <c r="E215" t="s">
        <v>765</v>
      </c>
      <c r="F215" t="s">
        <v>238</v>
      </c>
      <c r="G215" t="s">
        <v>239</v>
      </c>
      <c r="H215">
        <v>100</v>
      </c>
      <c r="I215">
        <v>4</v>
      </c>
      <c r="J215">
        <v>0</v>
      </c>
      <c r="K215">
        <v>3.38775</v>
      </c>
      <c r="M215" t="str">
        <f t="shared" si="3"/>
        <v>5.03 Varna Bay, North</v>
      </c>
    </row>
    <row r="216" spans="1:13" x14ac:dyDescent="0.25">
      <c r="A216">
        <v>5</v>
      </c>
      <c r="B216" t="s">
        <v>214</v>
      </c>
      <c r="C216" t="s">
        <v>215</v>
      </c>
      <c r="D216">
        <v>3</v>
      </c>
      <c r="E216" t="s">
        <v>768</v>
      </c>
      <c r="F216" t="s">
        <v>240</v>
      </c>
      <c r="H216">
        <v>0.1</v>
      </c>
      <c r="I216">
        <v>2.5</v>
      </c>
      <c r="J216">
        <v>3.6</v>
      </c>
      <c r="K216">
        <v>2.13</v>
      </c>
      <c r="M216" t="str">
        <f t="shared" si="3"/>
        <v>5.03 Varna Bay, North</v>
      </c>
    </row>
    <row r="217" spans="1:13" x14ac:dyDescent="0.25">
      <c r="A217">
        <v>5</v>
      </c>
      <c r="B217" t="s">
        <v>214</v>
      </c>
      <c r="C217" t="s">
        <v>215</v>
      </c>
      <c r="D217">
        <v>3</v>
      </c>
      <c r="E217" t="s">
        <v>768</v>
      </c>
      <c r="F217" t="s">
        <v>68</v>
      </c>
      <c r="H217">
        <v>7</v>
      </c>
      <c r="I217">
        <v>3.3</v>
      </c>
      <c r="J217">
        <v>0.01</v>
      </c>
      <c r="K217">
        <v>3.753333</v>
      </c>
      <c r="M217" t="str">
        <f t="shared" si="3"/>
        <v>5.03 Varna Bay, North</v>
      </c>
    </row>
    <row r="218" spans="1:13" x14ac:dyDescent="0.25">
      <c r="A218">
        <v>5</v>
      </c>
      <c r="B218" t="s">
        <v>214</v>
      </c>
      <c r="C218" t="s">
        <v>215</v>
      </c>
      <c r="D218">
        <v>3</v>
      </c>
      <c r="E218" t="s">
        <v>768</v>
      </c>
      <c r="F218" t="s">
        <v>80</v>
      </c>
      <c r="H218">
        <v>0</v>
      </c>
      <c r="I218">
        <v>0.55000000000000004</v>
      </c>
      <c r="J218">
        <v>0.85</v>
      </c>
      <c r="K218">
        <v>0.32</v>
      </c>
      <c r="M218" t="str">
        <f t="shared" si="3"/>
        <v>5.03 Varna Bay, North</v>
      </c>
    </row>
    <row r="219" spans="1:13" x14ac:dyDescent="0.25">
      <c r="A219">
        <v>5</v>
      </c>
      <c r="B219" t="s">
        <v>214</v>
      </c>
      <c r="C219" t="s">
        <v>215</v>
      </c>
      <c r="D219">
        <v>3</v>
      </c>
      <c r="E219" t="s">
        <v>768</v>
      </c>
      <c r="F219" t="s">
        <v>241</v>
      </c>
      <c r="H219">
        <v>0</v>
      </c>
      <c r="I219">
        <v>6</v>
      </c>
      <c r="J219">
        <v>10</v>
      </c>
      <c r="K219">
        <v>4.0200000000000005</v>
      </c>
      <c r="M219" t="str">
        <f t="shared" si="3"/>
        <v>5.03 Varna Bay, North</v>
      </c>
    </row>
    <row r="220" spans="1:13" x14ac:dyDescent="0.25">
      <c r="A220">
        <v>5</v>
      </c>
      <c r="B220" t="s">
        <v>214</v>
      </c>
      <c r="C220" t="s">
        <v>242</v>
      </c>
      <c r="D220">
        <v>4</v>
      </c>
      <c r="E220" t="s">
        <v>768</v>
      </c>
      <c r="F220" t="s">
        <v>228</v>
      </c>
      <c r="H220">
        <v>0.01</v>
      </c>
      <c r="I220">
        <v>0.09</v>
      </c>
      <c r="J220">
        <v>0.19</v>
      </c>
      <c r="K220">
        <v>4.5999999999999999E-2</v>
      </c>
      <c r="M220" t="str">
        <f t="shared" si="3"/>
        <v>5.04 Varna Bay, South</v>
      </c>
    </row>
    <row r="221" spans="1:13" x14ac:dyDescent="0.25">
      <c r="A221">
        <v>5</v>
      </c>
      <c r="B221" t="s">
        <v>214</v>
      </c>
      <c r="C221" t="s">
        <v>242</v>
      </c>
      <c r="D221">
        <v>4</v>
      </c>
      <c r="E221" t="s">
        <v>768</v>
      </c>
      <c r="F221" t="s">
        <v>229</v>
      </c>
      <c r="H221">
        <v>0.01</v>
      </c>
      <c r="I221">
        <v>0.09</v>
      </c>
      <c r="J221">
        <v>0.19</v>
      </c>
      <c r="K221">
        <v>6.2856999999999996E-2</v>
      </c>
      <c r="M221" t="str">
        <f t="shared" si="3"/>
        <v>5.04 Varna Bay, South</v>
      </c>
    </row>
    <row r="222" spans="1:13" x14ac:dyDescent="0.25">
      <c r="A222">
        <v>5</v>
      </c>
      <c r="B222" t="s">
        <v>214</v>
      </c>
      <c r="C222" t="s">
        <v>242</v>
      </c>
      <c r="D222">
        <v>4</v>
      </c>
      <c r="E222" t="s">
        <v>768</v>
      </c>
      <c r="F222" t="s">
        <v>230</v>
      </c>
      <c r="H222">
        <v>0</v>
      </c>
      <c r="I222">
        <v>0.63</v>
      </c>
      <c r="J222">
        <v>1</v>
      </c>
      <c r="K222">
        <v>0.44800000000000001</v>
      </c>
      <c r="M222" t="str">
        <f t="shared" si="3"/>
        <v>5.04 Varna Bay, South</v>
      </c>
    </row>
    <row r="223" spans="1:13" x14ac:dyDescent="0.25">
      <c r="A223">
        <v>5</v>
      </c>
      <c r="B223" t="s">
        <v>214</v>
      </c>
      <c r="C223" t="s">
        <v>242</v>
      </c>
      <c r="D223">
        <v>4</v>
      </c>
      <c r="E223" t="s">
        <v>768</v>
      </c>
      <c r="F223" t="s">
        <v>231</v>
      </c>
      <c r="H223">
        <v>0</v>
      </c>
      <c r="I223">
        <v>0.63</v>
      </c>
      <c r="J223">
        <v>1</v>
      </c>
      <c r="K223">
        <v>0.47142899999999999</v>
      </c>
      <c r="M223" t="str">
        <f t="shared" si="3"/>
        <v>5.04 Varna Bay, South</v>
      </c>
    </row>
    <row r="224" spans="1:13" x14ac:dyDescent="0.25">
      <c r="A224">
        <v>5</v>
      </c>
      <c r="B224" t="s">
        <v>214</v>
      </c>
      <c r="C224" t="s">
        <v>242</v>
      </c>
      <c r="D224">
        <v>4</v>
      </c>
      <c r="E224" t="s">
        <v>765</v>
      </c>
      <c r="F224" t="s">
        <v>779</v>
      </c>
      <c r="G224" t="s">
        <v>233</v>
      </c>
      <c r="H224">
        <v>0</v>
      </c>
      <c r="I224">
        <v>140</v>
      </c>
      <c r="J224">
        <v>400</v>
      </c>
      <c r="K224">
        <v>75.528000000000006</v>
      </c>
      <c r="M224" t="str">
        <f t="shared" si="3"/>
        <v>5.04 Varna Bay, South</v>
      </c>
    </row>
    <row r="225" spans="1:13" x14ac:dyDescent="0.25">
      <c r="A225">
        <v>5</v>
      </c>
      <c r="B225" t="s">
        <v>214</v>
      </c>
      <c r="C225" t="s">
        <v>242</v>
      </c>
      <c r="D225">
        <v>4</v>
      </c>
      <c r="E225" t="s">
        <v>765</v>
      </c>
      <c r="F225" t="s">
        <v>780</v>
      </c>
      <c r="G225" t="s">
        <v>233</v>
      </c>
      <c r="H225">
        <v>0</v>
      </c>
      <c r="I225">
        <v>500</v>
      </c>
      <c r="J225">
        <v>1300</v>
      </c>
      <c r="K225">
        <v>240.00569999999999</v>
      </c>
      <c r="M225" t="str">
        <f t="shared" si="3"/>
        <v>5.04 Varna Bay, South</v>
      </c>
    </row>
    <row r="226" spans="1:13" x14ac:dyDescent="0.25">
      <c r="A226">
        <v>5</v>
      </c>
      <c r="B226" t="s">
        <v>214</v>
      </c>
      <c r="C226" t="s">
        <v>242</v>
      </c>
      <c r="D226">
        <v>4</v>
      </c>
      <c r="E226" t="s">
        <v>765</v>
      </c>
      <c r="F226" t="s">
        <v>235</v>
      </c>
      <c r="H226">
        <v>0.01</v>
      </c>
      <c r="I226">
        <v>3</v>
      </c>
      <c r="J226">
        <v>4.5</v>
      </c>
      <c r="K226">
        <v>1.798</v>
      </c>
      <c r="M226" t="str">
        <f t="shared" si="3"/>
        <v>5.04 Varna Bay, South</v>
      </c>
    </row>
    <row r="227" spans="1:13" x14ac:dyDescent="0.25">
      <c r="A227">
        <v>5</v>
      </c>
      <c r="B227" t="s">
        <v>214</v>
      </c>
      <c r="C227" t="s">
        <v>242</v>
      </c>
      <c r="D227">
        <v>4</v>
      </c>
      <c r="E227" t="s">
        <v>765</v>
      </c>
      <c r="F227" t="s">
        <v>236</v>
      </c>
      <c r="H227">
        <v>0.01</v>
      </c>
      <c r="I227">
        <v>3</v>
      </c>
      <c r="J227">
        <v>4.5</v>
      </c>
      <c r="K227">
        <v>2.64</v>
      </c>
      <c r="M227" t="str">
        <f t="shared" si="3"/>
        <v>5.04 Varna Bay, South</v>
      </c>
    </row>
    <row r="228" spans="1:13" x14ac:dyDescent="0.25">
      <c r="A228">
        <v>5</v>
      </c>
      <c r="B228" t="s">
        <v>214</v>
      </c>
      <c r="C228" t="s">
        <v>242</v>
      </c>
      <c r="D228">
        <v>4</v>
      </c>
      <c r="E228" t="s">
        <v>765</v>
      </c>
      <c r="F228" t="s">
        <v>237</v>
      </c>
      <c r="G228" t="s">
        <v>233</v>
      </c>
      <c r="H228">
        <v>6000</v>
      </c>
      <c r="I228">
        <v>250</v>
      </c>
      <c r="J228">
        <v>10</v>
      </c>
      <c r="K228">
        <v>313.58440000000002</v>
      </c>
      <c r="M228" t="str">
        <f t="shared" si="3"/>
        <v>5.04 Varna Bay, South</v>
      </c>
    </row>
    <row r="229" spans="1:13" x14ac:dyDescent="0.25">
      <c r="A229">
        <v>5</v>
      </c>
      <c r="B229" t="s">
        <v>214</v>
      </c>
      <c r="C229" t="s">
        <v>242</v>
      </c>
      <c r="D229">
        <v>4</v>
      </c>
      <c r="E229" t="s">
        <v>765</v>
      </c>
      <c r="F229" t="s">
        <v>238</v>
      </c>
      <c r="G229" t="s">
        <v>239</v>
      </c>
      <c r="H229">
        <v>100</v>
      </c>
      <c r="I229">
        <v>4</v>
      </c>
      <c r="J229">
        <v>0</v>
      </c>
      <c r="K229">
        <v>3.2196669999999998</v>
      </c>
      <c r="M229" t="str">
        <f t="shared" si="3"/>
        <v>5.04 Varna Bay, South</v>
      </c>
    </row>
    <row r="230" spans="1:13" x14ac:dyDescent="0.25">
      <c r="A230">
        <v>5</v>
      </c>
      <c r="B230" t="s">
        <v>214</v>
      </c>
      <c r="C230" t="s">
        <v>242</v>
      </c>
      <c r="D230">
        <v>4</v>
      </c>
      <c r="E230" t="s">
        <v>768</v>
      </c>
      <c r="F230" t="s">
        <v>240</v>
      </c>
      <c r="H230">
        <v>0.1</v>
      </c>
      <c r="I230">
        <v>2.5</v>
      </c>
      <c r="J230">
        <v>3.6</v>
      </c>
      <c r="K230">
        <v>2.746667</v>
      </c>
      <c r="M230" t="str">
        <f t="shared" si="3"/>
        <v>5.04 Varna Bay, South</v>
      </c>
    </row>
    <row r="231" spans="1:13" x14ac:dyDescent="0.25">
      <c r="A231">
        <v>5</v>
      </c>
      <c r="B231" t="s">
        <v>214</v>
      </c>
      <c r="C231" t="s">
        <v>242</v>
      </c>
      <c r="D231">
        <v>4</v>
      </c>
      <c r="E231" t="s">
        <v>768</v>
      </c>
      <c r="F231" t="s">
        <v>68</v>
      </c>
      <c r="H231">
        <v>7</v>
      </c>
      <c r="I231">
        <v>3.3</v>
      </c>
      <c r="J231">
        <v>0.01</v>
      </c>
      <c r="K231">
        <v>4.5733329999999999</v>
      </c>
      <c r="M231" t="str">
        <f t="shared" si="3"/>
        <v>5.04 Varna Bay, South</v>
      </c>
    </row>
    <row r="232" spans="1:13" x14ac:dyDescent="0.25">
      <c r="A232">
        <v>5</v>
      </c>
      <c r="B232" t="s">
        <v>214</v>
      </c>
      <c r="C232" t="s">
        <v>242</v>
      </c>
      <c r="D232">
        <v>4</v>
      </c>
      <c r="E232" t="s">
        <v>768</v>
      </c>
      <c r="F232" t="s">
        <v>80</v>
      </c>
      <c r="H232">
        <v>0</v>
      </c>
      <c r="I232">
        <v>0.55000000000000004</v>
      </c>
      <c r="J232">
        <v>0.85</v>
      </c>
      <c r="K232">
        <v>0.37333300000000003</v>
      </c>
      <c r="M232" t="str">
        <f t="shared" si="3"/>
        <v>5.04 Varna Bay, South</v>
      </c>
    </row>
    <row r="233" spans="1:13" x14ac:dyDescent="0.25">
      <c r="A233">
        <v>5</v>
      </c>
      <c r="B233" t="s">
        <v>214</v>
      </c>
      <c r="C233" t="s">
        <v>242</v>
      </c>
      <c r="D233">
        <v>4</v>
      </c>
      <c r="E233" t="s">
        <v>768</v>
      </c>
      <c r="F233" t="s">
        <v>241</v>
      </c>
      <c r="H233">
        <v>0</v>
      </c>
      <c r="I233">
        <v>6</v>
      </c>
      <c r="J233">
        <v>10</v>
      </c>
      <c r="K233">
        <v>1.1400000000000001</v>
      </c>
      <c r="M233" t="str">
        <f t="shared" si="3"/>
        <v>5.04 Varna Bay, South</v>
      </c>
    </row>
    <row r="234" spans="1:13" x14ac:dyDescent="0.25">
      <c r="A234">
        <v>5</v>
      </c>
      <c r="B234" t="s">
        <v>214</v>
      </c>
      <c r="C234" t="s">
        <v>243</v>
      </c>
      <c r="D234">
        <v>6</v>
      </c>
      <c r="E234" t="s">
        <v>768</v>
      </c>
      <c r="F234" t="s">
        <v>228</v>
      </c>
      <c r="H234">
        <v>0.01</v>
      </c>
      <c r="I234">
        <v>0.09</v>
      </c>
      <c r="J234">
        <v>0.19</v>
      </c>
      <c r="K234">
        <v>3.6666999999999998E-2</v>
      </c>
      <c r="M234" t="str">
        <f t="shared" si="3"/>
        <v>5.06 Galata-Albena</v>
      </c>
    </row>
    <row r="235" spans="1:13" x14ac:dyDescent="0.25">
      <c r="A235">
        <v>5</v>
      </c>
      <c r="B235" t="s">
        <v>214</v>
      </c>
      <c r="C235" t="s">
        <v>243</v>
      </c>
      <c r="D235">
        <v>6</v>
      </c>
      <c r="E235" t="s">
        <v>768</v>
      </c>
      <c r="F235" t="s">
        <v>229</v>
      </c>
      <c r="H235">
        <v>0.01</v>
      </c>
      <c r="I235">
        <v>0.09</v>
      </c>
      <c r="J235">
        <v>0.19</v>
      </c>
      <c r="K235">
        <v>7.3999999999999996E-2</v>
      </c>
      <c r="M235" t="str">
        <f t="shared" si="3"/>
        <v>5.06 Galata-Albena</v>
      </c>
    </row>
    <row r="236" spans="1:13" x14ac:dyDescent="0.25">
      <c r="A236">
        <v>5</v>
      </c>
      <c r="B236" t="s">
        <v>214</v>
      </c>
      <c r="C236" t="s">
        <v>243</v>
      </c>
      <c r="D236">
        <v>6</v>
      </c>
      <c r="E236" t="s">
        <v>768</v>
      </c>
      <c r="F236" t="s">
        <v>230</v>
      </c>
      <c r="H236">
        <v>0</v>
      </c>
      <c r="I236">
        <v>0.63</v>
      </c>
      <c r="J236">
        <v>1</v>
      </c>
      <c r="K236">
        <v>0.44333299999999998</v>
      </c>
      <c r="M236" t="str">
        <f t="shared" si="3"/>
        <v>5.06 Galata-Albena</v>
      </c>
    </row>
    <row r="237" spans="1:13" x14ac:dyDescent="0.25">
      <c r="A237">
        <v>5</v>
      </c>
      <c r="B237" t="s">
        <v>214</v>
      </c>
      <c r="C237" t="s">
        <v>243</v>
      </c>
      <c r="D237">
        <v>6</v>
      </c>
      <c r="E237" t="s">
        <v>768</v>
      </c>
      <c r="F237" t="s">
        <v>231</v>
      </c>
      <c r="H237">
        <v>0</v>
      </c>
      <c r="I237">
        <v>0.63</v>
      </c>
      <c r="J237">
        <v>1</v>
      </c>
      <c r="K237">
        <v>0.57599999999999996</v>
      </c>
      <c r="M237" t="str">
        <f t="shared" si="3"/>
        <v>5.06 Galata-Albena</v>
      </c>
    </row>
    <row r="238" spans="1:13" x14ac:dyDescent="0.25">
      <c r="A238">
        <v>5</v>
      </c>
      <c r="B238" t="s">
        <v>214</v>
      </c>
      <c r="C238" t="s">
        <v>243</v>
      </c>
      <c r="D238">
        <v>6</v>
      </c>
      <c r="E238" t="s">
        <v>765</v>
      </c>
      <c r="F238" t="s">
        <v>779</v>
      </c>
      <c r="G238" t="s">
        <v>233</v>
      </c>
      <c r="H238">
        <v>0</v>
      </c>
      <c r="I238">
        <v>140</v>
      </c>
      <c r="J238">
        <v>400</v>
      </c>
      <c r="K238">
        <v>137.77670000000001</v>
      </c>
      <c r="M238" t="str">
        <f t="shared" si="3"/>
        <v>5.06 Galata-Albena</v>
      </c>
    </row>
    <row r="239" spans="1:13" x14ac:dyDescent="0.25">
      <c r="A239">
        <v>5</v>
      </c>
      <c r="B239" t="s">
        <v>214</v>
      </c>
      <c r="C239" t="s">
        <v>243</v>
      </c>
      <c r="D239">
        <v>6</v>
      </c>
      <c r="E239" t="s">
        <v>765</v>
      </c>
      <c r="F239" t="s">
        <v>780</v>
      </c>
      <c r="G239" t="s">
        <v>233</v>
      </c>
      <c r="H239">
        <v>0</v>
      </c>
      <c r="I239">
        <v>500</v>
      </c>
      <c r="J239">
        <v>1300</v>
      </c>
      <c r="K239">
        <v>358.03120000000001</v>
      </c>
      <c r="M239" t="str">
        <f t="shared" si="3"/>
        <v>5.06 Galata-Albena</v>
      </c>
    </row>
    <row r="240" spans="1:13" x14ac:dyDescent="0.25">
      <c r="A240">
        <v>5</v>
      </c>
      <c r="B240" t="s">
        <v>214</v>
      </c>
      <c r="C240" t="s">
        <v>243</v>
      </c>
      <c r="D240">
        <v>6</v>
      </c>
      <c r="E240" t="s">
        <v>765</v>
      </c>
      <c r="F240" t="s">
        <v>235</v>
      </c>
      <c r="H240">
        <v>0.01</v>
      </c>
      <c r="I240">
        <v>3</v>
      </c>
      <c r="J240">
        <v>4.5</v>
      </c>
      <c r="K240">
        <v>1.816667</v>
      </c>
      <c r="M240" t="str">
        <f t="shared" si="3"/>
        <v>5.06 Galata-Albena</v>
      </c>
    </row>
    <row r="241" spans="1:13" x14ac:dyDescent="0.25">
      <c r="A241">
        <v>5</v>
      </c>
      <c r="B241" t="s">
        <v>214</v>
      </c>
      <c r="C241" t="s">
        <v>243</v>
      </c>
      <c r="D241">
        <v>6</v>
      </c>
      <c r="E241" t="s">
        <v>765</v>
      </c>
      <c r="F241" t="s">
        <v>236</v>
      </c>
      <c r="H241">
        <v>0.01</v>
      </c>
      <c r="I241">
        <v>3</v>
      </c>
      <c r="J241">
        <v>4.5</v>
      </c>
      <c r="K241">
        <v>2.56</v>
      </c>
      <c r="M241" t="str">
        <f t="shared" si="3"/>
        <v>5.06 Galata-Albena</v>
      </c>
    </row>
    <row r="242" spans="1:13" x14ac:dyDescent="0.25">
      <c r="A242">
        <v>5</v>
      </c>
      <c r="B242" t="s">
        <v>214</v>
      </c>
      <c r="C242" t="s">
        <v>243</v>
      </c>
      <c r="D242">
        <v>6</v>
      </c>
      <c r="E242" t="s">
        <v>765</v>
      </c>
      <c r="F242" t="s">
        <v>237</v>
      </c>
      <c r="G242" t="s">
        <v>233</v>
      </c>
      <c r="H242">
        <v>6000</v>
      </c>
      <c r="I242">
        <v>250</v>
      </c>
      <c r="J242">
        <v>10</v>
      </c>
      <c r="K242">
        <v>493.35</v>
      </c>
      <c r="M242" t="str">
        <f t="shared" si="3"/>
        <v>5.06 Galata-Albena</v>
      </c>
    </row>
    <row r="243" spans="1:13" x14ac:dyDescent="0.25">
      <c r="A243">
        <v>5</v>
      </c>
      <c r="B243" t="s">
        <v>214</v>
      </c>
      <c r="C243" t="s">
        <v>243</v>
      </c>
      <c r="D243">
        <v>6</v>
      </c>
      <c r="E243" t="s">
        <v>765</v>
      </c>
      <c r="F243" t="s">
        <v>238</v>
      </c>
      <c r="G243" t="s">
        <v>239</v>
      </c>
      <c r="H243">
        <v>100</v>
      </c>
      <c r="I243">
        <v>4</v>
      </c>
      <c r="J243">
        <v>0</v>
      </c>
      <c r="K243">
        <v>2.16</v>
      </c>
      <c r="M243" t="str">
        <f t="shared" si="3"/>
        <v>5.06 Galata-Albena</v>
      </c>
    </row>
    <row r="244" spans="1:13" x14ac:dyDescent="0.25">
      <c r="A244">
        <v>5</v>
      </c>
      <c r="B244" t="s">
        <v>214</v>
      </c>
      <c r="C244" t="s">
        <v>243</v>
      </c>
      <c r="D244">
        <v>6</v>
      </c>
      <c r="E244" t="s">
        <v>768</v>
      </c>
      <c r="F244" t="s">
        <v>240</v>
      </c>
      <c r="H244">
        <v>0.1</v>
      </c>
      <c r="I244">
        <v>2.5</v>
      </c>
      <c r="J244">
        <v>3.6</v>
      </c>
      <c r="K244">
        <v>3.0150000000000001</v>
      </c>
      <c r="M244" t="str">
        <f t="shared" si="3"/>
        <v>5.06 Galata-Albena</v>
      </c>
    </row>
    <row r="245" spans="1:13" x14ac:dyDescent="0.25">
      <c r="A245">
        <v>5</v>
      </c>
      <c r="B245" t="s">
        <v>214</v>
      </c>
      <c r="C245" t="s">
        <v>243</v>
      </c>
      <c r="D245">
        <v>6</v>
      </c>
      <c r="E245" t="s">
        <v>768</v>
      </c>
      <c r="F245" t="s">
        <v>68</v>
      </c>
      <c r="H245">
        <v>7</v>
      </c>
      <c r="I245">
        <v>3.3</v>
      </c>
      <c r="J245">
        <v>0.01</v>
      </c>
      <c r="K245">
        <v>3.15</v>
      </c>
      <c r="M245" t="str">
        <f t="shared" si="3"/>
        <v>5.06 Galata-Albena</v>
      </c>
    </row>
    <row r="246" spans="1:13" x14ac:dyDescent="0.25">
      <c r="A246">
        <v>5</v>
      </c>
      <c r="B246" t="s">
        <v>214</v>
      </c>
      <c r="C246" t="s">
        <v>243</v>
      </c>
      <c r="D246">
        <v>6</v>
      </c>
      <c r="E246" t="s">
        <v>768</v>
      </c>
      <c r="F246" t="s">
        <v>80</v>
      </c>
      <c r="H246">
        <v>0</v>
      </c>
      <c r="I246">
        <v>0.55000000000000004</v>
      </c>
      <c r="J246">
        <v>0.85</v>
      </c>
      <c r="K246">
        <v>0.47199999999999998</v>
      </c>
      <c r="M246" t="str">
        <f t="shared" si="3"/>
        <v>5.06 Galata-Albena</v>
      </c>
    </row>
    <row r="247" spans="1:13" x14ac:dyDescent="0.25">
      <c r="A247">
        <v>5</v>
      </c>
      <c r="B247" t="s">
        <v>214</v>
      </c>
      <c r="C247" t="s">
        <v>243</v>
      </c>
      <c r="D247">
        <v>6</v>
      </c>
      <c r="E247" t="s">
        <v>768</v>
      </c>
      <c r="F247" t="s">
        <v>241</v>
      </c>
      <c r="H247">
        <v>0</v>
      </c>
      <c r="I247">
        <v>6</v>
      </c>
      <c r="J247">
        <v>10</v>
      </c>
      <c r="K247">
        <v>7.7749999999999995</v>
      </c>
      <c r="M247" t="str">
        <f t="shared" si="3"/>
        <v>5.06 Galata-Albena</v>
      </c>
    </row>
    <row r="248" spans="1:13" x14ac:dyDescent="0.25">
      <c r="A248">
        <v>5</v>
      </c>
      <c r="B248" t="s">
        <v>214</v>
      </c>
      <c r="C248" t="s">
        <v>244</v>
      </c>
      <c r="D248">
        <v>7</v>
      </c>
      <c r="E248" t="s">
        <v>768</v>
      </c>
      <c r="F248" t="s">
        <v>228</v>
      </c>
      <c r="H248">
        <v>0.01</v>
      </c>
      <c r="I248">
        <v>0.09</v>
      </c>
      <c r="J248">
        <v>0.19</v>
      </c>
      <c r="K248">
        <v>4.3999999999999997E-2</v>
      </c>
      <c r="M248" t="str">
        <f t="shared" si="3"/>
        <v>5.07 Galata-Galata</v>
      </c>
    </row>
    <row r="249" spans="1:13" x14ac:dyDescent="0.25">
      <c r="A249">
        <v>5</v>
      </c>
      <c r="B249" t="s">
        <v>214</v>
      </c>
      <c r="C249" t="s">
        <v>244</v>
      </c>
      <c r="D249">
        <v>7</v>
      </c>
      <c r="E249" t="s">
        <v>768</v>
      </c>
      <c r="F249" t="s">
        <v>229</v>
      </c>
      <c r="H249">
        <v>0.01</v>
      </c>
      <c r="I249">
        <v>0.09</v>
      </c>
      <c r="J249">
        <v>0.19</v>
      </c>
      <c r="K249">
        <v>6.7142999999999994E-2</v>
      </c>
      <c r="M249" t="str">
        <f t="shared" si="3"/>
        <v>5.07 Galata-Galata</v>
      </c>
    </row>
    <row r="250" spans="1:13" x14ac:dyDescent="0.25">
      <c r="A250">
        <v>5</v>
      </c>
      <c r="B250" t="s">
        <v>214</v>
      </c>
      <c r="C250" t="s">
        <v>244</v>
      </c>
      <c r="D250">
        <v>7</v>
      </c>
      <c r="E250" t="s">
        <v>768</v>
      </c>
      <c r="F250" t="s">
        <v>230</v>
      </c>
      <c r="H250">
        <v>0</v>
      </c>
      <c r="I250">
        <v>0.63</v>
      </c>
      <c r="J250">
        <v>1</v>
      </c>
      <c r="K250">
        <v>0.436</v>
      </c>
      <c r="M250" t="str">
        <f t="shared" si="3"/>
        <v>5.07 Galata-Galata</v>
      </c>
    </row>
    <row r="251" spans="1:13" x14ac:dyDescent="0.25">
      <c r="A251">
        <v>5</v>
      </c>
      <c r="B251" t="s">
        <v>214</v>
      </c>
      <c r="C251" t="s">
        <v>244</v>
      </c>
      <c r="D251">
        <v>7</v>
      </c>
      <c r="E251" t="s">
        <v>768</v>
      </c>
      <c r="F251" t="s">
        <v>231</v>
      </c>
      <c r="H251">
        <v>0</v>
      </c>
      <c r="I251">
        <v>0.63</v>
      </c>
      <c r="J251">
        <v>1</v>
      </c>
      <c r="K251">
        <v>0.59285699999999997</v>
      </c>
      <c r="M251" t="str">
        <f t="shared" si="3"/>
        <v>5.07 Galata-Galata</v>
      </c>
    </row>
    <row r="252" spans="1:13" x14ac:dyDescent="0.25">
      <c r="A252">
        <v>5</v>
      </c>
      <c r="B252" t="s">
        <v>214</v>
      </c>
      <c r="C252" t="s">
        <v>244</v>
      </c>
      <c r="D252">
        <v>7</v>
      </c>
      <c r="E252" t="s">
        <v>765</v>
      </c>
      <c r="F252" t="s">
        <v>779</v>
      </c>
      <c r="G252" t="s">
        <v>233</v>
      </c>
      <c r="H252">
        <v>0</v>
      </c>
      <c r="I252">
        <v>140</v>
      </c>
      <c r="J252">
        <v>400</v>
      </c>
      <c r="K252">
        <v>50.183329999999998</v>
      </c>
      <c r="M252" t="str">
        <f t="shared" si="3"/>
        <v>5.07 Galata-Galata</v>
      </c>
    </row>
    <row r="253" spans="1:13" x14ac:dyDescent="0.25">
      <c r="A253">
        <v>5</v>
      </c>
      <c r="B253" t="s">
        <v>214</v>
      </c>
      <c r="C253" t="s">
        <v>244</v>
      </c>
      <c r="D253">
        <v>7</v>
      </c>
      <c r="E253" t="s">
        <v>765</v>
      </c>
      <c r="F253" t="s">
        <v>780</v>
      </c>
      <c r="G253" t="s">
        <v>233</v>
      </c>
      <c r="H253">
        <v>0</v>
      </c>
      <c r="I253">
        <v>500</v>
      </c>
      <c r="J253">
        <v>1300</v>
      </c>
      <c r="K253">
        <v>383.74020000000002</v>
      </c>
      <c r="M253" t="str">
        <f t="shared" si="3"/>
        <v>5.07 Galata-Galata</v>
      </c>
    </row>
    <row r="254" spans="1:13" x14ac:dyDescent="0.25">
      <c r="A254">
        <v>5</v>
      </c>
      <c r="B254" t="s">
        <v>214</v>
      </c>
      <c r="C254" t="s">
        <v>244</v>
      </c>
      <c r="D254">
        <v>7</v>
      </c>
      <c r="E254" t="s">
        <v>765</v>
      </c>
      <c r="F254" t="s">
        <v>235</v>
      </c>
      <c r="H254">
        <v>0.01</v>
      </c>
      <c r="I254">
        <v>3</v>
      </c>
      <c r="J254">
        <v>4.5</v>
      </c>
      <c r="K254">
        <v>1.91</v>
      </c>
      <c r="M254" t="str">
        <f t="shared" si="3"/>
        <v>5.07 Galata-Galata</v>
      </c>
    </row>
    <row r="255" spans="1:13" x14ac:dyDescent="0.25">
      <c r="A255">
        <v>5</v>
      </c>
      <c r="B255" t="s">
        <v>214</v>
      </c>
      <c r="C255" t="s">
        <v>244</v>
      </c>
      <c r="D255">
        <v>7</v>
      </c>
      <c r="E255" t="s">
        <v>765</v>
      </c>
      <c r="F255" t="s">
        <v>236</v>
      </c>
      <c r="H255">
        <v>0.01</v>
      </c>
      <c r="I255">
        <v>3</v>
      </c>
      <c r="J255">
        <v>4.5</v>
      </c>
      <c r="K255">
        <v>2.3420000000000001</v>
      </c>
      <c r="M255" t="str">
        <f t="shared" si="3"/>
        <v>5.07 Galata-Galata</v>
      </c>
    </row>
    <row r="256" spans="1:13" x14ac:dyDescent="0.25">
      <c r="A256">
        <v>5</v>
      </c>
      <c r="B256" t="s">
        <v>214</v>
      </c>
      <c r="C256" t="s">
        <v>244</v>
      </c>
      <c r="D256">
        <v>7</v>
      </c>
      <c r="E256" t="s">
        <v>765</v>
      </c>
      <c r="F256" t="s">
        <v>237</v>
      </c>
      <c r="G256" t="s">
        <v>233</v>
      </c>
      <c r="H256">
        <v>6000</v>
      </c>
      <c r="I256">
        <v>250</v>
      </c>
      <c r="J256">
        <v>10</v>
      </c>
      <c r="K256">
        <v>247.21199999999999</v>
      </c>
      <c r="M256" t="str">
        <f t="shared" si="3"/>
        <v>5.07 Galata-Galata</v>
      </c>
    </row>
    <row r="257" spans="1:13" x14ac:dyDescent="0.25">
      <c r="A257">
        <v>5</v>
      </c>
      <c r="B257" t="s">
        <v>214</v>
      </c>
      <c r="C257" t="s">
        <v>244</v>
      </c>
      <c r="D257">
        <v>7</v>
      </c>
      <c r="E257" t="s">
        <v>765</v>
      </c>
      <c r="F257" t="s">
        <v>238</v>
      </c>
      <c r="G257" t="s">
        <v>239</v>
      </c>
      <c r="H257">
        <v>100</v>
      </c>
      <c r="I257">
        <v>4</v>
      </c>
      <c r="J257">
        <v>0</v>
      </c>
      <c r="K257">
        <v>1.3448329999999999</v>
      </c>
      <c r="M257" t="str">
        <f t="shared" si="3"/>
        <v>5.07 Galata-Galata</v>
      </c>
    </row>
    <row r="258" spans="1:13" x14ac:dyDescent="0.25">
      <c r="A258">
        <v>5</v>
      </c>
      <c r="B258" t="s">
        <v>214</v>
      </c>
      <c r="C258" t="s">
        <v>244</v>
      </c>
      <c r="D258">
        <v>7</v>
      </c>
      <c r="E258" t="s">
        <v>768</v>
      </c>
      <c r="F258" t="s">
        <v>240</v>
      </c>
      <c r="H258">
        <v>0.1</v>
      </c>
      <c r="I258">
        <v>2.5</v>
      </c>
      <c r="J258">
        <v>3.6</v>
      </c>
      <c r="K258">
        <v>2.3233329999999999</v>
      </c>
      <c r="M258" t="str">
        <f t="shared" si="3"/>
        <v>5.07 Galata-Galata</v>
      </c>
    </row>
    <row r="259" spans="1:13" x14ac:dyDescent="0.25">
      <c r="A259">
        <v>5</v>
      </c>
      <c r="B259" t="s">
        <v>214</v>
      </c>
      <c r="C259" t="s">
        <v>244</v>
      </c>
      <c r="D259">
        <v>7</v>
      </c>
      <c r="E259" t="s">
        <v>768</v>
      </c>
      <c r="F259" t="s">
        <v>68</v>
      </c>
      <c r="H259">
        <v>7</v>
      </c>
      <c r="I259">
        <v>3.3</v>
      </c>
      <c r="J259">
        <v>0.01</v>
      </c>
      <c r="K259">
        <v>2.64</v>
      </c>
      <c r="M259" t="str">
        <f t="shared" ref="M259:M322" si="4">A259&amp;"."&amp;RIGHT("0"&amp;D259,2)&amp;" "&amp;C259</f>
        <v>5.07 Galata-Galata</v>
      </c>
    </row>
    <row r="260" spans="1:13" x14ac:dyDescent="0.25">
      <c r="A260">
        <v>5</v>
      </c>
      <c r="B260" t="s">
        <v>214</v>
      </c>
      <c r="C260" t="s">
        <v>244</v>
      </c>
      <c r="D260">
        <v>7</v>
      </c>
      <c r="E260" t="s">
        <v>768</v>
      </c>
      <c r="F260" t="s">
        <v>80</v>
      </c>
      <c r="H260">
        <v>0</v>
      </c>
      <c r="I260">
        <v>0.55000000000000004</v>
      </c>
      <c r="J260">
        <v>0.85</v>
      </c>
      <c r="K260">
        <v>0.54857100000000003</v>
      </c>
      <c r="M260" t="str">
        <f t="shared" si="4"/>
        <v>5.07 Galata-Galata</v>
      </c>
    </row>
    <row r="261" spans="1:13" x14ac:dyDescent="0.25">
      <c r="A261">
        <v>5</v>
      </c>
      <c r="B261" t="s">
        <v>214</v>
      </c>
      <c r="C261" t="s">
        <v>244</v>
      </c>
      <c r="D261">
        <v>7</v>
      </c>
      <c r="E261" t="s">
        <v>768</v>
      </c>
      <c r="F261" t="s">
        <v>241</v>
      </c>
      <c r="H261">
        <v>0</v>
      </c>
      <c r="I261">
        <v>6</v>
      </c>
      <c r="J261">
        <v>10</v>
      </c>
      <c r="K261">
        <v>4.74</v>
      </c>
      <c r="M261" t="str">
        <f t="shared" si="4"/>
        <v>5.07 Galata-Galata</v>
      </c>
    </row>
    <row r="262" spans="1:13" x14ac:dyDescent="0.25">
      <c r="A262">
        <v>5</v>
      </c>
      <c r="B262" t="s">
        <v>214</v>
      </c>
      <c r="C262" t="s">
        <v>244</v>
      </c>
      <c r="D262">
        <v>7</v>
      </c>
      <c r="E262" t="s">
        <v>8</v>
      </c>
      <c r="F262" t="s">
        <v>245</v>
      </c>
      <c r="H262">
        <v>1</v>
      </c>
      <c r="I262">
        <v>3.2</v>
      </c>
      <c r="J262">
        <v>4.5</v>
      </c>
      <c r="K262">
        <v>1.48</v>
      </c>
      <c r="M262" t="str">
        <f t="shared" si="4"/>
        <v>5.07 Galata-Galata</v>
      </c>
    </row>
    <row r="263" spans="1:13" x14ac:dyDescent="0.25">
      <c r="A263">
        <v>5</v>
      </c>
      <c r="B263" t="s">
        <v>214</v>
      </c>
      <c r="C263" t="s">
        <v>244</v>
      </c>
      <c r="D263">
        <v>7</v>
      </c>
      <c r="E263" t="s">
        <v>8</v>
      </c>
      <c r="F263" t="s">
        <v>245</v>
      </c>
      <c r="H263">
        <v>1</v>
      </c>
      <c r="I263">
        <v>3.2</v>
      </c>
      <c r="J263">
        <v>4.5</v>
      </c>
      <c r="K263">
        <v>1.45</v>
      </c>
      <c r="M263" t="str">
        <f t="shared" si="4"/>
        <v>5.07 Galata-Galata</v>
      </c>
    </row>
    <row r="264" spans="1:13" x14ac:dyDescent="0.25">
      <c r="A264">
        <v>5</v>
      </c>
      <c r="B264" t="s">
        <v>214</v>
      </c>
      <c r="C264" t="s">
        <v>247</v>
      </c>
      <c r="D264">
        <v>1</v>
      </c>
      <c r="E264" t="s">
        <v>8</v>
      </c>
      <c r="F264" t="s">
        <v>248</v>
      </c>
      <c r="G264" t="s">
        <v>249</v>
      </c>
      <c r="H264">
        <v>5</v>
      </c>
      <c r="I264">
        <v>8.8000000000000007</v>
      </c>
      <c r="J264">
        <v>15</v>
      </c>
      <c r="K264">
        <v>8.2100000000000009</v>
      </c>
      <c r="M264" t="str">
        <f t="shared" si="4"/>
        <v>5.01 Black Sea coastal</v>
      </c>
    </row>
    <row r="265" spans="1:13" x14ac:dyDescent="0.25">
      <c r="A265">
        <v>5</v>
      </c>
      <c r="B265" t="s">
        <v>214</v>
      </c>
      <c r="C265" t="s">
        <v>247</v>
      </c>
      <c r="D265">
        <v>1</v>
      </c>
      <c r="E265" t="s">
        <v>8</v>
      </c>
      <c r="F265" t="s">
        <v>250</v>
      </c>
      <c r="H265">
        <v>0.17</v>
      </c>
      <c r="I265">
        <v>8.2000000000000003E-2</v>
      </c>
      <c r="J265">
        <v>0.05</v>
      </c>
      <c r="K265">
        <v>9.5000000000000001E-2</v>
      </c>
      <c r="M265" t="str">
        <f t="shared" si="4"/>
        <v>5.01 Black Sea coastal</v>
      </c>
    </row>
    <row r="266" spans="1:13" x14ac:dyDescent="0.25">
      <c r="A266">
        <v>5</v>
      </c>
      <c r="B266" t="s">
        <v>214</v>
      </c>
      <c r="C266" t="s">
        <v>247</v>
      </c>
      <c r="D266">
        <v>1</v>
      </c>
      <c r="E266" t="s">
        <v>8</v>
      </c>
      <c r="F266" t="s">
        <v>251</v>
      </c>
      <c r="G266" t="s">
        <v>10</v>
      </c>
      <c r="H266">
        <v>10000</v>
      </c>
      <c r="I266">
        <v>55000</v>
      </c>
      <c r="J266">
        <v>85000</v>
      </c>
      <c r="K266">
        <v>39664</v>
      </c>
      <c r="M266" t="str">
        <f t="shared" si="4"/>
        <v>5.01 Black Sea coastal</v>
      </c>
    </row>
    <row r="267" spans="1:13" x14ac:dyDescent="0.25">
      <c r="A267">
        <v>5</v>
      </c>
      <c r="B267" t="s">
        <v>214</v>
      </c>
      <c r="C267" t="s">
        <v>247</v>
      </c>
      <c r="D267">
        <v>1</v>
      </c>
      <c r="E267" t="s">
        <v>8</v>
      </c>
      <c r="F267" t="s">
        <v>252</v>
      </c>
      <c r="G267" t="s">
        <v>25</v>
      </c>
      <c r="H267">
        <v>10</v>
      </c>
      <c r="I267">
        <v>68</v>
      </c>
      <c r="J267">
        <v>95</v>
      </c>
      <c r="K267">
        <v>68.400000000000006</v>
      </c>
      <c r="M267" t="str">
        <f t="shared" si="4"/>
        <v>5.01 Black Sea coastal</v>
      </c>
    </row>
    <row r="268" spans="1:13" x14ac:dyDescent="0.25">
      <c r="A268">
        <v>5</v>
      </c>
      <c r="B268" t="s">
        <v>214</v>
      </c>
      <c r="C268" t="s">
        <v>247</v>
      </c>
      <c r="D268">
        <v>1</v>
      </c>
      <c r="E268" t="s">
        <v>8</v>
      </c>
      <c r="F268" t="s">
        <v>253</v>
      </c>
      <c r="G268" t="s">
        <v>249</v>
      </c>
      <c r="H268">
        <v>11.5</v>
      </c>
      <c r="I268">
        <v>50.2</v>
      </c>
      <c r="J268">
        <v>80</v>
      </c>
      <c r="K268">
        <v>47.5</v>
      </c>
      <c r="M268" t="str">
        <f t="shared" si="4"/>
        <v>5.01 Black Sea coastal</v>
      </c>
    </row>
    <row r="269" spans="1:13" x14ac:dyDescent="0.25">
      <c r="A269">
        <v>5</v>
      </c>
      <c r="B269" t="s">
        <v>214</v>
      </c>
      <c r="C269" t="s">
        <v>247</v>
      </c>
      <c r="D269">
        <v>1</v>
      </c>
      <c r="E269" t="s">
        <v>8</v>
      </c>
      <c r="F269" t="s">
        <v>254</v>
      </c>
      <c r="H269">
        <v>0.1</v>
      </c>
      <c r="I269">
        <v>3.3000000000000002E-2</v>
      </c>
      <c r="J269">
        <v>0.02</v>
      </c>
      <c r="K269">
        <v>4.9000000000000002E-2</v>
      </c>
      <c r="M269" t="str">
        <f t="shared" si="4"/>
        <v>5.01 Black Sea coastal</v>
      </c>
    </row>
    <row r="270" spans="1:13" x14ac:dyDescent="0.25">
      <c r="A270">
        <v>5</v>
      </c>
      <c r="B270" t="s">
        <v>214</v>
      </c>
      <c r="C270" t="s">
        <v>247</v>
      </c>
      <c r="D270">
        <v>1</v>
      </c>
      <c r="E270" t="s">
        <v>8</v>
      </c>
      <c r="F270" t="s">
        <v>255</v>
      </c>
      <c r="G270" t="s">
        <v>10</v>
      </c>
      <c r="H270">
        <v>350</v>
      </c>
      <c r="I270">
        <v>1700</v>
      </c>
      <c r="J270">
        <v>2500</v>
      </c>
      <c r="K270">
        <v>1301.7</v>
      </c>
      <c r="M270" t="str">
        <f t="shared" si="4"/>
        <v>5.01 Black Sea coastal</v>
      </c>
    </row>
    <row r="271" spans="1:13" x14ac:dyDescent="0.25">
      <c r="A271">
        <v>5</v>
      </c>
      <c r="B271" t="s">
        <v>214</v>
      </c>
      <c r="C271" t="s">
        <v>247</v>
      </c>
      <c r="D271">
        <v>1</v>
      </c>
      <c r="E271" t="s">
        <v>8</v>
      </c>
      <c r="F271" t="s">
        <v>256</v>
      </c>
      <c r="G271" t="s">
        <v>25</v>
      </c>
      <c r="H271">
        <v>55</v>
      </c>
      <c r="I271">
        <v>74.7</v>
      </c>
      <c r="J271">
        <v>95</v>
      </c>
      <c r="K271">
        <v>74.7</v>
      </c>
      <c r="M271" t="str">
        <f t="shared" si="4"/>
        <v>5.01 Black Sea coastal</v>
      </c>
    </row>
    <row r="272" spans="1:13" x14ac:dyDescent="0.25">
      <c r="A272">
        <v>6</v>
      </c>
      <c r="B272" t="s">
        <v>257</v>
      </c>
      <c r="C272" t="s">
        <v>258</v>
      </c>
      <c r="D272">
        <v>3</v>
      </c>
      <c r="E272" t="s">
        <v>31</v>
      </c>
      <c r="F272" t="s">
        <v>259</v>
      </c>
      <c r="G272" t="s">
        <v>260</v>
      </c>
      <c r="H272">
        <v>0</v>
      </c>
      <c r="I272">
        <v>0.75</v>
      </c>
      <c r="J272">
        <v>1</v>
      </c>
      <c r="K272">
        <v>0.35714285714285715</v>
      </c>
      <c r="M272" t="str">
        <f t="shared" si="4"/>
        <v>6.03 Coast</v>
      </c>
    </row>
    <row r="273" spans="1:13" x14ac:dyDescent="0.25">
      <c r="A273">
        <v>6</v>
      </c>
      <c r="B273" t="s">
        <v>257</v>
      </c>
      <c r="C273" t="s">
        <v>258</v>
      </c>
      <c r="D273">
        <v>3</v>
      </c>
      <c r="E273" t="s">
        <v>31</v>
      </c>
      <c r="F273" t="s">
        <v>261</v>
      </c>
      <c r="G273" t="s">
        <v>260</v>
      </c>
      <c r="H273">
        <v>0</v>
      </c>
      <c r="I273">
        <v>0.75</v>
      </c>
      <c r="J273">
        <v>1</v>
      </c>
      <c r="K273">
        <v>0.16666666666666666</v>
      </c>
      <c r="M273" t="str">
        <f t="shared" si="4"/>
        <v>6.03 Coast</v>
      </c>
    </row>
    <row r="274" spans="1:13" x14ac:dyDescent="0.25">
      <c r="A274">
        <v>6</v>
      </c>
      <c r="B274" t="s">
        <v>257</v>
      </c>
      <c r="C274" t="s">
        <v>257</v>
      </c>
      <c r="D274">
        <v>1</v>
      </c>
      <c r="E274" t="s">
        <v>8</v>
      </c>
      <c r="F274" t="s">
        <v>262</v>
      </c>
      <c r="G274" t="s">
        <v>263</v>
      </c>
      <c r="H274">
        <v>50</v>
      </c>
      <c r="I274">
        <v>170</v>
      </c>
      <c r="J274">
        <v>225</v>
      </c>
      <c r="K274">
        <v>55</v>
      </c>
      <c r="M274" t="str">
        <f t="shared" si="4"/>
        <v>6.01 Gulf of Finland</v>
      </c>
    </row>
    <row r="275" spans="1:13" x14ac:dyDescent="0.25">
      <c r="A275">
        <v>6</v>
      </c>
      <c r="B275" t="s">
        <v>257</v>
      </c>
      <c r="C275" t="s">
        <v>257</v>
      </c>
      <c r="D275">
        <v>1</v>
      </c>
      <c r="E275" t="s">
        <v>20</v>
      </c>
      <c r="F275" t="s">
        <v>264</v>
      </c>
      <c r="G275" t="s">
        <v>25</v>
      </c>
      <c r="H275">
        <v>0</v>
      </c>
      <c r="I275">
        <v>80</v>
      </c>
      <c r="J275">
        <v>100</v>
      </c>
      <c r="K275">
        <v>90</v>
      </c>
      <c r="M275" t="str">
        <f t="shared" si="4"/>
        <v>6.01 Gulf of Finland</v>
      </c>
    </row>
    <row r="276" spans="1:13" x14ac:dyDescent="0.25">
      <c r="A276">
        <v>6</v>
      </c>
      <c r="B276" t="s">
        <v>257</v>
      </c>
      <c r="C276" t="s">
        <v>257</v>
      </c>
      <c r="D276">
        <v>1</v>
      </c>
      <c r="E276" t="s">
        <v>20</v>
      </c>
      <c r="F276" t="s">
        <v>265</v>
      </c>
      <c r="G276" t="s">
        <v>25</v>
      </c>
      <c r="H276">
        <v>0</v>
      </c>
      <c r="I276">
        <v>10</v>
      </c>
      <c r="J276">
        <v>25</v>
      </c>
      <c r="K276">
        <v>5.5</v>
      </c>
      <c r="M276" t="str">
        <f t="shared" si="4"/>
        <v>6.01 Gulf of Finland</v>
      </c>
    </row>
    <row r="277" spans="1:13" x14ac:dyDescent="0.25">
      <c r="A277">
        <v>6</v>
      </c>
      <c r="B277" t="s">
        <v>257</v>
      </c>
      <c r="C277" t="s">
        <v>257</v>
      </c>
      <c r="D277">
        <v>1</v>
      </c>
      <c r="E277" t="s">
        <v>20</v>
      </c>
      <c r="F277" t="s">
        <v>266</v>
      </c>
      <c r="G277" t="s">
        <v>25</v>
      </c>
      <c r="H277">
        <v>0</v>
      </c>
      <c r="I277">
        <v>12</v>
      </c>
      <c r="J277">
        <v>25</v>
      </c>
      <c r="K277">
        <v>0</v>
      </c>
      <c r="M277" t="str">
        <f t="shared" si="4"/>
        <v>6.01 Gulf of Finland</v>
      </c>
    </row>
    <row r="278" spans="1:13" x14ac:dyDescent="0.25">
      <c r="A278">
        <v>6</v>
      </c>
      <c r="B278" t="s">
        <v>257</v>
      </c>
      <c r="C278" t="s">
        <v>258</v>
      </c>
      <c r="D278">
        <v>3</v>
      </c>
      <c r="E278" t="s">
        <v>8</v>
      </c>
      <c r="F278" t="s">
        <v>267</v>
      </c>
      <c r="H278">
        <v>0</v>
      </c>
      <c r="I278">
        <v>8.2005159999999994E-2</v>
      </c>
      <c r="J278">
        <v>0.18</v>
      </c>
      <c r="K278">
        <v>0.10449029999999999</v>
      </c>
      <c r="M278" t="str">
        <f t="shared" si="4"/>
        <v>6.03 Coast</v>
      </c>
    </row>
    <row r="279" spans="1:13" x14ac:dyDescent="0.25">
      <c r="A279">
        <v>6</v>
      </c>
      <c r="B279" t="s">
        <v>257</v>
      </c>
      <c r="C279" t="s">
        <v>268</v>
      </c>
      <c r="D279">
        <v>2</v>
      </c>
      <c r="E279" t="s">
        <v>765</v>
      </c>
      <c r="F279" t="s">
        <v>269</v>
      </c>
      <c r="G279" t="s">
        <v>270</v>
      </c>
      <c r="H279">
        <v>632.18752179211799</v>
      </c>
      <c r="I279">
        <v>143</v>
      </c>
      <c r="J279">
        <v>2.31917089320513</v>
      </c>
      <c r="K279">
        <v>14.8</v>
      </c>
      <c r="M279" t="str">
        <f t="shared" si="4"/>
        <v>6.02 Open sea</v>
      </c>
    </row>
    <row r="280" spans="1:13" x14ac:dyDescent="0.25">
      <c r="A280">
        <v>6</v>
      </c>
      <c r="B280" t="s">
        <v>257</v>
      </c>
      <c r="C280" t="s">
        <v>268</v>
      </c>
      <c r="D280">
        <v>2</v>
      </c>
      <c r="E280" t="s">
        <v>765</v>
      </c>
      <c r="F280" t="s">
        <v>271</v>
      </c>
      <c r="G280" t="s">
        <v>270</v>
      </c>
      <c r="H280">
        <v>9.0535527012820491</v>
      </c>
      <c r="I280">
        <v>70</v>
      </c>
      <c r="J280">
        <v>374.88339372290602</v>
      </c>
      <c r="K280">
        <v>160.80000000000001</v>
      </c>
      <c r="M280" t="str">
        <f t="shared" si="4"/>
        <v>6.02 Open sea</v>
      </c>
    </row>
    <row r="281" spans="1:13" x14ac:dyDescent="0.25">
      <c r="A281">
        <v>6</v>
      </c>
      <c r="B281" t="s">
        <v>257</v>
      </c>
      <c r="C281" t="s">
        <v>272</v>
      </c>
      <c r="D281">
        <v>4</v>
      </c>
      <c r="E281" t="s">
        <v>766</v>
      </c>
      <c r="F281" t="s">
        <v>273</v>
      </c>
      <c r="G281" t="s">
        <v>274</v>
      </c>
      <c r="H281">
        <v>0</v>
      </c>
      <c r="I281">
        <v>0.79</v>
      </c>
      <c r="J281">
        <v>1</v>
      </c>
      <c r="K281">
        <v>0.62</v>
      </c>
      <c r="M281" t="str">
        <f t="shared" si="4"/>
        <v>6.04 Inner Archipelago</v>
      </c>
    </row>
    <row r="282" spans="1:13" x14ac:dyDescent="0.25">
      <c r="A282">
        <v>6</v>
      </c>
      <c r="B282" t="s">
        <v>257</v>
      </c>
      <c r="C282" t="s">
        <v>272</v>
      </c>
      <c r="D282">
        <v>4</v>
      </c>
      <c r="E282" t="s">
        <v>766</v>
      </c>
      <c r="F282" t="s">
        <v>275</v>
      </c>
      <c r="G282" t="s">
        <v>276</v>
      </c>
      <c r="H282">
        <v>10</v>
      </c>
      <c r="I282">
        <v>0.57999999999999996</v>
      </c>
      <c r="J282">
        <v>0</v>
      </c>
      <c r="K282">
        <v>2</v>
      </c>
      <c r="M282" t="str">
        <f t="shared" si="4"/>
        <v>6.04 Inner Archipelago</v>
      </c>
    </row>
    <row r="283" spans="1:13" x14ac:dyDescent="0.25">
      <c r="A283">
        <v>6</v>
      </c>
      <c r="B283" t="s">
        <v>257</v>
      </c>
      <c r="C283" t="s">
        <v>268</v>
      </c>
      <c r="D283">
        <v>2</v>
      </c>
      <c r="E283" t="s">
        <v>768</v>
      </c>
      <c r="F283" t="s">
        <v>277</v>
      </c>
      <c r="H283">
        <v>0</v>
      </c>
      <c r="I283">
        <v>0.83</v>
      </c>
      <c r="J283">
        <v>1</v>
      </c>
      <c r="K283">
        <v>0.76</v>
      </c>
      <c r="M283" t="str">
        <f t="shared" si="4"/>
        <v>6.02 Open sea</v>
      </c>
    </row>
    <row r="284" spans="1:13" x14ac:dyDescent="0.25">
      <c r="A284">
        <v>6</v>
      </c>
      <c r="B284" t="s">
        <v>257</v>
      </c>
      <c r="C284" t="s">
        <v>268</v>
      </c>
      <c r="D284">
        <v>2</v>
      </c>
      <c r="E284" t="s">
        <v>765</v>
      </c>
      <c r="F284" t="s">
        <v>278</v>
      </c>
      <c r="H284">
        <v>0.32620850099999998</v>
      </c>
      <c r="I284">
        <v>2.3199999999999998</v>
      </c>
      <c r="J284">
        <v>2.7556698960000001</v>
      </c>
      <c r="K284">
        <v>1.92</v>
      </c>
      <c r="M284" t="str">
        <f t="shared" si="4"/>
        <v>6.02 Open sea</v>
      </c>
    </row>
    <row r="285" spans="1:13" x14ac:dyDescent="0.25">
      <c r="A285">
        <v>6</v>
      </c>
      <c r="B285" t="s">
        <v>257</v>
      </c>
      <c r="C285" t="s">
        <v>257</v>
      </c>
      <c r="D285">
        <v>1</v>
      </c>
      <c r="E285" t="s">
        <v>8</v>
      </c>
      <c r="F285" t="s">
        <v>286</v>
      </c>
      <c r="G285" t="s">
        <v>287</v>
      </c>
      <c r="H285">
        <v>430</v>
      </c>
      <c r="I285">
        <v>600</v>
      </c>
      <c r="J285">
        <v>1000</v>
      </c>
      <c r="K285">
        <v>915.71659999999997</v>
      </c>
      <c r="M285" t="str">
        <f t="shared" si="4"/>
        <v>6.01 Gulf of Finland</v>
      </c>
    </row>
    <row r="286" spans="1:13" x14ac:dyDescent="0.25">
      <c r="A286">
        <v>6</v>
      </c>
      <c r="B286" t="s">
        <v>257</v>
      </c>
      <c r="C286" t="s">
        <v>268</v>
      </c>
      <c r="D286">
        <v>2</v>
      </c>
      <c r="E286" t="s">
        <v>8</v>
      </c>
      <c r="F286" t="s">
        <v>288</v>
      </c>
      <c r="G286" t="s">
        <v>287</v>
      </c>
      <c r="H286">
        <v>410</v>
      </c>
      <c r="I286">
        <v>570</v>
      </c>
      <c r="J286">
        <v>1000</v>
      </c>
      <c r="K286">
        <v>926</v>
      </c>
      <c r="M286" t="str">
        <f t="shared" si="4"/>
        <v>6.02 Open sea</v>
      </c>
    </row>
    <row r="287" spans="1:13" x14ac:dyDescent="0.25">
      <c r="A287">
        <v>6</v>
      </c>
      <c r="B287" t="s">
        <v>257</v>
      </c>
      <c r="C287" t="s">
        <v>291</v>
      </c>
      <c r="D287">
        <v>11</v>
      </c>
      <c r="E287" t="s">
        <v>766</v>
      </c>
      <c r="F287" t="s">
        <v>339</v>
      </c>
      <c r="G287" t="s">
        <v>183</v>
      </c>
      <c r="H287">
        <v>0</v>
      </c>
      <c r="I287">
        <v>3.2</v>
      </c>
      <c r="J287">
        <v>4.2</v>
      </c>
      <c r="K287">
        <v>2.1</v>
      </c>
      <c r="M287" t="str">
        <f t="shared" si="4"/>
        <v>6.11 2_Ls_002</v>
      </c>
    </row>
    <row r="288" spans="1:13" x14ac:dyDescent="0.25">
      <c r="A288">
        <v>6</v>
      </c>
      <c r="B288" t="s">
        <v>257</v>
      </c>
      <c r="C288" t="s">
        <v>292</v>
      </c>
      <c r="D288">
        <v>12</v>
      </c>
      <c r="E288" t="s">
        <v>766</v>
      </c>
      <c r="F288" t="s">
        <v>339</v>
      </c>
      <c r="G288" t="s">
        <v>183</v>
      </c>
      <c r="H288">
        <v>0</v>
      </c>
      <c r="I288">
        <v>3.2</v>
      </c>
      <c r="J288">
        <v>4.2</v>
      </c>
      <c r="K288">
        <v>1.88</v>
      </c>
      <c r="M288" t="str">
        <f t="shared" si="4"/>
        <v>6.12 2_Ls_003</v>
      </c>
    </row>
    <row r="289" spans="1:13" x14ac:dyDescent="0.25">
      <c r="A289">
        <v>6</v>
      </c>
      <c r="B289" t="s">
        <v>257</v>
      </c>
      <c r="C289" t="s">
        <v>293</v>
      </c>
      <c r="D289">
        <v>13</v>
      </c>
      <c r="E289" t="s">
        <v>766</v>
      </c>
      <c r="F289" t="s">
        <v>339</v>
      </c>
      <c r="G289" t="s">
        <v>183</v>
      </c>
      <c r="H289">
        <v>0</v>
      </c>
      <c r="I289">
        <v>3.2</v>
      </c>
      <c r="J289">
        <v>4.2</v>
      </c>
      <c r="K289">
        <v>1.2</v>
      </c>
      <c r="M289" t="str">
        <f t="shared" si="4"/>
        <v>6.13 2_Ls_004</v>
      </c>
    </row>
    <row r="290" spans="1:13" x14ac:dyDescent="0.25">
      <c r="A290">
        <v>6</v>
      </c>
      <c r="B290" t="s">
        <v>257</v>
      </c>
      <c r="C290" t="s">
        <v>296</v>
      </c>
      <c r="D290">
        <v>17</v>
      </c>
      <c r="E290" t="s">
        <v>766</v>
      </c>
      <c r="F290" t="s">
        <v>339</v>
      </c>
      <c r="G290" t="s">
        <v>183</v>
      </c>
      <c r="H290">
        <v>0</v>
      </c>
      <c r="I290">
        <v>3.2</v>
      </c>
      <c r="J290">
        <v>4.2</v>
      </c>
      <c r="K290">
        <v>1.6</v>
      </c>
      <c r="M290" t="str">
        <f t="shared" si="4"/>
        <v>6.17 2_Ls_008</v>
      </c>
    </row>
    <row r="291" spans="1:13" x14ac:dyDescent="0.25">
      <c r="A291">
        <v>6</v>
      </c>
      <c r="B291" t="s">
        <v>257</v>
      </c>
      <c r="C291" t="s">
        <v>299</v>
      </c>
      <c r="D291">
        <v>20</v>
      </c>
      <c r="E291" t="s">
        <v>766</v>
      </c>
      <c r="F291" t="s">
        <v>339</v>
      </c>
      <c r="G291" t="s">
        <v>183</v>
      </c>
      <c r="H291">
        <v>0</v>
      </c>
      <c r="I291">
        <v>3.2</v>
      </c>
      <c r="J291">
        <v>4.2</v>
      </c>
      <c r="K291">
        <v>1.5</v>
      </c>
      <c r="M291" t="str">
        <f t="shared" si="4"/>
        <v>6.20 2_Ls_011</v>
      </c>
    </row>
    <row r="292" spans="1:13" x14ac:dyDescent="0.25">
      <c r="A292">
        <v>6</v>
      </c>
      <c r="B292" t="s">
        <v>257</v>
      </c>
      <c r="C292" t="s">
        <v>312</v>
      </c>
      <c r="D292">
        <v>33</v>
      </c>
      <c r="E292" t="s">
        <v>766</v>
      </c>
      <c r="F292" t="s">
        <v>339</v>
      </c>
      <c r="G292" t="s">
        <v>183</v>
      </c>
      <c r="H292">
        <v>0</v>
      </c>
      <c r="I292">
        <v>3</v>
      </c>
      <c r="J292">
        <v>4</v>
      </c>
      <c r="K292">
        <v>2.2999999999999998</v>
      </c>
      <c r="M292" t="str">
        <f t="shared" si="4"/>
        <v>6.33 2_Ss_011</v>
      </c>
    </row>
    <row r="293" spans="1:13" x14ac:dyDescent="0.25">
      <c r="A293">
        <v>6</v>
      </c>
      <c r="B293" t="s">
        <v>257</v>
      </c>
      <c r="C293" t="s">
        <v>313</v>
      </c>
      <c r="D293">
        <v>34</v>
      </c>
      <c r="E293" t="s">
        <v>766</v>
      </c>
      <c r="F293" t="s">
        <v>339</v>
      </c>
      <c r="G293" t="s">
        <v>183</v>
      </c>
      <c r="H293">
        <v>0</v>
      </c>
      <c r="I293">
        <v>3</v>
      </c>
      <c r="J293">
        <v>4</v>
      </c>
      <c r="K293">
        <v>3.2</v>
      </c>
      <c r="M293" t="str">
        <f t="shared" si="4"/>
        <v>6.34 2_Ss_012</v>
      </c>
    </row>
    <row r="294" spans="1:13" x14ac:dyDescent="0.25">
      <c r="A294">
        <v>6</v>
      </c>
      <c r="B294" t="s">
        <v>257</v>
      </c>
      <c r="C294" t="s">
        <v>314</v>
      </c>
      <c r="D294">
        <v>35</v>
      </c>
      <c r="E294" t="s">
        <v>766</v>
      </c>
      <c r="F294" t="s">
        <v>339</v>
      </c>
      <c r="G294" t="s">
        <v>183</v>
      </c>
      <c r="H294">
        <v>0</v>
      </c>
      <c r="I294">
        <v>3</v>
      </c>
      <c r="J294">
        <v>4</v>
      </c>
      <c r="K294">
        <v>3.2</v>
      </c>
      <c r="M294" t="str">
        <f t="shared" si="4"/>
        <v>6.35 2_Ss_013</v>
      </c>
    </row>
    <row r="295" spans="1:13" x14ac:dyDescent="0.25">
      <c r="A295">
        <v>6</v>
      </c>
      <c r="B295" t="s">
        <v>257</v>
      </c>
      <c r="C295" t="s">
        <v>319</v>
      </c>
      <c r="D295">
        <v>40</v>
      </c>
      <c r="E295" t="s">
        <v>766</v>
      </c>
      <c r="F295" t="s">
        <v>339</v>
      </c>
      <c r="G295" t="s">
        <v>183</v>
      </c>
      <c r="H295">
        <v>0</v>
      </c>
      <c r="I295">
        <v>3</v>
      </c>
      <c r="J295">
        <v>4</v>
      </c>
      <c r="K295">
        <v>2.5</v>
      </c>
      <c r="M295" t="str">
        <f t="shared" si="4"/>
        <v>6.40 2_Ss_019</v>
      </c>
    </row>
    <row r="296" spans="1:13" x14ac:dyDescent="0.25">
      <c r="A296">
        <v>6</v>
      </c>
      <c r="B296" t="s">
        <v>257</v>
      </c>
      <c r="C296" t="s">
        <v>323</v>
      </c>
      <c r="D296">
        <v>45</v>
      </c>
      <c r="E296" t="s">
        <v>766</v>
      </c>
      <c r="F296" t="s">
        <v>339</v>
      </c>
      <c r="G296" t="s">
        <v>183</v>
      </c>
      <c r="H296">
        <v>0</v>
      </c>
      <c r="I296">
        <v>3</v>
      </c>
      <c r="J296">
        <v>4</v>
      </c>
      <c r="K296">
        <v>1.7</v>
      </c>
      <c r="M296" t="str">
        <f t="shared" si="4"/>
        <v>6.45 2_Ss_024</v>
      </c>
    </row>
    <row r="297" spans="1:13" x14ac:dyDescent="0.25">
      <c r="A297">
        <v>6</v>
      </c>
      <c r="B297" t="s">
        <v>257</v>
      </c>
      <c r="C297" t="s">
        <v>331</v>
      </c>
      <c r="D297">
        <v>53</v>
      </c>
      <c r="E297" t="s">
        <v>766</v>
      </c>
      <c r="F297" t="s">
        <v>339</v>
      </c>
      <c r="G297" t="s">
        <v>183</v>
      </c>
      <c r="H297">
        <v>0</v>
      </c>
      <c r="I297">
        <v>5.5</v>
      </c>
      <c r="J297">
        <v>7</v>
      </c>
      <c r="K297">
        <v>3.1</v>
      </c>
      <c r="M297" t="str">
        <f t="shared" si="4"/>
        <v>6.53 2_Lu_010</v>
      </c>
    </row>
    <row r="298" spans="1:13" x14ac:dyDescent="0.25">
      <c r="A298">
        <v>6</v>
      </c>
      <c r="B298" t="s">
        <v>257</v>
      </c>
      <c r="C298" t="s">
        <v>333</v>
      </c>
      <c r="D298">
        <v>55</v>
      </c>
      <c r="E298" t="s">
        <v>766</v>
      </c>
      <c r="F298" t="s">
        <v>339</v>
      </c>
      <c r="G298" t="s">
        <v>183</v>
      </c>
      <c r="H298">
        <v>0</v>
      </c>
      <c r="I298">
        <v>5.5</v>
      </c>
      <c r="J298">
        <v>7</v>
      </c>
      <c r="K298">
        <v>2.7</v>
      </c>
      <c r="M298" t="str">
        <f t="shared" si="4"/>
        <v>6.55 2_Lu_020</v>
      </c>
    </row>
    <row r="299" spans="1:13" x14ac:dyDescent="0.25">
      <c r="A299">
        <v>6</v>
      </c>
      <c r="B299" t="s">
        <v>257</v>
      </c>
      <c r="C299" t="s">
        <v>334</v>
      </c>
      <c r="D299">
        <v>56</v>
      </c>
      <c r="E299" t="s">
        <v>766</v>
      </c>
      <c r="F299" t="s">
        <v>339</v>
      </c>
      <c r="G299" t="s">
        <v>183</v>
      </c>
      <c r="H299">
        <v>0</v>
      </c>
      <c r="I299">
        <v>4</v>
      </c>
      <c r="J299">
        <v>5.5</v>
      </c>
      <c r="K299">
        <v>3.7</v>
      </c>
      <c r="M299" t="str">
        <f t="shared" si="4"/>
        <v>6.56 2_Su_010</v>
      </c>
    </row>
    <row r="300" spans="1:13" x14ac:dyDescent="0.25">
      <c r="A300">
        <v>6</v>
      </c>
      <c r="B300" t="s">
        <v>257</v>
      </c>
      <c r="C300" t="s">
        <v>335</v>
      </c>
      <c r="D300">
        <v>57</v>
      </c>
      <c r="E300" t="s">
        <v>766</v>
      </c>
      <c r="F300" t="s">
        <v>339</v>
      </c>
      <c r="G300" t="s">
        <v>183</v>
      </c>
      <c r="H300">
        <v>0</v>
      </c>
      <c r="I300">
        <v>4</v>
      </c>
      <c r="J300">
        <v>5.5</v>
      </c>
      <c r="K300">
        <v>3.65</v>
      </c>
      <c r="M300" t="str">
        <f t="shared" si="4"/>
        <v>6.57 2_Su_020</v>
      </c>
    </row>
    <row r="301" spans="1:13" x14ac:dyDescent="0.25">
      <c r="A301">
        <v>6</v>
      </c>
      <c r="B301" t="s">
        <v>257</v>
      </c>
      <c r="C301" t="s">
        <v>336</v>
      </c>
      <c r="D301">
        <v>58</v>
      </c>
      <c r="E301" t="s">
        <v>766</v>
      </c>
      <c r="F301" t="s">
        <v>339</v>
      </c>
      <c r="G301" t="s">
        <v>183</v>
      </c>
      <c r="H301">
        <v>0</v>
      </c>
      <c r="I301">
        <v>4</v>
      </c>
      <c r="J301">
        <v>5.5</v>
      </c>
      <c r="K301">
        <v>3.5</v>
      </c>
      <c r="M301" t="str">
        <f t="shared" si="4"/>
        <v>6.58 2_Su_030</v>
      </c>
    </row>
    <row r="302" spans="1:13" x14ac:dyDescent="0.25">
      <c r="A302">
        <v>6</v>
      </c>
      <c r="B302" t="s">
        <v>257</v>
      </c>
      <c r="C302" t="s">
        <v>337</v>
      </c>
      <c r="D302">
        <v>59</v>
      </c>
      <c r="E302" t="s">
        <v>766</v>
      </c>
      <c r="F302" t="s">
        <v>339</v>
      </c>
      <c r="G302" t="s">
        <v>183</v>
      </c>
      <c r="H302">
        <v>0</v>
      </c>
      <c r="I302">
        <v>4</v>
      </c>
      <c r="J302">
        <v>5.5</v>
      </c>
      <c r="K302">
        <v>3.7</v>
      </c>
      <c r="M302" t="str">
        <f t="shared" si="4"/>
        <v>6.59 2_Su_040</v>
      </c>
    </row>
    <row r="303" spans="1:13" x14ac:dyDescent="0.25">
      <c r="A303">
        <v>6</v>
      </c>
      <c r="B303" t="s">
        <v>257</v>
      </c>
      <c r="C303" t="s">
        <v>293</v>
      </c>
      <c r="D303">
        <v>13</v>
      </c>
      <c r="E303" t="s">
        <v>766</v>
      </c>
      <c r="F303" t="s">
        <v>340</v>
      </c>
      <c r="G303" t="s">
        <v>183</v>
      </c>
      <c r="H303">
        <v>0</v>
      </c>
      <c r="I303">
        <v>4</v>
      </c>
      <c r="J303">
        <v>5.5</v>
      </c>
      <c r="K303">
        <v>2.2999999999999998</v>
      </c>
      <c r="M303" t="str">
        <f t="shared" si="4"/>
        <v>6.13 2_Ls_004</v>
      </c>
    </row>
    <row r="304" spans="1:13" x14ac:dyDescent="0.25">
      <c r="A304">
        <v>6</v>
      </c>
      <c r="B304" t="s">
        <v>257</v>
      </c>
      <c r="C304" t="s">
        <v>296</v>
      </c>
      <c r="D304">
        <v>17</v>
      </c>
      <c r="E304" t="s">
        <v>766</v>
      </c>
      <c r="F304" t="s">
        <v>340</v>
      </c>
      <c r="G304" t="s">
        <v>183</v>
      </c>
      <c r="H304">
        <v>0</v>
      </c>
      <c r="I304">
        <v>4</v>
      </c>
      <c r="J304">
        <v>5.5</v>
      </c>
      <c r="K304">
        <v>1.6</v>
      </c>
      <c r="M304" t="str">
        <f t="shared" si="4"/>
        <v>6.17 2_Ls_008</v>
      </c>
    </row>
    <row r="305" spans="1:13" x14ac:dyDescent="0.25">
      <c r="A305">
        <v>6</v>
      </c>
      <c r="B305" t="s">
        <v>257</v>
      </c>
      <c r="C305" t="s">
        <v>299</v>
      </c>
      <c r="D305">
        <v>20</v>
      </c>
      <c r="E305" t="s">
        <v>766</v>
      </c>
      <c r="F305" t="s">
        <v>340</v>
      </c>
      <c r="G305" t="s">
        <v>183</v>
      </c>
      <c r="H305">
        <v>0</v>
      </c>
      <c r="I305">
        <v>4</v>
      </c>
      <c r="J305">
        <v>5.5</v>
      </c>
      <c r="K305">
        <v>2.2000000000000002</v>
      </c>
      <c r="M305" t="str">
        <f t="shared" si="4"/>
        <v>6.20 2_Ls_011</v>
      </c>
    </row>
    <row r="306" spans="1:13" x14ac:dyDescent="0.25">
      <c r="A306">
        <v>6</v>
      </c>
      <c r="B306" t="s">
        <v>257</v>
      </c>
      <c r="C306" t="s">
        <v>303</v>
      </c>
      <c r="D306">
        <v>24</v>
      </c>
      <c r="E306" t="s">
        <v>766</v>
      </c>
      <c r="F306" t="s">
        <v>340</v>
      </c>
      <c r="G306" t="s">
        <v>183</v>
      </c>
      <c r="H306">
        <v>0</v>
      </c>
      <c r="I306">
        <v>3.5</v>
      </c>
      <c r="J306">
        <v>5</v>
      </c>
      <c r="K306">
        <v>3.4</v>
      </c>
      <c r="M306" t="str">
        <f t="shared" si="4"/>
        <v>6.24 2_Ss_002</v>
      </c>
    </row>
    <row r="307" spans="1:13" x14ac:dyDescent="0.25">
      <c r="A307">
        <v>6</v>
      </c>
      <c r="B307" t="s">
        <v>257</v>
      </c>
      <c r="C307" t="s">
        <v>304</v>
      </c>
      <c r="D307">
        <v>25</v>
      </c>
      <c r="E307" t="s">
        <v>766</v>
      </c>
      <c r="F307" t="s">
        <v>340</v>
      </c>
      <c r="G307" t="s">
        <v>183</v>
      </c>
      <c r="H307">
        <v>0</v>
      </c>
      <c r="I307">
        <v>3.5</v>
      </c>
      <c r="J307">
        <v>5</v>
      </c>
      <c r="K307">
        <v>3.7</v>
      </c>
      <c r="M307" t="str">
        <f t="shared" si="4"/>
        <v>6.25 2_Ss_003</v>
      </c>
    </row>
    <row r="308" spans="1:13" x14ac:dyDescent="0.25">
      <c r="A308">
        <v>6</v>
      </c>
      <c r="B308" t="s">
        <v>257</v>
      </c>
      <c r="C308" t="s">
        <v>307</v>
      </c>
      <c r="D308">
        <v>28</v>
      </c>
      <c r="E308" t="s">
        <v>766</v>
      </c>
      <c r="F308" t="s">
        <v>340</v>
      </c>
      <c r="G308" t="s">
        <v>183</v>
      </c>
      <c r="H308">
        <v>0</v>
      </c>
      <c r="I308">
        <v>3.5</v>
      </c>
      <c r="J308">
        <v>5</v>
      </c>
      <c r="K308">
        <v>4</v>
      </c>
      <c r="M308" t="str">
        <f t="shared" si="4"/>
        <v>6.28 2_Ss_006</v>
      </c>
    </row>
    <row r="309" spans="1:13" x14ac:dyDescent="0.25">
      <c r="A309">
        <v>6</v>
      </c>
      <c r="B309" t="s">
        <v>257</v>
      </c>
      <c r="C309" t="s">
        <v>312</v>
      </c>
      <c r="D309">
        <v>33</v>
      </c>
      <c r="E309" t="s">
        <v>766</v>
      </c>
      <c r="F309" t="s">
        <v>340</v>
      </c>
      <c r="G309" t="s">
        <v>183</v>
      </c>
      <c r="H309">
        <v>0</v>
      </c>
      <c r="I309">
        <v>3.5</v>
      </c>
      <c r="J309">
        <v>5</v>
      </c>
      <c r="K309">
        <v>4.1500000000000004</v>
      </c>
      <c r="M309" t="str">
        <f t="shared" si="4"/>
        <v>6.33 2_Ss_011</v>
      </c>
    </row>
    <row r="310" spans="1:13" x14ac:dyDescent="0.25">
      <c r="A310">
        <v>6</v>
      </c>
      <c r="B310" t="s">
        <v>257</v>
      </c>
      <c r="C310" t="s">
        <v>319</v>
      </c>
      <c r="D310">
        <v>40</v>
      </c>
      <c r="E310" t="s">
        <v>766</v>
      </c>
      <c r="F310" t="s">
        <v>340</v>
      </c>
      <c r="G310" t="s">
        <v>183</v>
      </c>
      <c r="H310">
        <v>0</v>
      </c>
      <c r="I310">
        <v>3.5</v>
      </c>
      <c r="J310">
        <v>5</v>
      </c>
      <c r="K310">
        <v>2.8</v>
      </c>
      <c r="M310" t="str">
        <f t="shared" si="4"/>
        <v>6.40 2_Ss_019</v>
      </c>
    </row>
    <row r="311" spans="1:13" x14ac:dyDescent="0.25">
      <c r="A311">
        <v>6</v>
      </c>
      <c r="B311" t="s">
        <v>257</v>
      </c>
      <c r="C311" t="s">
        <v>321</v>
      </c>
      <c r="D311">
        <v>42</v>
      </c>
      <c r="E311" t="s">
        <v>766</v>
      </c>
      <c r="F311" t="s">
        <v>340</v>
      </c>
      <c r="G311" t="s">
        <v>183</v>
      </c>
      <c r="H311">
        <v>0</v>
      </c>
      <c r="I311">
        <v>3.5</v>
      </c>
      <c r="J311">
        <v>5</v>
      </c>
      <c r="K311">
        <v>4.05</v>
      </c>
      <c r="M311" t="str">
        <f t="shared" si="4"/>
        <v>6.42 2_Ss_021</v>
      </c>
    </row>
    <row r="312" spans="1:13" x14ac:dyDescent="0.25">
      <c r="A312">
        <v>6</v>
      </c>
      <c r="B312" t="s">
        <v>257</v>
      </c>
      <c r="C312" t="s">
        <v>323</v>
      </c>
      <c r="D312">
        <v>45</v>
      </c>
      <c r="E312" t="s">
        <v>766</v>
      </c>
      <c r="F312" t="s">
        <v>340</v>
      </c>
      <c r="G312" t="s">
        <v>183</v>
      </c>
      <c r="H312">
        <v>0</v>
      </c>
      <c r="I312">
        <v>3.5</v>
      </c>
      <c r="J312">
        <v>5</v>
      </c>
      <c r="K312">
        <v>3.1</v>
      </c>
      <c r="M312" t="str">
        <f t="shared" si="4"/>
        <v>6.45 2_Ss_024</v>
      </c>
    </row>
    <row r="313" spans="1:13" x14ac:dyDescent="0.25">
      <c r="A313">
        <v>6</v>
      </c>
      <c r="B313" t="s">
        <v>257</v>
      </c>
      <c r="C313" t="s">
        <v>325</v>
      </c>
      <c r="D313">
        <v>47</v>
      </c>
      <c r="E313" t="s">
        <v>766</v>
      </c>
      <c r="F313" t="s">
        <v>340</v>
      </c>
      <c r="G313" t="s">
        <v>183</v>
      </c>
      <c r="H313">
        <v>0</v>
      </c>
      <c r="I313">
        <v>3.5</v>
      </c>
      <c r="J313">
        <v>5</v>
      </c>
      <c r="K313">
        <v>2.95</v>
      </c>
      <c r="M313" t="str">
        <f t="shared" si="4"/>
        <v>6.47 2_Ss_026</v>
      </c>
    </row>
    <row r="314" spans="1:13" x14ac:dyDescent="0.25">
      <c r="A314">
        <v>6</v>
      </c>
      <c r="B314" t="s">
        <v>257</v>
      </c>
      <c r="C314" t="s">
        <v>333</v>
      </c>
      <c r="D314">
        <v>55</v>
      </c>
      <c r="E314" t="s">
        <v>766</v>
      </c>
      <c r="F314" t="s">
        <v>340</v>
      </c>
      <c r="G314" t="s">
        <v>183</v>
      </c>
      <c r="H314">
        <v>0</v>
      </c>
      <c r="I314">
        <v>6</v>
      </c>
      <c r="J314">
        <v>8</v>
      </c>
      <c r="K314">
        <v>4.25</v>
      </c>
      <c r="M314" t="str">
        <f t="shared" si="4"/>
        <v>6.55 2_Lu_020</v>
      </c>
    </row>
    <row r="315" spans="1:13" x14ac:dyDescent="0.25">
      <c r="A315">
        <v>6</v>
      </c>
      <c r="B315" t="s">
        <v>257</v>
      </c>
      <c r="C315" t="s">
        <v>334</v>
      </c>
      <c r="D315">
        <v>56</v>
      </c>
      <c r="E315" t="s">
        <v>766</v>
      </c>
      <c r="F315" t="s">
        <v>340</v>
      </c>
      <c r="G315" t="s">
        <v>183</v>
      </c>
      <c r="H315">
        <v>0</v>
      </c>
      <c r="I315">
        <v>5</v>
      </c>
      <c r="J315">
        <v>6.5</v>
      </c>
      <c r="K315">
        <v>4.3499999999999996</v>
      </c>
      <c r="M315" t="str">
        <f t="shared" si="4"/>
        <v>6.56 2_Su_010</v>
      </c>
    </row>
    <row r="316" spans="1:13" x14ac:dyDescent="0.25">
      <c r="A316">
        <v>6</v>
      </c>
      <c r="B316" t="s">
        <v>257</v>
      </c>
      <c r="C316" t="s">
        <v>335</v>
      </c>
      <c r="D316">
        <v>57</v>
      </c>
      <c r="E316" t="s">
        <v>766</v>
      </c>
      <c r="F316" t="s">
        <v>340</v>
      </c>
      <c r="G316" t="s">
        <v>183</v>
      </c>
      <c r="H316">
        <v>0</v>
      </c>
      <c r="I316">
        <v>5</v>
      </c>
      <c r="J316">
        <v>6.5</v>
      </c>
      <c r="K316">
        <v>3</v>
      </c>
      <c r="M316" t="str">
        <f t="shared" si="4"/>
        <v>6.57 2_Su_020</v>
      </c>
    </row>
    <row r="317" spans="1:13" x14ac:dyDescent="0.25">
      <c r="A317">
        <v>6</v>
      </c>
      <c r="B317" t="s">
        <v>257</v>
      </c>
      <c r="C317" t="s">
        <v>336</v>
      </c>
      <c r="D317">
        <v>58</v>
      </c>
      <c r="E317" t="s">
        <v>766</v>
      </c>
      <c r="F317" t="s">
        <v>340</v>
      </c>
      <c r="G317" t="s">
        <v>183</v>
      </c>
      <c r="H317">
        <v>0</v>
      </c>
      <c r="I317">
        <v>5</v>
      </c>
      <c r="J317">
        <v>6.5</v>
      </c>
      <c r="K317">
        <v>3</v>
      </c>
      <c r="M317" t="str">
        <f t="shared" si="4"/>
        <v>6.58 2_Su_030</v>
      </c>
    </row>
    <row r="318" spans="1:13" x14ac:dyDescent="0.25">
      <c r="A318">
        <v>6</v>
      </c>
      <c r="B318" t="s">
        <v>257</v>
      </c>
      <c r="C318" t="s">
        <v>337</v>
      </c>
      <c r="D318">
        <v>59</v>
      </c>
      <c r="E318" t="s">
        <v>766</v>
      </c>
      <c r="F318" t="s">
        <v>340</v>
      </c>
      <c r="G318" t="s">
        <v>183</v>
      </c>
      <c r="H318">
        <v>0</v>
      </c>
      <c r="I318">
        <v>5</v>
      </c>
      <c r="J318">
        <v>6.5</v>
      </c>
      <c r="K318">
        <v>4.3499999999999996</v>
      </c>
      <c r="M318" t="str">
        <f t="shared" si="4"/>
        <v>6.59 2_Su_040</v>
      </c>
    </row>
    <row r="319" spans="1:13" x14ac:dyDescent="0.25">
      <c r="A319">
        <v>6</v>
      </c>
      <c r="B319" t="s">
        <v>257</v>
      </c>
      <c r="C319" t="s">
        <v>291</v>
      </c>
      <c r="D319">
        <v>11</v>
      </c>
      <c r="E319" t="s">
        <v>768</v>
      </c>
      <c r="F319" t="s">
        <v>341</v>
      </c>
      <c r="H319">
        <v>0</v>
      </c>
      <c r="I319">
        <v>0.53</v>
      </c>
      <c r="J319">
        <v>1</v>
      </c>
      <c r="K319">
        <v>0.44</v>
      </c>
      <c r="M319" t="str">
        <f t="shared" si="4"/>
        <v>6.11 2_Ls_002</v>
      </c>
    </row>
    <row r="320" spans="1:13" x14ac:dyDescent="0.25">
      <c r="A320">
        <v>6</v>
      </c>
      <c r="B320" t="s">
        <v>257</v>
      </c>
      <c r="C320" t="s">
        <v>292</v>
      </c>
      <c r="D320">
        <v>12</v>
      </c>
      <c r="E320" t="s">
        <v>768</v>
      </c>
      <c r="F320" t="s">
        <v>341</v>
      </c>
      <c r="H320">
        <v>0</v>
      </c>
      <c r="I320">
        <v>0.53</v>
      </c>
      <c r="J320">
        <v>1</v>
      </c>
      <c r="K320">
        <v>0.71</v>
      </c>
      <c r="M320" t="str">
        <f t="shared" si="4"/>
        <v>6.12 2_Ls_003</v>
      </c>
    </row>
    <row r="321" spans="1:13" x14ac:dyDescent="0.25">
      <c r="A321">
        <v>6</v>
      </c>
      <c r="B321" t="s">
        <v>257</v>
      </c>
      <c r="C321" t="s">
        <v>293</v>
      </c>
      <c r="D321">
        <v>13</v>
      </c>
      <c r="E321" t="s">
        <v>768</v>
      </c>
      <c r="F321" t="s">
        <v>341</v>
      </c>
      <c r="H321">
        <v>0</v>
      </c>
      <c r="I321">
        <v>0.53</v>
      </c>
      <c r="J321">
        <v>1</v>
      </c>
      <c r="K321">
        <v>0.46</v>
      </c>
      <c r="M321" t="str">
        <f t="shared" si="4"/>
        <v>6.13 2_Ls_004</v>
      </c>
    </row>
    <row r="322" spans="1:13" x14ac:dyDescent="0.25">
      <c r="A322">
        <v>6</v>
      </c>
      <c r="B322" t="s">
        <v>257</v>
      </c>
      <c r="C322" t="s">
        <v>294</v>
      </c>
      <c r="D322">
        <v>14</v>
      </c>
      <c r="E322" t="s">
        <v>768</v>
      </c>
      <c r="F322" t="s">
        <v>341</v>
      </c>
      <c r="H322">
        <v>0</v>
      </c>
      <c r="I322">
        <v>0.53</v>
      </c>
      <c r="J322">
        <v>1</v>
      </c>
      <c r="K322">
        <v>0.03</v>
      </c>
      <c r="M322" t="str">
        <f t="shared" si="4"/>
        <v>6.14 2_Ls_005</v>
      </c>
    </row>
    <row r="323" spans="1:13" x14ac:dyDescent="0.25">
      <c r="A323">
        <v>6</v>
      </c>
      <c r="B323" t="s">
        <v>257</v>
      </c>
      <c r="C323" t="s">
        <v>295</v>
      </c>
      <c r="D323">
        <v>15</v>
      </c>
      <c r="E323" t="s">
        <v>768</v>
      </c>
      <c r="F323" t="s">
        <v>341</v>
      </c>
      <c r="H323">
        <v>0</v>
      </c>
      <c r="I323">
        <v>0.53</v>
      </c>
      <c r="J323">
        <v>1</v>
      </c>
      <c r="K323">
        <v>0.17</v>
      </c>
      <c r="M323" t="str">
        <f t="shared" ref="M323:M386" si="5">A323&amp;"."&amp;RIGHT("0"&amp;D323,2)&amp;" "&amp;C323</f>
        <v>6.15 2_Ls_006</v>
      </c>
    </row>
    <row r="324" spans="1:13" x14ac:dyDescent="0.25">
      <c r="A324">
        <v>6</v>
      </c>
      <c r="B324" t="s">
        <v>257</v>
      </c>
      <c r="C324" t="s">
        <v>296</v>
      </c>
      <c r="D324">
        <v>17</v>
      </c>
      <c r="E324" t="s">
        <v>768</v>
      </c>
      <c r="F324" t="s">
        <v>341</v>
      </c>
      <c r="H324">
        <v>0</v>
      </c>
      <c r="I324">
        <v>0.53</v>
      </c>
      <c r="J324">
        <v>1</v>
      </c>
      <c r="K324">
        <v>0.28000000000000003</v>
      </c>
      <c r="M324" t="str">
        <f t="shared" si="5"/>
        <v>6.17 2_Ls_008</v>
      </c>
    </row>
    <row r="325" spans="1:13" x14ac:dyDescent="0.25">
      <c r="A325">
        <v>6</v>
      </c>
      <c r="B325" t="s">
        <v>257</v>
      </c>
      <c r="C325" t="s">
        <v>297</v>
      </c>
      <c r="D325">
        <v>18</v>
      </c>
      <c r="E325" t="s">
        <v>768</v>
      </c>
      <c r="F325" t="s">
        <v>341</v>
      </c>
      <c r="H325">
        <v>0</v>
      </c>
      <c r="I325">
        <v>0.53</v>
      </c>
      <c r="J325">
        <v>1</v>
      </c>
      <c r="K325">
        <v>0.36</v>
      </c>
      <c r="M325" t="str">
        <f t="shared" si="5"/>
        <v>6.18 2_Ls_009</v>
      </c>
    </row>
    <row r="326" spans="1:13" x14ac:dyDescent="0.25">
      <c r="A326">
        <v>6</v>
      </c>
      <c r="B326" t="s">
        <v>257</v>
      </c>
      <c r="C326" t="s">
        <v>298</v>
      </c>
      <c r="D326">
        <v>19</v>
      </c>
      <c r="E326" t="s">
        <v>768</v>
      </c>
      <c r="F326" t="s">
        <v>341</v>
      </c>
      <c r="H326">
        <v>0</v>
      </c>
      <c r="I326">
        <v>0.53</v>
      </c>
      <c r="J326">
        <v>1</v>
      </c>
      <c r="K326">
        <v>0.36</v>
      </c>
      <c r="M326" t="str">
        <f t="shared" si="5"/>
        <v>6.19 2_Ls_010</v>
      </c>
    </row>
    <row r="327" spans="1:13" x14ac:dyDescent="0.25">
      <c r="A327">
        <v>6</v>
      </c>
      <c r="B327" t="s">
        <v>257</v>
      </c>
      <c r="C327" t="s">
        <v>299</v>
      </c>
      <c r="D327">
        <v>20</v>
      </c>
      <c r="E327" t="s">
        <v>768</v>
      </c>
      <c r="F327" t="s">
        <v>341</v>
      </c>
      <c r="H327">
        <v>0</v>
      </c>
      <c r="I327">
        <v>0.53</v>
      </c>
      <c r="J327">
        <v>1</v>
      </c>
      <c r="K327">
        <v>0.48</v>
      </c>
      <c r="M327" t="str">
        <f t="shared" si="5"/>
        <v>6.20 2_Ls_011</v>
      </c>
    </row>
    <row r="328" spans="1:13" x14ac:dyDescent="0.25">
      <c r="A328">
        <v>6</v>
      </c>
      <c r="B328" t="s">
        <v>257</v>
      </c>
      <c r="C328" t="s">
        <v>300</v>
      </c>
      <c r="D328">
        <v>21</v>
      </c>
      <c r="E328" t="s">
        <v>768</v>
      </c>
      <c r="F328" t="s">
        <v>341</v>
      </c>
      <c r="H328">
        <v>0</v>
      </c>
      <c r="I328">
        <v>0.53</v>
      </c>
      <c r="J328">
        <v>1</v>
      </c>
      <c r="K328">
        <v>0.86</v>
      </c>
      <c r="M328" t="str">
        <f t="shared" si="5"/>
        <v>6.21 2_Ls_013</v>
      </c>
    </row>
    <row r="329" spans="1:13" x14ac:dyDescent="0.25">
      <c r="A329">
        <v>6</v>
      </c>
      <c r="B329" t="s">
        <v>257</v>
      </c>
      <c r="C329" t="s">
        <v>301</v>
      </c>
      <c r="D329">
        <v>22</v>
      </c>
      <c r="E329" t="s">
        <v>768</v>
      </c>
      <c r="F329" t="s">
        <v>341</v>
      </c>
      <c r="H329">
        <v>0</v>
      </c>
      <c r="I329">
        <v>0.53</v>
      </c>
      <c r="J329">
        <v>1</v>
      </c>
      <c r="K329">
        <v>0.71</v>
      </c>
      <c r="M329" t="str">
        <f t="shared" si="5"/>
        <v>6.22 2_Ls_014</v>
      </c>
    </row>
    <row r="330" spans="1:13" x14ac:dyDescent="0.25">
      <c r="A330">
        <v>6</v>
      </c>
      <c r="B330" t="s">
        <v>257</v>
      </c>
      <c r="C330" t="s">
        <v>302</v>
      </c>
      <c r="D330">
        <v>23</v>
      </c>
      <c r="E330" t="s">
        <v>768</v>
      </c>
      <c r="F330" t="s">
        <v>341</v>
      </c>
      <c r="H330">
        <v>0</v>
      </c>
      <c r="I330">
        <v>0.52</v>
      </c>
      <c r="J330">
        <v>1</v>
      </c>
      <c r="K330">
        <v>0.43</v>
      </c>
      <c r="M330" t="str">
        <f t="shared" si="5"/>
        <v>6.23 2_Ss_001</v>
      </c>
    </row>
    <row r="331" spans="1:13" x14ac:dyDescent="0.25">
      <c r="A331">
        <v>6</v>
      </c>
      <c r="B331" t="s">
        <v>257</v>
      </c>
      <c r="C331" t="s">
        <v>303</v>
      </c>
      <c r="D331">
        <v>24</v>
      </c>
      <c r="E331" t="s">
        <v>768</v>
      </c>
      <c r="F331" t="s">
        <v>341</v>
      </c>
      <c r="H331">
        <v>0</v>
      </c>
      <c r="I331">
        <v>0.52</v>
      </c>
      <c r="J331">
        <v>1</v>
      </c>
      <c r="K331">
        <v>0.23760000000000001</v>
      </c>
      <c r="M331" t="str">
        <f t="shared" si="5"/>
        <v>6.24 2_Ss_002</v>
      </c>
    </row>
    <row r="332" spans="1:13" x14ac:dyDescent="0.25">
      <c r="A332">
        <v>6</v>
      </c>
      <c r="B332" t="s">
        <v>257</v>
      </c>
      <c r="C332" t="s">
        <v>304</v>
      </c>
      <c r="D332">
        <v>25</v>
      </c>
      <c r="E332" t="s">
        <v>768</v>
      </c>
      <c r="F332" t="s">
        <v>341</v>
      </c>
      <c r="H332">
        <v>0</v>
      </c>
      <c r="I332">
        <v>0.52</v>
      </c>
      <c r="J332">
        <v>1</v>
      </c>
      <c r="K332">
        <v>6.9000000000000006E-2</v>
      </c>
      <c r="M332" t="str">
        <f t="shared" si="5"/>
        <v>6.25 2_Ss_003</v>
      </c>
    </row>
    <row r="333" spans="1:13" x14ac:dyDescent="0.25">
      <c r="A333">
        <v>6</v>
      </c>
      <c r="B333" t="s">
        <v>257</v>
      </c>
      <c r="C333" t="s">
        <v>306</v>
      </c>
      <c r="D333">
        <v>27</v>
      </c>
      <c r="E333" t="s">
        <v>768</v>
      </c>
      <c r="F333" t="s">
        <v>341</v>
      </c>
      <c r="H333">
        <v>0</v>
      </c>
      <c r="I333">
        <v>0.52</v>
      </c>
      <c r="J333">
        <v>1</v>
      </c>
      <c r="K333">
        <v>0.3397</v>
      </c>
      <c r="M333" t="str">
        <f t="shared" si="5"/>
        <v>6.27 2_Ss_005</v>
      </c>
    </row>
    <row r="334" spans="1:13" x14ac:dyDescent="0.25">
      <c r="A334">
        <v>6</v>
      </c>
      <c r="B334" t="s">
        <v>257</v>
      </c>
      <c r="C334" t="s">
        <v>307</v>
      </c>
      <c r="D334">
        <v>28</v>
      </c>
      <c r="E334" t="s">
        <v>768</v>
      </c>
      <c r="F334" t="s">
        <v>341</v>
      </c>
      <c r="H334">
        <v>0</v>
      </c>
      <c r="I334">
        <v>0.52</v>
      </c>
      <c r="J334">
        <v>1</v>
      </c>
      <c r="K334">
        <v>0.38929999999999998</v>
      </c>
      <c r="M334" t="str">
        <f t="shared" si="5"/>
        <v>6.28 2_Ss_006</v>
      </c>
    </row>
    <row r="335" spans="1:13" x14ac:dyDescent="0.25">
      <c r="A335">
        <v>6</v>
      </c>
      <c r="B335" t="s">
        <v>257</v>
      </c>
      <c r="C335" t="s">
        <v>308</v>
      </c>
      <c r="D335">
        <v>29</v>
      </c>
      <c r="E335" t="s">
        <v>768</v>
      </c>
      <c r="F335" t="s">
        <v>341</v>
      </c>
      <c r="H335">
        <v>0</v>
      </c>
      <c r="I335">
        <v>0.52</v>
      </c>
      <c r="J335">
        <v>1</v>
      </c>
      <c r="K335">
        <v>0.3453</v>
      </c>
      <c r="M335" t="str">
        <f t="shared" si="5"/>
        <v>6.29 2_Ss_007</v>
      </c>
    </row>
    <row r="336" spans="1:13" x14ac:dyDescent="0.25">
      <c r="A336">
        <v>6</v>
      </c>
      <c r="B336" t="s">
        <v>257</v>
      </c>
      <c r="C336" t="s">
        <v>310</v>
      </c>
      <c r="D336">
        <v>31</v>
      </c>
      <c r="E336" t="s">
        <v>768</v>
      </c>
      <c r="F336" t="s">
        <v>341</v>
      </c>
      <c r="H336">
        <v>0</v>
      </c>
      <c r="I336">
        <v>0.52</v>
      </c>
      <c r="J336">
        <v>1</v>
      </c>
      <c r="K336">
        <v>0.33260000000000001</v>
      </c>
      <c r="M336" t="str">
        <f t="shared" si="5"/>
        <v>6.31 2_Ss_009</v>
      </c>
    </row>
    <row r="337" spans="1:13" x14ac:dyDescent="0.25">
      <c r="A337">
        <v>6</v>
      </c>
      <c r="B337" t="s">
        <v>257</v>
      </c>
      <c r="C337" t="s">
        <v>311</v>
      </c>
      <c r="D337">
        <v>32</v>
      </c>
      <c r="E337" t="s">
        <v>768</v>
      </c>
      <c r="F337" t="s">
        <v>341</v>
      </c>
      <c r="H337">
        <v>0</v>
      </c>
      <c r="I337">
        <v>0.52</v>
      </c>
      <c r="J337">
        <v>1</v>
      </c>
      <c r="K337">
        <v>0.35210000000000002</v>
      </c>
      <c r="M337" t="str">
        <f t="shared" si="5"/>
        <v>6.32 2_Ss_010</v>
      </c>
    </row>
    <row r="338" spans="1:13" x14ac:dyDescent="0.25">
      <c r="A338">
        <v>6</v>
      </c>
      <c r="B338" t="s">
        <v>257</v>
      </c>
      <c r="C338" t="s">
        <v>312</v>
      </c>
      <c r="D338">
        <v>33</v>
      </c>
      <c r="E338" t="s">
        <v>768</v>
      </c>
      <c r="F338" t="s">
        <v>341</v>
      </c>
      <c r="H338">
        <v>0</v>
      </c>
      <c r="I338">
        <v>0.52</v>
      </c>
      <c r="J338">
        <v>1</v>
      </c>
      <c r="K338">
        <v>0.4239</v>
      </c>
      <c r="M338" t="str">
        <f t="shared" si="5"/>
        <v>6.33 2_Ss_011</v>
      </c>
    </row>
    <row r="339" spans="1:13" x14ac:dyDescent="0.25">
      <c r="A339">
        <v>6</v>
      </c>
      <c r="B339" t="s">
        <v>257</v>
      </c>
      <c r="C339" t="s">
        <v>314</v>
      </c>
      <c r="D339">
        <v>35</v>
      </c>
      <c r="E339" t="s">
        <v>768</v>
      </c>
      <c r="F339" t="s">
        <v>341</v>
      </c>
      <c r="H339">
        <v>0</v>
      </c>
      <c r="I339">
        <v>0.52</v>
      </c>
      <c r="J339">
        <v>1</v>
      </c>
      <c r="K339">
        <v>0.35899999999999999</v>
      </c>
      <c r="M339" t="str">
        <f t="shared" si="5"/>
        <v>6.35 2_Ss_013</v>
      </c>
    </row>
    <row r="340" spans="1:13" x14ac:dyDescent="0.25">
      <c r="A340">
        <v>6</v>
      </c>
      <c r="B340" t="s">
        <v>257</v>
      </c>
      <c r="C340" t="s">
        <v>315</v>
      </c>
      <c r="D340">
        <v>36</v>
      </c>
      <c r="E340" t="s">
        <v>768</v>
      </c>
      <c r="F340" t="s">
        <v>341</v>
      </c>
      <c r="H340">
        <v>0</v>
      </c>
      <c r="I340">
        <v>0.52</v>
      </c>
      <c r="J340">
        <v>1</v>
      </c>
      <c r="K340">
        <v>0.35160000000000002</v>
      </c>
      <c r="M340" t="str">
        <f t="shared" si="5"/>
        <v>6.36 2_Ss_014</v>
      </c>
    </row>
    <row r="341" spans="1:13" x14ac:dyDescent="0.25">
      <c r="A341">
        <v>6</v>
      </c>
      <c r="B341" t="s">
        <v>257</v>
      </c>
      <c r="C341" t="s">
        <v>316</v>
      </c>
      <c r="D341">
        <v>37</v>
      </c>
      <c r="E341" t="s">
        <v>768</v>
      </c>
      <c r="F341" t="s">
        <v>341</v>
      </c>
      <c r="H341">
        <v>0</v>
      </c>
      <c r="I341">
        <v>0.52</v>
      </c>
      <c r="J341">
        <v>1</v>
      </c>
      <c r="K341">
        <v>0.1706</v>
      </c>
      <c r="M341" t="str">
        <f t="shared" si="5"/>
        <v>6.37 2_Ss_015</v>
      </c>
    </row>
    <row r="342" spans="1:13" x14ac:dyDescent="0.25">
      <c r="A342">
        <v>6</v>
      </c>
      <c r="B342" t="s">
        <v>257</v>
      </c>
      <c r="C342" t="s">
        <v>317</v>
      </c>
      <c r="D342">
        <v>38</v>
      </c>
      <c r="E342" t="s">
        <v>768</v>
      </c>
      <c r="F342" t="s">
        <v>341</v>
      </c>
      <c r="H342">
        <v>0</v>
      </c>
      <c r="I342">
        <v>0.52</v>
      </c>
      <c r="J342">
        <v>1</v>
      </c>
      <c r="K342">
        <v>7.0000000000000007E-2</v>
      </c>
      <c r="M342" t="str">
        <f t="shared" si="5"/>
        <v>6.38 2_Ss_017</v>
      </c>
    </row>
    <row r="343" spans="1:13" x14ac:dyDescent="0.25">
      <c r="A343">
        <v>6</v>
      </c>
      <c r="B343" t="s">
        <v>257</v>
      </c>
      <c r="C343" t="s">
        <v>318</v>
      </c>
      <c r="D343">
        <v>39</v>
      </c>
      <c r="E343" t="s">
        <v>768</v>
      </c>
      <c r="F343" t="s">
        <v>341</v>
      </c>
      <c r="H343">
        <v>0</v>
      </c>
      <c r="I343">
        <v>0.52</v>
      </c>
      <c r="J343">
        <v>1</v>
      </c>
      <c r="K343">
        <v>0.06</v>
      </c>
      <c r="M343" t="str">
        <f t="shared" si="5"/>
        <v>6.39 2_Ss_018</v>
      </c>
    </row>
    <row r="344" spans="1:13" x14ac:dyDescent="0.25">
      <c r="A344">
        <v>6</v>
      </c>
      <c r="B344" t="s">
        <v>257</v>
      </c>
      <c r="C344" t="s">
        <v>320</v>
      </c>
      <c r="D344">
        <v>41</v>
      </c>
      <c r="E344" t="s">
        <v>768</v>
      </c>
      <c r="F344" t="s">
        <v>341</v>
      </c>
      <c r="H344">
        <v>0</v>
      </c>
      <c r="I344">
        <v>0.52</v>
      </c>
      <c r="J344">
        <v>1</v>
      </c>
      <c r="K344">
        <v>0.37</v>
      </c>
      <c r="M344" t="str">
        <f t="shared" si="5"/>
        <v>6.41 2_Ss_020</v>
      </c>
    </row>
    <row r="345" spans="1:13" x14ac:dyDescent="0.25">
      <c r="A345">
        <v>6</v>
      </c>
      <c r="B345" t="s">
        <v>257</v>
      </c>
      <c r="C345" t="s">
        <v>321</v>
      </c>
      <c r="D345">
        <v>42</v>
      </c>
      <c r="E345" t="s">
        <v>768</v>
      </c>
      <c r="F345" t="s">
        <v>341</v>
      </c>
      <c r="H345">
        <v>0</v>
      </c>
      <c r="I345">
        <v>0.52</v>
      </c>
      <c r="J345">
        <v>1</v>
      </c>
      <c r="K345">
        <v>0.13</v>
      </c>
      <c r="M345" t="str">
        <f t="shared" si="5"/>
        <v>6.42 2_Ss_021</v>
      </c>
    </row>
    <row r="346" spans="1:13" x14ac:dyDescent="0.25">
      <c r="A346">
        <v>6</v>
      </c>
      <c r="B346" t="s">
        <v>257</v>
      </c>
      <c r="C346" t="s">
        <v>322</v>
      </c>
      <c r="D346">
        <v>43</v>
      </c>
      <c r="E346" t="s">
        <v>768</v>
      </c>
      <c r="F346" t="s">
        <v>341</v>
      </c>
      <c r="H346">
        <v>0</v>
      </c>
      <c r="I346">
        <v>0.52</v>
      </c>
      <c r="J346">
        <v>1</v>
      </c>
      <c r="K346">
        <v>0.15</v>
      </c>
      <c r="M346" t="str">
        <f t="shared" si="5"/>
        <v>6.43 2_Ss_022</v>
      </c>
    </row>
    <row r="347" spans="1:13" x14ac:dyDescent="0.25">
      <c r="A347">
        <v>6</v>
      </c>
      <c r="B347" t="s">
        <v>257</v>
      </c>
      <c r="C347" t="s">
        <v>342</v>
      </c>
      <c r="D347">
        <v>44</v>
      </c>
      <c r="E347" t="s">
        <v>768</v>
      </c>
      <c r="F347" t="s">
        <v>341</v>
      </c>
      <c r="H347">
        <v>0</v>
      </c>
      <c r="I347">
        <v>0.52</v>
      </c>
      <c r="J347">
        <v>1</v>
      </c>
      <c r="K347">
        <v>0</v>
      </c>
      <c r="M347" t="str">
        <f t="shared" si="5"/>
        <v>6.44 2_Ss_023</v>
      </c>
    </row>
    <row r="348" spans="1:13" x14ac:dyDescent="0.25">
      <c r="A348">
        <v>6</v>
      </c>
      <c r="B348" t="s">
        <v>257</v>
      </c>
      <c r="C348" t="s">
        <v>323</v>
      </c>
      <c r="D348">
        <v>45</v>
      </c>
      <c r="E348" t="s">
        <v>768</v>
      </c>
      <c r="F348" t="s">
        <v>341</v>
      </c>
      <c r="H348">
        <v>0</v>
      </c>
      <c r="I348">
        <v>0.52</v>
      </c>
      <c r="J348">
        <v>1</v>
      </c>
      <c r="K348">
        <v>0.45</v>
      </c>
      <c r="M348" t="str">
        <f t="shared" si="5"/>
        <v>6.45 2_Ss_024</v>
      </c>
    </row>
    <row r="349" spans="1:13" x14ac:dyDescent="0.25">
      <c r="A349">
        <v>6</v>
      </c>
      <c r="B349" t="s">
        <v>257</v>
      </c>
      <c r="C349" t="s">
        <v>324</v>
      </c>
      <c r="D349">
        <v>46</v>
      </c>
      <c r="E349" t="s">
        <v>768</v>
      </c>
      <c r="F349" t="s">
        <v>341</v>
      </c>
      <c r="H349">
        <v>0</v>
      </c>
      <c r="I349">
        <v>0.52</v>
      </c>
      <c r="J349">
        <v>1</v>
      </c>
      <c r="K349">
        <v>0.48</v>
      </c>
      <c r="M349" t="str">
        <f t="shared" si="5"/>
        <v>6.46 2_Ss_025</v>
      </c>
    </row>
    <row r="350" spans="1:13" x14ac:dyDescent="0.25">
      <c r="A350">
        <v>6</v>
      </c>
      <c r="B350" t="s">
        <v>257</v>
      </c>
      <c r="C350" t="s">
        <v>325</v>
      </c>
      <c r="D350">
        <v>47</v>
      </c>
      <c r="E350" t="s">
        <v>768</v>
      </c>
      <c r="F350" t="s">
        <v>341</v>
      </c>
      <c r="H350">
        <v>0</v>
      </c>
      <c r="I350">
        <v>0.52</v>
      </c>
      <c r="J350">
        <v>1</v>
      </c>
      <c r="K350">
        <v>0.54</v>
      </c>
      <c r="M350" t="str">
        <f t="shared" si="5"/>
        <v>6.47 2_Ss_026</v>
      </c>
    </row>
    <row r="351" spans="1:13" x14ac:dyDescent="0.25">
      <c r="A351">
        <v>6</v>
      </c>
      <c r="B351" t="s">
        <v>257</v>
      </c>
      <c r="C351" t="s">
        <v>326</v>
      </c>
      <c r="D351">
        <v>48</v>
      </c>
      <c r="E351" t="s">
        <v>768</v>
      </c>
      <c r="F351" t="s">
        <v>341</v>
      </c>
      <c r="H351">
        <v>0</v>
      </c>
      <c r="I351">
        <v>0.52</v>
      </c>
      <c r="J351">
        <v>1</v>
      </c>
      <c r="K351">
        <v>0.71</v>
      </c>
      <c r="M351" t="str">
        <f t="shared" si="5"/>
        <v>6.48 2_Ss_027</v>
      </c>
    </row>
    <row r="352" spans="1:13" x14ac:dyDescent="0.25">
      <c r="A352">
        <v>6</v>
      </c>
      <c r="B352" t="s">
        <v>257</v>
      </c>
      <c r="C352" t="s">
        <v>327</v>
      </c>
      <c r="D352">
        <v>49</v>
      </c>
      <c r="E352" t="s">
        <v>768</v>
      </c>
      <c r="F352" t="s">
        <v>341</v>
      </c>
      <c r="H352">
        <v>0</v>
      </c>
      <c r="I352">
        <v>0.52</v>
      </c>
      <c r="J352">
        <v>1</v>
      </c>
      <c r="K352">
        <v>0.75</v>
      </c>
      <c r="M352" t="str">
        <f t="shared" si="5"/>
        <v>6.49 2_Ss_028</v>
      </c>
    </row>
    <row r="353" spans="1:13" x14ac:dyDescent="0.25">
      <c r="A353">
        <v>6</v>
      </c>
      <c r="B353" t="s">
        <v>257</v>
      </c>
      <c r="C353" t="s">
        <v>328</v>
      </c>
      <c r="D353">
        <v>50</v>
      </c>
      <c r="E353" t="s">
        <v>768</v>
      </c>
      <c r="F353" t="s">
        <v>341</v>
      </c>
      <c r="H353">
        <v>0</v>
      </c>
      <c r="I353">
        <v>0.52</v>
      </c>
      <c r="J353">
        <v>1</v>
      </c>
      <c r="K353">
        <v>0.66</v>
      </c>
      <c r="M353" t="str">
        <f t="shared" si="5"/>
        <v>6.50 2_Ss_029</v>
      </c>
    </row>
    <row r="354" spans="1:13" x14ac:dyDescent="0.25">
      <c r="A354">
        <v>6</v>
      </c>
      <c r="B354" t="s">
        <v>257</v>
      </c>
      <c r="C354" t="s">
        <v>329</v>
      </c>
      <c r="D354">
        <v>51</v>
      </c>
      <c r="E354" t="s">
        <v>768</v>
      </c>
      <c r="F354" t="s">
        <v>341</v>
      </c>
      <c r="H354">
        <v>0</v>
      </c>
      <c r="I354">
        <v>0.52</v>
      </c>
      <c r="J354">
        <v>1</v>
      </c>
      <c r="K354">
        <v>0.75</v>
      </c>
      <c r="M354" t="str">
        <f t="shared" si="5"/>
        <v>6.51 2_Ss_030</v>
      </c>
    </row>
    <row r="355" spans="1:13" x14ac:dyDescent="0.25">
      <c r="A355">
        <v>6</v>
      </c>
      <c r="B355" t="s">
        <v>257</v>
      </c>
      <c r="C355" t="s">
        <v>330</v>
      </c>
      <c r="D355">
        <v>52</v>
      </c>
      <c r="E355" t="s">
        <v>768</v>
      </c>
      <c r="F355" t="s">
        <v>341</v>
      </c>
      <c r="H355">
        <v>0</v>
      </c>
      <c r="I355">
        <v>0.52</v>
      </c>
      <c r="J355">
        <v>1</v>
      </c>
      <c r="K355">
        <v>0.12</v>
      </c>
      <c r="M355" t="str">
        <f t="shared" si="5"/>
        <v>6.52 2_Ss_031</v>
      </c>
    </row>
    <row r="356" spans="1:13" x14ac:dyDescent="0.25">
      <c r="A356">
        <v>6</v>
      </c>
      <c r="B356" t="s">
        <v>257</v>
      </c>
      <c r="C356" t="s">
        <v>331</v>
      </c>
      <c r="D356">
        <v>53</v>
      </c>
      <c r="E356" t="s">
        <v>768</v>
      </c>
      <c r="F356" t="s">
        <v>341</v>
      </c>
      <c r="H356">
        <v>0</v>
      </c>
      <c r="I356">
        <v>0.54</v>
      </c>
      <c r="J356">
        <v>1</v>
      </c>
      <c r="K356">
        <v>0.27</v>
      </c>
      <c r="M356" t="str">
        <f t="shared" si="5"/>
        <v>6.53 2_Lu_010</v>
      </c>
    </row>
    <row r="357" spans="1:13" x14ac:dyDescent="0.25">
      <c r="A357">
        <v>6</v>
      </c>
      <c r="B357" t="s">
        <v>257</v>
      </c>
      <c r="C357" t="s">
        <v>332</v>
      </c>
      <c r="D357">
        <v>54</v>
      </c>
      <c r="E357" t="s">
        <v>768</v>
      </c>
      <c r="F357" t="s">
        <v>341</v>
      </c>
      <c r="H357">
        <v>0</v>
      </c>
      <c r="I357">
        <v>0.54</v>
      </c>
      <c r="J357">
        <v>1</v>
      </c>
      <c r="K357">
        <v>0.28999999999999998</v>
      </c>
      <c r="M357" t="str">
        <f t="shared" si="5"/>
        <v>6.54 2_Lu_011</v>
      </c>
    </row>
    <row r="358" spans="1:13" x14ac:dyDescent="0.25">
      <c r="A358">
        <v>6</v>
      </c>
      <c r="B358" t="s">
        <v>257</v>
      </c>
      <c r="C358" t="s">
        <v>333</v>
      </c>
      <c r="D358">
        <v>55</v>
      </c>
      <c r="E358" t="s">
        <v>768</v>
      </c>
      <c r="F358" t="s">
        <v>341</v>
      </c>
      <c r="H358">
        <v>0</v>
      </c>
      <c r="I358">
        <v>0.54</v>
      </c>
      <c r="J358">
        <v>1</v>
      </c>
      <c r="K358">
        <v>0.52</v>
      </c>
      <c r="M358" t="str">
        <f t="shared" si="5"/>
        <v>6.55 2_Lu_020</v>
      </c>
    </row>
    <row r="359" spans="1:13" x14ac:dyDescent="0.25">
      <c r="A359">
        <v>6</v>
      </c>
      <c r="B359" t="s">
        <v>257</v>
      </c>
      <c r="C359" t="s">
        <v>334</v>
      </c>
      <c r="D359">
        <v>56</v>
      </c>
      <c r="E359" t="s">
        <v>768</v>
      </c>
      <c r="F359" t="s">
        <v>341</v>
      </c>
      <c r="H359">
        <v>0</v>
      </c>
      <c r="I359">
        <v>0.56000000000000005</v>
      </c>
      <c r="J359">
        <v>1</v>
      </c>
      <c r="K359">
        <v>0.36609999999999998</v>
      </c>
      <c r="M359" t="str">
        <f t="shared" si="5"/>
        <v>6.56 2_Su_010</v>
      </c>
    </row>
    <row r="360" spans="1:13" x14ac:dyDescent="0.25">
      <c r="A360">
        <v>6</v>
      </c>
      <c r="B360" t="s">
        <v>257</v>
      </c>
      <c r="C360" t="s">
        <v>335</v>
      </c>
      <c r="D360">
        <v>57</v>
      </c>
      <c r="E360" t="s">
        <v>768</v>
      </c>
      <c r="F360" t="s">
        <v>341</v>
      </c>
      <c r="H360">
        <v>0</v>
      </c>
      <c r="I360">
        <v>0.56000000000000005</v>
      </c>
      <c r="J360">
        <v>1</v>
      </c>
      <c r="K360">
        <v>0.1285</v>
      </c>
      <c r="M360" t="str">
        <f t="shared" si="5"/>
        <v>6.57 2_Su_020</v>
      </c>
    </row>
    <row r="361" spans="1:13" x14ac:dyDescent="0.25">
      <c r="A361">
        <v>6</v>
      </c>
      <c r="B361" t="s">
        <v>257</v>
      </c>
      <c r="C361" t="s">
        <v>336</v>
      </c>
      <c r="D361">
        <v>58</v>
      </c>
      <c r="E361" t="s">
        <v>768</v>
      </c>
      <c r="F361" t="s">
        <v>341</v>
      </c>
      <c r="H361">
        <v>0</v>
      </c>
      <c r="I361">
        <v>0.56000000000000005</v>
      </c>
      <c r="J361">
        <v>1</v>
      </c>
      <c r="K361">
        <v>0.23</v>
      </c>
      <c r="M361" t="str">
        <f t="shared" si="5"/>
        <v>6.58 2_Su_030</v>
      </c>
    </row>
    <row r="362" spans="1:13" x14ac:dyDescent="0.25">
      <c r="A362">
        <v>6</v>
      </c>
      <c r="B362" t="s">
        <v>257</v>
      </c>
      <c r="C362" t="s">
        <v>337</v>
      </c>
      <c r="D362">
        <v>59</v>
      </c>
      <c r="E362" t="s">
        <v>768</v>
      </c>
      <c r="F362" t="s">
        <v>341</v>
      </c>
      <c r="H362">
        <v>0</v>
      </c>
      <c r="I362">
        <v>0.56000000000000005</v>
      </c>
      <c r="J362">
        <v>1</v>
      </c>
      <c r="K362">
        <v>0.44</v>
      </c>
      <c r="M362" t="str">
        <f t="shared" si="5"/>
        <v>6.59 2_Su_040</v>
      </c>
    </row>
    <row r="363" spans="1:13" x14ac:dyDescent="0.25">
      <c r="A363">
        <v>6</v>
      </c>
      <c r="B363" t="s">
        <v>257</v>
      </c>
      <c r="C363" t="s">
        <v>338</v>
      </c>
      <c r="D363">
        <v>60</v>
      </c>
      <c r="E363" t="s">
        <v>768</v>
      </c>
      <c r="F363" t="s">
        <v>341</v>
      </c>
      <c r="H363">
        <v>0</v>
      </c>
      <c r="I363">
        <v>0.56000000000000005</v>
      </c>
      <c r="J363">
        <v>1</v>
      </c>
      <c r="K363">
        <v>0.68</v>
      </c>
      <c r="M363" t="str">
        <f t="shared" si="5"/>
        <v>6.60 2_Su_050</v>
      </c>
    </row>
    <row r="364" spans="1:13" x14ac:dyDescent="0.25">
      <c r="A364">
        <v>7</v>
      </c>
      <c r="B364" t="s">
        <v>343</v>
      </c>
      <c r="C364" t="s">
        <v>344</v>
      </c>
      <c r="D364">
        <v>6</v>
      </c>
      <c r="E364" t="s">
        <v>765</v>
      </c>
      <c r="F364" t="s">
        <v>345</v>
      </c>
      <c r="G364" t="s">
        <v>784</v>
      </c>
      <c r="H364">
        <v>0</v>
      </c>
      <c r="I364">
        <v>3</v>
      </c>
      <c r="J364">
        <v>5</v>
      </c>
      <c r="K364">
        <v>2</v>
      </c>
      <c r="M364" t="str">
        <f t="shared" si="5"/>
        <v>7.06 Continental_A1_0_50</v>
      </c>
    </row>
    <row r="365" spans="1:13" x14ac:dyDescent="0.25">
      <c r="A365">
        <v>7</v>
      </c>
      <c r="B365" t="s">
        <v>343</v>
      </c>
      <c r="C365" t="s">
        <v>347</v>
      </c>
      <c r="D365">
        <v>7</v>
      </c>
      <c r="E365" t="s">
        <v>765</v>
      </c>
      <c r="F365" t="s">
        <v>345</v>
      </c>
      <c r="G365" t="s">
        <v>784</v>
      </c>
      <c r="H365">
        <v>0</v>
      </c>
      <c r="I365">
        <v>3</v>
      </c>
      <c r="J365">
        <v>5</v>
      </c>
      <c r="K365">
        <v>2</v>
      </c>
      <c r="M365" t="str">
        <f t="shared" si="5"/>
        <v>7.07 Continental_A1_50_150</v>
      </c>
    </row>
    <row r="366" spans="1:13" x14ac:dyDescent="0.25">
      <c r="A366">
        <v>7</v>
      </c>
      <c r="B366" t="s">
        <v>343</v>
      </c>
      <c r="C366" t="s">
        <v>348</v>
      </c>
      <c r="D366">
        <v>8</v>
      </c>
      <c r="E366" t="s">
        <v>765</v>
      </c>
      <c r="F366" t="s">
        <v>345</v>
      </c>
      <c r="G366" t="s">
        <v>784</v>
      </c>
      <c r="H366">
        <v>0</v>
      </c>
      <c r="I366">
        <v>3</v>
      </c>
      <c r="J366">
        <v>5</v>
      </c>
      <c r="K366">
        <v>2</v>
      </c>
      <c r="M366" t="str">
        <f t="shared" si="5"/>
        <v>7.08 Continental_A1_150_600</v>
      </c>
    </row>
    <row r="367" spans="1:13" x14ac:dyDescent="0.25">
      <c r="A367">
        <v>7</v>
      </c>
      <c r="B367" t="s">
        <v>343</v>
      </c>
      <c r="C367" t="s">
        <v>349</v>
      </c>
      <c r="D367">
        <v>9</v>
      </c>
      <c r="E367" t="s">
        <v>765</v>
      </c>
      <c r="F367" t="s">
        <v>345</v>
      </c>
      <c r="G367" t="s">
        <v>784</v>
      </c>
      <c r="H367">
        <v>0</v>
      </c>
      <c r="I367">
        <v>3</v>
      </c>
      <c r="J367">
        <v>5</v>
      </c>
      <c r="K367">
        <v>2</v>
      </c>
      <c r="M367" t="str">
        <f t="shared" si="5"/>
        <v>7.09 Continental_A1_600</v>
      </c>
    </row>
    <row r="368" spans="1:13" x14ac:dyDescent="0.25">
      <c r="A368">
        <v>7</v>
      </c>
      <c r="B368" t="s">
        <v>343</v>
      </c>
      <c r="C368" t="s">
        <v>350</v>
      </c>
      <c r="D368">
        <v>11</v>
      </c>
      <c r="E368" t="s">
        <v>765</v>
      </c>
      <c r="F368" t="s">
        <v>345</v>
      </c>
      <c r="G368" t="s">
        <v>784</v>
      </c>
      <c r="H368">
        <v>0</v>
      </c>
      <c r="I368">
        <v>3</v>
      </c>
      <c r="J368">
        <v>5</v>
      </c>
      <c r="K368">
        <v>2</v>
      </c>
      <c r="M368" t="str">
        <f t="shared" si="5"/>
        <v>7.11 Continental_A2_0_50</v>
      </c>
    </row>
    <row r="369" spans="1:13" x14ac:dyDescent="0.25">
      <c r="A369">
        <v>7</v>
      </c>
      <c r="B369" t="s">
        <v>343</v>
      </c>
      <c r="C369" t="s">
        <v>351</v>
      </c>
      <c r="D369">
        <v>12</v>
      </c>
      <c r="E369" t="s">
        <v>765</v>
      </c>
      <c r="F369" t="s">
        <v>345</v>
      </c>
      <c r="G369" t="s">
        <v>784</v>
      </c>
      <c r="H369">
        <v>0</v>
      </c>
      <c r="I369">
        <v>3</v>
      </c>
      <c r="J369">
        <v>5</v>
      </c>
      <c r="K369">
        <v>2</v>
      </c>
      <c r="M369" t="str">
        <f t="shared" si="5"/>
        <v>7.12 Continental_A2_50_150</v>
      </c>
    </row>
    <row r="370" spans="1:13" x14ac:dyDescent="0.25">
      <c r="A370">
        <v>7</v>
      </c>
      <c r="B370" t="s">
        <v>343</v>
      </c>
      <c r="C370" t="s">
        <v>348</v>
      </c>
      <c r="D370">
        <v>8</v>
      </c>
      <c r="E370" t="s">
        <v>765</v>
      </c>
      <c r="F370" t="s">
        <v>345</v>
      </c>
      <c r="G370" t="s">
        <v>784</v>
      </c>
      <c r="H370">
        <v>0</v>
      </c>
      <c r="I370">
        <v>3</v>
      </c>
      <c r="J370">
        <v>5</v>
      </c>
      <c r="K370">
        <v>2</v>
      </c>
      <c r="M370" t="str">
        <f t="shared" si="5"/>
        <v>7.08 Continental_A1_150_600</v>
      </c>
    </row>
    <row r="371" spans="1:13" x14ac:dyDescent="0.25">
      <c r="A371">
        <v>7</v>
      </c>
      <c r="B371" t="s">
        <v>343</v>
      </c>
      <c r="C371" t="s">
        <v>349</v>
      </c>
      <c r="D371">
        <v>9</v>
      </c>
      <c r="E371" t="s">
        <v>765</v>
      </c>
      <c r="F371" t="s">
        <v>345</v>
      </c>
      <c r="G371" t="s">
        <v>784</v>
      </c>
      <c r="H371">
        <v>0</v>
      </c>
      <c r="I371">
        <v>3</v>
      </c>
      <c r="J371">
        <v>5</v>
      </c>
      <c r="K371">
        <v>2</v>
      </c>
      <c r="M371" t="str">
        <f t="shared" si="5"/>
        <v>7.09 Continental_A1_600</v>
      </c>
    </row>
    <row r="372" spans="1:13" x14ac:dyDescent="0.25">
      <c r="A372">
        <v>7</v>
      </c>
      <c r="B372" t="s">
        <v>343</v>
      </c>
      <c r="C372" t="s">
        <v>352</v>
      </c>
      <c r="D372">
        <v>16</v>
      </c>
      <c r="E372" t="s">
        <v>765</v>
      </c>
      <c r="F372" t="s">
        <v>345</v>
      </c>
      <c r="G372" t="s">
        <v>784</v>
      </c>
      <c r="H372">
        <v>0</v>
      </c>
      <c r="I372">
        <v>3</v>
      </c>
      <c r="J372">
        <v>5</v>
      </c>
      <c r="K372">
        <v>2</v>
      </c>
      <c r="M372" t="str">
        <f t="shared" si="5"/>
        <v>7.16 Continental_A3_0_50</v>
      </c>
    </row>
    <row r="373" spans="1:13" x14ac:dyDescent="0.25">
      <c r="A373">
        <v>7</v>
      </c>
      <c r="B373" t="s">
        <v>343</v>
      </c>
      <c r="C373" t="s">
        <v>353</v>
      </c>
      <c r="D373">
        <v>17</v>
      </c>
      <c r="E373" t="s">
        <v>765</v>
      </c>
      <c r="F373" t="s">
        <v>345</v>
      </c>
      <c r="G373" t="s">
        <v>784</v>
      </c>
      <c r="H373">
        <v>0</v>
      </c>
      <c r="I373">
        <v>3</v>
      </c>
      <c r="J373">
        <v>5</v>
      </c>
      <c r="K373">
        <v>2</v>
      </c>
      <c r="M373" t="str">
        <f t="shared" si="5"/>
        <v>7.17 Continental_A3_50_150</v>
      </c>
    </row>
    <row r="374" spans="1:13" x14ac:dyDescent="0.25">
      <c r="A374">
        <v>7</v>
      </c>
      <c r="B374" t="s">
        <v>343</v>
      </c>
      <c r="C374" t="s">
        <v>354</v>
      </c>
      <c r="D374">
        <v>18</v>
      </c>
      <c r="E374" t="s">
        <v>765</v>
      </c>
      <c r="F374" t="s">
        <v>345</v>
      </c>
      <c r="G374" t="s">
        <v>784</v>
      </c>
      <c r="H374">
        <v>0</v>
      </c>
      <c r="I374">
        <v>3</v>
      </c>
      <c r="J374">
        <v>5</v>
      </c>
      <c r="K374">
        <v>2</v>
      </c>
      <c r="M374" t="str">
        <f t="shared" si="5"/>
        <v>7.18 Continental_A3_150_600</v>
      </c>
    </row>
    <row r="375" spans="1:13" x14ac:dyDescent="0.25">
      <c r="A375">
        <v>7</v>
      </c>
      <c r="B375" t="s">
        <v>343</v>
      </c>
      <c r="C375" t="s">
        <v>355</v>
      </c>
      <c r="D375">
        <v>19</v>
      </c>
      <c r="E375" t="s">
        <v>765</v>
      </c>
      <c r="F375" t="s">
        <v>345</v>
      </c>
      <c r="G375" t="s">
        <v>784</v>
      </c>
      <c r="H375">
        <v>0</v>
      </c>
      <c r="I375">
        <v>3</v>
      </c>
      <c r="J375">
        <v>5</v>
      </c>
      <c r="K375">
        <v>2</v>
      </c>
      <c r="M375" t="str">
        <f t="shared" si="5"/>
        <v>7.19 Continental_A3_600</v>
      </c>
    </row>
    <row r="376" spans="1:13" x14ac:dyDescent="0.25">
      <c r="A376">
        <v>7</v>
      </c>
      <c r="B376" t="s">
        <v>343</v>
      </c>
      <c r="C376" t="s">
        <v>356</v>
      </c>
      <c r="D376">
        <v>22</v>
      </c>
      <c r="E376" t="s">
        <v>765</v>
      </c>
      <c r="F376" t="s">
        <v>345</v>
      </c>
      <c r="G376" t="s">
        <v>784</v>
      </c>
      <c r="H376">
        <v>0</v>
      </c>
      <c r="I376">
        <v>3</v>
      </c>
      <c r="J376">
        <v>5</v>
      </c>
      <c r="K376">
        <v>2</v>
      </c>
      <c r="M376" t="str">
        <f t="shared" si="5"/>
        <v>7.22 Continental_B1_0_50</v>
      </c>
    </row>
    <row r="377" spans="1:13" x14ac:dyDescent="0.25">
      <c r="A377">
        <v>7</v>
      </c>
      <c r="B377" t="s">
        <v>343</v>
      </c>
      <c r="C377" t="s">
        <v>357</v>
      </c>
      <c r="D377">
        <v>23</v>
      </c>
      <c r="E377" t="s">
        <v>765</v>
      </c>
      <c r="F377" t="s">
        <v>345</v>
      </c>
      <c r="G377" t="s">
        <v>784</v>
      </c>
      <c r="H377">
        <v>0</v>
      </c>
      <c r="I377">
        <v>3</v>
      </c>
      <c r="J377">
        <v>5</v>
      </c>
      <c r="K377">
        <v>2</v>
      </c>
      <c r="M377" t="str">
        <f t="shared" si="5"/>
        <v>7.23 Continental_B1_50_150</v>
      </c>
    </row>
    <row r="378" spans="1:13" x14ac:dyDescent="0.25">
      <c r="A378">
        <v>7</v>
      </c>
      <c r="B378" t="s">
        <v>343</v>
      </c>
      <c r="C378" t="s">
        <v>358</v>
      </c>
      <c r="D378">
        <v>24</v>
      </c>
      <c r="E378" t="s">
        <v>765</v>
      </c>
      <c r="F378" t="s">
        <v>345</v>
      </c>
      <c r="G378" t="s">
        <v>784</v>
      </c>
      <c r="H378">
        <v>0</v>
      </c>
      <c r="I378">
        <v>3</v>
      </c>
      <c r="J378">
        <v>5</v>
      </c>
      <c r="K378">
        <v>2</v>
      </c>
      <c r="M378" t="str">
        <f t="shared" si="5"/>
        <v>7.24 Continental_B1_150_600</v>
      </c>
    </row>
    <row r="379" spans="1:13" x14ac:dyDescent="0.25">
      <c r="A379">
        <v>7</v>
      </c>
      <c r="B379" t="s">
        <v>343</v>
      </c>
      <c r="C379" t="s">
        <v>359</v>
      </c>
      <c r="D379">
        <v>25</v>
      </c>
      <c r="E379" t="s">
        <v>765</v>
      </c>
      <c r="F379" t="s">
        <v>345</v>
      </c>
      <c r="G379" t="s">
        <v>784</v>
      </c>
      <c r="H379">
        <v>0</v>
      </c>
      <c r="I379">
        <v>3</v>
      </c>
      <c r="J379">
        <v>5</v>
      </c>
      <c r="K379">
        <v>2</v>
      </c>
      <c r="M379" t="str">
        <f t="shared" si="5"/>
        <v>7.25 Continental_B1_600</v>
      </c>
    </row>
    <row r="380" spans="1:13" x14ac:dyDescent="0.25">
      <c r="A380">
        <v>7</v>
      </c>
      <c r="B380" t="s">
        <v>343</v>
      </c>
      <c r="C380" t="s">
        <v>360</v>
      </c>
      <c r="D380">
        <v>27</v>
      </c>
      <c r="E380" t="s">
        <v>765</v>
      </c>
      <c r="F380" t="s">
        <v>345</v>
      </c>
      <c r="G380" t="s">
        <v>784</v>
      </c>
      <c r="H380">
        <v>0</v>
      </c>
      <c r="I380">
        <v>3</v>
      </c>
      <c r="J380">
        <v>5</v>
      </c>
      <c r="K380">
        <v>2</v>
      </c>
      <c r="M380" t="str">
        <f t="shared" si="5"/>
        <v>7.27 Continental_B2_0_50</v>
      </c>
    </row>
    <row r="381" spans="1:13" x14ac:dyDescent="0.25">
      <c r="A381">
        <v>7</v>
      </c>
      <c r="B381" t="s">
        <v>343</v>
      </c>
      <c r="C381" t="s">
        <v>361</v>
      </c>
      <c r="D381">
        <v>28</v>
      </c>
      <c r="E381" t="s">
        <v>765</v>
      </c>
      <c r="F381" t="s">
        <v>345</v>
      </c>
      <c r="G381" t="s">
        <v>784</v>
      </c>
      <c r="H381">
        <v>0</v>
      </c>
      <c r="I381">
        <v>3</v>
      </c>
      <c r="J381">
        <v>5</v>
      </c>
      <c r="K381">
        <v>2</v>
      </c>
      <c r="M381" t="str">
        <f t="shared" si="5"/>
        <v>7.28 Continental_B2_50_150</v>
      </c>
    </row>
    <row r="382" spans="1:13" x14ac:dyDescent="0.25">
      <c r="A382">
        <v>7</v>
      </c>
      <c r="B382" t="s">
        <v>343</v>
      </c>
      <c r="C382" t="s">
        <v>362</v>
      </c>
      <c r="D382">
        <v>29</v>
      </c>
      <c r="E382" t="s">
        <v>765</v>
      </c>
      <c r="F382" t="s">
        <v>345</v>
      </c>
      <c r="G382" t="s">
        <v>784</v>
      </c>
      <c r="H382">
        <v>0</v>
      </c>
      <c r="I382">
        <v>3</v>
      </c>
      <c r="J382">
        <v>5</v>
      </c>
      <c r="K382">
        <v>2</v>
      </c>
      <c r="M382" t="str">
        <f t="shared" si="5"/>
        <v>7.29 Continental_B2_150_600</v>
      </c>
    </row>
    <row r="383" spans="1:13" x14ac:dyDescent="0.25">
      <c r="A383">
        <v>7</v>
      </c>
      <c r="B383" t="s">
        <v>343</v>
      </c>
      <c r="C383" t="s">
        <v>363</v>
      </c>
      <c r="D383">
        <v>30</v>
      </c>
      <c r="E383" t="s">
        <v>765</v>
      </c>
      <c r="F383" t="s">
        <v>345</v>
      </c>
      <c r="G383" t="s">
        <v>784</v>
      </c>
      <c r="H383">
        <v>0</v>
      </c>
      <c r="I383">
        <v>3</v>
      </c>
      <c r="J383">
        <v>5</v>
      </c>
      <c r="K383">
        <v>2</v>
      </c>
      <c r="M383" t="str">
        <f t="shared" si="5"/>
        <v>7.30 Continental_B2_600</v>
      </c>
    </row>
    <row r="384" spans="1:13" x14ac:dyDescent="0.25">
      <c r="A384">
        <v>7</v>
      </c>
      <c r="B384" t="s">
        <v>343</v>
      </c>
      <c r="C384" t="s">
        <v>364</v>
      </c>
      <c r="D384">
        <v>32</v>
      </c>
      <c r="E384" t="s">
        <v>765</v>
      </c>
      <c r="F384" t="s">
        <v>345</v>
      </c>
      <c r="G384" t="s">
        <v>784</v>
      </c>
      <c r="H384">
        <v>0</v>
      </c>
      <c r="I384">
        <v>3</v>
      </c>
      <c r="J384">
        <v>5</v>
      </c>
      <c r="K384">
        <v>2</v>
      </c>
      <c r="M384" t="str">
        <f t="shared" si="5"/>
        <v>7.32 Continental_B3_0_50</v>
      </c>
    </row>
    <row r="385" spans="1:13" x14ac:dyDescent="0.25">
      <c r="A385">
        <v>7</v>
      </c>
      <c r="B385" t="s">
        <v>343</v>
      </c>
      <c r="C385" t="s">
        <v>365</v>
      </c>
      <c r="D385">
        <v>33</v>
      </c>
      <c r="E385" t="s">
        <v>765</v>
      </c>
      <c r="F385" t="s">
        <v>345</v>
      </c>
      <c r="G385" t="s">
        <v>784</v>
      </c>
      <c r="H385">
        <v>0</v>
      </c>
      <c r="I385">
        <v>3</v>
      </c>
      <c r="J385">
        <v>5</v>
      </c>
      <c r="K385">
        <v>2</v>
      </c>
      <c r="M385" t="str">
        <f t="shared" si="5"/>
        <v>7.33 Continental_B3_50_150</v>
      </c>
    </row>
    <row r="386" spans="1:13" x14ac:dyDescent="0.25">
      <c r="A386">
        <v>7</v>
      </c>
      <c r="B386" t="s">
        <v>343</v>
      </c>
      <c r="C386" t="s">
        <v>366</v>
      </c>
      <c r="D386">
        <v>34</v>
      </c>
      <c r="E386" t="s">
        <v>765</v>
      </c>
      <c r="F386" t="s">
        <v>345</v>
      </c>
      <c r="G386" t="s">
        <v>784</v>
      </c>
      <c r="H386">
        <v>0</v>
      </c>
      <c r="I386">
        <v>3</v>
      </c>
      <c r="J386">
        <v>5</v>
      </c>
      <c r="K386">
        <v>2</v>
      </c>
      <c r="M386" t="str">
        <f t="shared" si="5"/>
        <v>7.34 Continental_B3_150_600</v>
      </c>
    </row>
    <row r="387" spans="1:13" x14ac:dyDescent="0.25">
      <c r="A387">
        <v>7</v>
      </c>
      <c r="B387" t="s">
        <v>343</v>
      </c>
      <c r="C387" t="s">
        <v>367</v>
      </c>
      <c r="D387">
        <v>35</v>
      </c>
      <c r="E387" t="s">
        <v>765</v>
      </c>
      <c r="F387" t="s">
        <v>345</v>
      </c>
      <c r="G387" t="s">
        <v>784</v>
      </c>
      <c r="H387">
        <v>0</v>
      </c>
      <c r="I387">
        <v>3</v>
      </c>
      <c r="J387">
        <v>5</v>
      </c>
      <c r="K387">
        <v>2</v>
      </c>
      <c r="M387" t="str">
        <f t="shared" ref="M387:M450" si="6">A387&amp;"."&amp;RIGHT("0"&amp;D387,2)&amp;" "&amp;C387</f>
        <v>7.35 Continental_B3_600</v>
      </c>
    </row>
    <row r="388" spans="1:13" x14ac:dyDescent="0.25">
      <c r="A388">
        <v>7</v>
      </c>
      <c r="B388" t="s">
        <v>343</v>
      </c>
      <c r="C388" t="s">
        <v>368</v>
      </c>
      <c r="D388">
        <v>37</v>
      </c>
      <c r="E388" t="s">
        <v>765</v>
      </c>
      <c r="F388" t="s">
        <v>345</v>
      </c>
      <c r="G388" t="s">
        <v>784</v>
      </c>
      <c r="H388">
        <v>0</v>
      </c>
      <c r="I388">
        <v>3</v>
      </c>
      <c r="J388">
        <v>5</v>
      </c>
      <c r="K388">
        <v>3</v>
      </c>
      <c r="M388" t="str">
        <f t="shared" si="6"/>
        <v>7.37 Continental_B4_0_50</v>
      </c>
    </row>
    <row r="389" spans="1:13" x14ac:dyDescent="0.25">
      <c r="A389">
        <v>7</v>
      </c>
      <c r="B389" t="s">
        <v>343</v>
      </c>
      <c r="C389" t="s">
        <v>369</v>
      </c>
      <c r="D389">
        <v>38</v>
      </c>
      <c r="E389" t="s">
        <v>765</v>
      </c>
      <c r="F389" t="s">
        <v>345</v>
      </c>
      <c r="G389" t="s">
        <v>784</v>
      </c>
      <c r="H389">
        <v>0</v>
      </c>
      <c r="I389">
        <v>3</v>
      </c>
      <c r="J389">
        <v>5</v>
      </c>
      <c r="K389">
        <v>3</v>
      </c>
      <c r="M389" t="str">
        <f t="shared" si="6"/>
        <v>7.38 Continental_B4_50_150</v>
      </c>
    </row>
    <row r="390" spans="1:13" x14ac:dyDescent="0.25">
      <c r="A390">
        <v>7</v>
      </c>
      <c r="B390" t="s">
        <v>343</v>
      </c>
      <c r="C390" t="s">
        <v>370</v>
      </c>
      <c r="D390">
        <v>39</v>
      </c>
      <c r="E390" t="s">
        <v>765</v>
      </c>
      <c r="F390" t="s">
        <v>345</v>
      </c>
      <c r="G390" t="s">
        <v>784</v>
      </c>
      <c r="H390">
        <v>0</v>
      </c>
      <c r="I390">
        <v>3</v>
      </c>
      <c r="J390">
        <v>5</v>
      </c>
      <c r="K390">
        <v>2</v>
      </c>
      <c r="M390" t="str">
        <f t="shared" si="6"/>
        <v>7.39 Continental_B4_150_600</v>
      </c>
    </row>
    <row r="391" spans="1:13" x14ac:dyDescent="0.25">
      <c r="A391">
        <v>7</v>
      </c>
      <c r="B391" t="s">
        <v>343</v>
      </c>
      <c r="C391" t="s">
        <v>371</v>
      </c>
      <c r="D391">
        <v>40</v>
      </c>
      <c r="E391" t="s">
        <v>765</v>
      </c>
      <c r="F391" t="s">
        <v>345</v>
      </c>
      <c r="G391" t="s">
        <v>784</v>
      </c>
      <c r="H391">
        <v>0</v>
      </c>
      <c r="I391">
        <v>3</v>
      </c>
      <c r="J391">
        <v>5</v>
      </c>
      <c r="K391">
        <v>2</v>
      </c>
      <c r="M391" t="str">
        <f t="shared" si="6"/>
        <v>7.40 Continental_B4_600</v>
      </c>
    </row>
    <row r="392" spans="1:13" x14ac:dyDescent="0.25">
      <c r="A392">
        <v>7</v>
      </c>
      <c r="B392" t="s">
        <v>343</v>
      </c>
      <c r="C392" t="s">
        <v>372</v>
      </c>
      <c r="D392">
        <v>42</v>
      </c>
      <c r="E392" t="s">
        <v>765</v>
      </c>
      <c r="F392" t="s">
        <v>345</v>
      </c>
      <c r="G392" t="s">
        <v>784</v>
      </c>
      <c r="H392">
        <v>0</v>
      </c>
      <c r="I392">
        <v>3</v>
      </c>
      <c r="J392">
        <v>5</v>
      </c>
      <c r="K392">
        <v>3</v>
      </c>
      <c r="M392" t="str">
        <f t="shared" si="6"/>
        <v>7.42 Continental_B5_0_50</v>
      </c>
    </row>
    <row r="393" spans="1:13" x14ac:dyDescent="0.25">
      <c r="A393">
        <v>7</v>
      </c>
      <c r="B393" t="s">
        <v>343</v>
      </c>
      <c r="C393" t="s">
        <v>373</v>
      </c>
      <c r="D393">
        <v>43</v>
      </c>
      <c r="E393" t="s">
        <v>765</v>
      </c>
      <c r="F393" t="s">
        <v>345</v>
      </c>
      <c r="G393" t="s">
        <v>784</v>
      </c>
      <c r="H393">
        <v>0</v>
      </c>
      <c r="I393">
        <v>3</v>
      </c>
      <c r="J393">
        <v>5</v>
      </c>
      <c r="K393">
        <v>3</v>
      </c>
      <c r="M393" t="str">
        <f t="shared" si="6"/>
        <v>7.43 Continental_B5_50_150</v>
      </c>
    </row>
    <row r="394" spans="1:13" x14ac:dyDescent="0.25">
      <c r="A394">
        <v>7</v>
      </c>
      <c r="B394" t="s">
        <v>343</v>
      </c>
      <c r="C394" t="s">
        <v>374</v>
      </c>
      <c r="D394">
        <v>44</v>
      </c>
      <c r="E394" t="s">
        <v>765</v>
      </c>
      <c r="F394" t="s">
        <v>345</v>
      </c>
      <c r="G394" t="s">
        <v>784</v>
      </c>
      <c r="H394">
        <v>0</v>
      </c>
      <c r="I394">
        <v>3</v>
      </c>
      <c r="J394">
        <v>5</v>
      </c>
      <c r="K394">
        <v>3</v>
      </c>
      <c r="M394" t="str">
        <f t="shared" si="6"/>
        <v>7.44 Continental_B5_150_600</v>
      </c>
    </row>
    <row r="395" spans="1:13" x14ac:dyDescent="0.25">
      <c r="A395">
        <v>7</v>
      </c>
      <c r="B395" t="s">
        <v>343</v>
      </c>
      <c r="C395" t="s">
        <v>375</v>
      </c>
      <c r="D395">
        <v>45</v>
      </c>
      <c r="E395" t="s">
        <v>765</v>
      </c>
      <c r="F395" t="s">
        <v>345</v>
      </c>
      <c r="G395" t="s">
        <v>784</v>
      </c>
      <c r="H395">
        <v>0</v>
      </c>
      <c r="I395">
        <v>3</v>
      </c>
      <c r="J395">
        <v>5</v>
      </c>
      <c r="K395">
        <v>2</v>
      </c>
      <c r="M395" t="str">
        <f t="shared" si="6"/>
        <v>7.45 Continental_B5_600</v>
      </c>
    </row>
    <row r="396" spans="1:13" x14ac:dyDescent="0.25">
      <c r="A396">
        <v>7</v>
      </c>
      <c r="B396" t="s">
        <v>343</v>
      </c>
      <c r="C396" t="s">
        <v>376</v>
      </c>
      <c r="D396">
        <v>48</v>
      </c>
      <c r="E396" t="s">
        <v>765</v>
      </c>
      <c r="F396" t="s">
        <v>345</v>
      </c>
      <c r="G396" t="s">
        <v>784</v>
      </c>
      <c r="H396">
        <v>0</v>
      </c>
      <c r="I396">
        <v>3</v>
      </c>
      <c r="J396">
        <v>5</v>
      </c>
      <c r="K396">
        <v>3</v>
      </c>
      <c r="M396" t="str">
        <f t="shared" si="6"/>
        <v>7.48 Continental_C1_0_50</v>
      </c>
    </row>
    <row r="397" spans="1:13" x14ac:dyDescent="0.25">
      <c r="A397">
        <v>7</v>
      </c>
      <c r="B397" t="s">
        <v>343</v>
      </c>
      <c r="C397" t="s">
        <v>377</v>
      </c>
      <c r="D397">
        <v>49</v>
      </c>
      <c r="E397" t="s">
        <v>765</v>
      </c>
      <c r="F397" t="s">
        <v>345</v>
      </c>
      <c r="G397" t="s">
        <v>784</v>
      </c>
      <c r="H397">
        <v>0</v>
      </c>
      <c r="I397">
        <v>3</v>
      </c>
      <c r="J397">
        <v>5</v>
      </c>
      <c r="K397">
        <v>3</v>
      </c>
      <c r="M397" t="str">
        <f t="shared" si="6"/>
        <v>7.49 Continental_C1_50_150</v>
      </c>
    </row>
    <row r="398" spans="1:13" x14ac:dyDescent="0.25">
      <c r="A398">
        <v>7</v>
      </c>
      <c r="B398" t="s">
        <v>343</v>
      </c>
      <c r="C398" t="s">
        <v>378</v>
      </c>
      <c r="D398">
        <v>50</v>
      </c>
      <c r="E398" t="s">
        <v>765</v>
      </c>
      <c r="F398" t="s">
        <v>345</v>
      </c>
      <c r="G398" t="s">
        <v>784</v>
      </c>
      <c r="H398">
        <v>0</v>
      </c>
      <c r="I398">
        <v>3</v>
      </c>
      <c r="J398">
        <v>5</v>
      </c>
      <c r="K398">
        <v>3</v>
      </c>
      <c r="M398" t="str">
        <f t="shared" si="6"/>
        <v>7.50 Continental_C1_150_600</v>
      </c>
    </row>
    <row r="399" spans="1:13" x14ac:dyDescent="0.25">
      <c r="A399">
        <v>7</v>
      </c>
      <c r="B399" t="s">
        <v>343</v>
      </c>
      <c r="C399" t="s">
        <v>379</v>
      </c>
      <c r="D399">
        <v>51</v>
      </c>
      <c r="E399" t="s">
        <v>765</v>
      </c>
      <c r="F399" t="s">
        <v>345</v>
      </c>
      <c r="G399" t="s">
        <v>784</v>
      </c>
      <c r="H399">
        <v>0</v>
      </c>
      <c r="I399">
        <v>3</v>
      </c>
      <c r="J399">
        <v>5</v>
      </c>
      <c r="K399">
        <v>2</v>
      </c>
      <c r="M399" t="str">
        <f t="shared" si="6"/>
        <v>7.51 Continental_C1_600</v>
      </c>
    </row>
    <row r="400" spans="1:13" x14ac:dyDescent="0.25">
      <c r="A400">
        <v>7</v>
      </c>
      <c r="B400" t="s">
        <v>343</v>
      </c>
      <c r="C400" t="s">
        <v>380</v>
      </c>
      <c r="D400">
        <v>53</v>
      </c>
      <c r="E400" t="s">
        <v>765</v>
      </c>
      <c r="F400" t="s">
        <v>345</v>
      </c>
      <c r="G400" t="s">
        <v>784</v>
      </c>
      <c r="H400">
        <v>0</v>
      </c>
      <c r="I400">
        <v>3</v>
      </c>
      <c r="J400">
        <v>5</v>
      </c>
      <c r="K400">
        <v>3</v>
      </c>
      <c r="M400" t="str">
        <f t="shared" si="6"/>
        <v>7.53 Continental_C2_0_50</v>
      </c>
    </row>
    <row r="401" spans="1:13" x14ac:dyDescent="0.25">
      <c r="A401">
        <v>7</v>
      </c>
      <c r="B401" t="s">
        <v>343</v>
      </c>
      <c r="C401" t="s">
        <v>381</v>
      </c>
      <c r="D401">
        <v>54</v>
      </c>
      <c r="E401" t="s">
        <v>765</v>
      </c>
      <c r="F401" t="s">
        <v>345</v>
      </c>
      <c r="G401" t="s">
        <v>784</v>
      </c>
      <c r="H401">
        <v>0</v>
      </c>
      <c r="I401">
        <v>3</v>
      </c>
      <c r="J401">
        <v>5</v>
      </c>
      <c r="K401">
        <v>2</v>
      </c>
      <c r="M401" t="str">
        <f t="shared" si="6"/>
        <v>7.54 Continental_C2_50_150</v>
      </c>
    </row>
    <row r="402" spans="1:13" x14ac:dyDescent="0.25">
      <c r="A402">
        <v>7</v>
      </c>
      <c r="B402" t="s">
        <v>343</v>
      </c>
      <c r="C402" t="s">
        <v>382</v>
      </c>
      <c r="D402">
        <v>55</v>
      </c>
      <c r="E402" t="s">
        <v>765</v>
      </c>
      <c r="F402" t="s">
        <v>345</v>
      </c>
      <c r="G402" t="s">
        <v>784</v>
      </c>
      <c r="H402">
        <v>0</v>
      </c>
      <c r="I402">
        <v>3</v>
      </c>
      <c r="J402">
        <v>5</v>
      </c>
      <c r="K402">
        <v>3</v>
      </c>
      <c r="M402" t="str">
        <f t="shared" si="6"/>
        <v>7.55 Continental_C2_150_600</v>
      </c>
    </row>
    <row r="403" spans="1:13" x14ac:dyDescent="0.25">
      <c r="A403">
        <v>7</v>
      </c>
      <c r="B403" t="s">
        <v>343</v>
      </c>
      <c r="C403" t="s">
        <v>383</v>
      </c>
      <c r="D403">
        <v>56</v>
      </c>
      <c r="E403" t="s">
        <v>765</v>
      </c>
      <c r="F403" t="s">
        <v>345</v>
      </c>
      <c r="G403" t="s">
        <v>784</v>
      </c>
      <c r="H403">
        <v>0</v>
      </c>
      <c r="I403">
        <v>3</v>
      </c>
      <c r="J403">
        <v>5</v>
      </c>
      <c r="K403">
        <v>2</v>
      </c>
      <c r="M403" t="str">
        <f t="shared" si="6"/>
        <v>7.56 Continental_C2_600</v>
      </c>
    </row>
    <row r="404" spans="1:13" x14ac:dyDescent="0.25">
      <c r="A404">
        <v>7</v>
      </c>
      <c r="B404" t="s">
        <v>343</v>
      </c>
      <c r="C404" t="s">
        <v>384</v>
      </c>
      <c r="D404">
        <v>58</v>
      </c>
      <c r="E404" t="s">
        <v>765</v>
      </c>
      <c r="F404" t="s">
        <v>345</v>
      </c>
      <c r="G404" t="s">
        <v>784</v>
      </c>
      <c r="H404">
        <v>0</v>
      </c>
      <c r="I404">
        <v>3</v>
      </c>
      <c r="J404">
        <v>5</v>
      </c>
      <c r="K404">
        <v>2</v>
      </c>
      <c r="M404" t="str">
        <f t="shared" si="6"/>
        <v>7.58 Continental_C3_0_50</v>
      </c>
    </row>
    <row r="405" spans="1:13" x14ac:dyDescent="0.25">
      <c r="A405">
        <v>7</v>
      </c>
      <c r="B405" t="s">
        <v>343</v>
      </c>
      <c r="C405" t="s">
        <v>385</v>
      </c>
      <c r="D405">
        <v>59</v>
      </c>
      <c r="E405" t="s">
        <v>765</v>
      </c>
      <c r="F405" t="s">
        <v>345</v>
      </c>
      <c r="G405" t="s">
        <v>784</v>
      </c>
      <c r="H405">
        <v>0</v>
      </c>
      <c r="I405">
        <v>3</v>
      </c>
      <c r="J405">
        <v>5</v>
      </c>
      <c r="K405">
        <v>2</v>
      </c>
      <c r="M405" t="str">
        <f t="shared" si="6"/>
        <v>7.59 Continental_C3_50_150</v>
      </c>
    </row>
    <row r="406" spans="1:13" x14ac:dyDescent="0.25">
      <c r="A406">
        <v>7</v>
      </c>
      <c r="B406" t="s">
        <v>343</v>
      </c>
      <c r="C406" t="s">
        <v>386</v>
      </c>
      <c r="D406">
        <v>60</v>
      </c>
      <c r="E406" t="s">
        <v>765</v>
      </c>
      <c r="F406" t="s">
        <v>345</v>
      </c>
      <c r="G406" t="s">
        <v>784</v>
      </c>
      <c r="H406">
        <v>0</v>
      </c>
      <c r="I406">
        <v>3</v>
      </c>
      <c r="J406">
        <v>5</v>
      </c>
      <c r="K406">
        <v>2</v>
      </c>
      <c r="M406" t="str">
        <f t="shared" si="6"/>
        <v>7.60 Continental_C3_150_600</v>
      </c>
    </row>
    <row r="407" spans="1:13" x14ac:dyDescent="0.25">
      <c r="A407">
        <v>7</v>
      </c>
      <c r="B407" t="s">
        <v>343</v>
      </c>
      <c r="C407" t="s">
        <v>344</v>
      </c>
      <c r="D407">
        <v>6</v>
      </c>
      <c r="E407" t="s">
        <v>765</v>
      </c>
      <c r="F407" t="s">
        <v>387</v>
      </c>
      <c r="G407" t="s">
        <v>784</v>
      </c>
      <c r="H407">
        <v>0</v>
      </c>
      <c r="I407">
        <v>3</v>
      </c>
      <c r="J407">
        <v>5</v>
      </c>
      <c r="K407">
        <v>3</v>
      </c>
      <c r="M407" t="str">
        <f t="shared" si="6"/>
        <v>7.06 Continental_A1_0_50</v>
      </c>
    </row>
    <row r="408" spans="1:13" x14ac:dyDescent="0.25">
      <c r="A408">
        <v>7</v>
      </c>
      <c r="B408" t="s">
        <v>343</v>
      </c>
      <c r="C408" t="s">
        <v>347</v>
      </c>
      <c r="D408">
        <v>7</v>
      </c>
      <c r="E408" t="s">
        <v>765</v>
      </c>
      <c r="F408" t="s">
        <v>387</v>
      </c>
      <c r="G408" t="s">
        <v>784</v>
      </c>
      <c r="H408">
        <v>0</v>
      </c>
      <c r="I408">
        <v>3</v>
      </c>
      <c r="J408">
        <v>5</v>
      </c>
      <c r="K408">
        <v>3</v>
      </c>
      <c r="M408" t="str">
        <f t="shared" si="6"/>
        <v>7.07 Continental_A1_50_150</v>
      </c>
    </row>
    <row r="409" spans="1:13" x14ac:dyDescent="0.25">
      <c r="A409">
        <v>7</v>
      </c>
      <c r="B409" t="s">
        <v>343</v>
      </c>
      <c r="C409" t="s">
        <v>348</v>
      </c>
      <c r="D409">
        <v>8</v>
      </c>
      <c r="E409" t="s">
        <v>765</v>
      </c>
      <c r="F409" t="s">
        <v>387</v>
      </c>
      <c r="G409" t="s">
        <v>784</v>
      </c>
      <c r="H409">
        <v>0</v>
      </c>
      <c r="I409">
        <v>3</v>
      </c>
      <c r="J409">
        <v>5</v>
      </c>
      <c r="K409">
        <v>3</v>
      </c>
      <c r="M409" t="str">
        <f t="shared" si="6"/>
        <v>7.08 Continental_A1_150_600</v>
      </c>
    </row>
    <row r="410" spans="1:13" x14ac:dyDescent="0.25">
      <c r="A410">
        <v>7</v>
      </c>
      <c r="B410" t="s">
        <v>343</v>
      </c>
      <c r="C410" t="s">
        <v>349</v>
      </c>
      <c r="D410">
        <v>9</v>
      </c>
      <c r="E410" t="s">
        <v>765</v>
      </c>
      <c r="F410" t="s">
        <v>387</v>
      </c>
      <c r="G410" t="s">
        <v>784</v>
      </c>
      <c r="H410">
        <v>0</v>
      </c>
      <c r="I410">
        <v>3</v>
      </c>
      <c r="J410">
        <v>5</v>
      </c>
      <c r="K410">
        <v>3</v>
      </c>
      <c r="M410" t="str">
        <f t="shared" si="6"/>
        <v>7.09 Continental_A1_600</v>
      </c>
    </row>
    <row r="411" spans="1:13" x14ac:dyDescent="0.25">
      <c r="A411">
        <v>7</v>
      </c>
      <c r="B411" t="s">
        <v>343</v>
      </c>
      <c r="C411" t="s">
        <v>350</v>
      </c>
      <c r="D411">
        <v>11</v>
      </c>
      <c r="E411" t="s">
        <v>765</v>
      </c>
      <c r="F411" t="s">
        <v>387</v>
      </c>
      <c r="G411" t="s">
        <v>784</v>
      </c>
      <c r="H411">
        <v>0</v>
      </c>
      <c r="I411">
        <v>3</v>
      </c>
      <c r="J411">
        <v>5</v>
      </c>
      <c r="K411">
        <v>5</v>
      </c>
      <c r="M411" t="str">
        <f t="shared" si="6"/>
        <v>7.11 Continental_A2_0_50</v>
      </c>
    </row>
    <row r="412" spans="1:13" x14ac:dyDescent="0.25">
      <c r="A412">
        <v>7</v>
      </c>
      <c r="B412" t="s">
        <v>343</v>
      </c>
      <c r="C412" t="s">
        <v>351</v>
      </c>
      <c r="D412">
        <v>12</v>
      </c>
      <c r="E412" t="s">
        <v>765</v>
      </c>
      <c r="F412" t="s">
        <v>387</v>
      </c>
      <c r="G412" t="s">
        <v>784</v>
      </c>
      <c r="H412">
        <v>0</v>
      </c>
      <c r="I412">
        <v>3</v>
      </c>
      <c r="J412">
        <v>5</v>
      </c>
      <c r="K412">
        <v>5</v>
      </c>
      <c r="M412" t="str">
        <f t="shared" si="6"/>
        <v>7.12 Continental_A2_50_150</v>
      </c>
    </row>
    <row r="413" spans="1:13" x14ac:dyDescent="0.25">
      <c r="A413">
        <v>7</v>
      </c>
      <c r="B413" t="s">
        <v>343</v>
      </c>
      <c r="C413" t="s">
        <v>388</v>
      </c>
      <c r="D413">
        <v>13</v>
      </c>
      <c r="E413" t="s">
        <v>765</v>
      </c>
      <c r="F413" t="s">
        <v>387</v>
      </c>
      <c r="G413" t="s">
        <v>784</v>
      </c>
      <c r="H413">
        <v>0</v>
      </c>
      <c r="I413">
        <v>3</v>
      </c>
      <c r="J413">
        <v>5</v>
      </c>
      <c r="K413">
        <v>4</v>
      </c>
      <c r="M413" t="str">
        <f t="shared" si="6"/>
        <v>7.13 Continental_A2_150_600</v>
      </c>
    </row>
    <row r="414" spans="1:13" x14ac:dyDescent="0.25">
      <c r="A414">
        <v>7</v>
      </c>
      <c r="B414" t="s">
        <v>343</v>
      </c>
      <c r="C414" t="s">
        <v>389</v>
      </c>
      <c r="D414">
        <v>14</v>
      </c>
      <c r="E414" t="s">
        <v>765</v>
      </c>
      <c r="F414" t="s">
        <v>387</v>
      </c>
      <c r="G414" t="s">
        <v>784</v>
      </c>
      <c r="H414">
        <v>0</v>
      </c>
      <c r="I414">
        <v>3</v>
      </c>
      <c r="J414">
        <v>5</v>
      </c>
      <c r="K414">
        <v>5</v>
      </c>
      <c r="M414" t="str">
        <f t="shared" si="6"/>
        <v>7.14 Continental_A2_600</v>
      </c>
    </row>
    <row r="415" spans="1:13" x14ac:dyDescent="0.25">
      <c r="A415">
        <v>7</v>
      </c>
      <c r="B415" t="s">
        <v>343</v>
      </c>
      <c r="C415" t="s">
        <v>352</v>
      </c>
      <c r="D415">
        <v>16</v>
      </c>
      <c r="E415" t="s">
        <v>765</v>
      </c>
      <c r="F415" t="s">
        <v>387</v>
      </c>
      <c r="G415" t="s">
        <v>784</v>
      </c>
      <c r="H415">
        <v>0</v>
      </c>
      <c r="I415">
        <v>3</v>
      </c>
      <c r="J415">
        <v>5</v>
      </c>
      <c r="K415">
        <v>4</v>
      </c>
      <c r="M415" t="str">
        <f t="shared" si="6"/>
        <v>7.16 Continental_A3_0_50</v>
      </c>
    </row>
    <row r="416" spans="1:13" x14ac:dyDescent="0.25">
      <c r="A416">
        <v>7</v>
      </c>
      <c r="B416" t="s">
        <v>343</v>
      </c>
      <c r="C416" t="s">
        <v>353</v>
      </c>
      <c r="D416">
        <v>17</v>
      </c>
      <c r="E416" t="s">
        <v>765</v>
      </c>
      <c r="F416" t="s">
        <v>387</v>
      </c>
      <c r="G416" t="s">
        <v>784</v>
      </c>
      <c r="H416">
        <v>0</v>
      </c>
      <c r="I416">
        <v>3</v>
      </c>
      <c r="J416">
        <v>5</v>
      </c>
      <c r="K416">
        <v>4</v>
      </c>
      <c r="M416" t="str">
        <f t="shared" si="6"/>
        <v>7.17 Continental_A3_50_150</v>
      </c>
    </row>
    <row r="417" spans="1:13" x14ac:dyDescent="0.25">
      <c r="A417">
        <v>7</v>
      </c>
      <c r="B417" t="s">
        <v>343</v>
      </c>
      <c r="C417" t="s">
        <v>354</v>
      </c>
      <c r="D417">
        <v>18</v>
      </c>
      <c r="E417" t="s">
        <v>765</v>
      </c>
      <c r="F417" t="s">
        <v>387</v>
      </c>
      <c r="G417" t="s">
        <v>784</v>
      </c>
      <c r="H417">
        <v>0</v>
      </c>
      <c r="I417">
        <v>3</v>
      </c>
      <c r="J417">
        <v>5</v>
      </c>
      <c r="K417">
        <v>4</v>
      </c>
      <c r="M417" t="str">
        <f t="shared" si="6"/>
        <v>7.18 Continental_A3_150_600</v>
      </c>
    </row>
    <row r="418" spans="1:13" x14ac:dyDescent="0.25">
      <c r="A418">
        <v>7</v>
      </c>
      <c r="B418" t="s">
        <v>343</v>
      </c>
      <c r="C418" t="s">
        <v>355</v>
      </c>
      <c r="D418">
        <v>19</v>
      </c>
      <c r="E418" t="s">
        <v>765</v>
      </c>
      <c r="F418" t="s">
        <v>387</v>
      </c>
      <c r="G418" t="s">
        <v>784</v>
      </c>
      <c r="H418">
        <v>0</v>
      </c>
      <c r="I418">
        <v>3</v>
      </c>
      <c r="J418">
        <v>5</v>
      </c>
      <c r="K418">
        <v>4</v>
      </c>
      <c r="M418" t="str">
        <f t="shared" si="6"/>
        <v>7.19 Continental_A3_600</v>
      </c>
    </row>
    <row r="419" spans="1:13" x14ac:dyDescent="0.25">
      <c r="A419">
        <v>7</v>
      </c>
      <c r="B419" t="s">
        <v>343</v>
      </c>
      <c r="C419" t="s">
        <v>356</v>
      </c>
      <c r="D419">
        <v>22</v>
      </c>
      <c r="E419" t="s">
        <v>765</v>
      </c>
      <c r="F419" t="s">
        <v>387</v>
      </c>
      <c r="G419" t="s">
        <v>784</v>
      </c>
      <c r="H419">
        <v>0</v>
      </c>
      <c r="I419">
        <v>3</v>
      </c>
      <c r="J419">
        <v>5</v>
      </c>
      <c r="K419">
        <v>4</v>
      </c>
      <c r="M419" t="str">
        <f t="shared" si="6"/>
        <v>7.22 Continental_B1_0_50</v>
      </c>
    </row>
    <row r="420" spans="1:13" x14ac:dyDescent="0.25">
      <c r="A420">
        <v>7</v>
      </c>
      <c r="B420" t="s">
        <v>343</v>
      </c>
      <c r="C420" t="s">
        <v>357</v>
      </c>
      <c r="D420">
        <v>23</v>
      </c>
      <c r="E420" t="s">
        <v>765</v>
      </c>
      <c r="F420" t="s">
        <v>387</v>
      </c>
      <c r="G420" t="s">
        <v>784</v>
      </c>
      <c r="H420">
        <v>0</v>
      </c>
      <c r="I420">
        <v>3</v>
      </c>
      <c r="J420">
        <v>5</v>
      </c>
      <c r="K420">
        <v>4</v>
      </c>
      <c r="M420" t="str">
        <f t="shared" si="6"/>
        <v>7.23 Continental_B1_50_150</v>
      </c>
    </row>
    <row r="421" spans="1:13" x14ac:dyDescent="0.25">
      <c r="A421">
        <v>7</v>
      </c>
      <c r="B421" t="s">
        <v>343</v>
      </c>
      <c r="C421" t="s">
        <v>358</v>
      </c>
      <c r="D421">
        <v>24</v>
      </c>
      <c r="E421" t="s">
        <v>765</v>
      </c>
      <c r="F421" t="s">
        <v>387</v>
      </c>
      <c r="G421" t="s">
        <v>784</v>
      </c>
      <c r="H421">
        <v>0</v>
      </c>
      <c r="I421">
        <v>3</v>
      </c>
      <c r="J421">
        <v>5</v>
      </c>
      <c r="K421">
        <v>4</v>
      </c>
      <c r="M421" t="str">
        <f t="shared" si="6"/>
        <v>7.24 Continental_B1_150_600</v>
      </c>
    </row>
    <row r="422" spans="1:13" x14ac:dyDescent="0.25">
      <c r="A422">
        <v>7</v>
      </c>
      <c r="B422" t="s">
        <v>343</v>
      </c>
      <c r="C422" t="s">
        <v>359</v>
      </c>
      <c r="D422">
        <v>25</v>
      </c>
      <c r="E422" t="s">
        <v>765</v>
      </c>
      <c r="F422" t="s">
        <v>387</v>
      </c>
      <c r="G422" t="s">
        <v>784</v>
      </c>
      <c r="H422">
        <v>0</v>
      </c>
      <c r="I422">
        <v>3</v>
      </c>
      <c r="J422">
        <v>5</v>
      </c>
      <c r="K422">
        <v>3</v>
      </c>
      <c r="M422" t="str">
        <f t="shared" si="6"/>
        <v>7.25 Continental_B1_600</v>
      </c>
    </row>
    <row r="423" spans="1:13" x14ac:dyDescent="0.25">
      <c r="A423">
        <v>7</v>
      </c>
      <c r="B423" t="s">
        <v>343</v>
      </c>
      <c r="C423" t="s">
        <v>360</v>
      </c>
      <c r="D423">
        <v>27</v>
      </c>
      <c r="E423" t="s">
        <v>765</v>
      </c>
      <c r="F423" t="s">
        <v>387</v>
      </c>
      <c r="G423" t="s">
        <v>784</v>
      </c>
      <c r="H423">
        <v>0</v>
      </c>
      <c r="I423">
        <v>3</v>
      </c>
      <c r="J423">
        <v>5</v>
      </c>
      <c r="K423">
        <v>4</v>
      </c>
      <c r="M423" t="str">
        <f t="shared" si="6"/>
        <v>7.27 Continental_B2_0_50</v>
      </c>
    </row>
    <row r="424" spans="1:13" x14ac:dyDescent="0.25">
      <c r="A424">
        <v>7</v>
      </c>
      <c r="B424" t="s">
        <v>343</v>
      </c>
      <c r="C424" t="s">
        <v>361</v>
      </c>
      <c r="D424">
        <v>28</v>
      </c>
      <c r="E424" t="s">
        <v>765</v>
      </c>
      <c r="F424" t="s">
        <v>387</v>
      </c>
      <c r="G424" t="s">
        <v>784</v>
      </c>
      <c r="H424">
        <v>0</v>
      </c>
      <c r="I424">
        <v>3</v>
      </c>
      <c r="J424">
        <v>5</v>
      </c>
      <c r="K424">
        <v>3</v>
      </c>
      <c r="M424" t="str">
        <f t="shared" si="6"/>
        <v>7.28 Continental_B2_50_150</v>
      </c>
    </row>
    <row r="425" spans="1:13" x14ac:dyDescent="0.25">
      <c r="A425">
        <v>7</v>
      </c>
      <c r="B425" t="s">
        <v>343</v>
      </c>
      <c r="C425" t="s">
        <v>362</v>
      </c>
      <c r="D425">
        <v>29</v>
      </c>
      <c r="E425" t="s">
        <v>765</v>
      </c>
      <c r="F425" t="s">
        <v>387</v>
      </c>
      <c r="G425" t="s">
        <v>784</v>
      </c>
      <c r="H425">
        <v>0</v>
      </c>
      <c r="I425">
        <v>3</v>
      </c>
      <c r="J425">
        <v>5</v>
      </c>
      <c r="K425">
        <v>4</v>
      </c>
      <c r="M425" t="str">
        <f t="shared" si="6"/>
        <v>7.29 Continental_B2_150_600</v>
      </c>
    </row>
    <row r="426" spans="1:13" x14ac:dyDescent="0.25">
      <c r="A426">
        <v>7</v>
      </c>
      <c r="B426" t="s">
        <v>343</v>
      </c>
      <c r="C426" t="s">
        <v>364</v>
      </c>
      <c r="D426">
        <v>32</v>
      </c>
      <c r="E426" t="s">
        <v>765</v>
      </c>
      <c r="F426" t="s">
        <v>387</v>
      </c>
      <c r="G426" t="s">
        <v>784</v>
      </c>
      <c r="H426">
        <v>0</v>
      </c>
      <c r="I426">
        <v>3</v>
      </c>
      <c r="J426">
        <v>5</v>
      </c>
      <c r="K426">
        <v>3</v>
      </c>
      <c r="M426" t="str">
        <f t="shared" si="6"/>
        <v>7.32 Continental_B3_0_50</v>
      </c>
    </row>
    <row r="427" spans="1:13" x14ac:dyDescent="0.25">
      <c r="A427">
        <v>7</v>
      </c>
      <c r="B427" t="s">
        <v>343</v>
      </c>
      <c r="C427" t="s">
        <v>365</v>
      </c>
      <c r="D427">
        <v>33</v>
      </c>
      <c r="E427" t="s">
        <v>765</v>
      </c>
      <c r="F427" t="s">
        <v>387</v>
      </c>
      <c r="G427" t="s">
        <v>784</v>
      </c>
      <c r="H427">
        <v>0</v>
      </c>
      <c r="I427">
        <v>3</v>
      </c>
      <c r="J427">
        <v>5</v>
      </c>
      <c r="K427">
        <v>3</v>
      </c>
      <c r="M427" t="str">
        <f t="shared" si="6"/>
        <v>7.33 Continental_B3_50_150</v>
      </c>
    </row>
    <row r="428" spans="1:13" x14ac:dyDescent="0.25">
      <c r="A428">
        <v>7</v>
      </c>
      <c r="B428" t="s">
        <v>343</v>
      </c>
      <c r="C428" t="s">
        <v>366</v>
      </c>
      <c r="D428">
        <v>34</v>
      </c>
      <c r="E428" t="s">
        <v>765</v>
      </c>
      <c r="F428" t="s">
        <v>387</v>
      </c>
      <c r="G428" t="s">
        <v>784</v>
      </c>
      <c r="H428">
        <v>0</v>
      </c>
      <c r="I428">
        <v>3</v>
      </c>
      <c r="J428">
        <v>5</v>
      </c>
      <c r="K428">
        <v>3</v>
      </c>
      <c r="M428" t="str">
        <f t="shared" si="6"/>
        <v>7.34 Continental_B3_150_600</v>
      </c>
    </row>
    <row r="429" spans="1:13" x14ac:dyDescent="0.25">
      <c r="A429">
        <v>7</v>
      </c>
      <c r="B429" t="s">
        <v>343</v>
      </c>
      <c r="C429" t="s">
        <v>367</v>
      </c>
      <c r="D429">
        <v>35</v>
      </c>
      <c r="E429" t="s">
        <v>765</v>
      </c>
      <c r="F429" t="s">
        <v>387</v>
      </c>
      <c r="G429" t="s">
        <v>784</v>
      </c>
      <c r="H429">
        <v>0</v>
      </c>
      <c r="I429">
        <v>3</v>
      </c>
      <c r="J429">
        <v>5</v>
      </c>
      <c r="K429">
        <v>4</v>
      </c>
      <c r="M429" t="str">
        <f t="shared" si="6"/>
        <v>7.35 Continental_B3_600</v>
      </c>
    </row>
    <row r="430" spans="1:13" x14ac:dyDescent="0.25">
      <c r="A430">
        <v>7</v>
      </c>
      <c r="B430" t="s">
        <v>343</v>
      </c>
      <c r="C430" t="s">
        <v>368</v>
      </c>
      <c r="D430">
        <v>37</v>
      </c>
      <c r="E430" t="s">
        <v>765</v>
      </c>
      <c r="F430" t="s">
        <v>387</v>
      </c>
      <c r="G430" t="s">
        <v>784</v>
      </c>
      <c r="H430">
        <v>0</v>
      </c>
      <c r="I430">
        <v>3</v>
      </c>
      <c r="J430">
        <v>5</v>
      </c>
      <c r="K430">
        <v>3</v>
      </c>
      <c r="M430" t="str">
        <f t="shared" si="6"/>
        <v>7.37 Continental_B4_0_50</v>
      </c>
    </row>
    <row r="431" spans="1:13" x14ac:dyDescent="0.25">
      <c r="A431">
        <v>7</v>
      </c>
      <c r="B431" t="s">
        <v>343</v>
      </c>
      <c r="C431" t="s">
        <v>369</v>
      </c>
      <c r="D431">
        <v>38</v>
      </c>
      <c r="E431" t="s">
        <v>765</v>
      </c>
      <c r="F431" t="s">
        <v>387</v>
      </c>
      <c r="G431" t="s">
        <v>784</v>
      </c>
      <c r="H431">
        <v>0</v>
      </c>
      <c r="I431">
        <v>3</v>
      </c>
      <c r="J431">
        <v>5</v>
      </c>
      <c r="K431">
        <v>3</v>
      </c>
      <c r="M431" t="str">
        <f t="shared" si="6"/>
        <v>7.38 Continental_B4_50_150</v>
      </c>
    </row>
    <row r="432" spans="1:13" x14ac:dyDescent="0.25">
      <c r="A432">
        <v>7</v>
      </c>
      <c r="B432" t="s">
        <v>343</v>
      </c>
      <c r="C432" t="s">
        <v>370</v>
      </c>
      <c r="D432">
        <v>39</v>
      </c>
      <c r="E432" t="s">
        <v>765</v>
      </c>
      <c r="F432" t="s">
        <v>387</v>
      </c>
      <c r="G432" t="s">
        <v>784</v>
      </c>
      <c r="H432">
        <v>0</v>
      </c>
      <c r="I432">
        <v>3</v>
      </c>
      <c r="J432">
        <v>5</v>
      </c>
      <c r="K432">
        <v>2</v>
      </c>
      <c r="M432" t="str">
        <f t="shared" si="6"/>
        <v>7.39 Continental_B4_150_600</v>
      </c>
    </row>
    <row r="433" spans="1:13" x14ac:dyDescent="0.25">
      <c r="A433">
        <v>7</v>
      </c>
      <c r="B433" t="s">
        <v>343</v>
      </c>
      <c r="C433" t="s">
        <v>371</v>
      </c>
      <c r="D433">
        <v>40</v>
      </c>
      <c r="E433" t="s">
        <v>765</v>
      </c>
      <c r="F433" t="s">
        <v>387</v>
      </c>
      <c r="G433" t="s">
        <v>784</v>
      </c>
      <c r="H433">
        <v>0</v>
      </c>
      <c r="I433">
        <v>3</v>
      </c>
      <c r="J433">
        <v>5</v>
      </c>
      <c r="K433">
        <v>4</v>
      </c>
      <c r="M433" t="str">
        <f t="shared" si="6"/>
        <v>7.40 Continental_B4_600</v>
      </c>
    </row>
    <row r="434" spans="1:13" x14ac:dyDescent="0.25">
      <c r="A434">
        <v>7</v>
      </c>
      <c r="B434" t="s">
        <v>343</v>
      </c>
      <c r="C434" t="s">
        <v>372</v>
      </c>
      <c r="D434">
        <v>42</v>
      </c>
      <c r="E434" t="s">
        <v>765</v>
      </c>
      <c r="F434" t="s">
        <v>387</v>
      </c>
      <c r="G434" t="s">
        <v>784</v>
      </c>
      <c r="H434">
        <v>0</v>
      </c>
      <c r="I434">
        <v>3</v>
      </c>
      <c r="J434">
        <v>5</v>
      </c>
      <c r="K434">
        <v>4</v>
      </c>
      <c r="M434" t="str">
        <f t="shared" si="6"/>
        <v>7.42 Continental_B5_0_50</v>
      </c>
    </row>
    <row r="435" spans="1:13" x14ac:dyDescent="0.25">
      <c r="A435">
        <v>7</v>
      </c>
      <c r="B435" t="s">
        <v>343</v>
      </c>
      <c r="C435" t="s">
        <v>373</v>
      </c>
      <c r="D435">
        <v>43</v>
      </c>
      <c r="E435" t="s">
        <v>765</v>
      </c>
      <c r="F435" t="s">
        <v>387</v>
      </c>
      <c r="G435" t="s">
        <v>784</v>
      </c>
      <c r="H435">
        <v>0</v>
      </c>
      <c r="I435">
        <v>3</v>
      </c>
      <c r="J435">
        <v>5</v>
      </c>
      <c r="K435">
        <v>4</v>
      </c>
      <c r="M435" t="str">
        <f t="shared" si="6"/>
        <v>7.43 Continental_B5_50_150</v>
      </c>
    </row>
    <row r="436" spans="1:13" x14ac:dyDescent="0.25">
      <c r="A436">
        <v>7</v>
      </c>
      <c r="B436" t="s">
        <v>343</v>
      </c>
      <c r="C436" t="s">
        <v>376</v>
      </c>
      <c r="D436">
        <v>48</v>
      </c>
      <c r="E436" t="s">
        <v>765</v>
      </c>
      <c r="F436" t="s">
        <v>387</v>
      </c>
      <c r="G436" t="s">
        <v>784</v>
      </c>
      <c r="H436">
        <v>0</v>
      </c>
      <c r="I436">
        <v>3</v>
      </c>
      <c r="J436">
        <v>5</v>
      </c>
      <c r="K436">
        <v>4</v>
      </c>
      <c r="M436" t="str">
        <f t="shared" si="6"/>
        <v>7.48 Continental_C1_0_50</v>
      </c>
    </row>
    <row r="437" spans="1:13" x14ac:dyDescent="0.25">
      <c r="A437">
        <v>7</v>
      </c>
      <c r="B437" t="s">
        <v>343</v>
      </c>
      <c r="C437" t="s">
        <v>377</v>
      </c>
      <c r="D437">
        <v>49</v>
      </c>
      <c r="E437" t="s">
        <v>765</v>
      </c>
      <c r="F437" t="s">
        <v>387</v>
      </c>
      <c r="G437" t="s">
        <v>784</v>
      </c>
      <c r="H437">
        <v>0</v>
      </c>
      <c r="I437">
        <v>3</v>
      </c>
      <c r="J437">
        <v>5</v>
      </c>
      <c r="K437">
        <v>4</v>
      </c>
      <c r="M437" t="str">
        <f t="shared" si="6"/>
        <v>7.49 Continental_C1_50_150</v>
      </c>
    </row>
    <row r="438" spans="1:13" x14ac:dyDescent="0.25">
      <c r="A438">
        <v>7</v>
      </c>
      <c r="B438" t="s">
        <v>343</v>
      </c>
      <c r="C438" t="s">
        <v>378</v>
      </c>
      <c r="D438">
        <v>50</v>
      </c>
      <c r="E438" t="s">
        <v>765</v>
      </c>
      <c r="F438" t="s">
        <v>387</v>
      </c>
      <c r="G438" t="s">
        <v>784</v>
      </c>
      <c r="H438">
        <v>0</v>
      </c>
      <c r="I438">
        <v>3</v>
      </c>
      <c r="J438">
        <v>5</v>
      </c>
      <c r="K438">
        <v>2</v>
      </c>
      <c r="M438" t="str">
        <f t="shared" si="6"/>
        <v>7.50 Continental_C1_150_600</v>
      </c>
    </row>
    <row r="439" spans="1:13" x14ac:dyDescent="0.25">
      <c r="A439">
        <v>7</v>
      </c>
      <c r="B439" t="s">
        <v>343</v>
      </c>
      <c r="C439" t="s">
        <v>379</v>
      </c>
      <c r="D439">
        <v>51</v>
      </c>
      <c r="E439" t="s">
        <v>765</v>
      </c>
      <c r="F439" t="s">
        <v>387</v>
      </c>
      <c r="G439" t="s">
        <v>784</v>
      </c>
      <c r="H439">
        <v>0</v>
      </c>
      <c r="I439">
        <v>3</v>
      </c>
      <c r="J439">
        <v>5</v>
      </c>
      <c r="K439">
        <v>4</v>
      </c>
      <c r="M439" t="str">
        <f t="shared" si="6"/>
        <v>7.51 Continental_C1_600</v>
      </c>
    </row>
    <row r="440" spans="1:13" x14ac:dyDescent="0.25">
      <c r="A440">
        <v>7</v>
      </c>
      <c r="B440" t="s">
        <v>343</v>
      </c>
      <c r="C440" t="s">
        <v>380</v>
      </c>
      <c r="D440">
        <v>53</v>
      </c>
      <c r="E440" t="s">
        <v>765</v>
      </c>
      <c r="F440" t="s">
        <v>387</v>
      </c>
      <c r="G440" t="s">
        <v>784</v>
      </c>
      <c r="H440">
        <v>0</v>
      </c>
      <c r="I440">
        <v>3</v>
      </c>
      <c r="J440">
        <v>5</v>
      </c>
      <c r="K440">
        <v>3</v>
      </c>
      <c r="M440" t="str">
        <f t="shared" si="6"/>
        <v>7.53 Continental_C2_0_50</v>
      </c>
    </row>
    <row r="441" spans="1:13" x14ac:dyDescent="0.25">
      <c r="A441">
        <v>7</v>
      </c>
      <c r="B441" t="s">
        <v>343</v>
      </c>
      <c r="C441" t="s">
        <v>381</v>
      </c>
      <c r="D441">
        <v>54</v>
      </c>
      <c r="E441" t="s">
        <v>765</v>
      </c>
      <c r="F441" t="s">
        <v>387</v>
      </c>
      <c r="G441" t="s">
        <v>784</v>
      </c>
      <c r="H441">
        <v>0</v>
      </c>
      <c r="I441">
        <v>3</v>
      </c>
      <c r="J441">
        <v>5</v>
      </c>
      <c r="K441">
        <v>4</v>
      </c>
      <c r="M441" t="str">
        <f t="shared" si="6"/>
        <v>7.54 Continental_C2_50_150</v>
      </c>
    </row>
    <row r="442" spans="1:13" x14ac:dyDescent="0.25">
      <c r="A442">
        <v>7</v>
      </c>
      <c r="B442" t="s">
        <v>343</v>
      </c>
      <c r="C442" t="s">
        <v>382</v>
      </c>
      <c r="D442">
        <v>55</v>
      </c>
      <c r="E442" t="s">
        <v>765</v>
      </c>
      <c r="F442" t="s">
        <v>387</v>
      </c>
      <c r="G442" t="s">
        <v>784</v>
      </c>
      <c r="H442">
        <v>0</v>
      </c>
      <c r="I442">
        <v>3</v>
      </c>
      <c r="J442">
        <v>5</v>
      </c>
      <c r="K442">
        <v>2</v>
      </c>
      <c r="M442" t="str">
        <f t="shared" si="6"/>
        <v>7.55 Continental_C2_150_600</v>
      </c>
    </row>
    <row r="443" spans="1:13" x14ac:dyDescent="0.25">
      <c r="A443">
        <v>7</v>
      </c>
      <c r="B443" t="s">
        <v>343</v>
      </c>
      <c r="C443" t="s">
        <v>383</v>
      </c>
      <c r="D443">
        <v>56</v>
      </c>
      <c r="E443" t="s">
        <v>765</v>
      </c>
      <c r="F443" t="s">
        <v>387</v>
      </c>
      <c r="G443" t="s">
        <v>784</v>
      </c>
      <c r="H443">
        <v>0</v>
      </c>
      <c r="I443">
        <v>3</v>
      </c>
      <c r="J443">
        <v>5</v>
      </c>
      <c r="K443">
        <v>4</v>
      </c>
      <c r="M443" t="str">
        <f t="shared" si="6"/>
        <v>7.56 Continental_C2_600</v>
      </c>
    </row>
    <row r="444" spans="1:13" x14ac:dyDescent="0.25">
      <c r="A444">
        <v>7</v>
      </c>
      <c r="B444" t="s">
        <v>343</v>
      </c>
      <c r="C444" t="s">
        <v>384</v>
      </c>
      <c r="D444">
        <v>58</v>
      </c>
      <c r="E444" t="s">
        <v>765</v>
      </c>
      <c r="F444" t="s">
        <v>387</v>
      </c>
      <c r="G444" t="s">
        <v>784</v>
      </c>
      <c r="H444">
        <v>0</v>
      </c>
      <c r="I444">
        <v>3</v>
      </c>
      <c r="J444">
        <v>5</v>
      </c>
      <c r="K444">
        <v>5</v>
      </c>
      <c r="M444" t="str">
        <f t="shared" si="6"/>
        <v>7.58 Continental_C3_0_50</v>
      </c>
    </row>
    <row r="445" spans="1:13" x14ac:dyDescent="0.25">
      <c r="A445">
        <v>7</v>
      </c>
      <c r="B445" t="s">
        <v>343</v>
      </c>
      <c r="C445" t="s">
        <v>385</v>
      </c>
      <c r="D445">
        <v>59</v>
      </c>
      <c r="E445" t="s">
        <v>765</v>
      </c>
      <c r="F445" t="s">
        <v>387</v>
      </c>
      <c r="G445" t="s">
        <v>784</v>
      </c>
      <c r="H445">
        <v>0</v>
      </c>
      <c r="I445">
        <v>3</v>
      </c>
      <c r="J445">
        <v>5</v>
      </c>
      <c r="K445">
        <v>4</v>
      </c>
      <c r="M445" t="str">
        <f t="shared" si="6"/>
        <v>7.59 Continental_C3_50_150</v>
      </c>
    </row>
    <row r="446" spans="1:13" x14ac:dyDescent="0.25">
      <c r="A446">
        <v>7</v>
      </c>
      <c r="B446" t="s">
        <v>343</v>
      </c>
      <c r="C446" t="s">
        <v>386</v>
      </c>
      <c r="D446">
        <v>60</v>
      </c>
      <c r="E446" t="s">
        <v>765</v>
      </c>
      <c r="F446" t="s">
        <v>387</v>
      </c>
      <c r="G446" t="s">
        <v>784</v>
      </c>
      <c r="H446">
        <v>0</v>
      </c>
      <c r="I446">
        <v>3</v>
      </c>
      <c r="J446">
        <v>5</v>
      </c>
      <c r="K446">
        <v>4</v>
      </c>
      <c r="M446" t="str">
        <f t="shared" si="6"/>
        <v>7.60 Continental_C3_150_600</v>
      </c>
    </row>
    <row r="447" spans="1:13" x14ac:dyDescent="0.25">
      <c r="A447">
        <v>7</v>
      </c>
      <c r="B447" t="s">
        <v>343</v>
      </c>
      <c r="C447" t="s">
        <v>390</v>
      </c>
      <c r="D447">
        <v>61</v>
      </c>
      <c r="E447" t="s">
        <v>765</v>
      </c>
      <c r="F447" t="s">
        <v>387</v>
      </c>
      <c r="G447" t="s">
        <v>784</v>
      </c>
      <c r="H447">
        <v>0</v>
      </c>
      <c r="I447">
        <v>3</v>
      </c>
      <c r="J447">
        <v>5</v>
      </c>
      <c r="K447">
        <v>5</v>
      </c>
      <c r="M447" t="str">
        <f t="shared" si="6"/>
        <v>7.61 Continental_C3_600</v>
      </c>
    </row>
    <row r="448" spans="1:13" x14ac:dyDescent="0.25">
      <c r="A448">
        <v>7</v>
      </c>
      <c r="B448" t="s">
        <v>343</v>
      </c>
      <c r="C448" t="s">
        <v>390</v>
      </c>
      <c r="D448">
        <v>61</v>
      </c>
      <c r="E448" t="s">
        <v>765</v>
      </c>
      <c r="F448" t="s">
        <v>387</v>
      </c>
      <c r="G448" t="s">
        <v>784</v>
      </c>
      <c r="H448">
        <v>0</v>
      </c>
      <c r="I448">
        <v>3</v>
      </c>
      <c r="J448">
        <v>5</v>
      </c>
      <c r="K448">
        <v>5</v>
      </c>
      <c r="M448" t="str">
        <f t="shared" si="6"/>
        <v>7.61 Continental_C3_600</v>
      </c>
    </row>
    <row r="449" spans="1:13" x14ac:dyDescent="0.25">
      <c r="A449">
        <v>7</v>
      </c>
      <c r="B449" t="s">
        <v>343</v>
      </c>
      <c r="C449" t="s">
        <v>344</v>
      </c>
      <c r="D449">
        <v>6</v>
      </c>
      <c r="E449" t="s">
        <v>768</v>
      </c>
      <c r="F449" t="s">
        <v>391</v>
      </c>
      <c r="G449" t="s">
        <v>784</v>
      </c>
      <c r="H449">
        <v>0</v>
      </c>
      <c r="I449">
        <v>3</v>
      </c>
      <c r="J449">
        <v>5</v>
      </c>
      <c r="K449">
        <v>4</v>
      </c>
      <c r="M449" t="str">
        <f t="shared" si="6"/>
        <v>7.06 Continental_A1_0_50</v>
      </c>
    </row>
    <row r="450" spans="1:13" x14ac:dyDescent="0.25">
      <c r="A450">
        <v>7</v>
      </c>
      <c r="B450" t="s">
        <v>343</v>
      </c>
      <c r="C450" t="s">
        <v>350</v>
      </c>
      <c r="D450">
        <v>11</v>
      </c>
      <c r="E450" t="s">
        <v>768</v>
      </c>
      <c r="F450" t="s">
        <v>391</v>
      </c>
      <c r="G450" t="s">
        <v>784</v>
      </c>
      <c r="H450">
        <v>0</v>
      </c>
      <c r="I450">
        <v>3</v>
      </c>
      <c r="J450">
        <v>5</v>
      </c>
      <c r="K450">
        <v>4</v>
      </c>
      <c r="M450" t="str">
        <f t="shared" si="6"/>
        <v>7.11 Continental_A2_0_50</v>
      </c>
    </row>
    <row r="451" spans="1:13" x14ac:dyDescent="0.25">
      <c r="A451">
        <v>7</v>
      </c>
      <c r="B451" t="s">
        <v>343</v>
      </c>
      <c r="C451" t="s">
        <v>351</v>
      </c>
      <c r="D451">
        <v>12</v>
      </c>
      <c r="E451" t="s">
        <v>768</v>
      </c>
      <c r="F451" t="s">
        <v>391</v>
      </c>
      <c r="G451" t="s">
        <v>784</v>
      </c>
      <c r="H451">
        <v>0</v>
      </c>
      <c r="I451">
        <v>3</v>
      </c>
      <c r="J451">
        <v>5</v>
      </c>
      <c r="K451">
        <v>4</v>
      </c>
      <c r="M451" t="str">
        <f t="shared" ref="M451:M514" si="7">A451&amp;"."&amp;RIGHT("0"&amp;D451,2)&amp;" "&amp;C451</f>
        <v>7.12 Continental_A2_50_150</v>
      </c>
    </row>
    <row r="452" spans="1:13" x14ac:dyDescent="0.25">
      <c r="A452">
        <v>7</v>
      </c>
      <c r="B452" t="s">
        <v>343</v>
      </c>
      <c r="C452" t="s">
        <v>388</v>
      </c>
      <c r="D452">
        <v>13</v>
      </c>
      <c r="E452" t="s">
        <v>768</v>
      </c>
      <c r="F452" t="s">
        <v>391</v>
      </c>
      <c r="G452" t="s">
        <v>784</v>
      </c>
      <c r="H452">
        <v>0</v>
      </c>
      <c r="I452">
        <v>3</v>
      </c>
      <c r="J452">
        <v>5</v>
      </c>
      <c r="K452">
        <v>3</v>
      </c>
      <c r="M452" t="str">
        <f t="shared" si="7"/>
        <v>7.13 Continental_A2_150_600</v>
      </c>
    </row>
    <row r="453" spans="1:13" x14ac:dyDescent="0.25">
      <c r="A453">
        <v>7</v>
      </c>
      <c r="B453" t="s">
        <v>343</v>
      </c>
      <c r="C453" t="s">
        <v>352</v>
      </c>
      <c r="D453">
        <v>16</v>
      </c>
      <c r="E453" t="s">
        <v>768</v>
      </c>
      <c r="F453" t="s">
        <v>391</v>
      </c>
      <c r="G453" t="s">
        <v>784</v>
      </c>
      <c r="H453">
        <v>0</v>
      </c>
      <c r="I453">
        <v>3</v>
      </c>
      <c r="J453">
        <v>5</v>
      </c>
      <c r="K453">
        <v>4</v>
      </c>
      <c r="M453" t="str">
        <f t="shared" si="7"/>
        <v>7.16 Continental_A3_0_50</v>
      </c>
    </row>
    <row r="454" spans="1:13" x14ac:dyDescent="0.25">
      <c r="A454">
        <v>7</v>
      </c>
      <c r="B454" t="s">
        <v>343</v>
      </c>
      <c r="C454" t="s">
        <v>353</v>
      </c>
      <c r="D454">
        <v>17</v>
      </c>
      <c r="E454" t="s">
        <v>768</v>
      </c>
      <c r="F454" t="s">
        <v>391</v>
      </c>
      <c r="G454" t="s">
        <v>784</v>
      </c>
      <c r="H454">
        <v>0</v>
      </c>
      <c r="I454">
        <v>3</v>
      </c>
      <c r="J454">
        <v>5</v>
      </c>
      <c r="K454">
        <v>4</v>
      </c>
      <c r="M454" t="str">
        <f t="shared" si="7"/>
        <v>7.17 Continental_A3_50_150</v>
      </c>
    </row>
    <row r="455" spans="1:13" x14ac:dyDescent="0.25">
      <c r="A455">
        <v>7</v>
      </c>
      <c r="B455" t="s">
        <v>343</v>
      </c>
      <c r="C455" t="s">
        <v>355</v>
      </c>
      <c r="D455">
        <v>19</v>
      </c>
      <c r="E455" t="s">
        <v>768</v>
      </c>
      <c r="F455" t="s">
        <v>391</v>
      </c>
      <c r="G455" t="s">
        <v>784</v>
      </c>
      <c r="H455">
        <v>0</v>
      </c>
      <c r="I455">
        <v>3</v>
      </c>
      <c r="J455">
        <v>5</v>
      </c>
      <c r="K455">
        <v>4</v>
      </c>
      <c r="M455" t="str">
        <f t="shared" si="7"/>
        <v>7.19 Continental_A3_600</v>
      </c>
    </row>
    <row r="456" spans="1:13" x14ac:dyDescent="0.25">
      <c r="A456">
        <v>7</v>
      </c>
      <c r="B456" t="s">
        <v>343</v>
      </c>
      <c r="C456" t="s">
        <v>356</v>
      </c>
      <c r="D456">
        <v>22</v>
      </c>
      <c r="E456" t="s">
        <v>768</v>
      </c>
      <c r="F456" t="s">
        <v>391</v>
      </c>
      <c r="G456" t="s">
        <v>784</v>
      </c>
      <c r="H456">
        <v>0</v>
      </c>
      <c r="I456">
        <v>3</v>
      </c>
      <c r="J456">
        <v>5</v>
      </c>
      <c r="K456">
        <v>4</v>
      </c>
      <c r="M456" t="str">
        <f t="shared" si="7"/>
        <v>7.22 Continental_B1_0_50</v>
      </c>
    </row>
    <row r="457" spans="1:13" x14ac:dyDescent="0.25">
      <c r="A457">
        <v>7</v>
      </c>
      <c r="B457" t="s">
        <v>343</v>
      </c>
      <c r="C457" t="s">
        <v>357</v>
      </c>
      <c r="D457">
        <v>23</v>
      </c>
      <c r="E457" t="s">
        <v>768</v>
      </c>
      <c r="F457" t="s">
        <v>391</v>
      </c>
      <c r="G457" t="s">
        <v>784</v>
      </c>
      <c r="H457">
        <v>0</v>
      </c>
      <c r="I457">
        <v>3</v>
      </c>
      <c r="J457">
        <v>5</v>
      </c>
      <c r="K457">
        <v>4</v>
      </c>
      <c r="M457" t="str">
        <f t="shared" si="7"/>
        <v>7.23 Continental_B1_50_150</v>
      </c>
    </row>
    <row r="458" spans="1:13" x14ac:dyDescent="0.25">
      <c r="A458">
        <v>7</v>
      </c>
      <c r="B458" t="s">
        <v>343</v>
      </c>
      <c r="C458" t="s">
        <v>360</v>
      </c>
      <c r="D458">
        <v>27</v>
      </c>
      <c r="E458" t="s">
        <v>768</v>
      </c>
      <c r="F458" t="s">
        <v>391</v>
      </c>
      <c r="G458" t="s">
        <v>784</v>
      </c>
      <c r="H458">
        <v>0</v>
      </c>
      <c r="I458">
        <v>3</v>
      </c>
      <c r="J458">
        <v>5</v>
      </c>
      <c r="K458">
        <v>4</v>
      </c>
      <c r="M458" t="str">
        <f t="shared" si="7"/>
        <v>7.27 Continental_B2_0_50</v>
      </c>
    </row>
    <row r="459" spans="1:13" x14ac:dyDescent="0.25">
      <c r="A459">
        <v>7</v>
      </c>
      <c r="B459" t="s">
        <v>343</v>
      </c>
      <c r="C459" t="s">
        <v>361</v>
      </c>
      <c r="D459">
        <v>28</v>
      </c>
      <c r="E459" t="s">
        <v>768</v>
      </c>
      <c r="F459" t="s">
        <v>391</v>
      </c>
      <c r="G459" t="s">
        <v>784</v>
      </c>
      <c r="H459">
        <v>0</v>
      </c>
      <c r="I459">
        <v>3</v>
      </c>
      <c r="J459">
        <v>5</v>
      </c>
      <c r="K459">
        <v>4</v>
      </c>
      <c r="M459" t="str">
        <f t="shared" si="7"/>
        <v>7.28 Continental_B2_50_150</v>
      </c>
    </row>
    <row r="460" spans="1:13" x14ac:dyDescent="0.25">
      <c r="A460">
        <v>7</v>
      </c>
      <c r="B460" t="s">
        <v>343</v>
      </c>
      <c r="C460" t="s">
        <v>362</v>
      </c>
      <c r="D460">
        <v>29</v>
      </c>
      <c r="E460" t="s">
        <v>768</v>
      </c>
      <c r="F460" t="s">
        <v>391</v>
      </c>
      <c r="G460" t="s">
        <v>784</v>
      </c>
      <c r="H460">
        <v>0</v>
      </c>
      <c r="I460">
        <v>3</v>
      </c>
      <c r="J460">
        <v>5</v>
      </c>
      <c r="K460">
        <v>3</v>
      </c>
      <c r="M460" t="str">
        <f t="shared" si="7"/>
        <v>7.29 Continental_B2_150_600</v>
      </c>
    </row>
    <row r="461" spans="1:13" x14ac:dyDescent="0.25">
      <c r="A461">
        <v>7</v>
      </c>
      <c r="B461" t="s">
        <v>343</v>
      </c>
      <c r="C461" t="s">
        <v>364</v>
      </c>
      <c r="D461">
        <v>32</v>
      </c>
      <c r="E461" t="s">
        <v>768</v>
      </c>
      <c r="F461" t="s">
        <v>391</v>
      </c>
      <c r="G461" t="s">
        <v>784</v>
      </c>
      <c r="H461">
        <v>0</v>
      </c>
      <c r="I461">
        <v>3</v>
      </c>
      <c r="J461">
        <v>5</v>
      </c>
      <c r="K461">
        <v>4</v>
      </c>
      <c r="M461" t="str">
        <f t="shared" si="7"/>
        <v>7.32 Continental_B3_0_50</v>
      </c>
    </row>
    <row r="462" spans="1:13" x14ac:dyDescent="0.25">
      <c r="A462">
        <v>7</v>
      </c>
      <c r="B462" t="s">
        <v>343</v>
      </c>
      <c r="C462" t="s">
        <v>365</v>
      </c>
      <c r="D462">
        <v>33</v>
      </c>
      <c r="E462" t="s">
        <v>768</v>
      </c>
      <c r="F462" t="s">
        <v>391</v>
      </c>
      <c r="G462" t="s">
        <v>784</v>
      </c>
      <c r="H462">
        <v>0</v>
      </c>
      <c r="I462">
        <v>3</v>
      </c>
      <c r="J462">
        <v>5</v>
      </c>
      <c r="K462">
        <v>4</v>
      </c>
      <c r="M462" t="str">
        <f t="shared" si="7"/>
        <v>7.33 Continental_B3_50_150</v>
      </c>
    </row>
    <row r="463" spans="1:13" x14ac:dyDescent="0.25">
      <c r="A463">
        <v>7</v>
      </c>
      <c r="B463" t="s">
        <v>343</v>
      </c>
      <c r="C463" t="s">
        <v>366</v>
      </c>
      <c r="D463">
        <v>34</v>
      </c>
      <c r="E463" t="s">
        <v>768</v>
      </c>
      <c r="F463" t="s">
        <v>391</v>
      </c>
      <c r="G463" t="s">
        <v>784</v>
      </c>
      <c r="H463">
        <v>0</v>
      </c>
      <c r="I463">
        <v>3</v>
      </c>
      <c r="J463">
        <v>5</v>
      </c>
      <c r="K463">
        <v>3</v>
      </c>
      <c r="M463" t="str">
        <f t="shared" si="7"/>
        <v>7.34 Continental_B3_150_600</v>
      </c>
    </row>
    <row r="464" spans="1:13" x14ac:dyDescent="0.25">
      <c r="A464">
        <v>7</v>
      </c>
      <c r="B464" t="s">
        <v>343</v>
      </c>
      <c r="C464" t="s">
        <v>367</v>
      </c>
      <c r="D464">
        <v>35</v>
      </c>
      <c r="E464" t="s">
        <v>768</v>
      </c>
      <c r="F464" t="s">
        <v>391</v>
      </c>
      <c r="G464" t="s">
        <v>784</v>
      </c>
      <c r="H464">
        <v>0</v>
      </c>
      <c r="I464">
        <v>3</v>
      </c>
      <c r="J464">
        <v>5</v>
      </c>
      <c r="K464">
        <v>4</v>
      </c>
      <c r="M464" t="str">
        <f t="shared" si="7"/>
        <v>7.35 Continental_B3_600</v>
      </c>
    </row>
    <row r="465" spans="1:13" x14ac:dyDescent="0.25">
      <c r="A465">
        <v>7</v>
      </c>
      <c r="B465" t="s">
        <v>343</v>
      </c>
      <c r="C465" t="s">
        <v>368</v>
      </c>
      <c r="D465">
        <v>37</v>
      </c>
      <c r="E465" t="s">
        <v>768</v>
      </c>
      <c r="F465" t="s">
        <v>391</v>
      </c>
      <c r="G465" t="s">
        <v>784</v>
      </c>
      <c r="H465">
        <v>0</v>
      </c>
      <c r="I465">
        <v>3</v>
      </c>
      <c r="J465">
        <v>5</v>
      </c>
      <c r="K465">
        <v>4</v>
      </c>
      <c r="M465" t="str">
        <f t="shared" si="7"/>
        <v>7.37 Continental_B4_0_50</v>
      </c>
    </row>
    <row r="466" spans="1:13" x14ac:dyDescent="0.25">
      <c r="A466">
        <v>7</v>
      </c>
      <c r="B466" t="s">
        <v>343</v>
      </c>
      <c r="C466" t="s">
        <v>370</v>
      </c>
      <c r="D466">
        <v>39</v>
      </c>
      <c r="E466" t="s">
        <v>768</v>
      </c>
      <c r="F466" t="s">
        <v>391</v>
      </c>
      <c r="G466" t="s">
        <v>784</v>
      </c>
      <c r="H466">
        <v>0</v>
      </c>
      <c r="I466">
        <v>3</v>
      </c>
      <c r="J466">
        <v>5</v>
      </c>
      <c r="K466">
        <v>3</v>
      </c>
      <c r="M466" t="str">
        <f t="shared" si="7"/>
        <v>7.39 Continental_B4_150_600</v>
      </c>
    </row>
    <row r="467" spans="1:13" x14ac:dyDescent="0.25">
      <c r="A467">
        <v>7</v>
      </c>
      <c r="B467" t="s">
        <v>343</v>
      </c>
      <c r="C467" t="s">
        <v>371</v>
      </c>
      <c r="D467">
        <v>40</v>
      </c>
      <c r="E467" t="s">
        <v>768</v>
      </c>
      <c r="F467" t="s">
        <v>391</v>
      </c>
      <c r="G467" t="s">
        <v>784</v>
      </c>
      <c r="H467">
        <v>0</v>
      </c>
      <c r="I467">
        <v>3</v>
      </c>
      <c r="J467">
        <v>5</v>
      </c>
      <c r="K467">
        <v>4</v>
      </c>
      <c r="M467" t="str">
        <f t="shared" si="7"/>
        <v>7.40 Continental_B4_600</v>
      </c>
    </row>
    <row r="468" spans="1:13" x14ac:dyDescent="0.25">
      <c r="A468">
        <v>7</v>
      </c>
      <c r="B468" t="s">
        <v>343</v>
      </c>
      <c r="C468" t="s">
        <v>373</v>
      </c>
      <c r="D468">
        <v>43</v>
      </c>
      <c r="E468" t="s">
        <v>768</v>
      </c>
      <c r="F468" t="s">
        <v>391</v>
      </c>
      <c r="G468" t="s">
        <v>784</v>
      </c>
      <c r="H468">
        <v>0</v>
      </c>
      <c r="I468">
        <v>3</v>
      </c>
      <c r="J468">
        <v>5</v>
      </c>
      <c r="K468">
        <v>4</v>
      </c>
      <c r="M468" t="str">
        <f t="shared" si="7"/>
        <v>7.43 Continental_B5_50_150</v>
      </c>
    </row>
    <row r="469" spans="1:13" x14ac:dyDescent="0.25">
      <c r="A469">
        <v>7</v>
      </c>
      <c r="B469" t="s">
        <v>343</v>
      </c>
      <c r="C469" t="s">
        <v>374</v>
      </c>
      <c r="D469">
        <v>44</v>
      </c>
      <c r="E469" t="s">
        <v>768</v>
      </c>
      <c r="F469" t="s">
        <v>391</v>
      </c>
      <c r="G469" t="s">
        <v>784</v>
      </c>
      <c r="H469">
        <v>0</v>
      </c>
      <c r="I469">
        <v>3</v>
      </c>
      <c r="J469">
        <v>5</v>
      </c>
      <c r="K469">
        <v>3</v>
      </c>
      <c r="M469" t="str">
        <f t="shared" si="7"/>
        <v>7.44 Continental_B5_150_600</v>
      </c>
    </row>
    <row r="470" spans="1:13" x14ac:dyDescent="0.25">
      <c r="A470">
        <v>7</v>
      </c>
      <c r="B470" t="s">
        <v>343</v>
      </c>
      <c r="C470" t="s">
        <v>376</v>
      </c>
      <c r="D470">
        <v>48</v>
      </c>
      <c r="E470" t="s">
        <v>768</v>
      </c>
      <c r="F470" t="s">
        <v>391</v>
      </c>
      <c r="G470" t="s">
        <v>784</v>
      </c>
      <c r="H470">
        <v>0</v>
      </c>
      <c r="I470">
        <v>3</v>
      </c>
      <c r="J470">
        <v>5</v>
      </c>
      <c r="K470">
        <v>5</v>
      </c>
      <c r="M470" t="str">
        <f t="shared" si="7"/>
        <v>7.48 Continental_C1_0_50</v>
      </c>
    </row>
    <row r="471" spans="1:13" x14ac:dyDescent="0.25">
      <c r="A471">
        <v>7</v>
      </c>
      <c r="B471" t="s">
        <v>343</v>
      </c>
      <c r="C471" t="s">
        <v>378</v>
      </c>
      <c r="D471">
        <v>50</v>
      </c>
      <c r="E471" t="s">
        <v>768</v>
      </c>
      <c r="F471" t="s">
        <v>391</v>
      </c>
      <c r="G471" t="s">
        <v>784</v>
      </c>
      <c r="H471">
        <v>0</v>
      </c>
      <c r="I471">
        <v>3</v>
      </c>
      <c r="J471">
        <v>5</v>
      </c>
      <c r="K471">
        <v>4</v>
      </c>
      <c r="M471" t="str">
        <f t="shared" si="7"/>
        <v>7.50 Continental_C1_150_600</v>
      </c>
    </row>
    <row r="472" spans="1:13" x14ac:dyDescent="0.25">
      <c r="A472">
        <v>7</v>
      </c>
      <c r="B472" t="s">
        <v>343</v>
      </c>
      <c r="C472" t="s">
        <v>380</v>
      </c>
      <c r="D472">
        <v>53</v>
      </c>
      <c r="E472" t="s">
        <v>768</v>
      </c>
      <c r="F472" t="s">
        <v>391</v>
      </c>
      <c r="G472" t="s">
        <v>784</v>
      </c>
      <c r="H472">
        <v>0</v>
      </c>
      <c r="I472">
        <v>3</v>
      </c>
      <c r="J472">
        <v>5</v>
      </c>
      <c r="K472">
        <v>4</v>
      </c>
      <c r="M472" t="str">
        <f t="shared" si="7"/>
        <v>7.53 Continental_C2_0_50</v>
      </c>
    </row>
    <row r="473" spans="1:13" x14ac:dyDescent="0.25">
      <c r="A473">
        <v>7</v>
      </c>
      <c r="B473" t="s">
        <v>343</v>
      </c>
      <c r="C473" t="s">
        <v>382</v>
      </c>
      <c r="D473">
        <v>55</v>
      </c>
      <c r="E473" t="s">
        <v>768</v>
      </c>
      <c r="F473" t="s">
        <v>391</v>
      </c>
      <c r="G473" t="s">
        <v>784</v>
      </c>
      <c r="H473">
        <v>0</v>
      </c>
      <c r="I473">
        <v>3</v>
      </c>
      <c r="J473">
        <v>5</v>
      </c>
      <c r="K473">
        <v>4</v>
      </c>
      <c r="M473" t="str">
        <f t="shared" si="7"/>
        <v>7.55 Continental_C2_150_600</v>
      </c>
    </row>
    <row r="474" spans="1:13" x14ac:dyDescent="0.25">
      <c r="A474">
        <v>7</v>
      </c>
      <c r="B474" t="s">
        <v>343</v>
      </c>
      <c r="C474" t="s">
        <v>384</v>
      </c>
      <c r="D474">
        <v>58</v>
      </c>
      <c r="E474" t="s">
        <v>768</v>
      </c>
      <c r="F474" t="s">
        <v>391</v>
      </c>
      <c r="G474" t="s">
        <v>784</v>
      </c>
      <c r="H474">
        <v>0</v>
      </c>
      <c r="I474">
        <v>3</v>
      </c>
      <c r="J474">
        <v>5</v>
      </c>
      <c r="K474">
        <v>4</v>
      </c>
      <c r="M474" t="str">
        <f t="shared" si="7"/>
        <v>7.58 Continental_C3_0_50</v>
      </c>
    </row>
    <row r="475" spans="1:13" x14ac:dyDescent="0.25">
      <c r="A475">
        <v>7</v>
      </c>
      <c r="B475" t="s">
        <v>343</v>
      </c>
      <c r="C475" t="s">
        <v>386</v>
      </c>
      <c r="D475">
        <v>60</v>
      </c>
      <c r="E475" t="s">
        <v>768</v>
      </c>
      <c r="F475" t="s">
        <v>391</v>
      </c>
      <c r="G475" t="s">
        <v>784</v>
      </c>
      <c r="H475">
        <v>0</v>
      </c>
      <c r="I475">
        <v>3</v>
      </c>
      <c r="J475">
        <v>5</v>
      </c>
      <c r="K475">
        <v>2</v>
      </c>
      <c r="M475" t="str">
        <f t="shared" si="7"/>
        <v>7.60 Continental_C3_150_600</v>
      </c>
    </row>
    <row r="476" spans="1:13" x14ac:dyDescent="0.25">
      <c r="A476">
        <v>7</v>
      </c>
      <c r="B476" t="s">
        <v>343</v>
      </c>
      <c r="C476" t="s">
        <v>344</v>
      </c>
      <c r="D476">
        <v>6</v>
      </c>
      <c r="E476" t="s">
        <v>765</v>
      </c>
      <c r="F476" t="s">
        <v>393</v>
      </c>
      <c r="G476" t="s">
        <v>784</v>
      </c>
      <c r="H476">
        <v>0</v>
      </c>
      <c r="I476">
        <v>3</v>
      </c>
      <c r="J476">
        <v>5</v>
      </c>
      <c r="K476">
        <v>2</v>
      </c>
      <c r="M476" t="str">
        <f t="shared" si="7"/>
        <v>7.06 Continental_A1_0_50</v>
      </c>
    </row>
    <row r="477" spans="1:13" x14ac:dyDescent="0.25">
      <c r="A477">
        <v>7</v>
      </c>
      <c r="B477" t="s">
        <v>343</v>
      </c>
      <c r="C477" t="s">
        <v>347</v>
      </c>
      <c r="D477">
        <v>7</v>
      </c>
      <c r="E477" t="s">
        <v>765</v>
      </c>
      <c r="F477" t="s">
        <v>393</v>
      </c>
      <c r="G477" t="s">
        <v>784</v>
      </c>
      <c r="H477">
        <v>0</v>
      </c>
      <c r="I477">
        <v>3</v>
      </c>
      <c r="J477">
        <v>5</v>
      </c>
      <c r="K477">
        <v>2</v>
      </c>
      <c r="M477" t="str">
        <f t="shared" si="7"/>
        <v>7.07 Continental_A1_50_150</v>
      </c>
    </row>
    <row r="478" spans="1:13" x14ac:dyDescent="0.25">
      <c r="A478">
        <v>7</v>
      </c>
      <c r="B478" t="s">
        <v>343</v>
      </c>
      <c r="C478" t="s">
        <v>350</v>
      </c>
      <c r="D478">
        <v>11</v>
      </c>
      <c r="E478" t="s">
        <v>765</v>
      </c>
      <c r="F478" t="s">
        <v>393</v>
      </c>
      <c r="G478" t="s">
        <v>784</v>
      </c>
      <c r="H478">
        <v>0</v>
      </c>
      <c r="I478">
        <v>3</v>
      </c>
      <c r="J478">
        <v>5</v>
      </c>
      <c r="K478">
        <v>2</v>
      </c>
      <c r="M478" t="str">
        <f t="shared" si="7"/>
        <v>7.11 Continental_A2_0_50</v>
      </c>
    </row>
    <row r="479" spans="1:13" x14ac:dyDescent="0.25">
      <c r="A479">
        <v>7</v>
      </c>
      <c r="B479" t="s">
        <v>343</v>
      </c>
      <c r="C479" t="s">
        <v>351</v>
      </c>
      <c r="D479">
        <v>12</v>
      </c>
      <c r="E479" t="s">
        <v>765</v>
      </c>
      <c r="F479" t="s">
        <v>393</v>
      </c>
      <c r="G479" t="s">
        <v>784</v>
      </c>
      <c r="H479">
        <v>0</v>
      </c>
      <c r="I479">
        <v>3</v>
      </c>
      <c r="J479">
        <v>5</v>
      </c>
      <c r="K479">
        <v>2</v>
      </c>
      <c r="M479" t="str">
        <f t="shared" si="7"/>
        <v>7.12 Continental_A2_50_150</v>
      </c>
    </row>
    <row r="480" spans="1:13" x14ac:dyDescent="0.25">
      <c r="A480">
        <v>7</v>
      </c>
      <c r="B480" t="s">
        <v>343</v>
      </c>
      <c r="C480" t="s">
        <v>352</v>
      </c>
      <c r="D480">
        <v>16</v>
      </c>
      <c r="E480" t="s">
        <v>765</v>
      </c>
      <c r="F480" t="s">
        <v>393</v>
      </c>
      <c r="G480" t="s">
        <v>784</v>
      </c>
      <c r="H480">
        <v>0</v>
      </c>
      <c r="I480">
        <v>3</v>
      </c>
      <c r="J480">
        <v>5</v>
      </c>
      <c r="K480">
        <v>2</v>
      </c>
      <c r="M480" t="str">
        <f t="shared" si="7"/>
        <v>7.16 Continental_A3_0_50</v>
      </c>
    </row>
    <row r="481" spans="1:13" x14ac:dyDescent="0.25">
      <c r="A481">
        <v>7</v>
      </c>
      <c r="B481" t="s">
        <v>343</v>
      </c>
      <c r="C481" t="s">
        <v>353</v>
      </c>
      <c r="D481">
        <v>17</v>
      </c>
      <c r="E481" t="s">
        <v>765</v>
      </c>
      <c r="F481" t="s">
        <v>393</v>
      </c>
      <c r="G481" t="s">
        <v>784</v>
      </c>
      <c r="H481">
        <v>0</v>
      </c>
      <c r="I481">
        <v>3</v>
      </c>
      <c r="J481">
        <v>5</v>
      </c>
      <c r="K481">
        <v>4</v>
      </c>
      <c r="M481" t="str">
        <f t="shared" si="7"/>
        <v>7.17 Continental_A3_50_150</v>
      </c>
    </row>
    <row r="482" spans="1:13" x14ac:dyDescent="0.25">
      <c r="A482">
        <v>7</v>
      </c>
      <c r="B482" t="s">
        <v>343</v>
      </c>
      <c r="C482" t="s">
        <v>356</v>
      </c>
      <c r="D482">
        <v>22</v>
      </c>
      <c r="E482" t="s">
        <v>765</v>
      </c>
      <c r="F482" t="s">
        <v>393</v>
      </c>
      <c r="G482" t="s">
        <v>784</v>
      </c>
      <c r="H482">
        <v>0</v>
      </c>
      <c r="I482">
        <v>3</v>
      </c>
      <c r="J482">
        <v>5</v>
      </c>
      <c r="K482">
        <v>2</v>
      </c>
      <c r="M482" t="str">
        <f t="shared" si="7"/>
        <v>7.22 Continental_B1_0_50</v>
      </c>
    </row>
    <row r="483" spans="1:13" x14ac:dyDescent="0.25">
      <c r="A483">
        <v>7</v>
      </c>
      <c r="B483" t="s">
        <v>343</v>
      </c>
      <c r="C483" t="s">
        <v>357</v>
      </c>
      <c r="D483">
        <v>23</v>
      </c>
      <c r="E483" t="s">
        <v>765</v>
      </c>
      <c r="F483" t="s">
        <v>393</v>
      </c>
      <c r="G483" t="s">
        <v>784</v>
      </c>
      <c r="H483">
        <v>0</v>
      </c>
      <c r="I483">
        <v>3</v>
      </c>
      <c r="J483">
        <v>5</v>
      </c>
      <c r="K483">
        <v>4</v>
      </c>
      <c r="M483" t="str">
        <f t="shared" si="7"/>
        <v>7.23 Continental_B1_50_150</v>
      </c>
    </row>
    <row r="484" spans="1:13" x14ac:dyDescent="0.25">
      <c r="A484">
        <v>7</v>
      </c>
      <c r="B484" t="s">
        <v>343</v>
      </c>
      <c r="C484" t="s">
        <v>360</v>
      </c>
      <c r="D484">
        <v>27</v>
      </c>
      <c r="E484" t="s">
        <v>765</v>
      </c>
      <c r="F484" t="s">
        <v>393</v>
      </c>
      <c r="G484" t="s">
        <v>784</v>
      </c>
      <c r="H484">
        <v>0</v>
      </c>
      <c r="I484">
        <v>3</v>
      </c>
      <c r="J484">
        <v>5</v>
      </c>
      <c r="K484">
        <v>2</v>
      </c>
      <c r="M484" t="str">
        <f t="shared" si="7"/>
        <v>7.27 Continental_B2_0_50</v>
      </c>
    </row>
    <row r="485" spans="1:13" x14ac:dyDescent="0.25">
      <c r="A485">
        <v>7</v>
      </c>
      <c r="B485" t="s">
        <v>343</v>
      </c>
      <c r="C485" t="s">
        <v>361</v>
      </c>
      <c r="D485">
        <v>28</v>
      </c>
      <c r="E485" t="s">
        <v>765</v>
      </c>
      <c r="F485" t="s">
        <v>393</v>
      </c>
      <c r="G485" t="s">
        <v>784</v>
      </c>
      <c r="H485">
        <v>0</v>
      </c>
      <c r="I485">
        <v>3</v>
      </c>
      <c r="J485">
        <v>5</v>
      </c>
      <c r="K485">
        <v>4</v>
      </c>
      <c r="M485" t="str">
        <f t="shared" si="7"/>
        <v>7.28 Continental_B2_50_150</v>
      </c>
    </row>
    <row r="486" spans="1:13" x14ac:dyDescent="0.25">
      <c r="A486">
        <v>7</v>
      </c>
      <c r="B486" t="s">
        <v>343</v>
      </c>
      <c r="C486" t="s">
        <v>364</v>
      </c>
      <c r="D486">
        <v>32</v>
      </c>
      <c r="E486" t="s">
        <v>765</v>
      </c>
      <c r="F486" t="s">
        <v>393</v>
      </c>
      <c r="G486" t="s">
        <v>784</v>
      </c>
      <c r="H486">
        <v>0</v>
      </c>
      <c r="I486">
        <v>3</v>
      </c>
      <c r="J486">
        <v>5</v>
      </c>
      <c r="K486">
        <v>3</v>
      </c>
      <c r="M486" t="str">
        <f t="shared" si="7"/>
        <v>7.32 Continental_B3_0_50</v>
      </c>
    </row>
    <row r="487" spans="1:13" x14ac:dyDescent="0.25">
      <c r="A487">
        <v>7</v>
      </c>
      <c r="B487" t="s">
        <v>343</v>
      </c>
      <c r="C487" t="s">
        <v>368</v>
      </c>
      <c r="D487">
        <v>37</v>
      </c>
      <c r="E487" t="s">
        <v>765</v>
      </c>
      <c r="F487" t="s">
        <v>393</v>
      </c>
      <c r="G487" t="s">
        <v>784</v>
      </c>
      <c r="H487">
        <v>0</v>
      </c>
      <c r="I487">
        <v>3</v>
      </c>
      <c r="J487">
        <v>5</v>
      </c>
      <c r="K487">
        <v>4</v>
      </c>
      <c r="M487" t="str">
        <f t="shared" si="7"/>
        <v>7.37 Continental_B4_0_50</v>
      </c>
    </row>
    <row r="488" spans="1:13" x14ac:dyDescent="0.25">
      <c r="A488">
        <v>7</v>
      </c>
      <c r="B488" t="s">
        <v>343</v>
      </c>
      <c r="C488" t="s">
        <v>372</v>
      </c>
      <c r="D488">
        <v>42</v>
      </c>
      <c r="E488" t="s">
        <v>765</v>
      </c>
      <c r="F488" t="s">
        <v>393</v>
      </c>
      <c r="G488" t="s">
        <v>784</v>
      </c>
      <c r="H488">
        <v>0</v>
      </c>
      <c r="I488">
        <v>3</v>
      </c>
      <c r="J488">
        <v>5</v>
      </c>
      <c r="K488">
        <v>4</v>
      </c>
      <c r="M488" t="str">
        <f t="shared" si="7"/>
        <v>7.42 Continental_B5_0_50</v>
      </c>
    </row>
    <row r="489" spans="1:13" x14ac:dyDescent="0.25">
      <c r="A489">
        <v>7</v>
      </c>
      <c r="B489" t="s">
        <v>343</v>
      </c>
      <c r="C489" t="s">
        <v>373</v>
      </c>
      <c r="D489">
        <v>43</v>
      </c>
      <c r="E489" t="s">
        <v>765</v>
      </c>
      <c r="F489" t="s">
        <v>393</v>
      </c>
      <c r="G489" t="s">
        <v>784</v>
      </c>
      <c r="H489">
        <v>0</v>
      </c>
      <c r="I489">
        <v>3</v>
      </c>
      <c r="J489">
        <v>5</v>
      </c>
      <c r="K489">
        <v>3</v>
      </c>
      <c r="M489" t="str">
        <f t="shared" si="7"/>
        <v>7.43 Continental_B5_50_150</v>
      </c>
    </row>
    <row r="490" spans="1:13" x14ac:dyDescent="0.25">
      <c r="A490">
        <v>7</v>
      </c>
      <c r="B490" t="s">
        <v>343</v>
      </c>
      <c r="C490" t="s">
        <v>376</v>
      </c>
      <c r="D490">
        <v>48</v>
      </c>
      <c r="E490" t="s">
        <v>765</v>
      </c>
      <c r="F490" t="s">
        <v>393</v>
      </c>
      <c r="G490" t="s">
        <v>784</v>
      </c>
      <c r="H490">
        <v>0</v>
      </c>
      <c r="I490">
        <v>3</v>
      </c>
      <c r="J490">
        <v>5</v>
      </c>
      <c r="K490">
        <v>3</v>
      </c>
      <c r="M490" t="str">
        <f t="shared" si="7"/>
        <v>7.48 Continental_C1_0_50</v>
      </c>
    </row>
    <row r="491" spans="1:13" x14ac:dyDescent="0.25">
      <c r="A491">
        <v>7</v>
      </c>
      <c r="B491" t="s">
        <v>343</v>
      </c>
      <c r="C491" t="s">
        <v>377</v>
      </c>
      <c r="D491">
        <v>49</v>
      </c>
      <c r="E491" t="s">
        <v>765</v>
      </c>
      <c r="F491" t="s">
        <v>393</v>
      </c>
      <c r="G491" t="s">
        <v>784</v>
      </c>
      <c r="H491">
        <v>0</v>
      </c>
      <c r="I491">
        <v>3</v>
      </c>
      <c r="J491">
        <v>5</v>
      </c>
      <c r="K491">
        <v>3</v>
      </c>
      <c r="M491" t="str">
        <f t="shared" si="7"/>
        <v>7.49 Continental_C1_50_150</v>
      </c>
    </row>
    <row r="492" spans="1:13" x14ac:dyDescent="0.25">
      <c r="A492">
        <v>7</v>
      </c>
      <c r="B492" t="s">
        <v>343</v>
      </c>
      <c r="C492" t="s">
        <v>380</v>
      </c>
      <c r="D492">
        <v>53</v>
      </c>
      <c r="E492" t="s">
        <v>765</v>
      </c>
      <c r="F492" t="s">
        <v>393</v>
      </c>
      <c r="G492" t="s">
        <v>784</v>
      </c>
      <c r="H492">
        <v>0</v>
      </c>
      <c r="I492">
        <v>3</v>
      </c>
      <c r="J492">
        <v>5</v>
      </c>
      <c r="K492">
        <v>3</v>
      </c>
      <c r="M492" t="str">
        <f t="shared" si="7"/>
        <v>7.53 Continental_C2_0_50</v>
      </c>
    </row>
    <row r="493" spans="1:13" x14ac:dyDescent="0.25">
      <c r="A493">
        <v>7</v>
      </c>
      <c r="B493" t="s">
        <v>343</v>
      </c>
      <c r="C493" t="s">
        <v>381</v>
      </c>
      <c r="D493">
        <v>54</v>
      </c>
      <c r="E493" t="s">
        <v>765</v>
      </c>
      <c r="F493" t="s">
        <v>393</v>
      </c>
      <c r="G493" t="s">
        <v>784</v>
      </c>
      <c r="H493">
        <v>0</v>
      </c>
      <c r="I493">
        <v>3</v>
      </c>
      <c r="J493">
        <v>5</v>
      </c>
      <c r="K493">
        <v>3</v>
      </c>
      <c r="M493" t="str">
        <f t="shared" si="7"/>
        <v>7.54 Continental_C2_50_150</v>
      </c>
    </row>
    <row r="494" spans="1:13" x14ac:dyDescent="0.25">
      <c r="A494">
        <v>7</v>
      </c>
      <c r="B494" t="s">
        <v>343</v>
      </c>
      <c r="C494" t="s">
        <v>384</v>
      </c>
      <c r="D494">
        <v>58</v>
      </c>
      <c r="E494" t="s">
        <v>765</v>
      </c>
      <c r="F494" t="s">
        <v>393</v>
      </c>
      <c r="G494" t="s">
        <v>784</v>
      </c>
      <c r="H494">
        <v>0</v>
      </c>
      <c r="I494">
        <v>3</v>
      </c>
      <c r="J494">
        <v>5</v>
      </c>
      <c r="K494">
        <v>3</v>
      </c>
      <c r="M494" t="str">
        <f t="shared" si="7"/>
        <v>7.58 Continental_C3_0_50</v>
      </c>
    </row>
    <row r="495" spans="1:13" x14ac:dyDescent="0.25">
      <c r="A495">
        <v>7</v>
      </c>
      <c r="B495" t="s">
        <v>343</v>
      </c>
      <c r="C495" t="s">
        <v>385</v>
      </c>
      <c r="D495">
        <v>59</v>
      </c>
      <c r="E495" t="s">
        <v>765</v>
      </c>
      <c r="F495" t="s">
        <v>393</v>
      </c>
      <c r="G495" t="s">
        <v>784</v>
      </c>
      <c r="H495">
        <v>0</v>
      </c>
      <c r="I495">
        <v>3</v>
      </c>
      <c r="J495">
        <v>5</v>
      </c>
      <c r="K495">
        <v>3</v>
      </c>
      <c r="M495" t="str">
        <f t="shared" si="7"/>
        <v>7.59 Continental_C3_50_150</v>
      </c>
    </row>
    <row r="496" spans="1:13" x14ac:dyDescent="0.25">
      <c r="A496">
        <v>7</v>
      </c>
      <c r="B496" t="s">
        <v>343</v>
      </c>
      <c r="C496" t="s">
        <v>344</v>
      </c>
      <c r="D496">
        <v>6</v>
      </c>
      <c r="E496" t="s">
        <v>768</v>
      </c>
      <c r="F496" t="s">
        <v>394</v>
      </c>
      <c r="G496" t="s">
        <v>784</v>
      </c>
      <c r="H496">
        <v>0</v>
      </c>
      <c r="I496">
        <v>3</v>
      </c>
      <c r="J496">
        <v>5</v>
      </c>
      <c r="K496">
        <v>2</v>
      </c>
      <c r="M496" t="str">
        <f t="shared" si="7"/>
        <v>7.06 Continental_A1_0_50</v>
      </c>
    </row>
    <row r="497" spans="1:13" x14ac:dyDescent="0.25">
      <c r="A497">
        <v>7</v>
      </c>
      <c r="B497" t="s">
        <v>343</v>
      </c>
      <c r="C497" t="s">
        <v>347</v>
      </c>
      <c r="D497">
        <v>7</v>
      </c>
      <c r="E497" t="s">
        <v>768</v>
      </c>
      <c r="F497" t="s">
        <v>394</v>
      </c>
      <c r="G497" t="s">
        <v>784</v>
      </c>
      <c r="H497">
        <v>0</v>
      </c>
      <c r="I497">
        <v>3</v>
      </c>
      <c r="J497">
        <v>5</v>
      </c>
      <c r="K497">
        <v>2</v>
      </c>
      <c r="M497" t="str">
        <f t="shared" si="7"/>
        <v>7.07 Continental_A1_50_150</v>
      </c>
    </row>
    <row r="498" spans="1:13" x14ac:dyDescent="0.25">
      <c r="A498">
        <v>7</v>
      </c>
      <c r="B498" t="s">
        <v>343</v>
      </c>
      <c r="C498" t="s">
        <v>348</v>
      </c>
      <c r="D498">
        <v>8</v>
      </c>
      <c r="E498" t="s">
        <v>768</v>
      </c>
      <c r="F498" t="s">
        <v>394</v>
      </c>
      <c r="G498" t="s">
        <v>784</v>
      </c>
      <c r="H498">
        <v>0</v>
      </c>
      <c r="I498">
        <v>3</v>
      </c>
      <c r="J498">
        <v>5</v>
      </c>
      <c r="K498">
        <v>3</v>
      </c>
      <c r="M498" t="str">
        <f t="shared" si="7"/>
        <v>7.08 Continental_A1_150_600</v>
      </c>
    </row>
    <row r="499" spans="1:13" x14ac:dyDescent="0.25">
      <c r="A499">
        <v>7</v>
      </c>
      <c r="B499" t="s">
        <v>343</v>
      </c>
      <c r="C499" t="s">
        <v>350</v>
      </c>
      <c r="D499">
        <v>11</v>
      </c>
      <c r="E499" t="s">
        <v>768</v>
      </c>
      <c r="F499" t="s">
        <v>394</v>
      </c>
      <c r="G499" t="s">
        <v>784</v>
      </c>
      <c r="H499">
        <v>0</v>
      </c>
      <c r="I499">
        <v>3</v>
      </c>
      <c r="J499">
        <v>5</v>
      </c>
      <c r="K499">
        <v>3</v>
      </c>
      <c r="M499" t="str">
        <f t="shared" si="7"/>
        <v>7.11 Continental_A2_0_50</v>
      </c>
    </row>
    <row r="500" spans="1:13" x14ac:dyDescent="0.25">
      <c r="A500">
        <v>7</v>
      </c>
      <c r="B500" t="s">
        <v>343</v>
      </c>
      <c r="C500" t="s">
        <v>351</v>
      </c>
      <c r="D500">
        <v>12</v>
      </c>
      <c r="E500" t="s">
        <v>768</v>
      </c>
      <c r="F500" t="s">
        <v>394</v>
      </c>
      <c r="G500" t="s">
        <v>784</v>
      </c>
      <c r="H500">
        <v>0</v>
      </c>
      <c r="I500">
        <v>3</v>
      </c>
      <c r="J500">
        <v>5</v>
      </c>
      <c r="K500">
        <v>2</v>
      </c>
      <c r="M500" t="str">
        <f t="shared" si="7"/>
        <v>7.12 Continental_A2_50_150</v>
      </c>
    </row>
    <row r="501" spans="1:13" x14ac:dyDescent="0.25">
      <c r="A501">
        <v>7</v>
      </c>
      <c r="B501" t="s">
        <v>343</v>
      </c>
      <c r="C501" t="s">
        <v>388</v>
      </c>
      <c r="D501">
        <v>13</v>
      </c>
      <c r="E501" t="s">
        <v>768</v>
      </c>
      <c r="F501" t="s">
        <v>394</v>
      </c>
      <c r="G501" t="s">
        <v>784</v>
      </c>
      <c r="H501">
        <v>0</v>
      </c>
      <c r="I501">
        <v>3</v>
      </c>
      <c r="J501">
        <v>5</v>
      </c>
      <c r="K501">
        <v>2</v>
      </c>
      <c r="M501" t="str">
        <f t="shared" si="7"/>
        <v>7.13 Continental_A2_150_600</v>
      </c>
    </row>
    <row r="502" spans="1:13" x14ac:dyDescent="0.25">
      <c r="A502">
        <v>7</v>
      </c>
      <c r="B502" t="s">
        <v>343</v>
      </c>
      <c r="C502" t="s">
        <v>352</v>
      </c>
      <c r="D502">
        <v>16</v>
      </c>
      <c r="E502" t="s">
        <v>768</v>
      </c>
      <c r="F502" t="s">
        <v>394</v>
      </c>
      <c r="G502" t="s">
        <v>784</v>
      </c>
      <c r="H502">
        <v>0</v>
      </c>
      <c r="I502">
        <v>3</v>
      </c>
      <c r="J502">
        <v>5</v>
      </c>
      <c r="K502">
        <v>2</v>
      </c>
      <c r="M502" t="str">
        <f t="shared" si="7"/>
        <v>7.16 Continental_A3_0_50</v>
      </c>
    </row>
    <row r="503" spans="1:13" x14ac:dyDescent="0.25">
      <c r="A503">
        <v>7</v>
      </c>
      <c r="B503" t="s">
        <v>343</v>
      </c>
      <c r="C503" t="s">
        <v>353</v>
      </c>
      <c r="D503">
        <v>17</v>
      </c>
      <c r="E503" t="s">
        <v>768</v>
      </c>
      <c r="F503" t="s">
        <v>394</v>
      </c>
      <c r="G503" t="s">
        <v>784</v>
      </c>
      <c r="H503">
        <v>0</v>
      </c>
      <c r="I503">
        <v>3</v>
      </c>
      <c r="J503">
        <v>5</v>
      </c>
      <c r="K503">
        <v>2</v>
      </c>
      <c r="M503" t="str">
        <f t="shared" si="7"/>
        <v>7.17 Continental_A3_50_150</v>
      </c>
    </row>
    <row r="504" spans="1:13" x14ac:dyDescent="0.25">
      <c r="A504">
        <v>7</v>
      </c>
      <c r="B504" t="s">
        <v>343</v>
      </c>
      <c r="C504" t="s">
        <v>354</v>
      </c>
      <c r="D504">
        <v>18</v>
      </c>
      <c r="E504" t="s">
        <v>768</v>
      </c>
      <c r="F504" t="s">
        <v>394</v>
      </c>
      <c r="G504" t="s">
        <v>784</v>
      </c>
      <c r="H504">
        <v>0</v>
      </c>
      <c r="I504">
        <v>3</v>
      </c>
      <c r="J504">
        <v>5</v>
      </c>
      <c r="K504">
        <v>3</v>
      </c>
      <c r="M504" t="str">
        <f t="shared" si="7"/>
        <v>7.18 Continental_A3_150_600</v>
      </c>
    </row>
    <row r="505" spans="1:13" x14ac:dyDescent="0.25">
      <c r="A505">
        <v>7</v>
      </c>
      <c r="B505" t="s">
        <v>343</v>
      </c>
      <c r="C505" t="s">
        <v>356</v>
      </c>
      <c r="D505">
        <v>22</v>
      </c>
      <c r="E505" t="s">
        <v>768</v>
      </c>
      <c r="F505" t="s">
        <v>394</v>
      </c>
      <c r="G505" t="s">
        <v>784</v>
      </c>
      <c r="H505">
        <v>0</v>
      </c>
      <c r="I505">
        <v>3</v>
      </c>
      <c r="J505">
        <v>5</v>
      </c>
      <c r="K505">
        <v>2</v>
      </c>
      <c r="M505" t="str">
        <f t="shared" si="7"/>
        <v>7.22 Continental_B1_0_50</v>
      </c>
    </row>
    <row r="506" spans="1:13" x14ac:dyDescent="0.25">
      <c r="A506">
        <v>7</v>
      </c>
      <c r="B506" t="s">
        <v>343</v>
      </c>
      <c r="C506" t="s">
        <v>357</v>
      </c>
      <c r="D506">
        <v>23</v>
      </c>
      <c r="E506" t="s">
        <v>768</v>
      </c>
      <c r="F506" t="s">
        <v>394</v>
      </c>
      <c r="G506" t="s">
        <v>784</v>
      </c>
      <c r="H506">
        <v>0</v>
      </c>
      <c r="I506">
        <v>3</v>
      </c>
      <c r="J506">
        <v>5</v>
      </c>
      <c r="K506">
        <v>3</v>
      </c>
      <c r="M506" t="str">
        <f t="shared" si="7"/>
        <v>7.23 Continental_B1_50_150</v>
      </c>
    </row>
    <row r="507" spans="1:13" x14ac:dyDescent="0.25">
      <c r="A507">
        <v>7</v>
      </c>
      <c r="B507" t="s">
        <v>343</v>
      </c>
      <c r="C507" t="s">
        <v>358</v>
      </c>
      <c r="D507">
        <v>24</v>
      </c>
      <c r="E507" t="s">
        <v>768</v>
      </c>
      <c r="F507" t="s">
        <v>394</v>
      </c>
      <c r="G507" t="s">
        <v>784</v>
      </c>
      <c r="H507">
        <v>0</v>
      </c>
      <c r="I507">
        <v>3</v>
      </c>
      <c r="J507">
        <v>5</v>
      </c>
      <c r="K507">
        <v>2</v>
      </c>
      <c r="M507" t="str">
        <f t="shared" si="7"/>
        <v>7.24 Continental_B1_150_600</v>
      </c>
    </row>
    <row r="508" spans="1:13" x14ac:dyDescent="0.25">
      <c r="A508">
        <v>7</v>
      </c>
      <c r="B508" t="s">
        <v>343</v>
      </c>
      <c r="C508" t="s">
        <v>361</v>
      </c>
      <c r="D508">
        <v>28</v>
      </c>
      <c r="E508" t="s">
        <v>768</v>
      </c>
      <c r="F508" t="s">
        <v>394</v>
      </c>
      <c r="G508" t="s">
        <v>784</v>
      </c>
      <c r="H508">
        <v>0</v>
      </c>
      <c r="I508">
        <v>3</v>
      </c>
      <c r="J508">
        <v>5</v>
      </c>
      <c r="K508">
        <v>3</v>
      </c>
      <c r="M508" t="str">
        <f t="shared" si="7"/>
        <v>7.28 Continental_B2_50_150</v>
      </c>
    </row>
    <row r="509" spans="1:13" x14ac:dyDescent="0.25">
      <c r="A509">
        <v>7</v>
      </c>
      <c r="B509" t="s">
        <v>343</v>
      </c>
      <c r="C509" t="s">
        <v>364</v>
      </c>
      <c r="D509">
        <v>32</v>
      </c>
      <c r="E509" t="s">
        <v>768</v>
      </c>
      <c r="F509" t="s">
        <v>394</v>
      </c>
      <c r="G509" t="s">
        <v>784</v>
      </c>
      <c r="H509">
        <v>0</v>
      </c>
      <c r="I509">
        <v>3</v>
      </c>
      <c r="J509">
        <v>5</v>
      </c>
      <c r="K509">
        <v>4</v>
      </c>
      <c r="M509" t="str">
        <f t="shared" si="7"/>
        <v>7.32 Continental_B3_0_50</v>
      </c>
    </row>
    <row r="510" spans="1:13" x14ac:dyDescent="0.25">
      <c r="A510">
        <v>7</v>
      </c>
      <c r="B510" t="s">
        <v>343</v>
      </c>
      <c r="C510" t="s">
        <v>365</v>
      </c>
      <c r="D510">
        <v>33</v>
      </c>
      <c r="E510" t="s">
        <v>768</v>
      </c>
      <c r="F510" t="s">
        <v>394</v>
      </c>
      <c r="G510" t="s">
        <v>784</v>
      </c>
      <c r="H510">
        <v>0</v>
      </c>
      <c r="I510">
        <v>3</v>
      </c>
      <c r="J510">
        <v>5</v>
      </c>
      <c r="K510">
        <v>3</v>
      </c>
      <c r="M510" t="str">
        <f t="shared" si="7"/>
        <v>7.33 Continental_B3_50_150</v>
      </c>
    </row>
    <row r="511" spans="1:13" x14ac:dyDescent="0.25">
      <c r="A511">
        <v>7</v>
      </c>
      <c r="B511" t="s">
        <v>343</v>
      </c>
      <c r="C511" t="s">
        <v>366</v>
      </c>
      <c r="D511">
        <v>34</v>
      </c>
      <c r="E511" t="s">
        <v>768</v>
      </c>
      <c r="F511" t="s">
        <v>394</v>
      </c>
      <c r="G511" t="s">
        <v>784</v>
      </c>
      <c r="H511">
        <v>0</v>
      </c>
      <c r="I511">
        <v>3</v>
      </c>
      <c r="J511">
        <v>5</v>
      </c>
      <c r="K511">
        <v>2</v>
      </c>
      <c r="M511" t="str">
        <f t="shared" si="7"/>
        <v>7.34 Continental_B3_150_600</v>
      </c>
    </row>
    <row r="512" spans="1:13" x14ac:dyDescent="0.25">
      <c r="A512">
        <v>7</v>
      </c>
      <c r="B512" t="s">
        <v>343</v>
      </c>
      <c r="C512" t="s">
        <v>368</v>
      </c>
      <c r="D512">
        <v>37</v>
      </c>
      <c r="E512" t="s">
        <v>768</v>
      </c>
      <c r="F512" t="s">
        <v>394</v>
      </c>
      <c r="G512" t="s">
        <v>784</v>
      </c>
      <c r="H512">
        <v>0</v>
      </c>
      <c r="I512">
        <v>3</v>
      </c>
      <c r="J512">
        <v>5</v>
      </c>
      <c r="K512">
        <v>4</v>
      </c>
      <c r="M512" t="str">
        <f t="shared" si="7"/>
        <v>7.37 Continental_B4_0_50</v>
      </c>
    </row>
    <row r="513" spans="1:13" x14ac:dyDescent="0.25">
      <c r="A513">
        <v>7</v>
      </c>
      <c r="B513" t="s">
        <v>343</v>
      </c>
      <c r="C513" t="s">
        <v>369</v>
      </c>
      <c r="D513">
        <v>38</v>
      </c>
      <c r="E513" t="s">
        <v>768</v>
      </c>
      <c r="F513" t="s">
        <v>394</v>
      </c>
      <c r="G513" t="s">
        <v>784</v>
      </c>
      <c r="H513">
        <v>0</v>
      </c>
      <c r="I513">
        <v>3</v>
      </c>
      <c r="J513">
        <v>5</v>
      </c>
      <c r="K513">
        <v>3</v>
      </c>
      <c r="M513" t="str">
        <f t="shared" si="7"/>
        <v>7.38 Continental_B4_50_150</v>
      </c>
    </row>
    <row r="514" spans="1:13" x14ac:dyDescent="0.25">
      <c r="A514">
        <v>7</v>
      </c>
      <c r="B514" t="s">
        <v>343</v>
      </c>
      <c r="C514" t="s">
        <v>370</v>
      </c>
      <c r="D514">
        <v>39</v>
      </c>
      <c r="E514" t="s">
        <v>768</v>
      </c>
      <c r="F514" t="s">
        <v>394</v>
      </c>
      <c r="G514" t="s">
        <v>784</v>
      </c>
      <c r="H514">
        <v>0</v>
      </c>
      <c r="I514">
        <v>3</v>
      </c>
      <c r="J514">
        <v>5</v>
      </c>
      <c r="K514">
        <v>3</v>
      </c>
      <c r="M514" t="str">
        <f t="shared" si="7"/>
        <v>7.39 Continental_B4_150_600</v>
      </c>
    </row>
    <row r="515" spans="1:13" x14ac:dyDescent="0.25">
      <c r="A515">
        <v>7</v>
      </c>
      <c r="B515" t="s">
        <v>343</v>
      </c>
      <c r="C515" t="s">
        <v>373</v>
      </c>
      <c r="D515">
        <v>43</v>
      </c>
      <c r="E515" t="s">
        <v>768</v>
      </c>
      <c r="F515" t="s">
        <v>394</v>
      </c>
      <c r="G515" t="s">
        <v>784</v>
      </c>
      <c r="H515">
        <v>0</v>
      </c>
      <c r="I515">
        <v>3</v>
      </c>
      <c r="J515">
        <v>5</v>
      </c>
      <c r="K515">
        <v>4</v>
      </c>
      <c r="M515" t="str">
        <f t="shared" ref="M515:M578" si="8">A515&amp;"."&amp;RIGHT("0"&amp;D515,2)&amp;" "&amp;C515</f>
        <v>7.43 Continental_B5_50_150</v>
      </c>
    </row>
    <row r="516" spans="1:13" x14ac:dyDescent="0.25">
      <c r="A516">
        <v>7</v>
      </c>
      <c r="B516" t="s">
        <v>343</v>
      </c>
      <c r="C516" t="s">
        <v>374</v>
      </c>
      <c r="D516">
        <v>44</v>
      </c>
      <c r="E516" t="s">
        <v>768</v>
      </c>
      <c r="F516" t="s">
        <v>394</v>
      </c>
      <c r="G516" t="s">
        <v>784</v>
      </c>
      <c r="H516">
        <v>0</v>
      </c>
      <c r="I516">
        <v>3</v>
      </c>
      <c r="J516">
        <v>5</v>
      </c>
      <c r="K516">
        <v>4</v>
      </c>
      <c r="M516" t="str">
        <f t="shared" si="8"/>
        <v>7.44 Continental_B5_150_600</v>
      </c>
    </row>
    <row r="517" spans="1:13" x14ac:dyDescent="0.25">
      <c r="A517">
        <v>7</v>
      </c>
      <c r="B517" t="s">
        <v>343</v>
      </c>
      <c r="C517" t="s">
        <v>376</v>
      </c>
      <c r="D517">
        <v>48</v>
      </c>
      <c r="E517" t="s">
        <v>768</v>
      </c>
      <c r="F517" t="s">
        <v>394</v>
      </c>
      <c r="G517" t="s">
        <v>784</v>
      </c>
      <c r="H517">
        <v>0</v>
      </c>
      <c r="I517">
        <v>3</v>
      </c>
      <c r="J517">
        <v>5</v>
      </c>
      <c r="K517">
        <v>4</v>
      </c>
      <c r="M517" t="str">
        <f t="shared" si="8"/>
        <v>7.48 Continental_C1_0_50</v>
      </c>
    </row>
    <row r="518" spans="1:13" x14ac:dyDescent="0.25">
      <c r="A518">
        <v>7</v>
      </c>
      <c r="B518" t="s">
        <v>343</v>
      </c>
      <c r="C518" t="s">
        <v>381</v>
      </c>
      <c r="D518">
        <v>54</v>
      </c>
      <c r="E518" t="s">
        <v>768</v>
      </c>
      <c r="F518" t="s">
        <v>394</v>
      </c>
      <c r="G518" t="s">
        <v>784</v>
      </c>
      <c r="H518">
        <v>0</v>
      </c>
      <c r="I518">
        <v>3</v>
      </c>
      <c r="J518">
        <v>5</v>
      </c>
      <c r="K518">
        <v>3</v>
      </c>
      <c r="M518" t="str">
        <f t="shared" si="8"/>
        <v>7.54 Continental_C2_50_150</v>
      </c>
    </row>
    <row r="519" spans="1:13" x14ac:dyDescent="0.25">
      <c r="A519">
        <v>7</v>
      </c>
      <c r="B519" t="s">
        <v>343</v>
      </c>
      <c r="C519" t="s">
        <v>382</v>
      </c>
      <c r="D519">
        <v>55</v>
      </c>
      <c r="E519" t="s">
        <v>768</v>
      </c>
      <c r="F519" t="s">
        <v>394</v>
      </c>
      <c r="G519" t="s">
        <v>784</v>
      </c>
      <c r="H519">
        <v>0</v>
      </c>
      <c r="I519">
        <v>3</v>
      </c>
      <c r="J519">
        <v>5</v>
      </c>
      <c r="K519">
        <v>3</v>
      </c>
      <c r="M519" t="str">
        <f t="shared" si="8"/>
        <v>7.55 Continental_C2_150_600</v>
      </c>
    </row>
    <row r="520" spans="1:13" x14ac:dyDescent="0.25">
      <c r="A520">
        <v>7</v>
      </c>
      <c r="B520" t="s">
        <v>343</v>
      </c>
      <c r="C520" t="s">
        <v>388</v>
      </c>
      <c r="D520">
        <v>13</v>
      </c>
      <c r="E520" t="s">
        <v>768</v>
      </c>
      <c r="F520" t="s">
        <v>395</v>
      </c>
      <c r="G520" t="s">
        <v>784</v>
      </c>
      <c r="H520">
        <v>0</v>
      </c>
      <c r="I520">
        <v>3</v>
      </c>
      <c r="J520">
        <v>5</v>
      </c>
      <c r="K520">
        <v>2</v>
      </c>
      <c r="M520" t="str">
        <f t="shared" si="8"/>
        <v>7.13 Continental_A2_150_600</v>
      </c>
    </row>
    <row r="521" spans="1:13" x14ac:dyDescent="0.25">
      <c r="A521">
        <v>7</v>
      </c>
      <c r="B521" t="s">
        <v>343</v>
      </c>
      <c r="C521" t="s">
        <v>354</v>
      </c>
      <c r="D521">
        <v>18</v>
      </c>
      <c r="E521" t="s">
        <v>768</v>
      </c>
      <c r="F521" t="s">
        <v>395</v>
      </c>
      <c r="G521" t="s">
        <v>784</v>
      </c>
      <c r="H521">
        <v>0</v>
      </c>
      <c r="I521">
        <v>3</v>
      </c>
      <c r="J521">
        <v>5</v>
      </c>
      <c r="K521">
        <v>4</v>
      </c>
      <c r="M521" t="str">
        <f t="shared" si="8"/>
        <v>7.18 Continental_A3_150_600</v>
      </c>
    </row>
    <row r="522" spans="1:13" x14ac:dyDescent="0.25">
      <c r="A522">
        <v>7</v>
      </c>
      <c r="B522" t="s">
        <v>343</v>
      </c>
      <c r="C522" t="s">
        <v>362</v>
      </c>
      <c r="D522">
        <v>29</v>
      </c>
      <c r="E522" t="s">
        <v>768</v>
      </c>
      <c r="F522" t="s">
        <v>395</v>
      </c>
      <c r="G522" t="s">
        <v>784</v>
      </c>
      <c r="H522">
        <v>0</v>
      </c>
      <c r="I522">
        <v>3</v>
      </c>
      <c r="J522">
        <v>5</v>
      </c>
      <c r="K522">
        <v>4</v>
      </c>
      <c r="M522" t="str">
        <f t="shared" si="8"/>
        <v>7.29 Continental_B2_150_600</v>
      </c>
    </row>
    <row r="523" spans="1:13" x14ac:dyDescent="0.25">
      <c r="A523">
        <v>7</v>
      </c>
      <c r="B523" t="s">
        <v>343</v>
      </c>
      <c r="C523" t="s">
        <v>366</v>
      </c>
      <c r="D523">
        <v>34</v>
      </c>
      <c r="E523" t="s">
        <v>768</v>
      </c>
      <c r="F523" t="s">
        <v>395</v>
      </c>
      <c r="G523" t="s">
        <v>784</v>
      </c>
      <c r="H523">
        <v>0</v>
      </c>
      <c r="I523">
        <v>3</v>
      </c>
      <c r="J523">
        <v>5</v>
      </c>
      <c r="K523">
        <v>4</v>
      </c>
      <c r="M523" t="str">
        <f t="shared" si="8"/>
        <v>7.34 Continental_B3_150_600</v>
      </c>
    </row>
    <row r="524" spans="1:13" x14ac:dyDescent="0.25">
      <c r="A524">
        <v>7</v>
      </c>
      <c r="B524" t="s">
        <v>343</v>
      </c>
      <c r="C524" t="s">
        <v>367</v>
      </c>
      <c r="D524">
        <v>35</v>
      </c>
      <c r="E524" t="s">
        <v>768</v>
      </c>
      <c r="F524" t="s">
        <v>395</v>
      </c>
      <c r="G524" t="s">
        <v>784</v>
      </c>
      <c r="H524">
        <v>0</v>
      </c>
      <c r="I524">
        <v>3</v>
      </c>
      <c r="J524">
        <v>5</v>
      </c>
      <c r="K524">
        <v>3</v>
      </c>
      <c r="M524" t="str">
        <f t="shared" si="8"/>
        <v>7.35 Continental_B3_600</v>
      </c>
    </row>
    <row r="525" spans="1:13" x14ac:dyDescent="0.25">
      <c r="A525">
        <v>7</v>
      </c>
      <c r="B525" t="s">
        <v>343</v>
      </c>
      <c r="C525" t="s">
        <v>370</v>
      </c>
      <c r="D525">
        <v>39</v>
      </c>
      <c r="E525" t="s">
        <v>768</v>
      </c>
      <c r="F525" t="s">
        <v>395</v>
      </c>
      <c r="G525" t="s">
        <v>784</v>
      </c>
      <c r="H525">
        <v>0</v>
      </c>
      <c r="I525">
        <v>3</v>
      </c>
      <c r="J525">
        <v>5</v>
      </c>
      <c r="K525">
        <v>3</v>
      </c>
      <c r="M525" t="str">
        <f t="shared" si="8"/>
        <v>7.39 Continental_B4_150_600</v>
      </c>
    </row>
    <row r="526" spans="1:13" x14ac:dyDescent="0.25">
      <c r="A526">
        <v>7</v>
      </c>
      <c r="B526" t="s">
        <v>343</v>
      </c>
      <c r="C526" t="s">
        <v>371</v>
      </c>
      <c r="D526">
        <v>40</v>
      </c>
      <c r="E526" t="s">
        <v>768</v>
      </c>
      <c r="F526" t="s">
        <v>395</v>
      </c>
      <c r="G526" t="s">
        <v>784</v>
      </c>
      <c r="H526">
        <v>0</v>
      </c>
      <c r="I526">
        <v>3</v>
      </c>
      <c r="J526">
        <v>5</v>
      </c>
      <c r="K526">
        <v>3</v>
      </c>
      <c r="M526" t="str">
        <f t="shared" si="8"/>
        <v>7.40 Continental_B4_600</v>
      </c>
    </row>
    <row r="527" spans="1:13" x14ac:dyDescent="0.25">
      <c r="A527">
        <v>7</v>
      </c>
      <c r="B527" t="s">
        <v>343</v>
      </c>
      <c r="C527" t="s">
        <v>374</v>
      </c>
      <c r="D527">
        <v>44</v>
      </c>
      <c r="E527" t="s">
        <v>768</v>
      </c>
      <c r="F527" t="s">
        <v>395</v>
      </c>
      <c r="G527" t="s">
        <v>784</v>
      </c>
      <c r="H527">
        <v>0</v>
      </c>
      <c r="I527">
        <v>3</v>
      </c>
      <c r="J527">
        <v>5</v>
      </c>
      <c r="K527">
        <v>2</v>
      </c>
      <c r="M527" t="str">
        <f t="shared" si="8"/>
        <v>7.44 Continental_B5_150_600</v>
      </c>
    </row>
    <row r="528" spans="1:13" x14ac:dyDescent="0.25">
      <c r="A528">
        <v>7</v>
      </c>
      <c r="B528" t="s">
        <v>343</v>
      </c>
      <c r="C528" t="s">
        <v>375</v>
      </c>
      <c r="D528">
        <v>45</v>
      </c>
      <c r="E528" t="s">
        <v>768</v>
      </c>
      <c r="F528" t="s">
        <v>395</v>
      </c>
      <c r="G528" t="s">
        <v>784</v>
      </c>
      <c r="H528">
        <v>0</v>
      </c>
      <c r="I528">
        <v>3</v>
      </c>
      <c r="J528">
        <v>5</v>
      </c>
      <c r="K528">
        <v>3</v>
      </c>
      <c r="M528" t="str">
        <f t="shared" si="8"/>
        <v>7.45 Continental_B5_600</v>
      </c>
    </row>
    <row r="529" spans="1:13" x14ac:dyDescent="0.25">
      <c r="A529">
        <v>7</v>
      </c>
      <c r="B529" t="s">
        <v>343</v>
      </c>
      <c r="C529" t="s">
        <v>378</v>
      </c>
      <c r="D529">
        <v>50</v>
      </c>
      <c r="E529" t="s">
        <v>768</v>
      </c>
      <c r="F529" t="s">
        <v>395</v>
      </c>
      <c r="G529" t="s">
        <v>784</v>
      </c>
      <c r="H529">
        <v>0</v>
      </c>
      <c r="I529">
        <v>3</v>
      </c>
      <c r="J529">
        <v>5</v>
      </c>
      <c r="K529">
        <v>3</v>
      </c>
      <c r="M529" t="str">
        <f t="shared" si="8"/>
        <v>7.50 Continental_C1_150_600</v>
      </c>
    </row>
    <row r="530" spans="1:13" x14ac:dyDescent="0.25">
      <c r="A530">
        <v>7</v>
      </c>
      <c r="B530" t="s">
        <v>343</v>
      </c>
      <c r="C530" t="s">
        <v>379</v>
      </c>
      <c r="D530">
        <v>51</v>
      </c>
      <c r="E530" t="s">
        <v>768</v>
      </c>
      <c r="F530" t="s">
        <v>395</v>
      </c>
      <c r="G530" t="s">
        <v>784</v>
      </c>
      <c r="H530">
        <v>0</v>
      </c>
      <c r="I530">
        <v>3</v>
      </c>
      <c r="J530">
        <v>5</v>
      </c>
      <c r="K530">
        <v>2</v>
      </c>
      <c r="M530" t="str">
        <f t="shared" si="8"/>
        <v>7.51 Continental_C1_600</v>
      </c>
    </row>
    <row r="531" spans="1:13" x14ac:dyDescent="0.25">
      <c r="A531">
        <v>7</v>
      </c>
      <c r="B531" t="s">
        <v>343</v>
      </c>
      <c r="C531" t="s">
        <v>383</v>
      </c>
      <c r="D531">
        <v>56</v>
      </c>
      <c r="E531" t="s">
        <v>768</v>
      </c>
      <c r="F531" t="s">
        <v>395</v>
      </c>
      <c r="G531" t="s">
        <v>784</v>
      </c>
      <c r="H531">
        <v>0</v>
      </c>
      <c r="I531">
        <v>3</v>
      </c>
      <c r="J531">
        <v>5</v>
      </c>
      <c r="K531">
        <v>2</v>
      </c>
      <c r="M531" t="str">
        <f t="shared" si="8"/>
        <v>7.56 Continental_C2_600</v>
      </c>
    </row>
    <row r="532" spans="1:13" x14ac:dyDescent="0.25">
      <c r="A532">
        <v>7</v>
      </c>
      <c r="B532" t="s">
        <v>343</v>
      </c>
      <c r="C532" t="s">
        <v>386</v>
      </c>
      <c r="D532">
        <v>60</v>
      </c>
      <c r="E532" t="s">
        <v>768</v>
      </c>
      <c r="F532" t="s">
        <v>395</v>
      </c>
      <c r="G532" t="s">
        <v>784</v>
      </c>
      <c r="H532">
        <v>0</v>
      </c>
      <c r="I532">
        <v>3</v>
      </c>
      <c r="J532">
        <v>5</v>
      </c>
      <c r="K532">
        <v>4</v>
      </c>
      <c r="M532" t="str">
        <f t="shared" si="8"/>
        <v>7.60 Continental_C3_150_600</v>
      </c>
    </row>
    <row r="533" spans="1:13" x14ac:dyDescent="0.25">
      <c r="A533">
        <v>7</v>
      </c>
      <c r="B533" t="s">
        <v>343</v>
      </c>
      <c r="C533" t="s">
        <v>390</v>
      </c>
      <c r="D533">
        <v>61</v>
      </c>
      <c r="E533" t="s">
        <v>768</v>
      </c>
      <c r="F533" t="s">
        <v>395</v>
      </c>
      <c r="G533" t="s">
        <v>784</v>
      </c>
      <c r="H533">
        <v>0</v>
      </c>
      <c r="I533">
        <v>3</v>
      </c>
      <c r="J533">
        <v>5</v>
      </c>
      <c r="K533">
        <v>2</v>
      </c>
      <c r="M533" t="str">
        <f t="shared" si="8"/>
        <v>7.61 Continental_C3_600</v>
      </c>
    </row>
    <row r="534" spans="1:13" x14ac:dyDescent="0.25">
      <c r="A534">
        <v>7</v>
      </c>
      <c r="B534" t="s">
        <v>343</v>
      </c>
      <c r="C534" t="s">
        <v>344</v>
      </c>
      <c r="D534">
        <v>6</v>
      </c>
      <c r="E534" t="s">
        <v>31</v>
      </c>
      <c r="F534" t="s">
        <v>396</v>
      </c>
      <c r="G534" t="s">
        <v>784</v>
      </c>
      <c r="H534">
        <v>0</v>
      </c>
      <c r="I534">
        <v>3</v>
      </c>
      <c r="J534">
        <v>5</v>
      </c>
      <c r="K534">
        <v>5</v>
      </c>
      <c r="M534" t="str">
        <f t="shared" si="8"/>
        <v>7.06 Continental_A1_0_50</v>
      </c>
    </row>
    <row r="535" spans="1:13" x14ac:dyDescent="0.25">
      <c r="A535">
        <v>7</v>
      </c>
      <c r="B535" t="s">
        <v>343</v>
      </c>
      <c r="C535" t="s">
        <v>347</v>
      </c>
      <c r="D535">
        <v>7</v>
      </c>
      <c r="E535" t="s">
        <v>31</v>
      </c>
      <c r="F535" t="s">
        <v>396</v>
      </c>
      <c r="G535" t="s">
        <v>784</v>
      </c>
      <c r="H535">
        <v>0</v>
      </c>
      <c r="I535">
        <v>3</v>
      </c>
      <c r="J535">
        <v>5</v>
      </c>
      <c r="K535">
        <v>5</v>
      </c>
      <c r="M535" t="str">
        <f t="shared" si="8"/>
        <v>7.07 Continental_A1_50_150</v>
      </c>
    </row>
    <row r="536" spans="1:13" x14ac:dyDescent="0.25">
      <c r="A536">
        <v>7</v>
      </c>
      <c r="B536" t="s">
        <v>343</v>
      </c>
      <c r="C536" t="s">
        <v>348</v>
      </c>
      <c r="D536">
        <v>8</v>
      </c>
      <c r="E536" t="s">
        <v>31</v>
      </c>
      <c r="F536" t="s">
        <v>396</v>
      </c>
      <c r="G536" t="s">
        <v>784</v>
      </c>
      <c r="H536">
        <v>0</v>
      </c>
      <c r="I536">
        <v>3</v>
      </c>
      <c r="J536">
        <v>5</v>
      </c>
      <c r="K536">
        <v>5</v>
      </c>
      <c r="M536" t="str">
        <f t="shared" si="8"/>
        <v>7.08 Continental_A1_150_600</v>
      </c>
    </row>
    <row r="537" spans="1:13" x14ac:dyDescent="0.25">
      <c r="A537">
        <v>7</v>
      </c>
      <c r="B537" t="s">
        <v>343</v>
      </c>
      <c r="C537" t="s">
        <v>349</v>
      </c>
      <c r="D537">
        <v>9</v>
      </c>
      <c r="E537" t="s">
        <v>31</v>
      </c>
      <c r="F537" t="s">
        <v>396</v>
      </c>
      <c r="G537" t="s">
        <v>784</v>
      </c>
      <c r="H537">
        <v>0</v>
      </c>
      <c r="I537">
        <v>3</v>
      </c>
      <c r="J537">
        <v>5</v>
      </c>
      <c r="K537">
        <v>2</v>
      </c>
      <c r="M537" t="str">
        <f t="shared" si="8"/>
        <v>7.09 Continental_A1_600</v>
      </c>
    </row>
    <row r="538" spans="1:13" x14ac:dyDescent="0.25">
      <c r="A538">
        <v>7</v>
      </c>
      <c r="B538" t="s">
        <v>343</v>
      </c>
      <c r="C538" t="s">
        <v>350</v>
      </c>
      <c r="D538">
        <v>11</v>
      </c>
      <c r="E538" t="s">
        <v>31</v>
      </c>
      <c r="F538" t="s">
        <v>396</v>
      </c>
      <c r="G538" t="s">
        <v>784</v>
      </c>
      <c r="H538">
        <v>0</v>
      </c>
      <c r="I538">
        <v>3</v>
      </c>
      <c r="J538">
        <v>5</v>
      </c>
      <c r="K538">
        <v>5</v>
      </c>
      <c r="M538" t="str">
        <f t="shared" si="8"/>
        <v>7.11 Continental_A2_0_50</v>
      </c>
    </row>
    <row r="539" spans="1:13" x14ac:dyDescent="0.25">
      <c r="A539">
        <v>7</v>
      </c>
      <c r="B539" t="s">
        <v>343</v>
      </c>
      <c r="C539" t="s">
        <v>351</v>
      </c>
      <c r="D539">
        <v>12</v>
      </c>
      <c r="E539" t="s">
        <v>31</v>
      </c>
      <c r="F539" t="s">
        <v>396</v>
      </c>
      <c r="G539" t="s">
        <v>784</v>
      </c>
      <c r="H539">
        <v>0</v>
      </c>
      <c r="I539">
        <v>3</v>
      </c>
      <c r="J539">
        <v>5</v>
      </c>
      <c r="K539">
        <v>5</v>
      </c>
      <c r="M539" t="str">
        <f t="shared" si="8"/>
        <v>7.12 Continental_A2_50_150</v>
      </c>
    </row>
    <row r="540" spans="1:13" x14ac:dyDescent="0.25">
      <c r="A540">
        <v>7</v>
      </c>
      <c r="B540" t="s">
        <v>343</v>
      </c>
      <c r="C540" t="s">
        <v>388</v>
      </c>
      <c r="D540">
        <v>13</v>
      </c>
      <c r="E540" t="s">
        <v>31</v>
      </c>
      <c r="F540" t="s">
        <v>396</v>
      </c>
      <c r="G540" t="s">
        <v>784</v>
      </c>
      <c r="H540">
        <v>0</v>
      </c>
      <c r="I540">
        <v>3</v>
      </c>
      <c r="J540">
        <v>5</v>
      </c>
      <c r="K540">
        <v>5</v>
      </c>
      <c r="M540" t="str">
        <f t="shared" si="8"/>
        <v>7.13 Continental_A2_150_600</v>
      </c>
    </row>
    <row r="541" spans="1:13" x14ac:dyDescent="0.25">
      <c r="A541">
        <v>7</v>
      </c>
      <c r="B541" t="s">
        <v>343</v>
      </c>
      <c r="C541" t="s">
        <v>389</v>
      </c>
      <c r="D541">
        <v>14</v>
      </c>
      <c r="E541" t="s">
        <v>31</v>
      </c>
      <c r="F541" t="s">
        <v>396</v>
      </c>
      <c r="G541" t="s">
        <v>784</v>
      </c>
      <c r="H541">
        <v>0</v>
      </c>
      <c r="I541">
        <v>3</v>
      </c>
      <c r="J541">
        <v>5</v>
      </c>
      <c r="K541">
        <v>2</v>
      </c>
      <c r="M541" t="str">
        <f t="shared" si="8"/>
        <v>7.14 Continental_A2_600</v>
      </c>
    </row>
    <row r="542" spans="1:13" x14ac:dyDescent="0.25">
      <c r="A542">
        <v>7</v>
      </c>
      <c r="B542" t="s">
        <v>343</v>
      </c>
      <c r="C542" t="s">
        <v>352</v>
      </c>
      <c r="D542">
        <v>16</v>
      </c>
      <c r="E542" t="s">
        <v>31</v>
      </c>
      <c r="F542" t="s">
        <v>396</v>
      </c>
      <c r="G542" t="s">
        <v>784</v>
      </c>
      <c r="H542">
        <v>0</v>
      </c>
      <c r="I542">
        <v>3</v>
      </c>
      <c r="J542">
        <v>5</v>
      </c>
      <c r="K542">
        <v>5</v>
      </c>
      <c r="M542" t="str">
        <f t="shared" si="8"/>
        <v>7.16 Continental_A3_0_50</v>
      </c>
    </row>
    <row r="543" spans="1:13" x14ac:dyDescent="0.25">
      <c r="A543">
        <v>7</v>
      </c>
      <c r="B543" t="s">
        <v>343</v>
      </c>
      <c r="C543" t="s">
        <v>353</v>
      </c>
      <c r="D543">
        <v>17</v>
      </c>
      <c r="E543" t="s">
        <v>31</v>
      </c>
      <c r="F543" t="s">
        <v>396</v>
      </c>
      <c r="G543" t="s">
        <v>784</v>
      </c>
      <c r="H543">
        <v>0</v>
      </c>
      <c r="I543">
        <v>3</v>
      </c>
      <c r="J543">
        <v>5</v>
      </c>
      <c r="K543">
        <v>5</v>
      </c>
      <c r="M543" t="str">
        <f t="shared" si="8"/>
        <v>7.17 Continental_A3_50_150</v>
      </c>
    </row>
    <row r="544" spans="1:13" x14ac:dyDescent="0.25">
      <c r="A544">
        <v>7</v>
      </c>
      <c r="B544" t="s">
        <v>343</v>
      </c>
      <c r="C544" t="s">
        <v>354</v>
      </c>
      <c r="D544">
        <v>18</v>
      </c>
      <c r="E544" t="s">
        <v>31</v>
      </c>
      <c r="F544" t="s">
        <v>396</v>
      </c>
      <c r="G544" t="s">
        <v>784</v>
      </c>
      <c r="H544">
        <v>0</v>
      </c>
      <c r="I544">
        <v>3</v>
      </c>
      <c r="J544">
        <v>5</v>
      </c>
      <c r="K544">
        <v>5</v>
      </c>
      <c r="M544" t="str">
        <f t="shared" si="8"/>
        <v>7.18 Continental_A3_150_600</v>
      </c>
    </row>
    <row r="545" spans="1:13" x14ac:dyDescent="0.25">
      <c r="A545">
        <v>7</v>
      </c>
      <c r="B545" t="s">
        <v>343</v>
      </c>
      <c r="C545" t="s">
        <v>355</v>
      </c>
      <c r="D545">
        <v>19</v>
      </c>
      <c r="E545" t="s">
        <v>31</v>
      </c>
      <c r="F545" t="s">
        <v>396</v>
      </c>
      <c r="G545" t="s">
        <v>784</v>
      </c>
      <c r="H545">
        <v>0</v>
      </c>
      <c r="I545">
        <v>3</v>
      </c>
      <c r="J545">
        <v>5</v>
      </c>
      <c r="K545">
        <v>2</v>
      </c>
      <c r="M545" t="str">
        <f t="shared" si="8"/>
        <v>7.19 Continental_A3_600</v>
      </c>
    </row>
    <row r="546" spans="1:13" x14ac:dyDescent="0.25">
      <c r="A546">
        <v>7</v>
      </c>
      <c r="B546" t="s">
        <v>343</v>
      </c>
      <c r="C546" t="s">
        <v>356</v>
      </c>
      <c r="D546">
        <v>22</v>
      </c>
      <c r="E546" t="s">
        <v>31</v>
      </c>
      <c r="F546" t="s">
        <v>396</v>
      </c>
      <c r="G546" t="s">
        <v>784</v>
      </c>
      <c r="H546">
        <v>0</v>
      </c>
      <c r="I546">
        <v>3</v>
      </c>
      <c r="J546">
        <v>5</v>
      </c>
      <c r="K546">
        <v>5</v>
      </c>
      <c r="M546" t="str">
        <f t="shared" si="8"/>
        <v>7.22 Continental_B1_0_50</v>
      </c>
    </row>
    <row r="547" spans="1:13" x14ac:dyDescent="0.25">
      <c r="A547">
        <v>7</v>
      </c>
      <c r="B547" t="s">
        <v>343</v>
      </c>
      <c r="C547" t="s">
        <v>357</v>
      </c>
      <c r="D547">
        <v>23</v>
      </c>
      <c r="E547" t="s">
        <v>31</v>
      </c>
      <c r="F547" t="s">
        <v>396</v>
      </c>
      <c r="G547" t="s">
        <v>784</v>
      </c>
      <c r="H547">
        <v>0</v>
      </c>
      <c r="I547">
        <v>3</v>
      </c>
      <c r="J547">
        <v>5</v>
      </c>
      <c r="K547">
        <v>5</v>
      </c>
      <c r="M547" t="str">
        <f t="shared" si="8"/>
        <v>7.23 Continental_B1_50_150</v>
      </c>
    </row>
    <row r="548" spans="1:13" x14ac:dyDescent="0.25">
      <c r="A548">
        <v>7</v>
      </c>
      <c r="B548" t="s">
        <v>343</v>
      </c>
      <c r="C548" t="s">
        <v>358</v>
      </c>
      <c r="D548">
        <v>24</v>
      </c>
      <c r="E548" t="s">
        <v>31</v>
      </c>
      <c r="F548" t="s">
        <v>396</v>
      </c>
      <c r="G548" t="s">
        <v>784</v>
      </c>
      <c r="H548">
        <v>0</v>
      </c>
      <c r="I548">
        <v>3</v>
      </c>
      <c r="J548">
        <v>5</v>
      </c>
      <c r="K548">
        <v>5</v>
      </c>
      <c r="M548" t="str">
        <f t="shared" si="8"/>
        <v>7.24 Continental_B1_150_600</v>
      </c>
    </row>
    <row r="549" spans="1:13" x14ac:dyDescent="0.25">
      <c r="A549">
        <v>7</v>
      </c>
      <c r="B549" t="s">
        <v>343</v>
      </c>
      <c r="C549" t="s">
        <v>359</v>
      </c>
      <c r="D549">
        <v>25</v>
      </c>
      <c r="E549" t="s">
        <v>31</v>
      </c>
      <c r="F549" t="s">
        <v>396</v>
      </c>
      <c r="G549" t="s">
        <v>784</v>
      </c>
      <c r="H549">
        <v>0</v>
      </c>
      <c r="I549">
        <v>3</v>
      </c>
      <c r="J549">
        <v>5</v>
      </c>
      <c r="K549">
        <v>2</v>
      </c>
      <c r="M549" t="str">
        <f t="shared" si="8"/>
        <v>7.25 Continental_B1_600</v>
      </c>
    </row>
    <row r="550" spans="1:13" x14ac:dyDescent="0.25">
      <c r="A550">
        <v>7</v>
      </c>
      <c r="B550" t="s">
        <v>343</v>
      </c>
      <c r="C550" t="s">
        <v>360</v>
      </c>
      <c r="D550">
        <v>27</v>
      </c>
      <c r="E550" t="s">
        <v>31</v>
      </c>
      <c r="F550" t="s">
        <v>396</v>
      </c>
      <c r="G550" t="s">
        <v>784</v>
      </c>
      <c r="H550">
        <v>0</v>
      </c>
      <c r="I550">
        <v>3</v>
      </c>
      <c r="J550">
        <v>5</v>
      </c>
      <c r="K550">
        <v>5</v>
      </c>
      <c r="M550" t="str">
        <f t="shared" si="8"/>
        <v>7.27 Continental_B2_0_50</v>
      </c>
    </row>
    <row r="551" spans="1:13" x14ac:dyDescent="0.25">
      <c r="A551">
        <v>7</v>
      </c>
      <c r="B551" t="s">
        <v>343</v>
      </c>
      <c r="C551" t="s">
        <v>361</v>
      </c>
      <c r="D551">
        <v>28</v>
      </c>
      <c r="E551" t="s">
        <v>31</v>
      </c>
      <c r="F551" t="s">
        <v>396</v>
      </c>
      <c r="G551" t="s">
        <v>784</v>
      </c>
      <c r="H551">
        <v>0</v>
      </c>
      <c r="I551">
        <v>3</v>
      </c>
      <c r="J551">
        <v>5</v>
      </c>
      <c r="K551">
        <v>5</v>
      </c>
      <c r="M551" t="str">
        <f t="shared" si="8"/>
        <v>7.28 Continental_B2_50_150</v>
      </c>
    </row>
    <row r="552" spans="1:13" x14ac:dyDescent="0.25">
      <c r="A552">
        <v>7</v>
      </c>
      <c r="B552" t="s">
        <v>343</v>
      </c>
      <c r="C552" t="s">
        <v>362</v>
      </c>
      <c r="D552">
        <v>29</v>
      </c>
      <c r="E552" t="s">
        <v>31</v>
      </c>
      <c r="F552" t="s">
        <v>396</v>
      </c>
      <c r="G552" t="s">
        <v>784</v>
      </c>
      <c r="H552">
        <v>0</v>
      </c>
      <c r="I552">
        <v>3</v>
      </c>
      <c r="J552">
        <v>5</v>
      </c>
      <c r="K552">
        <v>5</v>
      </c>
      <c r="M552" t="str">
        <f t="shared" si="8"/>
        <v>7.29 Continental_B2_150_600</v>
      </c>
    </row>
    <row r="553" spans="1:13" x14ac:dyDescent="0.25">
      <c r="A553">
        <v>7</v>
      </c>
      <c r="B553" t="s">
        <v>343</v>
      </c>
      <c r="C553" t="s">
        <v>363</v>
      </c>
      <c r="D553">
        <v>30</v>
      </c>
      <c r="E553" t="s">
        <v>31</v>
      </c>
      <c r="F553" t="s">
        <v>396</v>
      </c>
      <c r="G553" t="s">
        <v>784</v>
      </c>
      <c r="H553">
        <v>0</v>
      </c>
      <c r="I553">
        <v>3</v>
      </c>
      <c r="J553">
        <v>5</v>
      </c>
      <c r="K553">
        <v>2</v>
      </c>
      <c r="M553" t="str">
        <f t="shared" si="8"/>
        <v>7.30 Continental_B2_600</v>
      </c>
    </row>
    <row r="554" spans="1:13" x14ac:dyDescent="0.25">
      <c r="A554">
        <v>7</v>
      </c>
      <c r="B554" t="s">
        <v>343</v>
      </c>
      <c r="C554" t="s">
        <v>364</v>
      </c>
      <c r="D554">
        <v>32</v>
      </c>
      <c r="E554" t="s">
        <v>31</v>
      </c>
      <c r="F554" t="s">
        <v>396</v>
      </c>
      <c r="G554" t="s">
        <v>784</v>
      </c>
      <c r="H554">
        <v>0</v>
      </c>
      <c r="I554">
        <v>3</v>
      </c>
      <c r="J554">
        <v>5</v>
      </c>
      <c r="K554">
        <v>4</v>
      </c>
      <c r="M554" t="str">
        <f t="shared" si="8"/>
        <v>7.32 Continental_B3_0_50</v>
      </c>
    </row>
    <row r="555" spans="1:13" x14ac:dyDescent="0.25">
      <c r="A555">
        <v>7</v>
      </c>
      <c r="B555" t="s">
        <v>343</v>
      </c>
      <c r="C555" t="s">
        <v>365</v>
      </c>
      <c r="D555">
        <v>33</v>
      </c>
      <c r="E555" t="s">
        <v>31</v>
      </c>
      <c r="F555" t="s">
        <v>396</v>
      </c>
      <c r="G555" t="s">
        <v>784</v>
      </c>
      <c r="H555">
        <v>0</v>
      </c>
      <c r="I555">
        <v>3</v>
      </c>
      <c r="J555">
        <v>5</v>
      </c>
      <c r="K555">
        <v>4</v>
      </c>
      <c r="M555" t="str">
        <f t="shared" si="8"/>
        <v>7.33 Continental_B3_50_150</v>
      </c>
    </row>
    <row r="556" spans="1:13" x14ac:dyDescent="0.25">
      <c r="A556">
        <v>7</v>
      </c>
      <c r="B556" t="s">
        <v>343</v>
      </c>
      <c r="C556" t="s">
        <v>366</v>
      </c>
      <c r="D556">
        <v>34</v>
      </c>
      <c r="E556" t="s">
        <v>31</v>
      </c>
      <c r="F556" t="s">
        <v>396</v>
      </c>
      <c r="G556" t="s">
        <v>784</v>
      </c>
      <c r="H556">
        <v>0</v>
      </c>
      <c r="I556">
        <v>3</v>
      </c>
      <c r="J556">
        <v>5</v>
      </c>
      <c r="K556">
        <v>3</v>
      </c>
      <c r="M556" t="str">
        <f t="shared" si="8"/>
        <v>7.34 Continental_B3_150_600</v>
      </c>
    </row>
    <row r="557" spans="1:13" x14ac:dyDescent="0.25">
      <c r="A557">
        <v>7</v>
      </c>
      <c r="B557" t="s">
        <v>343</v>
      </c>
      <c r="C557" t="s">
        <v>367</v>
      </c>
      <c r="D557">
        <v>35</v>
      </c>
      <c r="E557" t="s">
        <v>31</v>
      </c>
      <c r="F557" t="s">
        <v>396</v>
      </c>
      <c r="G557" t="s">
        <v>784</v>
      </c>
      <c r="H557">
        <v>0</v>
      </c>
      <c r="I557">
        <v>3</v>
      </c>
      <c r="J557">
        <v>5</v>
      </c>
      <c r="K557">
        <v>2</v>
      </c>
      <c r="M557" t="str">
        <f t="shared" si="8"/>
        <v>7.35 Continental_B3_600</v>
      </c>
    </row>
    <row r="558" spans="1:13" x14ac:dyDescent="0.25">
      <c r="A558">
        <v>7</v>
      </c>
      <c r="B558" t="s">
        <v>343</v>
      </c>
      <c r="C558" t="s">
        <v>368</v>
      </c>
      <c r="D558">
        <v>37</v>
      </c>
      <c r="E558" t="s">
        <v>31</v>
      </c>
      <c r="F558" t="s">
        <v>396</v>
      </c>
      <c r="G558" t="s">
        <v>784</v>
      </c>
      <c r="H558">
        <v>0</v>
      </c>
      <c r="I558">
        <v>3</v>
      </c>
      <c r="J558">
        <v>5</v>
      </c>
      <c r="K558">
        <v>4</v>
      </c>
      <c r="M558" t="str">
        <f t="shared" si="8"/>
        <v>7.37 Continental_B4_0_50</v>
      </c>
    </row>
    <row r="559" spans="1:13" x14ac:dyDescent="0.25">
      <c r="A559">
        <v>7</v>
      </c>
      <c r="B559" t="s">
        <v>343</v>
      </c>
      <c r="C559" t="s">
        <v>369</v>
      </c>
      <c r="D559">
        <v>38</v>
      </c>
      <c r="E559" t="s">
        <v>31</v>
      </c>
      <c r="F559" t="s">
        <v>396</v>
      </c>
      <c r="G559" t="s">
        <v>784</v>
      </c>
      <c r="H559">
        <v>0</v>
      </c>
      <c r="I559">
        <v>3</v>
      </c>
      <c r="J559">
        <v>5</v>
      </c>
      <c r="K559">
        <v>4</v>
      </c>
      <c r="M559" t="str">
        <f t="shared" si="8"/>
        <v>7.38 Continental_B4_50_150</v>
      </c>
    </row>
    <row r="560" spans="1:13" x14ac:dyDescent="0.25">
      <c r="A560">
        <v>7</v>
      </c>
      <c r="B560" t="s">
        <v>343</v>
      </c>
      <c r="C560" t="s">
        <v>370</v>
      </c>
      <c r="D560">
        <v>39</v>
      </c>
      <c r="E560" t="s">
        <v>31</v>
      </c>
      <c r="F560" t="s">
        <v>396</v>
      </c>
      <c r="G560" t="s">
        <v>784</v>
      </c>
      <c r="H560">
        <v>0</v>
      </c>
      <c r="I560">
        <v>3</v>
      </c>
      <c r="J560">
        <v>5</v>
      </c>
      <c r="K560">
        <v>3</v>
      </c>
      <c r="M560" t="str">
        <f t="shared" si="8"/>
        <v>7.39 Continental_B4_150_600</v>
      </c>
    </row>
    <row r="561" spans="1:13" x14ac:dyDescent="0.25">
      <c r="A561">
        <v>7</v>
      </c>
      <c r="B561" t="s">
        <v>343</v>
      </c>
      <c r="C561" t="s">
        <v>371</v>
      </c>
      <c r="D561">
        <v>40</v>
      </c>
      <c r="E561" t="s">
        <v>31</v>
      </c>
      <c r="F561" t="s">
        <v>396</v>
      </c>
      <c r="G561" t="s">
        <v>784</v>
      </c>
      <c r="H561">
        <v>0</v>
      </c>
      <c r="I561">
        <v>3</v>
      </c>
      <c r="J561">
        <v>5</v>
      </c>
      <c r="K561">
        <v>2</v>
      </c>
      <c r="M561" t="str">
        <f t="shared" si="8"/>
        <v>7.40 Continental_B4_600</v>
      </c>
    </row>
    <row r="562" spans="1:13" x14ac:dyDescent="0.25">
      <c r="A562">
        <v>7</v>
      </c>
      <c r="B562" t="s">
        <v>343</v>
      </c>
      <c r="C562" t="s">
        <v>372</v>
      </c>
      <c r="D562">
        <v>42</v>
      </c>
      <c r="E562" t="s">
        <v>31</v>
      </c>
      <c r="F562" t="s">
        <v>396</v>
      </c>
      <c r="G562" t="s">
        <v>784</v>
      </c>
      <c r="H562">
        <v>0</v>
      </c>
      <c r="I562">
        <v>3</v>
      </c>
      <c r="J562">
        <v>5</v>
      </c>
      <c r="K562">
        <v>4</v>
      </c>
      <c r="M562" t="str">
        <f t="shared" si="8"/>
        <v>7.42 Continental_B5_0_50</v>
      </c>
    </row>
    <row r="563" spans="1:13" x14ac:dyDescent="0.25">
      <c r="A563">
        <v>7</v>
      </c>
      <c r="B563" t="s">
        <v>343</v>
      </c>
      <c r="C563" t="s">
        <v>373</v>
      </c>
      <c r="D563">
        <v>43</v>
      </c>
      <c r="E563" t="s">
        <v>31</v>
      </c>
      <c r="F563" t="s">
        <v>396</v>
      </c>
      <c r="G563" t="s">
        <v>784</v>
      </c>
      <c r="H563">
        <v>0</v>
      </c>
      <c r="I563">
        <v>3</v>
      </c>
      <c r="J563">
        <v>5</v>
      </c>
      <c r="K563">
        <v>4</v>
      </c>
      <c r="M563" t="str">
        <f t="shared" si="8"/>
        <v>7.43 Continental_B5_50_150</v>
      </c>
    </row>
    <row r="564" spans="1:13" x14ac:dyDescent="0.25">
      <c r="A564">
        <v>7</v>
      </c>
      <c r="B564" t="s">
        <v>343</v>
      </c>
      <c r="C564" t="s">
        <v>374</v>
      </c>
      <c r="D564">
        <v>44</v>
      </c>
      <c r="E564" t="s">
        <v>31</v>
      </c>
      <c r="F564" t="s">
        <v>396</v>
      </c>
      <c r="G564" t="s">
        <v>784</v>
      </c>
      <c r="H564">
        <v>0</v>
      </c>
      <c r="I564">
        <v>3</v>
      </c>
      <c r="J564">
        <v>5</v>
      </c>
      <c r="K564">
        <v>2</v>
      </c>
      <c r="M564" t="str">
        <f t="shared" si="8"/>
        <v>7.44 Continental_B5_150_600</v>
      </c>
    </row>
    <row r="565" spans="1:13" x14ac:dyDescent="0.25">
      <c r="A565">
        <v>7</v>
      </c>
      <c r="B565" t="s">
        <v>343</v>
      </c>
      <c r="C565" t="s">
        <v>375</v>
      </c>
      <c r="D565">
        <v>45</v>
      </c>
      <c r="E565" t="s">
        <v>31</v>
      </c>
      <c r="F565" t="s">
        <v>396</v>
      </c>
      <c r="G565" t="s">
        <v>784</v>
      </c>
      <c r="H565">
        <v>0</v>
      </c>
      <c r="I565">
        <v>3</v>
      </c>
      <c r="J565">
        <v>5</v>
      </c>
      <c r="K565">
        <v>2</v>
      </c>
      <c r="M565" t="str">
        <f t="shared" si="8"/>
        <v>7.45 Continental_B5_600</v>
      </c>
    </row>
    <row r="566" spans="1:13" x14ac:dyDescent="0.25">
      <c r="A566">
        <v>7</v>
      </c>
      <c r="B566" t="s">
        <v>343</v>
      </c>
      <c r="C566" t="s">
        <v>376</v>
      </c>
      <c r="D566">
        <v>48</v>
      </c>
      <c r="E566" t="s">
        <v>31</v>
      </c>
      <c r="F566" t="s">
        <v>396</v>
      </c>
      <c r="G566" t="s">
        <v>784</v>
      </c>
      <c r="H566">
        <v>0</v>
      </c>
      <c r="I566">
        <v>3</v>
      </c>
      <c r="J566">
        <v>5</v>
      </c>
      <c r="K566">
        <v>4</v>
      </c>
      <c r="M566" t="str">
        <f t="shared" si="8"/>
        <v>7.48 Continental_C1_0_50</v>
      </c>
    </row>
    <row r="567" spans="1:13" x14ac:dyDescent="0.25">
      <c r="A567">
        <v>7</v>
      </c>
      <c r="B567" t="s">
        <v>343</v>
      </c>
      <c r="C567" t="s">
        <v>377</v>
      </c>
      <c r="D567">
        <v>49</v>
      </c>
      <c r="E567" t="s">
        <v>31</v>
      </c>
      <c r="F567" t="s">
        <v>396</v>
      </c>
      <c r="G567" t="s">
        <v>784</v>
      </c>
      <c r="H567">
        <v>0</v>
      </c>
      <c r="I567">
        <v>3</v>
      </c>
      <c r="J567">
        <v>5</v>
      </c>
      <c r="K567">
        <v>4</v>
      </c>
      <c r="M567" t="str">
        <f t="shared" si="8"/>
        <v>7.49 Continental_C1_50_150</v>
      </c>
    </row>
    <row r="568" spans="1:13" x14ac:dyDescent="0.25">
      <c r="A568">
        <v>7</v>
      </c>
      <c r="B568" t="s">
        <v>343</v>
      </c>
      <c r="C568" t="s">
        <v>378</v>
      </c>
      <c r="D568">
        <v>50</v>
      </c>
      <c r="E568" t="s">
        <v>31</v>
      </c>
      <c r="F568" t="s">
        <v>396</v>
      </c>
      <c r="G568" t="s">
        <v>784</v>
      </c>
      <c r="H568">
        <v>0</v>
      </c>
      <c r="I568">
        <v>3</v>
      </c>
      <c r="J568">
        <v>5</v>
      </c>
      <c r="K568">
        <v>3</v>
      </c>
      <c r="M568" t="str">
        <f t="shared" si="8"/>
        <v>7.50 Continental_C1_150_600</v>
      </c>
    </row>
    <row r="569" spans="1:13" x14ac:dyDescent="0.25">
      <c r="A569">
        <v>7</v>
      </c>
      <c r="B569" t="s">
        <v>343</v>
      </c>
      <c r="C569" t="s">
        <v>379</v>
      </c>
      <c r="D569">
        <v>51</v>
      </c>
      <c r="E569" t="s">
        <v>31</v>
      </c>
      <c r="F569" t="s">
        <v>396</v>
      </c>
      <c r="G569" t="s">
        <v>784</v>
      </c>
      <c r="H569">
        <v>0</v>
      </c>
      <c r="I569">
        <v>3</v>
      </c>
      <c r="J569">
        <v>5</v>
      </c>
      <c r="K569">
        <v>3</v>
      </c>
      <c r="M569" t="str">
        <f t="shared" si="8"/>
        <v>7.51 Continental_C1_600</v>
      </c>
    </row>
    <row r="570" spans="1:13" x14ac:dyDescent="0.25">
      <c r="A570">
        <v>7</v>
      </c>
      <c r="B570" t="s">
        <v>343</v>
      </c>
      <c r="C570" t="s">
        <v>380</v>
      </c>
      <c r="D570">
        <v>53</v>
      </c>
      <c r="E570" t="s">
        <v>31</v>
      </c>
      <c r="F570" t="s">
        <v>396</v>
      </c>
      <c r="G570" t="s">
        <v>784</v>
      </c>
      <c r="H570">
        <v>0</v>
      </c>
      <c r="I570">
        <v>3</v>
      </c>
      <c r="J570">
        <v>5</v>
      </c>
      <c r="K570">
        <v>4</v>
      </c>
      <c r="M570" t="str">
        <f t="shared" si="8"/>
        <v>7.53 Continental_C2_0_50</v>
      </c>
    </row>
    <row r="571" spans="1:13" x14ac:dyDescent="0.25">
      <c r="A571">
        <v>7</v>
      </c>
      <c r="B571" t="s">
        <v>343</v>
      </c>
      <c r="C571" t="s">
        <v>381</v>
      </c>
      <c r="D571">
        <v>54</v>
      </c>
      <c r="E571" t="s">
        <v>31</v>
      </c>
      <c r="F571" t="s">
        <v>396</v>
      </c>
      <c r="G571" t="s">
        <v>784</v>
      </c>
      <c r="H571">
        <v>0</v>
      </c>
      <c r="I571">
        <v>3</v>
      </c>
      <c r="J571">
        <v>5</v>
      </c>
      <c r="K571">
        <v>4</v>
      </c>
      <c r="M571" t="str">
        <f t="shared" si="8"/>
        <v>7.54 Continental_C2_50_150</v>
      </c>
    </row>
    <row r="572" spans="1:13" x14ac:dyDescent="0.25">
      <c r="A572">
        <v>7</v>
      </c>
      <c r="B572" t="s">
        <v>343</v>
      </c>
      <c r="C572" t="s">
        <v>382</v>
      </c>
      <c r="D572">
        <v>55</v>
      </c>
      <c r="E572" t="s">
        <v>31</v>
      </c>
      <c r="F572" t="s">
        <v>396</v>
      </c>
      <c r="G572" t="s">
        <v>784</v>
      </c>
      <c r="H572">
        <v>0</v>
      </c>
      <c r="I572">
        <v>3</v>
      </c>
      <c r="J572">
        <v>5</v>
      </c>
      <c r="K572">
        <v>3</v>
      </c>
      <c r="M572" t="str">
        <f t="shared" si="8"/>
        <v>7.55 Continental_C2_150_600</v>
      </c>
    </row>
    <row r="573" spans="1:13" x14ac:dyDescent="0.25">
      <c r="A573">
        <v>7</v>
      </c>
      <c r="B573" t="s">
        <v>343</v>
      </c>
      <c r="C573" t="s">
        <v>383</v>
      </c>
      <c r="D573">
        <v>56</v>
      </c>
      <c r="E573" t="s">
        <v>31</v>
      </c>
      <c r="F573" t="s">
        <v>396</v>
      </c>
      <c r="G573" t="s">
        <v>784</v>
      </c>
      <c r="H573">
        <v>0</v>
      </c>
      <c r="I573">
        <v>3</v>
      </c>
      <c r="J573">
        <v>5</v>
      </c>
      <c r="K573">
        <v>3</v>
      </c>
      <c r="M573" t="str">
        <f t="shared" si="8"/>
        <v>7.56 Continental_C2_600</v>
      </c>
    </row>
    <row r="574" spans="1:13" x14ac:dyDescent="0.25">
      <c r="A574">
        <v>7</v>
      </c>
      <c r="B574" t="s">
        <v>343</v>
      </c>
      <c r="C574" t="s">
        <v>384</v>
      </c>
      <c r="D574">
        <v>58</v>
      </c>
      <c r="E574" t="s">
        <v>31</v>
      </c>
      <c r="F574" t="s">
        <v>396</v>
      </c>
      <c r="G574" t="s">
        <v>784</v>
      </c>
      <c r="H574">
        <v>0</v>
      </c>
      <c r="I574">
        <v>3</v>
      </c>
      <c r="J574">
        <v>5</v>
      </c>
      <c r="K574">
        <v>4</v>
      </c>
      <c r="M574" t="str">
        <f t="shared" si="8"/>
        <v>7.58 Continental_C3_0_50</v>
      </c>
    </row>
    <row r="575" spans="1:13" x14ac:dyDescent="0.25">
      <c r="A575">
        <v>7</v>
      </c>
      <c r="B575" t="s">
        <v>343</v>
      </c>
      <c r="C575" t="s">
        <v>385</v>
      </c>
      <c r="D575">
        <v>59</v>
      </c>
      <c r="E575" t="s">
        <v>31</v>
      </c>
      <c r="F575" t="s">
        <v>396</v>
      </c>
      <c r="G575" t="s">
        <v>784</v>
      </c>
      <c r="H575">
        <v>0</v>
      </c>
      <c r="I575">
        <v>3</v>
      </c>
      <c r="J575">
        <v>5</v>
      </c>
      <c r="K575">
        <v>4</v>
      </c>
      <c r="M575" t="str">
        <f t="shared" si="8"/>
        <v>7.59 Continental_C3_50_150</v>
      </c>
    </row>
    <row r="576" spans="1:13" x14ac:dyDescent="0.25">
      <c r="A576">
        <v>7</v>
      </c>
      <c r="B576" t="s">
        <v>343</v>
      </c>
      <c r="C576" t="s">
        <v>386</v>
      </c>
      <c r="D576">
        <v>60</v>
      </c>
      <c r="E576" t="s">
        <v>31</v>
      </c>
      <c r="F576" t="s">
        <v>396</v>
      </c>
      <c r="G576" t="s">
        <v>784</v>
      </c>
      <c r="H576">
        <v>0</v>
      </c>
      <c r="I576">
        <v>3</v>
      </c>
      <c r="J576">
        <v>5</v>
      </c>
      <c r="K576">
        <v>3</v>
      </c>
      <c r="M576" t="str">
        <f t="shared" si="8"/>
        <v>7.60 Continental_C3_150_600</v>
      </c>
    </row>
    <row r="577" spans="1:13" x14ac:dyDescent="0.25">
      <c r="A577">
        <v>7</v>
      </c>
      <c r="B577" t="s">
        <v>343</v>
      </c>
      <c r="C577" t="s">
        <v>390</v>
      </c>
      <c r="D577">
        <v>61</v>
      </c>
      <c r="E577" t="s">
        <v>31</v>
      </c>
      <c r="F577" t="s">
        <v>396</v>
      </c>
      <c r="G577" t="s">
        <v>784</v>
      </c>
      <c r="H577">
        <v>0</v>
      </c>
      <c r="I577">
        <v>3</v>
      </c>
      <c r="J577">
        <v>5</v>
      </c>
      <c r="K577">
        <v>3</v>
      </c>
      <c r="M577" t="str">
        <f t="shared" si="8"/>
        <v>7.61 Continental_C3_600</v>
      </c>
    </row>
    <row r="578" spans="1:13" x14ac:dyDescent="0.25">
      <c r="A578">
        <v>7</v>
      </c>
      <c r="B578" t="s">
        <v>343</v>
      </c>
      <c r="C578" t="s">
        <v>406</v>
      </c>
      <c r="D578">
        <v>4</v>
      </c>
      <c r="E578" t="s">
        <v>8</v>
      </c>
      <c r="F578" t="s">
        <v>424</v>
      </c>
      <c r="G578" t="s">
        <v>784</v>
      </c>
      <c r="H578">
        <v>0</v>
      </c>
      <c r="I578">
        <v>3</v>
      </c>
      <c r="J578">
        <v>5</v>
      </c>
      <c r="K578">
        <v>2.4</v>
      </c>
      <c r="M578" t="str">
        <f t="shared" si="8"/>
        <v>7.04 Continental_A</v>
      </c>
    </row>
    <row r="579" spans="1:13" x14ac:dyDescent="0.25">
      <c r="A579">
        <v>7</v>
      </c>
      <c r="B579" t="s">
        <v>343</v>
      </c>
      <c r="C579" t="s">
        <v>406</v>
      </c>
      <c r="D579">
        <v>4</v>
      </c>
      <c r="E579" t="s">
        <v>8</v>
      </c>
      <c r="F579" t="s">
        <v>425</v>
      </c>
      <c r="G579" t="s">
        <v>784</v>
      </c>
      <c r="H579">
        <v>0</v>
      </c>
      <c r="I579">
        <v>3</v>
      </c>
      <c r="J579">
        <v>5</v>
      </c>
      <c r="K579">
        <v>3.3</v>
      </c>
      <c r="M579" t="str">
        <f t="shared" ref="M579:M642" si="9">A579&amp;"."&amp;RIGHT("0"&amp;D579,2)&amp;" "&amp;C579</f>
        <v>7.04 Continental_A</v>
      </c>
    </row>
    <row r="580" spans="1:13" x14ac:dyDescent="0.25">
      <c r="A580">
        <v>7</v>
      </c>
      <c r="B580" t="s">
        <v>343</v>
      </c>
      <c r="C580" t="s">
        <v>406</v>
      </c>
      <c r="D580">
        <v>4</v>
      </c>
      <c r="E580" t="s">
        <v>8</v>
      </c>
      <c r="F580" t="s">
        <v>426</v>
      </c>
      <c r="G580" t="s">
        <v>784</v>
      </c>
      <c r="H580">
        <v>0</v>
      </c>
      <c r="I580">
        <v>3</v>
      </c>
      <c r="J580">
        <v>5</v>
      </c>
      <c r="K580">
        <v>2.7</v>
      </c>
      <c r="M580" t="str">
        <f t="shared" si="9"/>
        <v>7.04 Continental_A</v>
      </c>
    </row>
    <row r="581" spans="1:13" x14ac:dyDescent="0.25">
      <c r="A581">
        <v>7</v>
      </c>
      <c r="B581" t="s">
        <v>343</v>
      </c>
      <c r="C581" t="s">
        <v>397</v>
      </c>
      <c r="D581">
        <v>20</v>
      </c>
      <c r="E581" t="s">
        <v>8</v>
      </c>
      <c r="F581" t="s">
        <v>424</v>
      </c>
      <c r="G581" t="s">
        <v>784</v>
      </c>
      <c r="H581">
        <v>0</v>
      </c>
      <c r="I581">
        <v>3</v>
      </c>
      <c r="J581">
        <v>5</v>
      </c>
      <c r="K581">
        <v>2.8</v>
      </c>
      <c r="M581" t="str">
        <f t="shared" si="9"/>
        <v>7.20 Continental_B</v>
      </c>
    </row>
    <row r="582" spans="1:13" x14ac:dyDescent="0.25">
      <c r="A582">
        <v>7</v>
      </c>
      <c r="B582" t="s">
        <v>343</v>
      </c>
      <c r="C582" t="s">
        <v>397</v>
      </c>
      <c r="D582">
        <v>20</v>
      </c>
      <c r="E582" t="s">
        <v>8</v>
      </c>
      <c r="F582" t="s">
        <v>425</v>
      </c>
      <c r="G582" t="s">
        <v>784</v>
      </c>
      <c r="H582">
        <v>0</v>
      </c>
      <c r="I582">
        <v>3</v>
      </c>
      <c r="J582">
        <v>5</v>
      </c>
      <c r="K582">
        <v>2.9</v>
      </c>
      <c r="M582" t="str">
        <f t="shared" si="9"/>
        <v>7.20 Continental_B</v>
      </c>
    </row>
    <row r="583" spans="1:13" x14ac:dyDescent="0.25">
      <c r="A583">
        <v>7</v>
      </c>
      <c r="B583" t="s">
        <v>343</v>
      </c>
      <c r="C583" t="s">
        <v>397</v>
      </c>
      <c r="D583">
        <v>20</v>
      </c>
      <c r="E583" t="s">
        <v>8</v>
      </c>
      <c r="F583" t="s">
        <v>426</v>
      </c>
      <c r="G583" t="s">
        <v>784</v>
      </c>
      <c r="H583">
        <v>0</v>
      </c>
      <c r="I583">
        <v>3</v>
      </c>
      <c r="J583">
        <v>5</v>
      </c>
      <c r="K583">
        <v>3</v>
      </c>
      <c r="M583" t="str">
        <f t="shared" si="9"/>
        <v>7.20 Continental_B</v>
      </c>
    </row>
    <row r="584" spans="1:13" x14ac:dyDescent="0.25">
      <c r="A584">
        <v>7</v>
      </c>
      <c r="B584" t="s">
        <v>343</v>
      </c>
      <c r="C584" t="s">
        <v>405</v>
      </c>
      <c r="D584">
        <v>46</v>
      </c>
      <c r="E584" t="s">
        <v>8</v>
      </c>
      <c r="F584" t="s">
        <v>424</v>
      </c>
      <c r="G584" t="s">
        <v>784</v>
      </c>
      <c r="H584">
        <v>0</v>
      </c>
      <c r="I584">
        <v>3</v>
      </c>
      <c r="J584">
        <v>5</v>
      </c>
      <c r="K584">
        <v>3</v>
      </c>
      <c r="M584" t="str">
        <f t="shared" si="9"/>
        <v>7.46 Continental_C</v>
      </c>
    </row>
    <row r="585" spans="1:13" x14ac:dyDescent="0.25">
      <c r="A585">
        <v>7</v>
      </c>
      <c r="B585" t="s">
        <v>343</v>
      </c>
      <c r="C585" t="s">
        <v>405</v>
      </c>
      <c r="D585">
        <v>46</v>
      </c>
      <c r="E585" t="s">
        <v>8</v>
      </c>
      <c r="F585" t="s">
        <v>425</v>
      </c>
      <c r="G585" t="s">
        <v>784</v>
      </c>
      <c r="H585">
        <v>0</v>
      </c>
      <c r="I585">
        <v>3</v>
      </c>
      <c r="J585">
        <v>5</v>
      </c>
      <c r="K585">
        <v>3.6</v>
      </c>
      <c r="M585" t="str">
        <f t="shared" si="9"/>
        <v>7.46 Continental_C</v>
      </c>
    </row>
    <row r="586" spans="1:13" x14ac:dyDescent="0.25">
      <c r="A586">
        <v>7</v>
      </c>
      <c r="B586" t="s">
        <v>343</v>
      </c>
      <c r="C586" t="s">
        <v>405</v>
      </c>
      <c r="D586">
        <v>46</v>
      </c>
      <c r="E586" t="s">
        <v>8</v>
      </c>
      <c r="F586" t="s">
        <v>426</v>
      </c>
      <c r="G586" t="s">
        <v>784</v>
      </c>
      <c r="H586">
        <v>0</v>
      </c>
      <c r="I586">
        <v>3</v>
      </c>
      <c r="J586">
        <v>5</v>
      </c>
      <c r="K586">
        <v>3</v>
      </c>
      <c r="M586" t="str">
        <f t="shared" si="9"/>
        <v>7.46 Continental_C</v>
      </c>
    </row>
    <row r="587" spans="1:13" x14ac:dyDescent="0.25">
      <c r="A587">
        <v>7</v>
      </c>
      <c r="B587" t="s">
        <v>343</v>
      </c>
      <c r="C587" t="s">
        <v>397</v>
      </c>
      <c r="D587">
        <v>20</v>
      </c>
      <c r="E587" t="s">
        <v>8</v>
      </c>
      <c r="F587" t="s">
        <v>429</v>
      </c>
      <c r="G587" t="s">
        <v>784</v>
      </c>
      <c r="H587">
        <v>0</v>
      </c>
      <c r="I587">
        <v>3</v>
      </c>
      <c r="J587">
        <v>5</v>
      </c>
      <c r="K587">
        <v>3</v>
      </c>
      <c r="M587" t="str">
        <f t="shared" si="9"/>
        <v>7.20 Continental_B</v>
      </c>
    </row>
    <row r="588" spans="1:13" x14ac:dyDescent="0.25">
      <c r="A588">
        <v>7</v>
      </c>
      <c r="B588" t="s">
        <v>343</v>
      </c>
      <c r="C588" t="s">
        <v>397</v>
      </c>
      <c r="D588">
        <v>20</v>
      </c>
      <c r="E588" t="s">
        <v>8</v>
      </c>
      <c r="F588" t="s">
        <v>430</v>
      </c>
      <c r="G588" t="s">
        <v>784</v>
      </c>
      <c r="H588">
        <v>0</v>
      </c>
      <c r="I588">
        <v>3</v>
      </c>
      <c r="J588">
        <v>5</v>
      </c>
      <c r="K588">
        <v>3.5</v>
      </c>
      <c r="M588" t="str">
        <f t="shared" si="9"/>
        <v>7.20 Continental_B</v>
      </c>
    </row>
    <row r="589" spans="1:13" x14ac:dyDescent="0.25">
      <c r="A589">
        <v>7</v>
      </c>
      <c r="B589" t="s">
        <v>343</v>
      </c>
      <c r="C589" t="s">
        <v>405</v>
      </c>
      <c r="D589">
        <v>46</v>
      </c>
      <c r="E589" t="s">
        <v>8</v>
      </c>
      <c r="F589" t="s">
        <v>429</v>
      </c>
      <c r="G589" t="s">
        <v>784</v>
      </c>
      <c r="H589">
        <v>0</v>
      </c>
      <c r="I589">
        <v>3</v>
      </c>
      <c r="J589">
        <v>5</v>
      </c>
      <c r="K589">
        <v>2.4</v>
      </c>
      <c r="M589" t="str">
        <f t="shared" si="9"/>
        <v>7.46 Continental_C</v>
      </c>
    </row>
    <row r="590" spans="1:13" x14ac:dyDescent="0.25">
      <c r="A590">
        <v>7</v>
      </c>
      <c r="B590" t="s">
        <v>343</v>
      </c>
      <c r="C590" t="s">
        <v>405</v>
      </c>
      <c r="D590">
        <v>46</v>
      </c>
      <c r="E590" t="s">
        <v>8</v>
      </c>
      <c r="F590" t="s">
        <v>430</v>
      </c>
      <c r="G590" t="s">
        <v>784</v>
      </c>
      <c r="H590">
        <v>0</v>
      </c>
      <c r="I590">
        <v>3</v>
      </c>
      <c r="J590">
        <v>5</v>
      </c>
      <c r="K590">
        <v>2.2999999999999998</v>
      </c>
      <c r="M590" t="str">
        <f t="shared" si="9"/>
        <v>7.46 Continental_C</v>
      </c>
    </row>
    <row r="591" spans="1:13" x14ac:dyDescent="0.25">
      <c r="A591">
        <v>7</v>
      </c>
      <c r="B591" t="s">
        <v>343</v>
      </c>
      <c r="C591" t="s">
        <v>405</v>
      </c>
      <c r="D591">
        <v>46</v>
      </c>
      <c r="E591" t="s">
        <v>8</v>
      </c>
      <c r="F591" t="s">
        <v>436</v>
      </c>
      <c r="G591" t="s">
        <v>784</v>
      </c>
      <c r="H591">
        <v>0</v>
      </c>
      <c r="I591">
        <v>3</v>
      </c>
      <c r="J591">
        <v>5</v>
      </c>
      <c r="K591">
        <v>3.1</v>
      </c>
      <c r="M591" t="str">
        <f t="shared" si="9"/>
        <v>7.46 Continental_C</v>
      </c>
    </row>
    <row r="592" spans="1:13" x14ac:dyDescent="0.25">
      <c r="A592">
        <v>7</v>
      </c>
      <c r="B592" t="s">
        <v>343</v>
      </c>
      <c r="C592" t="s">
        <v>405</v>
      </c>
      <c r="D592">
        <v>46</v>
      </c>
      <c r="E592" t="s">
        <v>8</v>
      </c>
      <c r="F592" t="s">
        <v>437</v>
      </c>
      <c r="G592" t="s">
        <v>784</v>
      </c>
      <c r="H592">
        <v>0</v>
      </c>
      <c r="I592">
        <v>3</v>
      </c>
      <c r="J592">
        <v>5</v>
      </c>
      <c r="K592">
        <v>2</v>
      </c>
      <c r="M592" t="str">
        <f t="shared" si="9"/>
        <v>7.46 Continental_C</v>
      </c>
    </row>
    <row r="593" spans="1:13" x14ac:dyDescent="0.25">
      <c r="A593">
        <v>7</v>
      </c>
      <c r="B593" t="s">
        <v>343</v>
      </c>
      <c r="C593" t="s">
        <v>397</v>
      </c>
      <c r="D593">
        <v>20</v>
      </c>
      <c r="E593" t="s">
        <v>8</v>
      </c>
      <c r="F593" t="s">
        <v>443</v>
      </c>
      <c r="G593" t="s">
        <v>784</v>
      </c>
      <c r="H593">
        <v>0</v>
      </c>
      <c r="I593">
        <v>3</v>
      </c>
      <c r="J593">
        <v>5</v>
      </c>
      <c r="K593">
        <v>3.8</v>
      </c>
      <c r="M593" t="str">
        <f t="shared" si="9"/>
        <v>7.20 Continental_B</v>
      </c>
    </row>
    <row r="594" spans="1:13" x14ac:dyDescent="0.25">
      <c r="A594">
        <v>7</v>
      </c>
      <c r="B594" t="s">
        <v>343</v>
      </c>
      <c r="C594" t="s">
        <v>397</v>
      </c>
      <c r="D594">
        <v>20</v>
      </c>
      <c r="E594" t="s">
        <v>8</v>
      </c>
      <c r="F594" t="s">
        <v>444</v>
      </c>
      <c r="G594" t="s">
        <v>784</v>
      </c>
      <c r="H594">
        <v>0</v>
      </c>
      <c r="I594">
        <v>3</v>
      </c>
      <c r="J594">
        <v>5</v>
      </c>
      <c r="K594">
        <v>3.5</v>
      </c>
      <c r="M594" t="str">
        <f t="shared" si="9"/>
        <v>7.20 Continental_B</v>
      </c>
    </row>
    <row r="595" spans="1:13" x14ac:dyDescent="0.25">
      <c r="A595">
        <v>7</v>
      </c>
      <c r="B595" t="s">
        <v>343</v>
      </c>
      <c r="C595" t="s">
        <v>405</v>
      </c>
      <c r="D595">
        <v>46</v>
      </c>
      <c r="E595" t="s">
        <v>8</v>
      </c>
      <c r="F595" t="s">
        <v>443</v>
      </c>
      <c r="G595" t="s">
        <v>784</v>
      </c>
      <c r="H595">
        <v>0</v>
      </c>
      <c r="I595">
        <v>3</v>
      </c>
      <c r="J595">
        <v>5</v>
      </c>
      <c r="K595">
        <v>2.2000000000000002</v>
      </c>
      <c r="M595" t="str">
        <f t="shared" si="9"/>
        <v>7.46 Continental_C</v>
      </c>
    </row>
    <row r="596" spans="1:13" x14ac:dyDescent="0.25">
      <c r="A596">
        <v>7</v>
      </c>
      <c r="B596" t="s">
        <v>343</v>
      </c>
      <c r="C596" t="s">
        <v>405</v>
      </c>
      <c r="D596">
        <v>46</v>
      </c>
      <c r="E596" t="s">
        <v>8</v>
      </c>
      <c r="F596" t="s">
        <v>444</v>
      </c>
      <c r="G596" t="s">
        <v>784</v>
      </c>
      <c r="H596">
        <v>0</v>
      </c>
      <c r="I596">
        <v>3</v>
      </c>
      <c r="J596">
        <v>5</v>
      </c>
      <c r="K596">
        <v>1.9</v>
      </c>
      <c r="M596" t="str">
        <f t="shared" si="9"/>
        <v>7.46 Continental_C</v>
      </c>
    </row>
    <row r="597" spans="1:13" x14ac:dyDescent="0.25">
      <c r="A597">
        <v>7</v>
      </c>
      <c r="B597" t="s">
        <v>343</v>
      </c>
      <c r="C597" t="s">
        <v>406</v>
      </c>
      <c r="D597">
        <v>4</v>
      </c>
      <c r="E597" t="s">
        <v>765</v>
      </c>
      <c r="F597" t="s">
        <v>464</v>
      </c>
      <c r="G597" t="s">
        <v>784</v>
      </c>
      <c r="H597">
        <v>0</v>
      </c>
      <c r="I597">
        <v>3</v>
      </c>
      <c r="J597">
        <v>5</v>
      </c>
      <c r="K597">
        <v>3.7</v>
      </c>
      <c r="M597" t="str">
        <f t="shared" si="9"/>
        <v>7.04 Continental_A</v>
      </c>
    </row>
    <row r="598" spans="1:13" x14ac:dyDescent="0.25">
      <c r="A598">
        <v>7</v>
      </c>
      <c r="B598" t="s">
        <v>343</v>
      </c>
      <c r="C598" t="s">
        <v>406</v>
      </c>
      <c r="D598">
        <v>4</v>
      </c>
      <c r="E598" t="s">
        <v>765</v>
      </c>
      <c r="F598" t="s">
        <v>465</v>
      </c>
      <c r="G598" t="s">
        <v>784</v>
      </c>
      <c r="H598">
        <v>0</v>
      </c>
      <c r="I598">
        <v>3</v>
      </c>
      <c r="J598">
        <v>5</v>
      </c>
      <c r="K598">
        <v>4.2</v>
      </c>
      <c r="M598" t="str">
        <f t="shared" si="9"/>
        <v>7.04 Continental_A</v>
      </c>
    </row>
    <row r="599" spans="1:13" x14ac:dyDescent="0.25">
      <c r="A599">
        <v>7</v>
      </c>
      <c r="B599" t="s">
        <v>343</v>
      </c>
      <c r="C599" t="s">
        <v>406</v>
      </c>
      <c r="D599">
        <v>4</v>
      </c>
      <c r="E599" t="s">
        <v>765</v>
      </c>
      <c r="F599" t="s">
        <v>466</v>
      </c>
      <c r="G599" t="s">
        <v>784</v>
      </c>
      <c r="H599">
        <v>0</v>
      </c>
      <c r="I599">
        <v>3</v>
      </c>
      <c r="J599">
        <v>5</v>
      </c>
      <c r="K599">
        <v>4</v>
      </c>
      <c r="M599" t="str">
        <f t="shared" si="9"/>
        <v>7.04 Continental_A</v>
      </c>
    </row>
    <row r="600" spans="1:13" x14ac:dyDescent="0.25">
      <c r="A600">
        <v>7</v>
      </c>
      <c r="B600" t="s">
        <v>343</v>
      </c>
      <c r="C600" t="s">
        <v>406</v>
      </c>
      <c r="D600">
        <v>4</v>
      </c>
      <c r="E600" t="s">
        <v>765</v>
      </c>
      <c r="F600" t="s">
        <v>467</v>
      </c>
      <c r="G600" t="s">
        <v>784</v>
      </c>
      <c r="H600">
        <v>0</v>
      </c>
      <c r="I600">
        <v>3</v>
      </c>
      <c r="J600">
        <v>5</v>
      </c>
      <c r="K600">
        <v>3.1</v>
      </c>
      <c r="M600" t="str">
        <f t="shared" si="9"/>
        <v>7.04 Continental_A</v>
      </c>
    </row>
    <row r="601" spans="1:13" x14ac:dyDescent="0.25">
      <c r="A601">
        <v>7</v>
      </c>
      <c r="B601" t="s">
        <v>343</v>
      </c>
      <c r="C601" t="s">
        <v>406</v>
      </c>
      <c r="D601">
        <v>4</v>
      </c>
      <c r="E601" t="s">
        <v>765</v>
      </c>
      <c r="F601" t="s">
        <v>468</v>
      </c>
      <c r="G601" t="s">
        <v>784</v>
      </c>
      <c r="H601">
        <v>0</v>
      </c>
      <c r="I601">
        <v>3</v>
      </c>
      <c r="J601">
        <v>5</v>
      </c>
      <c r="K601">
        <v>3.5</v>
      </c>
      <c r="M601" t="str">
        <f t="shared" si="9"/>
        <v>7.04 Continental_A</v>
      </c>
    </row>
    <row r="602" spans="1:13" x14ac:dyDescent="0.25">
      <c r="A602">
        <v>7</v>
      </c>
      <c r="B602" t="s">
        <v>343</v>
      </c>
      <c r="C602" t="s">
        <v>397</v>
      </c>
      <c r="D602">
        <v>20</v>
      </c>
      <c r="E602" t="s">
        <v>765</v>
      </c>
      <c r="F602" t="s">
        <v>464</v>
      </c>
      <c r="G602" t="s">
        <v>784</v>
      </c>
      <c r="H602">
        <v>0</v>
      </c>
      <c r="I602">
        <v>3</v>
      </c>
      <c r="J602">
        <v>5</v>
      </c>
      <c r="K602">
        <v>2.8</v>
      </c>
      <c r="M602" t="str">
        <f t="shared" si="9"/>
        <v>7.20 Continental_B</v>
      </c>
    </row>
    <row r="603" spans="1:13" x14ac:dyDescent="0.25">
      <c r="A603">
        <v>7</v>
      </c>
      <c r="B603" t="s">
        <v>343</v>
      </c>
      <c r="C603" t="s">
        <v>397</v>
      </c>
      <c r="D603">
        <v>20</v>
      </c>
      <c r="E603" t="s">
        <v>765</v>
      </c>
      <c r="F603" t="s">
        <v>465</v>
      </c>
      <c r="G603" t="s">
        <v>784</v>
      </c>
      <c r="H603">
        <v>0</v>
      </c>
      <c r="I603">
        <v>3</v>
      </c>
      <c r="J603">
        <v>5</v>
      </c>
      <c r="K603">
        <v>3</v>
      </c>
      <c r="M603" t="str">
        <f t="shared" si="9"/>
        <v>7.20 Continental_B</v>
      </c>
    </row>
    <row r="604" spans="1:13" x14ac:dyDescent="0.25">
      <c r="A604">
        <v>7</v>
      </c>
      <c r="B604" t="s">
        <v>343</v>
      </c>
      <c r="C604" t="s">
        <v>397</v>
      </c>
      <c r="D604">
        <v>20</v>
      </c>
      <c r="E604" t="s">
        <v>765</v>
      </c>
      <c r="F604" t="s">
        <v>466</v>
      </c>
      <c r="G604" t="s">
        <v>784</v>
      </c>
      <c r="H604">
        <v>0</v>
      </c>
      <c r="I604">
        <v>3</v>
      </c>
      <c r="J604">
        <v>5</v>
      </c>
      <c r="K604">
        <v>2.2000000000000002</v>
      </c>
      <c r="M604" t="str">
        <f t="shared" si="9"/>
        <v>7.20 Continental_B</v>
      </c>
    </row>
    <row r="605" spans="1:13" x14ac:dyDescent="0.25">
      <c r="A605">
        <v>7</v>
      </c>
      <c r="B605" t="s">
        <v>343</v>
      </c>
      <c r="C605" t="s">
        <v>397</v>
      </c>
      <c r="D605">
        <v>20</v>
      </c>
      <c r="E605" t="s">
        <v>765</v>
      </c>
      <c r="F605" t="s">
        <v>467</v>
      </c>
      <c r="G605" t="s">
        <v>784</v>
      </c>
      <c r="H605">
        <v>0</v>
      </c>
      <c r="I605">
        <v>3</v>
      </c>
      <c r="J605">
        <v>5</v>
      </c>
      <c r="K605">
        <v>2.8</v>
      </c>
      <c r="M605" t="str">
        <f t="shared" si="9"/>
        <v>7.20 Continental_B</v>
      </c>
    </row>
    <row r="606" spans="1:13" x14ac:dyDescent="0.25">
      <c r="A606">
        <v>7</v>
      </c>
      <c r="B606" t="s">
        <v>343</v>
      </c>
      <c r="C606" t="s">
        <v>397</v>
      </c>
      <c r="D606">
        <v>20</v>
      </c>
      <c r="E606" t="s">
        <v>765</v>
      </c>
      <c r="F606" t="s">
        <v>468</v>
      </c>
      <c r="G606" t="s">
        <v>784</v>
      </c>
      <c r="H606">
        <v>0</v>
      </c>
      <c r="I606">
        <v>3</v>
      </c>
      <c r="J606">
        <v>5</v>
      </c>
      <c r="K606">
        <v>2.7</v>
      </c>
      <c r="M606" t="str">
        <f t="shared" si="9"/>
        <v>7.20 Continental_B</v>
      </c>
    </row>
    <row r="607" spans="1:13" x14ac:dyDescent="0.25">
      <c r="A607">
        <v>7</v>
      </c>
      <c r="B607" t="s">
        <v>343</v>
      </c>
      <c r="C607" t="s">
        <v>405</v>
      </c>
      <c r="D607">
        <v>46</v>
      </c>
      <c r="E607" t="s">
        <v>765</v>
      </c>
      <c r="F607" t="s">
        <v>465</v>
      </c>
      <c r="G607" t="s">
        <v>784</v>
      </c>
      <c r="H607">
        <v>0</v>
      </c>
      <c r="I607">
        <v>3</v>
      </c>
      <c r="J607">
        <v>5</v>
      </c>
      <c r="K607">
        <v>2.5</v>
      </c>
      <c r="M607" t="str">
        <f t="shared" si="9"/>
        <v>7.46 Continental_C</v>
      </c>
    </row>
    <row r="608" spans="1:13" x14ac:dyDescent="0.25">
      <c r="A608">
        <v>7</v>
      </c>
      <c r="B608" t="s">
        <v>343</v>
      </c>
      <c r="C608" t="s">
        <v>405</v>
      </c>
      <c r="D608">
        <v>46</v>
      </c>
      <c r="E608" t="s">
        <v>765</v>
      </c>
      <c r="F608" t="s">
        <v>466</v>
      </c>
      <c r="G608" t="s">
        <v>784</v>
      </c>
      <c r="H608">
        <v>0</v>
      </c>
      <c r="I608">
        <v>3</v>
      </c>
      <c r="J608">
        <v>5</v>
      </c>
      <c r="K608">
        <v>2.5</v>
      </c>
      <c r="M608" t="str">
        <f t="shared" si="9"/>
        <v>7.46 Continental_C</v>
      </c>
    </row>
    <row r="609" spans="1:13" x14ac:dyDescent="0.25">
      <c r="A609">
        <v>7</v>
      </c>
      <c r="B609" t="s">
        <v>343</v>
      </c>
      <c r="C609" t="s">
        <v>405</v>
      </c>
      <c r="D609">
        <v>46</v>
      </c>
      <c r="E609" t="s">
        <v>765</v>
      </c>
      <c r="F609" t="s">
        <v>467</v>
      </c>
      <c r="G609" t="s">
        <v>784</v>
      </c>
      <c r="H609">
        <v>0</v>
      </c>
      <c r="I609">
        <v>3</v>
      </c>
      <c r="J609">
        <v>5</v>
      </c>
      <c r="K609">
        <v>2</v>
      </c>
      <c r="M609" t="str">
        <f t="shared" si="9"/>
        <v>7.46 Continental_C</v>
      </c>
    </row>
    <row r="610" spans="1:13" x14ac:dyDescent="0.25">
      <c r="A610">
        <v>7</v>
      </c>
      <c r="B610" t="s">
        <v>343</v>
      </c>
      <c r="C610" t="s">
        <v>405</v>
      </c>
      <c r="D610">
        <v>46</v>
      </c>
      <c r="E610" t="s">
        <v>765</v>
      </c>
      <c r="F610" t="s">
        <v>468</v>
      </c>
      <c r="G610" t="s">
        <v>784</v>
      </c>
      <c r="H610">
        <v>0</v>
      </c>
      <c r="I610">
        <v>3</v>
      </c>
      <c r="J610">
        <v>5</v>
      </c>
      <c r="K610">
        <v>1.9</v>
      </c>
      <c r="M610" t="str">
        <f t="shared" si="9"/>
        <v>7.46 Continental_C</v>
      </c>
    </row>
    <row r="611" spans="1:13" x14ac:dyDescent="0.25">
      <c r="A611">
        <v>7</v>
      </c>
      <c r="B611" t="s">
        <v>343</v>
      </c>
      <c r="C611" t="s">
        <v>406</v>
      </c>
      <c r="D611">
        <v>4</v>
      </c>
      <c r="E611" t="s">
        <v>765</v>
      </c>
      <c r="F611" t="s">
        <v>489</v>
      </c>
      <c r="G611" t="s">
        <v>784</v>
      </c>
      <c r="H611">
        <v>0</v>
      </c>
      <c r="I611">
        <v>3</v>
      </c>
      <c r="J611">
        <v>5</v>
      </c>
      <c r="K611">
        <v>2.2000000000000002</v>
      </c>
      <c r="M611" t="str">
        <f t="shared" si="9"/>
        <v>7.04 Continental_A</v>
      </c>
    </row>
    <row r="612" spans="1:13" x14ac:dyDescent="0.25">
      <c r="A612">
        <v>7</v>
      </c>
      <c r="B612" t="s">
        <v>343</v>
      </c>
      <c r="C612" t="s">
        <v>406</v>
      </c>
      <c r="D612">
        <v>4</v>
      </c>
      <c r="E612" t="s">
        <v>765</v>
      </c>
      <c r="F612" t="s">
        <v>490</v>
      </c>
      <c r="G612" t="s">
        <v>784</v>
      </c>
      <c r="H612">
        <v>0</v>
      </c>
      <c r="I612">
        <v>3</v>
      </c>
      <c r="J612">
        <v>5</v>
      </c>
      <c r="K612">
        <v>2.6</v>
      </c>
      <c r="M612" t="str">
        <f t="shared" si="9"/>
        <v>7.04 Continental_A</v>
      </c>
    </row>
    <row r="613" spans="1:13" x14ac:dyDescent="0.25">
      <c r="A613">
        <v>7</v>
      </c>
      <c r="B613" t="s">
        <v>343</v>
      </c>
      <c r="C613" t="s">
        <v>406</v>
      </c>
      <c r="D613">
        <v>4</v>
      </c>
      <c r="E613" t="s">
        <v>765</v>
      </c>
      <c r="F613" t="s">
        <v>491</v>
      </c>
      <c r="G613" t="s">
        <v>784</v>
      </c>
      <c r="H613">
        <v>0</v>
      </c>
      <c r="I613">
        <v>3</v>
      </c>
      <c r="J613">
        <v>5</v>
      </c>
      <c r="K613">
        <v>2.5</v>
      </c>
      <c r="M613" t="str">
        <f t="shared" si="9"/>
        <v>7.04 Continental_A</v>
      </c>
    </row>
    <row r="614" spans="1:13" x14ac:dyDescent="0.25">
      <c r="A614">
        <v>7</v>
      </c>
      <c r="B614" t="s">
        <v>343</v>
      </c>
      <c r="C614" t="s">
        <v>406</v>
      </c>
      <c r="D614">
        <v>4</v>
      </c>
      <c r="E614" t="s">
        <v>765</v>
      </c>
      <c r="F614" t="s">
        <v>492</v>
      </c>
      <c r="G614" t="s">
        <v>784</v>
      </c>
      <c r="H614">
        <v>0</v>
      </c>
      <c r="I614">
        <v>3</v>
      </c>
      <c r="J614">
        <v>5</v>
      </c>
      <c r="K614">
        <v>2.4</v>
      </c>
      <c r="M614" t="str">
        <f t="shared" si="9"/>
        <v>7.04 Continental_A</v>
      </c>
    </row>
    <row r="615" spans="1:13" x14ac:dyDescent="0.25">
      <c r="A615">
        <v>7</v>
      </c>
      <c r="B615" t="s">
        <v>343</v>
      </c>
      <c r="C615" t="s">
        <v>397</v>
      </c>
      <c r="D615">
        <v>20</v>
      </c>
      <c r="E615" t="s">
        <v>765</v>
      </c>
      <c r="F615" t="s">
        <v>489</v>
      </c>
      <c r="G615" t="s">
        <v>784</v>
      </c>
      <c r="H615">
        <v>0</v>
      </c>
      <c r="I615">
        <v>3</v>
      </c>
      <c r="J615">
        <v>5</v>
      </c>
      <c r="K615">
        <v>2</v>
      </c>
      <c r="M615" t="str">
        <f t="shared" si="9"/>
        <v>7.20 Continental_B</v>
      </c>
    </row>
    <row r="616" spans="1:13" x14ac:dyDescent="0.25">
      <c r="A616">
        <v>7</v>
      </c>
      <c r="B616" t="s">
        <v>343</v>
      </c>
      <c r="C616" t="s">
        <v>397</v>
      </c>
      <c r="D616">
        <v>20</v>
      </c>
      <c r="E616" t="s">
        <v>765</v>
      </c>
      <c r="F616" t="s">
        <v>490</v>
      </c>
      <c r="G616" t="s">
        <v>784</v>
      </c>
      <c r="H616">
        <v>0</v>
      </c>
      <c r="I616">
        <v>3</v>
      </c>
      <c r="J616">
        <v>5</v>
      </c>
      <c r="K616">
        <v>2</v>
      </c>
      <c r="M616" t="str">
        <f t="shared" si="9"/>
        <v>7.20 Continental_B</v>
      </c>
    </row>
    <row r="617" spans="1:13" x14ac:dyDescent="0.25">
      <c r="A617">
        <v>7</v>
      </c>
      <c r="B617" t="s">
        <v>343</v>
      </c>
      <c r="C617" t="s">
        <v>397</v>
      </c>
      <c r="D617">
        <v>20</v>
      </c>
      <c r="E617" t="s">
        <v>765</v>
      </c>
      <c r="F617" t="s">
        <v>491</v>
      </c>
      <c r="G617" t="s">
        <v>784</v>
      </c>
      <c r="H617">
        <v>0</v>
      </c>
      <c r="I617">
        <v>3</v>
      </c>
      <c r="J617">
        <v>5</v>
      </c>
      <c r="K617">
        <v>2.2999999999999998</v>
      </c>
      <c r="M617" t="str">
        <f t="shared" si="9"/>
        <v>7.20 Continental_B</v>
      </c>
    </row>
    <row r="618" spans="1:13" x14ac:dyDescent="0.25">
      <c r="A618">
        <v>7</v>
      </c>
      <c r="B618" t="s">
        <v>343</v>
      </c>
      <c r="C618" t="s">
        <v>397</v>
      </c>
      <c r="D618">
        <v>20</v>
      </c>
      <c r="E618" t="s">
        <v>765</v>
      </c>
      <c r="F618" t="s">
        <v>492</v>
      </c>
      <c r="G618" t="s">
        <v>784</v>
      </c>
      <c r="H618">
        <v>0</v>
      </c>
      <c r="I618">
        <v>3</v>
      </c>
      <c r="J618">
        <v>5</v>
      </c>
      <c r="K618">
        <v>2.4</v>
      </c>
      <c r="M618" t="str">
        <f t="shared" si="9"/>
        <v>7.20 Continental_B</v>
      </c>
    </row>
    <row r="619" spans="1:13" x14ac:dyDescent="0.25">
      <c r="A619">
        <v>8</v>
      </c>
      <c r="B619" t="s">
        <v>493</v>
      </c>
      <c r="C619" t="s">
        <v>494</v>
      </c>
      <c r="D619">
        <v>5</v>
      </c>
      <c r="E619" t="s">
        <v>768</v>
      </c>
      <c r="F619" t="s">
        <v>497</v>
      </c>
      <c r="G619" t="s">
        <v>496</v>
      </c>
      <c r="H619">
        <v>0</v>
      </c>
      <c r="I619">
        <v>6</v>
      </c>
      <c r="J619">
        <v>10</v>
      </c>
      <c r="K619">
        <v>6.4363636363636365</v>
      </c>
      <c r="M619" t="str">
        <f t="shared" si="9"/>
        <v>8.05 Inner Saronikos Gulf</v>
      </c>
    </row>
    <row r="620" spans="1:13" x14ac:dyDescent="0.25">
      <c r="A620">
        <v>8</v>
      </c>
      <c r="B620" t="s">
        <v>493</v>
      </c>
      <c r="C620" t="s">
        <v>494</v>
      </c>
      <c r="D620">
        <v>5</v>
      </c>
      <c r="E620" t="s">
        <v>768</v>
      </c>
      <c r="F620" t="s">
        <v>498</v>
      </c>
      <c r="G620" t="s">
        <v>274</v>
      </c>
      <c r="H620">
        <v>0</v>
      </c>
      <c r="I620">
        <v>0.6</v>
      </c>
      <c r="J620">
        <v>1</v>
      </c>
      <c r="K620">
        <v>0.56904701364018051</v>
      </c>
      <c r="M620" t="str">
        <f t="shared" si="9"/>
        <v>8.05 Inner Saronikos Gulf</v>
      </c>
    </row>
    <row r="621" spans="1:13" x14ac:dyDescent="0.25">
      <c r="A621">
        <v>8</v>
      </c>
      <c r="B621" t="s">
        <v>493</v>
      </c>
      <c r="C621" t="s">
        <v>494</v>
      </c>
      <c r="D621">
        <v>5</v>
      </c>
      <c r="E621" t="s">
        <v>768</v>
      </c>
      <c r="F621" t="s">
        <v>498</v>
      </c>
      <c r="G621" t="s">
        <v>274</v>
      </c>
      <c r="H621">
        <v>0</v>
      </c>
      <c r="I621">
        <v>0.6</v>
      </c>
      <c r="J621">
        <v>1</v>
      </c>
      <c r="K621">
        <v>0.50519398692810458</v>
      </c>
      <c r="M621" t="str">
        <f t="shared" si="9"/>
        <v>8.05 Inner Saronikos Gulf</v>
      </c>
    </row>
    <row r="622" spans="1:13" x14ac:dyDescent="0.25">
      <c r="A622">
        <v>8</v>
      </c>
      <c r="B622" t="s">
        <v>493</v>
      </c>
      <c r="C622" t="s">
        <v>494</v>
      </c>
      <c r="D622">
        <v>5</v>
      </c>
      <c r="E622" t="s">
        <v>768</v>
      </c>
      <c r="F622" t="s">
        <v>498</v>
      </c>
      <c r="G622" t="s">
        <v>274</v>
      </c>
      <c r="H622">
        <v>0</v>
      </c>
      <c r="I622">
        <v>0.6</v>
      </c>
      <c r="J622">
        <v>1</v>
      </c>
      <c r="K622">
        <v>0.61902296181630545</v>
      </c>
      <c r="M622" t="str">
        <f t="shared" si="9"/>
        <v>8.05 Inner Saronikos Gulf</v>
      </c>
    </row>
    <row r="623" spans="1:13" x14ac:dyDescent="0.25">
      <c r="A623">
        <v>8</v>
      </c>
      <c r="B623" t="s">
        <v>493</v>
      </c>
      <c r="C623" t="s">
        <v>494</v>
      </c>
      <c r="D623">
        <v>5</v>
      </c>
      <c r="E623" t="s">
        <v>768</v>
      </c>
      <c r="F623" t="s">
        <v>499</v>
      </c>
      <c r="G623" t="s">
        <v>496</v>
      </c>
      <c r="H623">
        <v>0</v>
      </c>
      <c r="I623">
        <v>3.5</v>
      </c>
      <c r="J623">
        <v>6</v>
      </c>
      <c r="K623">
        <v>3.2152380952380959</v>
      </c>
      <c r="M623" t="str">
        <f t="shared" si="9"/>
        <v>8.05 Inner Saronikos Gulf</v>
      </c>
    </row>
    <row r="624" spans="1:13" x14ac:dyDescent="0.25">
      <c r="A624">
        <v>8</v>
      </c>
      <c r="B624" t="s">
        <v>493</v>
      </c>
      <c r="C624" t="s">
        <v>494</v>
      </c>
      <c r="D624">
        <v>5</v>
      </c>
      <c r="E624" t="s">
        <v>768</v>
      </c>
      <c r="F624" t="s">
        <v>499</v>
      </c>
      <c r="G624" t="s">
        <v>496</v>
      </c>
      <c r="H624">
        <v>0</v>
      </c>
      <c r="I624">
        <v>3.5</v>
      </c>
      <c r="J624">
        <v>6</v>
      </c>
      <c r="K624">
        <v>2.8342857142857136</v>
      </c>
      <c r="M624" t="str">
        <f t="shared" si="9"/>
        <v>8.05 Inner Saronikos Gulf</v>
      </c>
    </row>
    <row r="625" spans="1:13" x14ac:dyDescent="0.25">
      <c r="A625">
        <v>8</v>
      </c>
      <c r="B625" t="s">
        <v>493</v>
      </c>
      <c r="C625" t="s">
        <v>494</v>
      </c>
      <c r="D625">
        <v>5</v>
      </c>
      <c r="E625" t="s">
        <v>768</v>
      </c>
      <c r="F625" t="s">
        <v>499</v>
      </c>
      <c r="G625" t="s">
        <v>496</v>
      </c>
      <c r="H625">
        <v>0</v>
      </c>
      <c r="I625">
        <v>3.5</v>
      </c>
      <c r="J625">
        <v>6</v>
      </c>
      <c r="K625">
        <v>3.3952631578947363</v>
      </c>
      <c r="M625" t="str">
        <f t="shared" si="9"/>
        <v>8.05 Inner Saronikos Gulf</v>
      </c>
    </row>
    <row r="626" spans="1:13" x14ac:dyDescent="0.25">
      <c r="A626">
        <v>8</v>
      </c>
      <c r="B626" t="s">
        <v>493</v>
      </c>
      <c r="C626" t="s">
        <v>501</v>
      </c>
      <c r="D626">
        <v>6</v>
      </c>
      <c r="E626" t="s">
        <v>768</v>
      </c>
      <c r="F626" t="s">
        <v>497</v>
      </c>
      <c r="G626" t="s">
        <v>496</v>
      </c>
      <c r="H626">
        <v>0</v>
      </c>
      <c r="I626">
        <v>6</v>
      </c>
      <c r="J626">
        <v>10</v>
      </c>
      <c r="K626">
        <v>0.38666666666666666</v>
      </c>
      <c r="M626" t="str">
        <f t="shared" si="9"/>
        <v>8.06 Inner Saronikos Gulf , Psittalia Water Body</v>
      </c>
    </row>
    <row r="627" spans="1:13" x14ac:dyDescent="0.25">
      <c r="A627">
        <v>8</v>
      </c>
      <c r="B627" t="s">
        <v>493</v>
      </c>
      <c r="C627" t="s">
        <v>501</v>
      </c>
      <c r="D627">
        <v>6</v>
      </c>
      <c r="E627" t="s">
        <v>768</v>
      </c>
      <c r="F627" t="s">
        <v>498</v>
      </c>
      <c r="G627" t="s">
        <v>274</v>
      </c>
      <c r="H627">
        <v>0</v>
      </c>
      <c r="I627">
        <v>0.6</v>
      </c>
      <c r="J627">
        <v>1</v>
      </c>
      <c r="K627">
        <v>0.33421604938271604</v>
      </c>
      <c r="M627" t="str">
        <f t="shared" si="9"/>
        <v>8.06 Inner Saronikos Gulf , Psittalia Water Body</v>
      </c>
    </row>
    <row r="628" spans="1:13" x14ac:dyDescent="0.25">
      <c r="A628">
        <v>8</v>
      </c>
      <c r="B628" t="s">
        <v>493</v>
      </c>
      <c r="C628" t="s">
        <v>501</v>
      </c>
      <c r="D628">
        <v>6</v>
      </c>
      <c r="E628" t="s">
        <v>768</v>
      </c>
      <c r="F628" t="s">
        <v>499</v>
      </c>
      <c r="G628" t="s">
        <v>496</v>
      </c>
      <c r="H628">
        <v>0</v>
      </c>
      <c r="I628">
        <v>3.5</v>
      </c>
      <c r="J628">
        <v>6</v>
      </c>
      <c r="K628">
        <v>2.3200000000000003</v>
      </c>
      <c r="M628" t="str">
        <f t="shared" si="9"/>
        <v>8.06 Inner Saronikos Gulf , Psittalia Water Body</v>
      </c>
    </row>
    <row r="629" spans="1:13" x14ac:dyDescent="0.25">
      <c r="A629">
        <v>8</v>
      </c>
      <c r="B629" t="s">
        <v>493</v>
      </c>
      <c r="C629" t="s">
        <v>493</v>
      </c>
      <c r="D629">
        <v>3</v>
      </c>
      <c r="E629" t="s">
        <v>20</v>
      </c>
      <c r="F629" t="s">
        <v>502</v>
      </c>
      <c r="G629" t="s">
        <v>503</v>
      </c>
      <c r="H629">
        <v>0.75</v>
      </c>
      <c r="I629">
        <v>0.35</v>
      </c>
      <c r="J629">
        <v>0</v>
      </c>
      <c r="K629">
        <v>0.66700000000000004</v>
      </c>
      <c r="M629" t="str">
        <f t="shared" si="9"/>
        <v>8.03 Saronikos Gulf</v>
      </c>
    </row>
    <row r="630" spans="1:13" x14ac:dyDescent="0.25">
      <c r="A630">
        <v>8</v>
      </c>
      <c r="B630" t="s">
        <v>493</v>
      </c>
      <c r="C630" t="s">
        <v>493</v>
      </c>
      <c r="D630">
        <v>3</v>
      </c>
      <c r="E630" t="s">
        <v>8</v>
      </c>
      <c r="F630" t="s">
        <v>504</v>
      </c>
      <c r="G630" t="s">
        <v>503</v>
      </c>
      <c r="H630">
        <v>0.75</v>
      </c>
      <c r="I630">
        <v>0.35</v>
      </c>
      <c r="J630">
        <v>0</v>
      </c>
      <c r="K630">
        <v>0.3</v>
      </c>
      <c r="M630" t="str">
        <f t="shared" si="9"/>
        <v>8.03 Saronikos Gulf</v>
      </c>
    </row>
    <row r="631" spans="1:13" x14ac:dyDescent="0.25">
      <c r="A631">
        <v>8</v>
      </c>
      <c r="B631" t="s">
        <v>493</v>
      </c>
      <c r="C631" t="s">
        <v>493</v>
      </c>
      <c r="D631">
        <v>3</v>
      </c>
      <c r="E631" t="s">
        <v>8</v>
      </c>
      <c r="F631" t="s">
        <v>506</v>
      </c>
      <c r="G631" t="s">
        <v>503</v>
      </c>
      <c r="H631">
        <v>0</v>
      </c>
      <c r="I631">
        <v>0.65</v>
      </c>
      <c r="J631">
        <v>1</v>
      </c>
      <c r="K631">
        <v>0.88888900000000004</v>
      </c>
      <c r="M631" t="str">
        <f t="shared" si="9"/>
        <v>8.03 Saronikos Gulf</v>
      </c>
    </row>
    <row r="632" spans="1:13" x14ac:dyDescent="0.25">
      <c r="A632">
        <v>8</v>
      </c>
      <c r="B632" t="s">
        <v>493</v>
      </c>
      <c r="C632" t="s">
        <v>493</v>
      </c>
      <c r="D632">
        <v>3</v>
      </c>
      <c r="E632" t="s">
        <v>8</v>
      </c>
      <c r="F632" t="s">
        <v>507</v>
      </c>
      <c r="G632" t="s">
        <v>503</v>
      </c>
      <c r="H632">
        <v>0</v>
      </c>
      <c r="I632">
        <v>0.65</v>
      </c>
      <c r="J632">
        <v>1</v>
      </c>
      <c r="K632">
        <v>1</v>
      </c>
      <c r="M632" t="str">
        <f t="shared" si="9"/>
        <v>8.03 Saronikos Gulf</v>
      </c>
    </row>
    <row r="633" spans="1:13" x14ac:dyDescent="0.25">
      <c r="A633">
        <v>9</v>
      </c>
      <c r="B633" t="s">
        <v>508</v>
      </c>
      <c r="C633" t="s">
        <v>509</v>
      </c>
      <c r="D633">
        <v>4</v>
      </c>
      <c r="E633" t="s">
        <v>8</v>
      </c>
      <c r="F633" t="s">
        <v>511</v>
      </c>
      <c r="G633" t="s">
        <v>512</v>
      </c>
      <c r="H633">
        <v>-8.6641929543657064</v>
      </c>
      <c r="I633">
        <v>-6.9198673573462823</v>
      </c>
      <c r="J633">
        <v>-5.7569836260000002</v>
      </c>
      <c r="K633">
        <v>-6.7684932120000001</v>
      </c>
      <c r="M633" t="str">
        <f t="shared" si="9"/>
        <v>9.04 KATTEGAT, central parts</v>
      </c>
    </row>
    <row r="634" spans="1:13" x14ac:dyDescent="0.25">
      <c r="A634">
        <v>9</v>
      </c>
      <c r="B634" t="s">
        <v>508</v>
      </c>
      <c r="C634" t="s">
        <v>509</v>
      </c>
      <c r="D634">
        <v>4</v>
      </c>
      <c r="E634" t="s">
        <v>768</v>
      </c>
      <c r="F634" t="s">
        <v>513</v>
      </c>
      <c r="H634">
        <v>38.099999998199991</v>
      </c>
      <c r="I634">
        <v>42.599999999280001</v>
      </c>
      <c r="J634">
        <v>45.6</v>
      </c>
      <c r="K634">
        <v>53.2</v>
      </c>
      <c r="M634" t="str">
        <f t="shared" si="9"/>
        <v>9.04 KATTEGAT, central parts</v>
      </c>
    </row>
    <row r="635" spans="1:13" x14ac:dyDescent="0.25">
      <c r="A635">
        <v>9</v>
      </c>
      <c r="B635" t="s">
        <v>508</v>
      </c>
      <c r="C635" t="s">
        <v>509</v>
      </c>
      <c r="D635">
        <v>4</v>
      </c>
      <c r="E635" t="s">
        <v>768</v>
      </c>
      <c r="F635" t="s">
        <v>514</v>
      </c>
      <c r="H635">
        <v>0.9245000000504997</v>
      </c>
      <c r="I635">
        <v>0.77600000002019998</v>
      </c>
      <c r="J635">
        <v>0.67700000000000005</v>
      </c>
      <c r="K635">
        <v>0.67400000000000004</v>
      </c>
      <c r="M635" t="str">
        <f t="shared" si="9"/>
        <v>9.04 KATTEGAT, central parts</v>
      </c>
    </row>
    <row r="636" spans="1:13" x14ac:dyDescent="0.25">
      <c r="A636">
        <v>9</v>
      </c>
      <c r="B636" t="s">
        <v>508</v>
      </c>
      <c r="C636" t="s">
        <v>509</v>
      </c>
      <c r="D636">
        <v>4</v>
      </c>
      <c r="E636" t="s">
        <v>768</v>
      </c>
      <c r="F636" t="s">
        <v>515</v>
      </c>
      <c r="H636">
        <v>-7.505000000407497</v>
      </c>
      <c r="I636">
        <v>-6.3800000001629993</v>
      </c>
      <c r="J636">
        <v>-5.63</v>
      </c>
      <c r="K636">
        <v>-4.92</v>
      </c>
      <c r="M636" t="str">
        <f t="shared" si="9"/>
        <v>9.04 KATTEGAT, central parts</v>
      </c>
    </row>
    <row r="637" spans="1:13" x14ac:dyDescent="0.25">
      <c r="A637">
        <v>9</v>
      </c>
      <c r="B637" t="s">
        <v>508</v>
      </c>
      <c r="C637" t="s">
        <v>509</v>
      </c>
      <c r="D637">
        <v>4</v>
      </c>
      <c r="E637" t="s">
        <v>768</v>
      </c>
      <c r="F637" t="s">
        <v>516</v>
      </c>
      <c r="G637" t="s">
        <v>517</v>
      </c>
      <c r="H637">
        <v>0</v>
      </c>
      <c r="I637">
        <v>0.28499999997799996</v>
      </c>
      <c r="J637">
        <v>0.505</v>
      </c>
      <c r="K637">
        <v>0.66400000000000003</v>
      </c>
      <c r="M637" t="str">
        <f t="shared" si="9"/>
        <v>9.04 KATTEGAT, central parts</v>
      </c>
    </row>
    <row r="638" spans="1:13" x14ac:dyDescent="0.25">
      <c r="A638">
        <v>9</v>
      </c>
      <c r="B638" t="s">
        <v>508</v>
      </c>
      <c r="C638" t="s">
        <v>509</v>
      </c>
      <c r="D638">
        <v>4</v>
      </c>
      <c r="E638" t="s">
        <v>8</v>
      </c>
      <c r="F638" t="s">
        <v>518</v>
      </c>
      <c r="G638" t="s">
        <v>519</v>
      </c>
      <c r="H638">
        <v>-1.162999999975</v>
      </c>
      <c r="I638">
        <v>-0.84799999999000009</v>
      </c>
      <c r="J638">
        <v>-0.63800000000000001</v>
      </c>
      <c r="K638">
        <v>-0.441</v>
      </c>
      <c r="M638" t="str">
        <f t="shared" si="9"/>
        <v>9.04 KATTEGAT, central parts</v>
      </c>
    </row>
    <row r="639" spans="1:13" x14ac:dyDescent="0.25">
      <c r="A639">
        <v>9</v>
      </c>
      <c r="B639" t="s">
        <v>508</v>
      </c>
      <c r="C639" t="s">
        <v>509</v>
      </c>
      <c r="D639">
        <v>4</v>
      </c>
      <c r="E639" t="s">
        <v>768</v>
      </c>
      <c r="F639" t="s">
        <v>520</v>
      </c>
      <c r="G639" t="s">
        <v>520</v>
      </c>
      <c r="H639">
        <v>6.2800000000000047</v>
      </c>
      <c r="I639">
        <v>11.932</v>
      </c>
      <c r="J639">
        <v>15.7</v>
      </c>
      <c r="K639">
        <v>11.76</v>
      </c>
      <c r="M639" t="str">
        <f t="shared" si="9"/>
        <v>9.04 KATTEGAT, central parts</v>
      </c>
    </row>
    <row r="640" spans="1:13" x14ac:dyDescent="0.25">
      <c r="A640">
        <v>9</v>
      </c>
      <c r="B640" t="s">
        <v>508</v>
      </c>
      <c r="C640" t="s">
        <v>509</v>
      </c>
      <c r="D640">
        <v>4</v>
      </c>
      <c r="E640" t="s">
        <v>768</v>
      </c>
      <c r="F640" t="s">
        <v>521</v>
      </c>
      <c r="G640" t="s">
        <v>521</v>
      </c>
      <c r="H640">
        <v>0.17499999999999982</v>
      </c>
      <c r="I640">
        <v>0.66999999999999993</v>
      </c>
      <c r="J640">
        <v>1</v>
      </c>
      <c r="K640">
        <v>0.55000000000000004</v>
      </c>
      <c r="M640" t="str">
        <f t="shared" si="9"/>
        <v>9.04 KATTEGAT, central parts</v>
      </c>
    </row>
    <row r="641" spans="1:13" x14ac:dyDescent="0.25">
      <c r="A641">
        <v>9</v>
      </c>
      <c r="B641" t="s">
        <v>508</v>
      </c>
      <c r="C641" t="s">
        <v>509</v>
      </c>
      <c r="D641">
        <v>4</v>
      </c>
      <c r="E641" t="s">
        <v>766</v>
      </c>
      <c r="F641" t="s">
        <v>522</v>
      </c>
      <c r="G641" t="s">
        <v>25</v>
      </c>
      <c r="H641">
        <v>89.725000000000009</v>
      </c>
      <c r="I641">
        <v>94.09</v>
      </c>
      <c r="J641">
        <v>97</v>
      </c>
      <c r="K641">
        <v>95</v>
      </c>
      <c r="M641" t="str">
        <f t="shared" si="9"/>
        <v>9.04 KATTEGAT, central parts</v>
      </c>
    </row>
    <row r="642" spans="1:13" x14ac:dyDescent="0.25">
      <c r="A642">
        <v>9</v>
      </c>
      <c r="B642" t="s">
        <v>508</v>
      </c>
      <c r="C642" t="s">
        <v>509</v>
      </c>
      <c r="D642">
        <v>4</v>
      </c>
      <c r="E642" t="s">
        <v>766</v>
      </c>
      <c r="F642" t="s">
        <v>523</v>
      </c>
      <c r="G642" t="s">
        <v>25</v>
      </c>
      <c r="H642">
        <v>86.025000000000006</v>
      </c>
      <c r="I642">
        <v>90.21</v>
      </c>
      <c r="J642">
        <v>93</v>
      </c>
      <c r="K642">
        <v>70</v>
      </c>
      <c r="M642" t="str">
        <f t="shared" si="9"/>
        <v>9.04 KATTEGAT, central parts</v>
      </c>
    </row>
    <row r="643" spans="1:13" x14ac:dyDescent="0.25">
      <c r="A643">
        <v>9</v>
      </c>
      <c r="B643" t="s">
        <v>508</v>
      </c>
      <c r="C643" t="s">
        <v>509</v>
      </c>
      <c r="D643">
        <v>4</v>
      </c>
      <c r="E643" t="s">
        <v>766</v>
      </c>
      <c r="F643" t="s">
        <v>524</v>
      </c>
      <c r="G643" t="s">
        <v>25</v>
      </c>
      <c r="H643">
        <v>76.125</v>
      </c>
      <c r="I643">
        <v>82.649999999999991</v>
      </c>
      <c r="J643">
        <v>87</v>
      </c>
      <c r="K643">
        <v>90</v>
      </c>
      <c r="M643" t="str">
        <f t="shared" ref="M643:M706" si="10">A643&amp;"."&amp;RIGHT("0"&amp;D643,2)&amp;" "&amp;C643</f>
        <v>9.04 KATTEGAT, central parts</v>
      </c>
    </row>
    <row r="644" spans="1:13" x14ac:dyDescent="0.25">
      <c r="A644">
        <v>9</v>
      </c>
      <c r="B644" t="s">
        <v>508</v>
      </c>
      <c r="C644" t="s">
        <v>509</v>
      </c>
      <c r="D644">
        <v>4</v>
      </c>
      <c r="E644" t="s">
        <v>766</v>
      </c>
      <c r="F644" t="s">
        <v>525</v>
      </c>
      <c r="G644" t="s">
        <v>25</v>
      </c>
      <c r="H644">
        <v>43.75</v>
      </c>
      <c r="I644">
        <v>59.5</v>
      </c>
      <c r="J644">
        <v>70</v>
      </c>
      <c r="K644">
        <v>10</v>
      </c>
      <c r="M644" t="str">
        <f t="shared" si="10"/>
        <v>9.04 KATTEGAT, central parts</v>
      </c>
    </row>
    <row r="645" spans="1:13" x14ac:dyDescent="0.25">
      <c r="A645">
        <v>9</v>
      </c>
      <c r="B645" t="s">
        <v>508</v>
      </c>
      <c r="C645" t="s">
        <v>509</v>
      </c>
      <c r="D645">
        <v>4</v>
      </c>
      <c r="E645" t="s">
        <v>766</v>
      </c>
      <c r="F645" t="s">
        <v>526</v>
      </c>
      <c r="G645" t="s">
        <v>25</v>
      </c>
      <c r="H645">
        <v>28.024999999999999</v>
      </c>
      <c r="I645">
        <v>46.61</v>
      </c>
      <c r="J645">
        <v>59</v>
      </c>
      <c r="K645">
        <v>50</v>
      </c>
      <c r="M645" t="str">
        <f t="shared" si="10"/>
        <v>9.04 KATTEGAT, central parts</v>
      </c>
    </row>
    <row r="646" spans="1:13" x14ac:dyDescent="0.25">
      <c r="A646">
        <v>9</v>
      </c>
      <c r="B646" t="s">
        <v>508</v>
      </c>
      <c r="C646" t="s">
        <v>509</v>
      </c>
      <c r="D646">
        <v>4</v>
      </c>
      <c r="E646" t="s">
        <v>766</v>
      </c>
      <c r="F646" t="s">
        <v>527</v>
      </c>
      <c r="G646" t="s">
        <v>25</v>
      </c>
      <c r="H646">
        <v>7.7999999999999901</v>
      </c>
      <c r="I646">
        <v>26.519999999999996</v>
      </c>
      <c r="J646">
        <v>39</v>
      </c>
      <c r="K646">
        <v>20</v>
      </c>
      <c r="M646" t="str">
        <f t="shared" si="10"/>
        <v>9.04 KATTEGAT, central parts</v>
      </c>
    </row>
    <row r="647" spans="1:13" x14ac:dyDescent="0.25">
      <c r="A647">
        <v>9</v>
      </c>
      <c r="B647" t="s">
        <v>508</v>
      </c>
      <c r="C647" t="s">
        <v>509</v>
      </c>
      <c r="D647">
        <v>4</v>
      </c>
      <c r="E647" t="s">
        <v>8</v>
      </c>
      <c r="F647" t="s">
        <v>531</v>
      </c>
      <c r="H647">
        <v>0.47500000000000009</v>
      </c>
      <c r="I647">
        <v>0.41800000000000004</v>
      </c>
      <c r="J647">
        <v>0.38</v>
      </c>
      <c r="K647">
        <v>0.34</v>
      </c>
      <c r="M647" t="str">
        <f t="shared" si="10"/>
        <v>9.04 KATTEGAT, central parts</v>
      </c>
    </row>
    <row r="648" spans="1:13" x14ac:dyDescent="0.25">
      <c r="A648">
        <v>9</v>
      </c>
      <c r="B648" t="s">
        <v>508</v>
      </c>
      <c r="C648" t="s">
        <v>509</v>
      </c>
      <c r="D648">
        <v>4</v>
      </c>
      <c r="E648" t="s">
        <v>8</v>
      </c>
      <c r="F648" t="s">
        <v>533</v>
      </c>
      <c r="H648">
        <v>0.31250000000000006</v>
      </c>
      <c r="I648">
        <v>0.27500000000000002</v>
      </c>
      <c r="J648">
        <v>0.25</v>
      </c>
      <c r="K648">
        <v>0.3</v>
      </c>
      <c r="M648" t="str">
        <f t="shared" si="10"/>
        <v>9.04 KATTEGAT, central parts</v>
      </c>
    </row>
    <row r="649" spans="1:13" x14ac:dyDescent="0.25">
      <c r="A649">
        <v>9</v>
      </c>
      <c r="B649" t="s">
        <v>508</v>
      </c>
      <c r="C649" t="s">
        <v>509</v>
      </c>
      <c r="D649">
        <v>4</v>
      </c>
      <c r="E649" t="s">
        <v>31</v>
      </c>
      <c r="F649" t="s">
        <v>534</v>
      </c>
      <c r="G649" t="s">
        <v>535</v>
      </c>
      <c r="H649">
        <v>0</v>
      </c>
      <c r="I649">
        <v>0.4</v>
      </c>
      <c r="J649">
        <v>0.8</v>
      </c>
      <c r="K649">
        <v>0.1</v>
      </c>
      <c r="M649" t="str">
        <f t="shared" si="10"/>
        <v>9.04 KATTEGAT, central parts</v>
      </c>
    </row>
    <row r="650" spans="1:13" x14ac:dyDescent="0.25">
      <c r="A650">
        <v>9</v>
      </c>
      <c r="B650" t="s">
        <v>508</v>
      </c>
      <c r="C650" t="s">
        <v>509</v>
      </c>
      <c r="D650">
        <v>4</v>
      </c>
      <c r="E650" t="s">
        <v>31</v>
      </c>
      <c r="F650" t="s">
        <v>536</v>
      </c>
      <c r="G650" t="s">
        <v>535</v>
      </c>
      <c r="H650">
        <v>0</v>
      </c>
      <c r="I650">
        <v>2.5449999999999999</v>
      </c>
      <c r="J650">
        <v>5.09</v>
      </c>
      <c r="K650">
        <v>0.03</v>
      </c>
      <c r="M650" t="str">
        <f t="shared" si="10"/>
        <v>9.04 KATTEGAT, central parts</v>
      </c>
    </row>
    <row r="651" spans="1:13" x14ac:dyDescent="0.25">
      <c r="A651">
        <v>9</v>
      </c>
      <c r="B651" t="s">
        <v>508</v>
      </c>
      <c r="C651" t="s">
        <v>509</v>
      </c>
      <c r="D651">
        <v>4</v>
      </c>
      <c r="E651" t="s">
        <v>31</v>
      </c>
      <c r="F651" t="s">
        <v>537</v>
      </c>
      <c r="G651" t="s">
        <v>535</v>
      </c>
      <c r="H651">
        <v>0</v>
      </c>
      <c r="I651">
        <v>2.89</v>
      </c>
      <c r="J651">
        <v>5.78</v>
      </c>
      <c r="K651">
        <v>0.3</v>
      </c>
      <c r="M651" t="str">
        <f t="shared" si="10"/>
        <v>9.04 KATTEGAT, central parts</v>
      </c>
    </row>
    <row r="652" spans="1:13" x14ac:dyDescent="0.25">
      <c r="A652">
        <v>9</v>
      </c>
      <c r="B652" t="s">
        <v>508</v>
      </c>
      <c r="C652" t="s">
        <v>509</v>
      </c>
      <c r="D652">
        <v>4</v>
      </c>
      <c r="E652" t="s">
        <v>20</v>
      </c>
      <c r="F652" t="s">
        <v>538</v>
      </c>
      <c r="G652" t="s">
        <v>535</v>
      </c>
      <c r="H652">
        <v>0</v>
      </c>
      <c r="I652">
        <v>7.1999999999999995E-2</v>
      </c>
      <c r="J652">
        <v>0.14399999999999999</v>
      </c>
      <c r="K652">
        <v>4.4699999999999997E-2</v>
      </c>
      <c r="M652" t="str">
        <f t="shared" si="10"/>
        <v>9.04 KATTEGAT, central parts</v>
      </c>
    </row>
    <row r="653" spans="1:13" x14ac:dyDescent="0.25">
      <c r="A653">
        <v>9</v>
      </c>
      <c r="B653" t="s">
        <v>508</v>
      </c>
      <c r="C653" t="s">
        <v>540</v>
      </c>
      <c r="D653">
        <v>6</v>
      </c>
      <c r="E653" t="s">
        <v>766</v>
      </c>
      <c r="F653" t="s">
        <v>541</v>
      </c>
      <c r="G653" t="s">
        <v>183</v>
      </c>
      <c r="H653">
        <v>1.9600000000000009</v>
      </c>
      <c r="I653">
        <v>4.1440000000000001</v>
      </c>
      <c r="J653">
        <v>5.6</v>
      </c>
      <c r="K653">
        <v>2.6</v>
      </c>
      <c r="M653" t="str">
        <f t="shared" si="10"/>
        <v>9.06 Limfjorden</v>
      </c>
    </row>
    <row r="654" spans="1:13" x14ac:dyDescent="0.25">
      <c r="A654">
        <v>9</v>
      </c>
      <c r="B654" t="s">
        <v>508</v>
      </c>
      <c r="C654" t="s">
        <v>540</v>
      </c>
      <c r="D654">
        <v>6</v>
      </c>
      <c r="E654" t="s">
        <v>766</v>
      </c>
      <c r="F654" t="s">
        <v>542</v>
      </c>
      <c r="G654" t="s">
        <v>183</v>
      </c>
      <c r="H654">
        <v>1.9600000000000009</v>
      </c>
      <c r="I654">
        <v>4.1440000000000001</v>
      </c>
      <c r="J654">
        <v>5.6</v>
      </c>
      <c r="K654">
        <v>1.9</v>
      </c>
      <c r="M654" t="str">
        <f t="shared" si="10"/>
        <v>9.06 Limfjorden</v>
      </c>
    </row>
    <row r="655" spans="1:13" x14ac:dyDescent="0.25">
      <c r="A655">
        <v>9</v>
      </c>
      <c r="B655" t="s">
        <v>508</v>
      </c>
      <c r="C655" t="s">
        <v>540</v>
      </c>
      <c r="D655">
        <v>6</v>
      </c>
      <c r="E655" t="s">
        <v>766</v>
      </c>
      <c r="F655" t="s">
        <v>543</v>
      </c>
      <c r="G655" t="s">
        <v>183</v>
      </c>
      <c r="H655">
        <v>1.9600000000000009</v>
      </c>
      <c r="I655">
        <v>4.1440000000000001</v>
      </c>
      <c r="J655">
        <v>5.6</v>
      </c>
      <c r="K655">
        <v>3.1</v>
      </c>
      <c r="M655" t="str">
        <f t="shared" si="10"/>
        <v>9.06 Limfjorden</v>
      </c>
    </row>
    <row r="656" spans="1:13" x14ac:dyDescent="0.25">
      <c r="A656">
        <v>9</v>
      </c>
      <c r="B656" t="s">
        <v>508</v>
      </c>
      <c r="C656" t="s">
        <v>540</v>
      </c>
      <c r="D656">
        <v>6</v>
      </c>
      <c r="E656" t="s">
        <v>766</v>
      </c>
      <c r="F656" t="s">
        <v>544</v>
      </c>
      <c r="G656" t="s">
        <v>183</v>
      </c>
      <c r="H656">
        <v>1.9600000000000009</v>
      </c>
      <c r="I656">
        <v>4.1440000000000001</v>
      </c>
      <c r="J656">
        <v>5.6</v>
      </c>
      <c r="K656">
        <v>1.8</v>
      </c>
      <c r="M656" t="str">
        <f t="shared" si="10"/>
        <v>9.06 Limfjorden</v>
      </c>
    </row>
    <row r="657" spans="1:13" x14ac:dyDescent="0.25">
      <c r="A657">
        <v>9</v>
      </c>
      <c r="B657" t="s">
        <v>508</v>
      </c>
      <c r="C657" t="s">
        <v>540</v>
      </c>
      <c r="D657">
        <v>6</v>
      </c>
      <c r="E657" t="s">
        <v>766</v>
      </c>
      <c r="F657" t="s">
        <v>545</v>
      </c>
      <c r="G657" t="s">
        <v>25</v>
      </c>
      <c r="H657">
        <v>0</v>
      </c>
      <c r="I657">
        <v>20.159999999999997</v>
      </c>
      <c r="J657">
        <v>96</v>
      </c>
      <c r="K657">
        <v>14.7</v>
      </c>
      <c r="M657" t="str">
        <f t="shared" si="10"/>
        <v>9.06 Limfjorden</v>
      </c>
    </row>
    <row r="658" spans="1:13" x14ac:dyDescent="0.25">
      <c r="A658">
        <v>9</v>
      </c>
      <c r="B658" t="s">
        <v>508</v>
      </c>
      <c r="C658" t="s">
        <v>540</v>
      </c>
      <c r="D658">
        <v>6</v>
      </c>
      <c r="E658" t="s">
        <v>766</v>
      </c>
      <c r="F658" t="s">
        <v>546</v>
      </c>
      <c r="G658" t="s">
        <v>25</v>
      </c>
      <c r="H658">
        <v>0</v>
      </c>
      <c r="I658">
        <v>36.704000000000001</v>
      </c>
      <c r="J658">
        <v>99.2</v>
      </c>
      <c r="K658">
        <v>10.9</v>
      </c>
      <c r="M658" t="str">
        <f t="shared" si="10"/>
        <v>9.06 Limfjorden</v>
      </c>
    </row>
    <row r="659" spans="1:13" x14ac:dyDescent="0.25">
      <c r="A659">
        <v>9</v>
      </c>
      <c r="B659" t="s">
        <v>508</v>
      </c>
      <c r="C659" t="s">
        <v>540</v>
      </c>
      <c r="D659">
        <v>6</v>
      </c>
      <c r="E659" t="s">
        <v>766</v>
      </c>
      <c r="F659" t="s">
        <v>547</v>
      </c>
      <c r="G659" t="s">
        <v>25</v>
      </c>
      <c r="H659">
        <v>0</v>
      </c>
      <c r="I659">
        <v>20.327999999999996</v>
      </c>
      <c r="J659">
        <v>96.8</v>
      </c>
      <c r="K659">
        <v>31.6</v>
      </c>
      <c r="M659" t="str">
        <f t="shared" si="10"/>
        <v>9.06 Limfjorden</v>
      </c>
    </row>
    <row r="660" spans="1:13" x14ac:dyDescent="0.25">
      <c r="A660">
        <v>9</v>
      </c>
      <c r="B660" t="s">
        <v>508</v>
      </c>
      <c r="C660" t="s">
        <v>540</v>
      </c>
      <c r="D660">
        <v>6</v>
      </c>
      <c r="E660" t="s">
        <v>766</v>
      </c>
      <c r="F660" t="s">
        <v>548</v>
      </c>
      <c r="G660" t="s">
        <v>25</v>
      </c>
      <c r="H660">
        <v>0</v>
      </c>
      <c r="I660">
        <v>43.955999999999996</v>
      </c>
      <c r="J660">
        <v>99.9</v>
      </c>
      <c r="K660">
        <v>67.3</v>
      </c>
      <c r="M660" t="str">
        <f t="shared" si="10"/>
        <v>9.06 Limfjorden</v>
      </c>
    </row>
    <row r="661" spans="1:13" x14ac:dyDescent="0.25">
      <c r="A661">
        <v>9</v>
      </c>
      <c r="B661" t="s">
        <v>508</v>
      </c>
      <c r="C661" t="s">
        <v>540</v>
      </c>
      <c r="D661">
        <v>6</v>
      </c>
      <c r="E661" t="s">
        <v>766</v>
      </c>
      <c r="F661" t="s">
        <v>549</v>
      </c>
      <c r="G661" t="s">
        <v>25</v>
      </c>
      <c r="H661">
        <v>0</v>
      </c>
      <c r="I661">
        <v>30.690000000000005</v>
      </c>
      <c r="J661">
        <v>99</v>
      </c>
      <c r="K661">
        <v>26.4</v>
      </c>
      <c r="M661" t="str">
        <f t="shared" si="10"/>
        <v>9.06 Limfjorden</v>
      </c>
    </row>
    <row r="662" spans="1:13" x14ac:dyDescent="0.25">
      <c r="A662">
        <v>9</v>
      </c>
      <c r="B662" t="s">
        <v>508</v>
      </c>
      <c r="C662" t="s">
        <v>540</v>
      </c>
      <c r="D662">
        <v>6</v>
      </c>
      <c r="E662" t="s">
        <v>768</v>
      </c>
      <c r="F662" t="s">
        <v>550</v>
      </c>
      <c r="H662">
        <v>-0.25</v>
      </c>
      <c r="I662">
        <v>0.5</v>
      </c>
      <c r="J662">
        <v>1</v>
      </c>
      <c r="K662">
        <v>0.34</v>
      </c>
      <c r="M662" t="str">
        <f t="shared" si="10"/>
        <v>9.06 Limfjorden</v>
      </c>
    </row>
    <row r="663" spans="1:13" x14ac:dyDescent="0.25">
      <c r="A663">
        <v>9</v>
      </c>
      <c r="B663" t="s">
        <v>508</v>
      </c>
      <c r="C663" t="s">
        <v>540</v>
      </c>
      <c r="D663">
        <v>6</v>
      </c>
      <c r="E663" t="s">
        <v>768</v>
      </c>
      <c r="F663" t="s">
        <v>551</v>
      </c>
      <c r="H663">
        <v>0.375</v>
      </c>
      <c r="I663">
        <v>0.75</v>
      </c>
      <c r="J663">
        <v>1</v>
      </c>
      <c r="K663">
        <v>0.31</v>
      </c>
      <c r="M663" t="str">
        <f t="shared" si="10"/>
        <v>9.06 Limfjorden</v>
      </c>
    </row>
    <row r="664" spans="1:13" x14ac:dyDescent="0.25">
      <c r="A664">
        <v>9</v>
      </c>
      <c r="B664" t="s">
        <v>508</v>
      </c>
      <c r="C664" t="s">
        <v>557</v>
      </c>
      <c r="D664">
        <v>7</v>
      </c>
      <c r="E664" t="s">
        <v>768</v>
      </c>
      <c r="F664" t="s">
        <v>558</v>
      </c>
      <c r="H664">
        <v>0.17499999999999982</v>
      </c>
      <c r="I664">
        <v>0.66999999999999993</v>
      </c>
      <c r="J664">
        <v>1</v>
      </c>
      <c r="K664">
        <v>0.37</v>
      </c>
      <c r="M664" t="str">
        <f t="shared" si="10"/>
        <v>9.07 Mariager Fjord</v>
      </c>
    </row>
    <row r="665" spans="1:13" x14ac:dyDescent="0.25">
      <c r="A665">
        <v>9</v>
      </c>
      <c r="B665" t="s">
        <v>508</v>
      </c>
      <c r="C665" t="s">
        <v>564</v>
      </c>
      <c r="D665">
        <v>8</v>
      </c>
      <c r="E665" t="s">
        <v>766</v>
      </c>
      <c r="F665" t="s">
        <v>565</v>
      </c>
      <c r="G665" t="s">
        <v>183</v>
      </c>
      <c r="H665">
        <v>2.3100000000000005</v>
      </c>
      <c r="I665">
        <v>4.8839999999999995</v>
      </c>
      <c r="J665">
        <v>6.6</v>
      </c>
      <c r="K665">
        <v>1.7</v>
      </c>
      <c r="M665" t="str">
        <f t="shared" si="10"/>
        <v>9.08 Randers Fjord</v>
      </c>
    </row>
    <row r="666" spans="1:13" x14ac:dyDescent="0.25">
      <c r="A666">
        <v>9</v>
      </c>
      <c r="B666" t="s">
        <v>508</v>
      </c>
      <c r="C666" t="s">
        <v>560</v>
      </c>
      <c r="D666">
        <v>9</v>
      </c>
      <c r="E666" t="s">
        <v>766</v>
      </c>
      <c r="F666" t="s">
        <v>566</v>
      </c>
      <c r="G666" t="s">
        <v>567</v>
      </c>
      <c r="H666">
        <v>0</v>
      </c>
      <c r="I666">
        <v>7.5</v>
      </c>
      <c r="J666">
        <v>15</v>
      </c>
      <c r="K666">
        <v>3</v>
      </c>
      <c r="M666" t="str">
        <f t="shared" si="10"/>
        <v>9.09 Randers Fjord, Inner</v>
      </c>
    </row>
    <row r="667" spans="1:13" x14ac:dyDescent="0.25">
      <c r="A667">
        <v>9</v>
      </c>
      <c r="B667" t="s">
        <v>508</v>
      </c>
      <c r="C667" t="s">
        <v>562</v>
      </c>
      <c r="D667">
        <v>10</v>
      </c>
      <c r="E667" t="s">
        <v>766</v>
      </c>
      <c r="F667" t="s">
        <v>568</v>
      </c>
      <c r="G667" t="s">
        <v>567</v>
      </c>
      <c r="H667">
        <v>0</v>
      </c>
      <c r="I667">
        <v>6</v>
      </c>
      <c r="J667">
        <v>12</v>
      </c>
      <c r="K667">
        <v>7</v>
      </c>
      <c r="M667" t="str">
        <f t="shared" si="10"/>
        <v>9.10 Randers Fjord, Outer</v>
      </c>
    </row>
    <row r="668" spans="1:13" x14ac:dyDescent="0.25">
      <c r="A668">
        <v>9</v>
      </c>
      <c r="B668" t="s">
        <v>508</v>
      </c>
      <c r="C668" t="s">
        <v>560</v>
      </c>
      <c r="D668">
        <v>9</v>
      </c>
      <c r="E668" t="s">
        <v>768</v>
      </c>
      <c r="F668" t="s">
        <v>569</v>
      </c>
      <c r="G668" t="s">
        <v>567</v>
      </c>
      <c r="H668">
        <v>0</v>
      </c>
      <c r="I668">
        <v>8</v>
      </c>
      <c r="J668">
        <v>16</v>
      </c>
      <c r="K668">
        <v>24</v>
      </c>
      <c r="M668" t="str">
        <f t="shared" si="10"/>
        <v>9.09 Randers Fjord, Inner</v>
      </c>
    </row>
    <row r="669" spans="1:13" x14ac:dyDescent="0.25">
      <c r="A669">
        <v>9</v>
      </c>
      <c r="B669" t="s">
        <v>508</v>
      </c>
      <c r="C669" t="s">
        <v>562</v>
      </c>
      <c r="D669">
        <v>10</v>
      </c>
      <c r="E669" t="s">
        <v>768</v>
      </c>
      <c r="F669" t="s">
        <v>570</v>
      </c>
      <c r="G669" t="s">
        <v>567</v>
      </c>
      <c r="H669">
        <v>0</v>
      </c>
      <c r="I669">
        <v>47</v>
      </c>
      <c r="J669">
        <v>94</v>
      </c>
      <c r="K669">
        <v>46</v>
      </c>
      <c r="M669" t="str">
        <f t="shared" si="10"/>
        <v>9.10 Randers Fjord, Outer</v>
      </c>
    </row>
    <row r="670" spans="1:13" x14ac:dyDescent="0.25">
      <c r="A670">
        <v>9</v>
      </c>
      <c r="B670" t="s">
        <v>508</v>
      </c>
      <c r="C670" t="s">
        <v>575</v>
      </c>
      <c r="D670">
        <v>11</v>
      </c>
      <c r="E670" t="s">
        <v>766</v>
      </c>
      <c r="F670" t="s">
        <v>576</v>
      </c>
      <c r="G670" t="s">
        <v>183</v>
      </c>
      <c r="H670">
        <v>1.6449999999999996</v>
      </c>
      <c r="I670">
        <v>3.4780000000000002</v>
      </c>
      <c r="J670">
        <v>4.7</v>
      </c>
      <c r="K670">
        <v>4.2</v>
      </c>
      <c r="M670" t="str">
        <f t="shared" si="10"/>
        <v>9.11 Isefjorden - Roskilde Fjord</v>
      </c>
    </row>
    <row r="671" spans="1:13" x14ac:dyDescent="0.25">
      <c r="A671">
        <v>9</v>
      </c>
      <c r="B671" t="s">
        <v>508</v>
      </c>
      <c r="C671" t="s">
        <v>575</v>
      </c>
      <c r="D671">
        <v>11</v>
      </c>
      <c r="E671" t="s">
        <v>766</v>
      </c>
      <c r="F671" t="s">
        <v>577</v>
      </c>
      <c r="G671" t="s">
        <v>183</v>
      </c>
      <c r="H671">
        <v>1.5750000000000002</v>
      </c>
      <c r="I671">
        <v>3.33</v>
      </c>
      <c r="J671">
        <v>4.5</v>
      </c>
      <c r="K671">
        <v>2.9</v>
      </c>
      <c r="M671" t="str">
        <f t="shared" si="10"/>
        <v>9.11 Isefjorden - Roskilde Fjord</v>
      </c>
    </row>
    <row r="672" spans="1:13" x14ac:dyDescent="0.25">
      <c r="A672">
        <v>9</v>
      </c>
      <c r="B672" t="s">
        <v>508</v>
      </c>
      <c r="C672" t="s">
        <v>575</v>
      </c>
      <c r="D672">
        <v>11</v>
      </c>
      <c r="E672" t="s">
        <v>768</v>
      </c>
      <c r="F672" t="s">
        <v>578</v>
      </c>
      <c r="G672" t="s">
        <v>579</v>
      </c>
      <c r="H672">
        <v>31.5</v>
      </c>
      <c r="I672">
        <v>21</v>
      </c>
      <c r="J672">
        <v>14</v>
      </c>
      <c r="K672">
        <v>489</v>
      </c>
      <c r="M672" t="str">
        <f t="shared" si="10"/>
        <v>9.11 Isefjorden - Roskilde Fjord</v>
      </c>
    </row>
    <row r="673" spans="1:13" x14ac:dyDescent="0.25">
      <c r="A673">
        <v>9</v>
      </c>
      <c r="B673" t="s">
        <v>508</v>
      </c>
      <c r="C673" t="s">
        <v>575</v>
      </c>
      <c r="D673">
        <v>11</v>
      </c>
      <c r="E673" t="s">
        <v>766</v>
      </c>
      <c r="F673" t="s">
        <v>580</v>
      </c>
      <c r="G673" t="s">
        <v>25</v>
      </c>
      <c r="H673">
        <v>11.047499999999999</v>
      </c>
      <c r="I673">
        <v>63.339000000000006</v>
      </c>
      <c r="J673">
        <v>98.2</v>
      </c>
      <c r="K673">
        <v>92.2</v>
      </c>
      <c r="M673" t="str">
        <f t="shared" si="10"/>
        <v>9.11 Isefjorden - Roskilde Fjord</v>
      </c>
    </row>
    <row r="674" spans="1:13" x14ac:dyDescent="0.25">
      <c r="A674">
        <v>9</v>
      </c>
      <c r="B674" t="s">
        <v>508</v>
      </c>
      <c r="C674" t="s">
        <v>575</v>
      </c>
      <c r="D674">
        <v>11</v>
      </c>
      <c r="E674" t="s">
        <v>766</v>
      </c>
      <c r="F674" t="s">
        <v>581</v>
      </c>
      <c r="G674" t="s">
        <v>25</v>
      </c>
      <c r="H674">
        <v>69.790000000000006</v>
      </c>
      <c r="I674">
        <v>87.736000000000004</v>
      </c>
      <c r="J674">
        <v>99.7</v>
      </c>
      <c r="K674">
        <v>100</v>
      </c>
      <c r="M674" t="str">
        <f t="shared" si="10"/>
        <v>9.11 Isefjorden - Roskilde Fjord</v>
      </c>
    </row>
    <row r="675" spans="1:13" x14ac:dyDescent="0.25">
      <c r="A675">
        <v>9</v>
      </c>
      <c r="B675" t="s">
        <v>508</v>
      </c>
      <c r="C675" t="s">
        <v>575</v>
      </c>
      <c r="D675">
        <v>11</v>
      </c>
      <c r="E675" t="s">
        <v>766</v>
      </c>
      <c r="F675" t="s">
        <v>582</v>
      </c>
      <c r="G675" t="s">
        <v>25</v>
      </c>
      <c r="H675">
        <v>0</v>
      </c>
      <c r="I675">
        <v>15.137500000000005</v>
      </c>
      <c r="J675">
        <v>86.5</v>
      </c>
      <c r="K675">
        <v>5.3</v>
      </c>
      <c r="M675" t="str">
        <f t="shared" si="10"/>
        <v>9.11 Isefjorden - Roskilde Fjord</v>
      </c>
    </row>
    <row r="676" spans="1:13" x14ac:dyDescent="0.25">
      <c r="A676">
        <v>9</v>
      </c>
      <c r="B676" t="s">
        <v>508</v>
      </c>
      <c r="C676" t="s">
        <v>575</v>
      </c>
      <c r="D676">
        <v>11</v>
      </c>
      <c r="E676" t="s">
        <v>766</v>
      </c>
      <c r="F676" t="s">
        <v>583</v>
      </c>
      <c r="G676" t="s">
        <v>25</v>
      </c>
      <c r="H676">
        <v>35.669999999999987</v>
      </c>
      <c r="I676">
        <v>73.308000000000007</v>
      </c>
      <c r="J676">
        <v>98.4</v>
      </c>
      <c r="K676">
        <v>95.5</v>
      </c>
      <c r="M676" t="str">
        <f t="shared" si="10"/>
        <v>9.11 Isefjorden - Roskilde Fjord</v>
      </c>
    </row>
    <row r="677" spans="1:13" x14ac:dyDescent="0.25">
      <c r="A677">
        <v>9</v>
      </c>
      <c r="B677" t="s">
        <v>508</v>
      </c>
      <c r="C677" t="s">
        <v>586</v>
      </c>
      <c r="D677">
        <v>12</v>
      </c>
      <c r="E677" t="s">
        <v>765</v>
      </c>
      <c r="F677" t="s">
        <v>588</v>
      </c>
      <c r="G677" t="s">
        <v>589</v>
      </c>
      <c r="H677">
        <v>0.29249999999999998</v>
      </c>
      <c r="I677">
        <v>0.19500000000000001</v>
      </c>
      <c r="J677">
        <v>0.13</v>
      </c>
      <c r="K677">
        <v>0.22</v>
      </c>
      <c r="M677" t="str">
        <f t="shared" si="10"/>
        <v>9.12 Øresund, centrale del</v>
      </c>
    </row>
    <row r="678" spans="1:13" x14ac:dyDescent="0.25">
      <c r="A678">
        <v>9</v>
      </c>
      <c r="B678" t="s">
        <v>508</v>
      </c>
      <c r="C678" t="s">
        <v>586</v>
      </c>
      <c r="D678">
        <v>12</v>
      </c>
      <c r="E678" t="s">
        <v>766</v>
      </c>
      <c r="F678" t="s">
        <v>565</v>
      </c>
      <c r="G678" t="s">
        <v>183</v>
      </c>
      <c r="H678">
        <v>2.6950000000000021</v>
      </c>
      <c r="I678">
        <v>5.6980000000000004</v>
      </c>
      <c r="J678">
        <v>7.7</v>
      </c>
      <c r="K678">
        <v>6</v>
      </c>
      <c r="M678" t="str">
        <f t="shared" si="10"/>
        <v>9.12 Øresund, centrale del</v>
      </c>
    </row>
    <row r="679" spans="1:13" x14ac:dyDescent="0.25">
      <c r="A679">
        <v>9</v>
      </c>
      <c r="B679" t="s">
        <v>508</v>
      </c>
      <c r="C679" t="s">
        <v>586</v>
      </c>
      <c r="D679">
        <v>12</v>
      </c>
      <c r="E679" t="s">
        <v>765</v>
      </c>
      <c r="F679" t="s">
        <v>590</v>
      </c>
      <c r="G679" t="s">
        <v>591</v>
      </c>
      <c r="H679">
        <v>2.2499999999999996E-2</v>
      </c>
      <c r="I679">
        <v>1.4999999999999999E-2</v>
      </c>
      <c r="J679">
        <v>0.01</v>
      </c>
      <c r="K679">
        <v>0.01</v>
      </c>
      <c r="M679" t="str">
        <f t="shared" si="10"/>
        <v>9.12 Øresund, centrale del</v>
      </c>
    </row>
    <row r="680" spans="1:13" x14ac:dyDescent="0.25">
      <c r="A680">
        <v>10</v>
      </c>
      <c r="B680" t="s">
        <v>593</v>
      </c>
      <c r="C680" t="s">
        <v>593</v>
      </c>
      <c r="D680">
        <v>1</v>
      </c>
      <c r="E680" t="s">
        <v>20</v>
      </c>
      <c r="F680" t="s">
        <v>594</v>
      </c>
      <c r="G680" t="s">
        <v>25</v>
      </c>
      <c r="H680">
        <v>0.03</v>
      </c>
      <c r="I680">
        <v>0.6120000000000001</v>
      </c>
      <c r="J680">
        <v>1</v>
      </c>
      <c r="K680">
        <v>0.95530000000000004</v>
      </c>
      <c r="M680" t="str">
        <f t="shared" si="10"/>
        <v>10.01 Adriatic sea</v>
      </c>
    </row>
    <row r="681" spans="1:13" x14ac:dyDescent="0.25">
      <c r="A681">
        <v>10</v>
      </c>
      <c r="B681" t="s">
        <v>593</v>
      </c>
      <c r="C681" t="s">
        <v>595</v>
      </c>
      <c r="D681">
        <v>2</v>
      </c>
      <c r="E681" t="s">
        <v>20</v>
      </c>
      <c r="F681" t="s">
        <v>594</v>
      </c>
      <c r="G681" t="s">
        <v>25</v>
      </c>
      <c r="H681">
        <v>0.88</v>
      </c>
      <c r="I681">
        <v>0.95200000000000007</v>
      </c>
      <c r="J681">
        <v>1</v>
      </c>
      <c r="K681">
        <v>0.98380000000000001</v>
      </c>
      <c r="M681" t="str">
        <f t="shared" si="10"/>
        <v>10.02 North Adriatic sea</v>
      </c>
    </row>
    <row r="682" spans="1:13" x14ac:dyDescent="0.25">
      <c r="A682">
        <v>10</v>
      </c>
      <c r="B682" t="s">
        <v>593</v>
      </c>
      <c r="C682" t="s">
        <v>596</v>
      </c>
      <c r="D682">
        <v>5</v>
      </c>
      <c r="E682" t="s">
        <v>20</v>
      </c>
      <c r="F682" t="s">
        <v>594</v>
      </c>
      <c r="G682" t="s">
        <v>25</v>
      </c>
      <c r="H682">
        <v>0.82</v>
      </c>
      <c r="I682">
        <v>0.92800000000000005</v>
      </c>
      <c r="J682">
        <v>1</v>
      </c>
      <c r="K682">
        <v>0.98699999999999999</v>
      </c>
      <c r="M682" t="str">
        <f t="shared" si="10"/>
        <v>10.05 Central Adriatic sea</v>
      </c>
    </row>
    <row r="683" spans="1:13" x14ac:dyDescent="0.25">
      <c r="A683">
        <v>10</v>
      </c>
      <c r="B683" t="s">
        <v>593</v>
      </c>
      <c r="C683" t="s">
        <v>597</v>
      </c>
      <c r="D683">
        <v>8</v>
      </c>
      <c r="E683" t="s">
        <v>20</v>
      </c>
      <c r="F683" t="s">
        <v>594</v>
      </c>
      <c r="G683" t="s">
        <v>25</v>
      </c>
      <c r="H683">
        <v>0.03</v>
      </c>
      <c r="I683">
        <v>0.6120000000000001</v>
      </c>
      <c r="J683">
        <v>1</v>
      </c>
      <c r="K683">
        <v>0.9042</v>
      </c>
      <c r="M683" t="str">
        <f t="shared" si="10"/>
        <v>10.08 South Adriatic sea</v>
      </c>
    </row>
    <row r="684" spans="1:13" x14ac:dyDescent="0.25">
      <c r="A684">
        <v>10</v>
      </c>
      <c r="B684" t="s">
        <v>593</v>
      </c>
      <c r="C684" t="s">
        <v>593</v>
      </c>
      <c r="D684">
        <v>1</v>
      </c>
      <c r="E684" t="s">
        <v>20</v>
      </c>
      <c r="F684" t="s">
        <v>598</v>
      </c>
      <c r="G684" t="s">
        <v>25</v>
      </c>
      <c r="H684">
        <v>0.11</v>
      </c>
      <c r="I684">
        <v>0.26</v>
      </c>
      <c r="J684">
        <v>0.36</v>
      </c>
      <c r="K684">
        <v>0.17130000000000001</v>
      </c>
      <c r="M684" t="str">
        <f t="shared" si="10"/>
        <v>10.01 Adriatic sea</v>
      </c>
    </row>
    <row r="685" spans="1:13" x14ac:dyDescent="0.25">
      <c r="A685">
        <v>10</v>
      </c>
      <c r="B685" t="s">
        <v>593</v>
      </c>
      <c r="C685" t="s">
        <v>595</v>
      </c>
      <c r="D685">
        <v>2</v>
      </c>
      <c r="E685" t="s">
        <v>20</v>
      </c>
      <c r="F685" t="s">
        <v>598</v>
      </c>
      <c r="G685" t="s">
        <v>25</v>
      </c>
      <c r="H685">
        <v>0.11</v>
      </c>
      <c r="I685">
        <v>0.14000000000000001</v>
      </c>
      <c r="J685">
        <v>0.16</v>
      </c>
      <c r="K685">
        <v>0.1328</v>
      </c>
      <c r="M685" t="str">
        <f t="shared" si="10"/>
        <v>10.02 North Adriatic sea</v>
      </c>
    </row>
    <row r="686" spans="1:13" x14ac:dyDescent="0.25">
      <c r="A686">
        <v>10</v>
      </c>
      <c r="B686" t="s">
        <v>593</v>
      </c>
      <c r="C686" t="s">
        <v>596</v>
      </c>
      <c r="D686">
        <v>5</v>
      </c>
      <c r="E686" t="s">
        <v>20</v>
      </c>
      <c r="F686" t="s">
        <v>598</v>
      </c>
      <c r="G686" t="s">
        <v>25</v>
      </c>
      <c r="H686">
        <v>0.11</v>
      </c>
      <c r="I686">
        <v>0.14600000000000002</v>
      </c>
      <c r="J686">
        <v>0.17</v>
      </c>
      <c r="K686">
        <v>0.15090000000000001</v>
      </c>
      <c r="M686" t="str">
        <f t="shared" si="10"/>
        <v>10.05 Central Adriatic sea</v>
      </c>
    </row>
    <row r="687" spans="1:13" x14ac:dyDescent="0.25">
      <c r="A687">
        <v>10</v>
      </c>
      <c r="B687" t="s">
        <v>593</v>
      </c>
      <c r="C687" t="s">
        <v>597</v>
      </c>
      <c r="D687">
        <v>8</v>
      </c>
      <c r="E687" t="s">
        <v>20</v>
      </c>
      <c r="F687" t="s">
        <v>598</v>
      </c>
      <c r="G687" t="s">
        <v>25</v>
      </c>
      <c r="H687">
        <v>0.11</v>
      </c>
      <c r="I687">
        <v>0.26</v>
      </c>
      <c r="J687">
        <v>0.36</v>
      </c>
      <c r="K687">
        <v>0.2218</v>
      </c>
      <c r="M687" t="str">
        <f t="shared" si="10"/>
        <v>10.08 South Adriatic sea</v>
      </c>
    </row>
    <row r="688" spans="1:13" x14ac:dyDescent="0.25">
      <c r="A688">
        <v>10</v>
      </c>
      <c r="B688" t="s">
        <v>593</v>
      </c>
      <c r="C688" t="s">
        <v>593</v>
      </c>
      <c r="D688">
        <v>1</v>
      </c>
      <c r="E688" t="s">
        <v>20</v>
      </c>
      <c r="F688" t="s">
        <v>599</v>
      </c>
      <c r="G688" t="s">
        <v>25</v>
      </c>
      <c r="H688">
        <v>0.17</v>
      </c>
      <c r="I688">
        <v>0.49399999999999999</v>
      </c>
      <c r="J688">
        <v>0.71</v>
      </c>
      <c r="K688">
        <v>0.21429999999999999</v>
      </c>
      <c r="M688" t="str">
        <f t="shared" si="10"/>
        <v>10.01 Adriatic sea</v>
      </c>
    </row>
    <row r="689" spans="1:13" x14ac:dyDescent="0.25">
      <c r="A689">
        <v>10</v>
      </c>
      <c r="B689" t="s">
        <v>593</v>
      </c>
      <c r="C689" t="s">
        <v>596</v>
      </c>
      <c r="D689">
        <v>5</v>
      </c>
      <c r="E689" t="s">
        <v>20</v>
      </c>
      <c r="F689" t="s">
        <v>599</v>
      </c>
      <c r="G689" t="s">
        <v>25</v>
      </c>
      <c r="H689">
        <v>0.17</v>
      </c>
      <c r="I689">
        <v>0.20600000000000004</v>
      </c>
      <c r="J689">
        <v>0.23</v>
      </c>
      <c r="K689">
        <v>0.18479999999999999</v>
      </c>
      <c r="M689" t="str">
        <f t="shared" si="10"/>
        <v>10.05 Central Adriatic sea</v>
      </c>
    </row>
    <row r="690" spans="1:13" x14ac:dyDescent="0.25">
      <c r="A690">
        <v>10</v>
      </c>
      <c r="B690" t="s">
        <v>593</v>
      </c>
      <c r="C690" t="s">
        <v>597</v>
      </c>
      <c r="D690">
        <v>8</v>
      </c>
      <c r="E690" t="s">
        <v>20</v>
      </c>
      <c r="F690" t="s">
        <v>599</v>
      </c>
      <c r="G690" t="s">
        <v>25</v>
      </c>
      <c r="H690">
        <v>0.17</v>
      </c>
      <c r="I690">
        <v>0.49399999999999999</v>
      </c>
      <c r="J690">
        <v>0.71</v>
      </c>
      <c r="K690">
        <v>0.26779999999999998</v>
      </c>
      <c r="M690" t="str">
        <f t="shared" si="10"/>
        <v>10.08 South Adriatic sea</v>
      </c>
    </row>
    <row r="691" spans="1:13" x14ac:dyDescent="0.25">
      <c r="A691">
        <v>10</v>
      </c>
      <c r="B691" t="s">
        <v>593</v>
      </c>
      <c r="C691" t="s">
        <v>593</v>
      </c>
      <c r="D691">
        <v>1</v>
      </c>
      <c r="E691" t="s">
        <v>20</v>
      </c>
      <c r="F691" t="s">
        <v>600</v>
      </c>
      <c r="G691" t="s">
        <v>25</v>
      </c>
      <c r="H691">
        <v>0</v>
      </c>
      <c r="I691">
        <v>0.60000000000000009</v>
      </c>
      <c r="J691">
        <v>1</v>
      </c>
      <c r="K691">
        <v>8.3000000000000004E-2</v>
      </c>
      <c r="M691" t="str">
        <f t="shared" si="10"/>
        <v>10.01 Adriatic sea</v>
      </c>
    </row>
    <row r="692" spans="1:13" x14ac:dyDescent="0.25">
      <c r="A692">
        <v>10</v>
      </c>
      <c r="B692" t="s">
        <v>593</v>
      </c>
      <c r="C692" t="s">
        <v>597</v>
      </c>
      <c r="D692">
        <v>8</v>
      </c>
      <c r="E692" t="s">
        <v>20</v>
      </c>
      <c r="F692" t="s">
        <v>600</v>
      </c>
      <c r="G692" t="s">
        <v>25</v>
      </c>
      <c r="H692">
        <v>7.0000000000000007E-2</v>
      </c>
      <c r="I692">
        <v>0.628</v>
      </c>
      <c r="J692">
        <v>1</v>
      </c>
      <c r="K692">
        <v>0.97589999999999999</v>
      </c>
      <c r="M692" t="str">
        <f t="shared" si="10"/>
        <v>10.08 South Adriatic sea</v>
      </c>
    </row>
    <row r="693" spans="1:13" x14ac:dyDescent="0.25">
      <c r="A693">
        <v>10</v>
      </c>
      <c r="B693" t="s">
        <v>593</v>
      </c>
      <c r="C693" t="s">
        <v>593</v>
      </c>
      <c r="D693">
        <v>1</v>
      </c>
      <c r="E693" t="s">
        <v>20</v>
      </c>
      <c r="F693" t="s">
        <v>795</v>
      </c>
      <c r="G693" t="s">
        <v>601</v>
      </c>
      <c r="H693">
        <v>3602.15</v>
      </c>
      <c r="I693">
        <v>7328.1379999999999</v>
      </c>
      <c r="J693">
        <v>9812.1299999999992</v>
      </c>
      <c r="K693">
        <v>5958.8</v>
      </c>
      <c r="M693" t="str">
        <f t="shared" si="10"/>
        <v>10.01 Adriatic sea</v>
      </c>
    </row>
    <row r="694" spans="1:13" x14ac:dyDescent="0.25">
      <c r="A694">
        <v>10</v>
      </c>
      <c r="B694" t="s">
        <v>593</v>
      </c>
      <c r="C694" t="s">
        <v>595</v>
      </c>
      <c r="D694">
        <v>2</v>
      </c>
      <c r="E694" t="s">
        <v>20</v>
      </c>
      <c r="F694" t="s">
        <v>795</v>
      </c>
      <c r="G694" t="s">
        <v>601</v>
      </c>
      <c r="H694">
        <v>819.86900000000003</v>
      </c>
      <c r="I694">
        <v>1976.1727999999998</v>
      </c>
      <c r="J694">
        <v>2747.0419999999999</v>
      </c>
      <c r="K694">
        <v>1831</v>
      </c>
      <c r="M694" t="str">
        <f t="shared" si="10"/>
        <v>10.02 North Adriatic sea</v>
      </c>
    </row>
    <row r="695" spans="1:13" x14ac:dyDescent="0.25">
      <c r="A695">
        <v>10</v>
      </c>
      <c r="B695" t="s">
        <v>593</v>
      </c>
      <c r="C695" t="s">
        <v>602</v>
      </c>
      <c r="D695">
        <v>3</v>
      </c>
      <c r="E695" t="s">
        <v>20</v>
      </c>
      <c r="F695" t="s">
        <v>795</v>
      </c>
      <c r="G695" t="s">
        <v>601</v>
      </c>
      <c r="H695">
        <v>414.07499999999999</v>
      </c>
      <c r="I695">
        <v>998.06639999999993</v>
      </c>
      <c r="J695">
        <v>1387.394</v>
      </c>
      <c r="K695">
        <v>925</v>
      </c>
      <c r="M695" t="str">
        <f t="shared" si="10"/>
        <v>10.03 North West Adriatic</v>
      </c>
    </row>
    <row r="696" spans="1:13" x14ac:dyDescent="0.25">
      <c r="A696">
        <v>10</v>
      </c>
      <c r="B696" t="s">
        <v>593</v>
      </c>
      <c r="C696" t="s">
        <v>603</v>
      </c>
      <c r="D696">
        <v>4</v>
      </c>
      <c r="E696" t="s">
        <v>20</v>
      </c>
      <c r="F696" t="s">
        <v>795</v>
      </c>
      <c r="G696" t="s">
        <v>601</v>
      </c>
      <c r="H696">
        <v>339.54199999999997</v>
      </c>
      <c r="I696">
        <v>818.41280000000006</v>
      </c>
      <c r="J696">
        <v>1137.6600000000001</v>
      </c>
      <c r="K696">
        <v>758</v>
      </c>
      <c r="M696" t="str">
        <f t="shared" si="10"/>
        <v xml:space="preserve">10.04 North East Adriatic </v>
      </c>
    </row>
    <row r="697" spans="1:13" x14ac:dyDescent="0.25">
      <c r="A697">
        <v>10</v>
      </c>
      <c r="B697" t="s">
        <v>593</v>
      </c>
      <c r="C697" t="s">
        <v>596</v>
      </c>
      <c r="D697">
        <v>5</v>
      </c>
      <c r="E697" t="s">
        <v>20</v>
      </c>
      <c r="F697" t="s">
        <v>795</v>
      </c>
      <c r="G697" t="s">
        <v>601</v>
      </c>
      <c r="H697">
        <v>560.25101488497978</v>
      </c>
      <c r="I697">
        <v>1539.6664059539921</v>
      </c>
      <c r="J697">
        <v>2192.61</v>
      </c>
      <c r="K697">
        <v>1100.4000000000001</v>
      </c>
      <c r="M697" t="str">
        <f t="shared" si="10"/>
        <v>10.05 Central Adriatic sea</v>
      </c>
    </row>
    <row r="698" spans="1:13" x14ac:dyDescent="0.25">
      <c r="A698">
        <v>10</v>
      </c>
      <c r="B698" t="s">
        <v>593</v>
      </c>
      <c r="C698" t="s">
        <v>604</v>
      </c>
      <c r="D698">
        <v>6</v>
      </c>
      <c r="E698" t="s">
        <v>20</v>
      </c>
      <c r="F698" t="s">
        <v>795</v>
      </c>
      <c r="G698" t="s">
        <v>601</v>
      </c>
      <c r="H698">
        <v>329.91880920162384</v>
      </c>
      <c r="I698">
        <v>906.67372368064935</v>
      </c>
      <c r="J698">
        <v>1291.1769999999999</v>
      </c>
      <c r="K698">
        <v>648</v>
      </c>
      <c r="M698" t="str">
        <f t="shared" si="10"/>
        <v>10.06 Central West Adriatic</v>
      </c>
    </row>
    <row r="699" spans="1:13" x14ac:dyDescent="0.25">
      <c r="A699">
        <v>10</v>
      </c>
      <c r="B699" t="s">
        <v>593</v>
      </c>
      <c r="C699" t="s">
        <v>605</v>
      </c>
      <c r="D699">
        <v>7</v>
      </c>
      <c r="E699" t="s">
        <v>20</v>
      </c>
      <c r="F699" t="s">
        <v>795</v>
      </c>
      <c r="G699" t="s">
        <v>601</v>
      </c>
      <c r="H699">
        <v>230.33199999999999</v>
      </c>
      <c r="I699">
        <v>632.99259999999992</v>
      </c>
      <c r="J699">
        <v>901.43299999999999</v>
      </c>
      <c r="K699">
        <v>452.4</v>
      </c>
      <c r="M699" t="str">
        <f t="shared" si="10"/>
        <v xml:space="preserve">10.07 Central East Adriatic </v>
      </c>
    </row>
    <row r="700" spans="1:13" x14ac:dyDescent="0.25">
      <c r="A700">
        <v>10</v>
      </c>
      <c r="B700" t="s">
        <v>593</v>
      </c>
      <c r="C700" t="s">
        <v>597</v>
      </c>
      <c r="D700">
        <v>8</v>
      </c>
      <c r="E700" t="s">
        <v>20</v>
      </c>
      <c r="F700" t="s">
        <v>795</v>
      </c>
      <c r="G700" t="s">
        <v>601</v>
      </c>
      <c r="H700">
        <v>357.41204330175918</v>
      </c>
      <c r="I700">
        <v>982.22981732070366</v>
      </c>
      <c r="J700">
        <v>1398.7750000000001</v>
      </c>
      <c r="K700">
        <v>702</v>
      </c>
      <c r="M700" t="str">
        <f t="shared" si="10"/>
        <v>10.08 South Adriatic sea</v>
      </c>
    </row>
    <row r="701" spans="1:13" x14ac:dyDescent="0.25">
      <c r="A701">
        <v>10</v>
      </c>
      <c r="B701" t="s">
        <v>593</v>
      </c>
      <c r="C701" t="s">
        <v>606</v>
      </c>
      <c r="D701">
        <v>9</v>
      </c>
      <c r="E701" t="s">
        <v>20</v>
      </c>
      <c r="F701" t="s">
        <v>795</v>
      </c>
      <c r="G701" t="s">
        <v>601</v>
      </c>
      <c r="H701">
        <v>263.9350473612991</v>
      </c>
      <c r="I701">
        <v>725.33861894451957</v>
      </c>
      <c r="J701">
        <v>1032.941</v>
      </c>
      <c r="K701">
        <v>518.4</v>
      </c>
      <c r="M701" t="str">
        <f t="shared" si="10"/>
        <v>10.09 South West Adriatic</v>
      </c>
    </row>
    <row r="702" spans="1:13" x14ac:dyDescent="0.25">
      <c r="A702">
        <v>10</v>
      </c>
      <c r="B702" t="s">
        <v>593</v>
      </c>
      <c r="C702" t="s">
        <v>607</v>
      </c>
      <c r="D702">
        <v>10</v>
      </c>
      <c r="E702" t="s">
        <v>20</v>
      </c>
      <c r="F702" t="s">
        <v>795</v>
      </c>
      <c r="G702" t="s">
        <v>601</v>
      </c>
      <c r="H702">
        <v>93.475999999999999</v>
      </c>
      <c r="I702">
        <v>256.89020000000005</v>
      </c>
      <c r="J702">
        <v>365.83300000000003</v>
      </c>
      <c r="K702">
        <v>183.6</v>
      </c>
      <c r="M702" t="str">
        <f t="shared" si="10"/>
        <v>10.10 South East Adriatic</v>
      </c>
    </row>
    <row r="703" spans="1:13" x14ac:dyDescent="0.25">
      <c r="A703">
        <v>10</v>
      </c>
      <c r="B703" t="s">
        <v>593</v>
      </c>
      <c r="C703" t="s">
        <v>597</v>
      </c>
      <c r="D703">
        <v>8</v>
      </c>
      <c r="E703" t="s">
        <v>20</v>
      </c>
      <c r="F703" t="s">
        <v>796</v>
      </c>
      <c r="G703" t="s">
        <v>601</v>
      </c>
      <c r="H703">
        <v>3382.154</v>
      </c>
      <c r="I703">
        <v>7895.5208000000002</v>
      </c>
      <c r="J703">
        <v>10904.432000000001</v>
      </c>
      <c r="K703">
        <v>6072.8</v>
      </c>
      <c r="M703" t="str">
        <f t="shared" si="10"/>
        <v>10.08 South Adriatic sea</v>
      </c>
    </row>
    <row r="704" spans="1:13" x14ac:dyDescent="0.25">
      <c r="A704">
        <v>10</v>
      </c>
      <c r="B704" t="s">
        <v>593</v>
      </c>
      <c r="C704" t="s">
        <v>606</v>
      </c>
      <c r="D704">
        <v>9</v>
      </c>
      <c r="E704" t="s">
        <v>20</v>
      </c>
      <c r="F704" t="s">
        <v>796</v>
      </c>
      <c r="G704" t="s">
        <v>601</v>
      </c>
      <c r="H704">
        <v>2497.5909999999999</v>
      </c>
      <c r="I704">
        <v>5830.5382</v>
      </c>
      <c r="J704">
        <v>8052.5029999999997</v>
      </c>
      <c r="K704">
        <v>4484.5</v>
      </c>
      <c r="M704" t="str">
        <f t="shared" si="10"/>
        <v>10.09 South West Adriatic</v>
      </c>
    </row>
    <row r="705" spans="1:13" x14ac:dyDescent="0.25">
      <c r="A705">
        <v>10</v>
      </c>
      <c r="B705" t="s">
        <v>593</v>
      </c>
      <c r="C705" t="s">
        <v>607</v>
      </c>
      <c r="D705">
        <v>10</v>
      </c>
      <c r="E705" t="s">
        <v>20</v>
      </c>
      <c r="F705" t="s">
        <v>796</v>
      </c>
      <c r="G705" t="s">
        <v>601</v>
      </c>
      <c r="H705">
        <v>884.56299999999999</v>
      </c>
      <c r="I705">
        <v>2064.982</v>
      </c>
      <c r="J705">
        <v>2851.9279999999999</v>
      </c>
      <c r="K705">
        <v>1588.2</v>
      </c>
      <c r="M705" t="str">
        <f t="shared" si="10"/>
        <v>10.10 South East Adriatic</v>
      </c>
    </row>
    <row r="706" spans="1:13" x14ac:dyDescent="0.25">
      <c r="A706">
        <v>10</v>
      </c>
      <c r="B706" t="s">
        <v>593</v>
      </c>
      <c r="C706" t="s">
        <v>597</v>
      </c>
      <c r="D706">
        <v>8</v>
      </c>
      <c r="E706" t="s">
        <v>20</v>
      </c>
      <c r="F706" t="s">
        <v>608</v>
      </c>
      <c r="G706" t="s">
        <v>601</v>
      </c>
      <c r="H706">
        <v>49.079000000000001</v>
      </c>
      <c r="I706">
        <v>515.73320000000001</v>
      </c>
      <c r="J706">
        <v>826.83600000000001</v>
      </c>
      <c r="K706">
        <v>201.8</v>
      </c>
      <c r="M706" t="str">
        <f t="shared" si="10"/>
        <v>10.08 South Adriatic sea</v>
      </c>
    </row>
    <row r="707" spans="1:13" x14ac:dyDescent="0.25">
      <c r="A707">
        <v>10</v>
      </c>
      <c r="B707" t="s">
        <v>593</v>
      </c>
      <c r="C707" t="s">
        <v>606</v>
      </c>
      <c r="D707">
        <v>9</v>
      </c>
      <c r="E707" t="s">
        <v>20</v>
      </c>
      <c r="F707" t="s">
        <v>608</v>
      </c>
      <c r="G707" t="s">
        <v>601</v>
      </c>
      <c r="H707">
        <v>36.243000000000002</v>
      </c>
      <c r="I707">
        <v>380.84939999999995</v>
      </c>
      <c r="J707">
        <v>610.58699999999999</v>
      </c>
      <c r="K707">
        <v>149.06</v>
      </c>
      <c r="M707" t="str">
        <f t="shared" ref="M707:M770" si="11">A707&amp;"."&amp;RIGHT("0"&amp;D707,2)&amp;" "&amp;C707</f>
        <v>10.09 South West Adriatic</v>
      </c>
    </row>
    <row r="708" spans="1:13" x14ac:dyDescent="0.25">
      <c r="A708">
        <v>10</v>
      </c>
      <c r="B708" t="s">
        <v>593</v>
      </c>
      <c r="C708" t="s">
        <v>597</v>
      </c>
      <c r="D708">
        <v>8</v>
      </c>
      <c r="E708" t="s">
        <v>20</v>
      </c>
      <c r="F708" t="s">
        <v>609</v>
      </c>
      <c r="G708" t="s">
        <v>610</v>
      </c>
      <c r="H708">
        <v>1</v>
      </c>
      <c r="I708">
        <v>0.40000000000000008</v>
      </c>
      <c r="J708">
        <v>0</v>
      </c>
      <c r="K708">
        <v>0.98</v>
      </c>
      <c r="M708" t="str">
        <f t="shared" si="11"/>
        <v>10.08 South Adriatic sea</v>
      </c>
    </row>
    <row r="709" spans="1:13" x14ac:dyDescent="0.25">
      <c r="A709">
        <v>10</v>
      </c>
      <c r="B709" t="s">
        <v>593</v>
      </c>
      <c r="C709" t="s">
        <v>595</v>
      </c>
      <c r="D709">
        <v>2</v>
      </c>
      <c r="E709" t="s">
        <v>20</v>
      </c>
      <c r="F709" t="s">
        <v>611</v>
      </c>
      <c r="G709" t="s">
        <v>612</v>
      </c>
      <c r="H709">
        <v>29</v>
      </c>
      <c r="I709">
        <v>11.599999999999998</v>
      </c>
      <c r="J709">
        <v>0</v>
      </c>
      <c r="K709">
        <v>19</v>
      </c>
      <c r="M709" t="str">
        <f t="shared" si="11"/>
        <v>10.02 North Adriatic sea</v>
      </c>
    </row>
    <row r="710" spans="1:13" x14ac:dyDescent="0.25">
      <c r="A710">
        <v>10</v>
      </c>
      <c r="B710" t="s">
        <v>593</v>
      </c>
      <c r="C710" t="s">
        <v>602</v>
      </c>
      <c r="D710">
        <v>3</v>
      </c>
      <c r="E710" t="s">
        <v>768</v>
      </c>
      <c r="F710" t="s">
        <v>657</v>
      </c>
      <c r="G710" t="s">
        <v>658</v>
      </c>
      <c r="H710">
        <v>0</v>
      </c>
      <c r="I710">
        <v>23.268000000000001</v>
      </c>
      <c r="J710">
        <v>38.78</v>
      </c>
      <c r="K710">
        <v>1.8759999999999999</v>
      </c>
      <c r="M710" t="str">
        <f t="shared" si="11"/>
        <v>10.03 North West Adriatic</v>
      </c>
    </row>
    <row r="711" spans="1:13" x14ac:dyDescent="0.25">
      <c r="A711">
        <v>10</v>
      </c>
      <c r="B711" t="s">
        <v>593</v>
      </c>
      <c r="C711" t="s">
        <v>602</v>
      </c>
      <c r="D711">
        <v>3</v>
      </c>
      <c r="E711" t="s">
        <v>768</v>
      </c>
      <c r="F711" t="s">
        <v>659</v>
      </c>
      <c r="G711" t="s">
        <v>660</v>
      </c>
      <c r="H711">
        <v>2</v>
      </c>
      <c r="I711">
        <v>53.599999999999994</v>
      </c>
      <c r="J711">
        <v>88</v>
      </c>
      <c r="K711">
        <v>34</v>
      </c>
      <c r="M711" t="str">
        <f t="shared" si="11"/>
        <v>10.03 North West Adriatic</v>
      </c>
    </row>
    <row r="712" spans="1:13" x14ac:dyDescent="0.25">
      <c r="A712">
        <v>10</v>
      </c>
      <c r="B712" t="s">
        <v>593</v>
      </c>
      <c r="C712" t="s">
        <v>602</v>
      </c>
      <c r="D712">
        <v>3</v>
      </c>
      <c r="E712" t="s">
        <v>768</v>
      </c>
      <c r="F712" t="s">
        <v>661</v>
      </c>
      <c r="G712" t="s">
        <v>660</v>
      </c>
      <c r="H712">
        <v>2</v>
      </c>
      <c r="I712">
        <v>312.79999999999995</v>
      </c>
      <c r="J712">
        <v>520</v>
      </c>
      <c r="K712">
        <v>97.285714285714292</v>
      </c>
      <c r="M712" t="str">
        <f t="shared" si="11"/>
        <v>10.03 North West Adriatic</v>
      </c>
    </row>
    <row r="713" spans="1:13" x14ac:dyDescent="0.25">
      <c r="A713">
        <v>10</v>
      </c>
      <c r="B713" t="s">
        <v>593</v>
      </c>
      <c r="C713" t="s">
        <v>602</v>
      </c>
      <c r="D713">
        <v>3</v>
      </c>
      <c r="E713" t="s">
        <v>768</v>
      </c>
      <c r="F713" t="s">
        <v>662</v>
      </c>
      <c r="G713" t="s">
        <v>660</v>
      </c>
      <c r="H713">
        <v>2</v>
      </c>
      <c r="I713">
        <v>9.2000000000000011</v>
      </c>
      <c r="J713">
        <v>14</v>
      </c>
      <c r="K713">
        <v>5.75</v>
      </c>
      <c r="M713" t="str">
        <f t="shared" si="11"/>
        <v>10.03 North West Adriatic</v>
      </c>
    </row>
    <row r="714" spans="1:13" x14ac:dyDescent="0.25">
      <c r="A714">
        <v>10</v>
      </c>
      <c r="B714" t="s">
        <v>593</v>
      </c>
      <c r="C714" t="s">
        <v>602</v>
      </c>
      <c r="D714">
        <v>3</v>
      </c>
      <c r="E714" t="s">
        <v>768</v>
      </c>
      <c r="F714" t="s">
        <v>663</v>
      </c>
      <c r="G714" t="s">
        <v>660</v>
      </c>
      <c r="H714">
        <v>2</v>
      </c>
      <c r="I714">
        <v>11.600000000000001</v>
      </c>
      <c r="J714">
        <v>18</v>
      </c>
      <c r="K714">
        <v>5.25</v>
      </c>
      <c r="M714" t="str">
        <f t="shared" si="11"/>
        <v>10.03 North West Adriatic</v>
      </c>
    </row>
    <row r="715" spans="1:13" x14ac:dyDescent="0.25">
      <c r="A715">
        <v>10</v>
      </c>
      <c r="B715" t="s">
        <v>593</v>
      </c>
      <c r="C715" t="s">
        <v>602</v>
      </c>
      <c r="D715">
        <v>3</v>
      </c>
      <c r="E715" t="s">
        <v>768</v>
      </c>
      <c r="F715" t="s">
        <v>664</v>
      </c>
      <c r="G715" t="s">
        <v>660</v>
      </c>
      <c r="H715">
        <v>6</v>
      </c>
      <c r="I715">
        <v>15.599999999999998</v>
      </c>
      <c r="J715">
        <v>22</v>
      </c>
      <c r="K715">
        <v>10.8</v>
      </c>
      <c r="M715" t="str">
        <f t="shared" si="11"/>
        <v>10.03 North West Adriatic</v>
      </c>
    </row>
    <row r="716" spans="1:13" x14ac:dyDescent="0.25">
      <c r="A716">
        <v>10</v>
      </c>
      <c r="B716" t="s">
        <v>593</v>
      </c>
      <c r="C716" t="s">
        <v>602</v>
      </c>
      <c r="D716">
        <v>3</v>
      </c>
      <c r="E716" t="s">
        <v>768</v>
      </c>
      <c r="F716" t="s">
        <v>665</v>
      </c>
      <c r="G716" t="s">
        <v>660</v>
      </c>
      <c r="H716">
        <v>2</v>
      </c>
      <c r="I716">
        <v>326</v>
      </c>
      <c r="J716">
        <v>542</v>
      </c>
      <c r="K716">
        <v>82.769230769230774</v>
      </c>
      <c r="M716" t="str">
        <f t="shared" si="11"/>
        <v>10.03 North West Adriatic</v>
      </c>
    </row>
    <row r="717" spans="1:13" x14ac:dyDescent="0.25">
      <c r="A717">
        <v>10</v>
      </c>
      <c r="B717" t="s">
        <v>593</v>
      </c>
      <c r="C717" t="s">
        <v>602</v>
      </c>
      <c r="D717">
        <v>3</v>
      </c>
      <c r="E717" t="s">
        <v>768</v>
      </c>
      <c r="F717" t="s">
        <v>666</v>
      </c>
      <c r="G717" t="s">
        <v>660</v>
      </c>
      <c r="H717">
        <v>2</v>
      </c>
      <c r="I717">
        <v>20</v>
      </c>
      <c r="J717">
        <v>32</v>
      </c>
      <c r="K717">
        <v>12.285714285714286</v>
      </c>
      <c r="M717" t="str">
        <f t="shared" si="11"/>
        <v>10.03 North West Adriatic</v>
      </c>
    </row>
    <row r="718" spans="1:13" x14ac:dyDescent="0.25">
      <c r="A718">
        <v>10</v>
      </c>
      <c r="B718" t="s">
        <v>593</v>
      </c>
      <c r="C718" t="s">
        <v>602</v>
      </c>
      <c r="D718">
        <v>3</v>
      </c>
      <c r="E718" t="s">
        <v>768</v>
      </c>
      <c r="F718" t="s">
        <v>667</v>
      </c>
      <c r="G718" t="s">
        <v>660</v>
      </c>
      <c r="H718">
        <v>2</v>
      </c>
      <c r="I718">
        <v>3.1999999999999997</v>
      </c>
      <c r="J718">
        <v>4</v>
      </c>
      <c r="K718">
        <v>2.5</v>
      </c>
      <c r="M718" t="str">
        <f t="shared" si="11"/>
        <v>10.03 North West Adriatic</v>
      </c>
    </row>
    <row r="719" spans="1:13" x14ac:dyDescent="0.25">
      <c r="A719">
        <v>10</v>
      </c>
      <c r="B719" t="s">
        <v>593</v>
      </c>
      <c r="C719" t="s">
        <v>602</v>
      </c>
      <c r="D719">
        <v>3</v>
      </c>
      <c r="E719" t="s">
        <v>768</v>
      </c>
      <c r="F719" t="s">
        <v>668</v>
      </c>
      <c r="G719" t="s">
        <v>660</v>
      </c>
      <c r="H719">
        <v>2</v>
      </c>
      <c r="I719">
        <v>42.8</v>
      </c>
      <c r="J719">
        <v>70</v>
      </c>
      <c r="K719">
        <v>36</v>
      </c>
      <c r="M719" t="str">
        <f t="shared" si="11"/>
        <v>10.03 North West Adriatic</v>
      </c>
    </row>
    <row r="720" spans="1:13" x14ac:dyDescent="0.25">
      <c r="A720">
        <v>10</v>
      </c>
      <c r="B720" t="s">
        <v>593</v>
      </c>
      <c r="C720" t="s">
        <v>602</v>
      </c>
      <c r="D720">
        <v>3</v>
      </c>
      <c r="E720" t="s">
        <v>768</v>
      </c>
      <c r="F720" t="s">
        <v>669</v>
      </c>
      <c r="G720" t="s">
        <v>660</v>
      </c>
      <c r="H720">
        <v>2</v>
      </c>
      <c r="I720">
        <v>8</v>
      </c>
      <c r="J720">
        <v>12</v>
      </c>
      <c r="K720">
        <v>4</v>
      </c>
      <c r="M720" t="str">
        <f t="shared" si="11"/>
        <v>10.03 North West Adriatic</v>
      </c>
    </row>
    <row r="721" spans="1:13" x14ac:dyDescent="0.25">
      <c r="A721">
        <v>10</v>
      </c>
      <c r="B721" t="s">
        <v>593</v>
      </c>
      <c r="C721" t="s">
        <v>602</v>
      </c>
      <c r="D721">
        <v>3</v>
      </c>
      <c r="E721" t="s">
        <v>768</v>
      </c>
      <c r="F721" t="s">
        <v>670</v>
      </c>
      <c r="G721" t="s">
        <v>660</v>
      </c>
      <c r="H721">
        <v>2</v>
      </c>
      <c r="I721">
        <v>6.8000000000000007</v>
      </c>
      <c r="J721">
        <v>10</v>
      </c>
      <c r="K721">
        <v>4</v>
      </c>
      <c r="M721" t="str">
        <f t="shared" si="11"/>
        <v>10.03 North West Adriatic</v>
      </c>
    </row>
    <row r="722" spans="1:13" x14ac:dyDescent="0.25">
      <c r="A722">
        <v>10</v>
      </c>
      <c r="B722" t="s">
        <v>593</v>
      </c>
      <c r="C722" t="s">
        <v>602</v>
      </c>
      <c r="D722">
        <v>3</v>
      </c>
      <c r="E722" t="s">
        <v>768</v>
      </c>
      <c r="F722" t="s">
        <v>671</v>
      </c>
      <c r="G722" t="s">
        <v>660</v>
      </c>
      <c r="H722">
        <v>2</v>
      </c>
      <c r="I722">
        <v>35.599999999999994</v>
      </c>
      <c r="J722">
        <v>58</v>
      </c>
      <c r="K722">
        <v>21.333333333333332</v>
      </c>
      <c r="M722" t="str">
        <f t="shared" si="11"/>
        <v>10.03 North West Adriatic</v>
      </c>
    </row>
    <row r="723" spans="1:13" x14ac:dyDescent="0.25">
      <c r="A723">
        <v>10</v>
      </c>
      <c r="B723" t="s">
        <v>593</v>
      </c>
      <c r="C723" t="s">
        <v>602</v>
      </c>
      <c r="D723">
        <v>3</v>
      </c>
      <c r="E723" t="s">
        <v>798</v>
      </c>
      <c r="F723" t="s">
        <v>672</v>
      </c>
      <c r="G723" t="s">
        <v>660</v>
      </c>
      <c r="H723">
        <v>2</v>
      </c>
      <c r="I723">
        <v>5.6000000000000005</v>
      </c>
      <c r="J723">
        <v>8</v>
      </c>
      <c r="K723">
        <v>5</v>
      </c>
      <c r="M723" t="str">
        <f t="shared" si="11"/>
        <v>10.03 North West Adriatic</v>
      </c>
    </row>
    <row r="724" spans="1:13" x14ac:dyDescent="0.25">
      <c r="A724">
        <v>10</v>
      </c>
      <c r="B724" t="s">
        <v>593</v>
      </c>
      <c r="C724" t="s">
        <v>602</v>
      </c>
      <c r="D724">
        <v>3</v>
      </c>
      <c r="E724" t="s">
        <v>768</v>
      </c>
      <c r="F724" t="s">
        <v>673</v>
      </c>
      <c r="G724" t="s">
        <v>660</v>
      </c>
      <c r="H724">
        <v>2</v>
      </c>
      <c r="I724">
        <v>27.200000000000003</v>
      </c>
      <c r="J724">
        <v>44</v>
      </c>
      <c r="K724">
        <v>22.4</v>
      </c>
      <c r="M724" t="str">
        <f t="shared" si="11"/>
        <v>10.03 North West Adriatic</v>
      </c>
    </row>
    <row r="725" spans="1:13" x14ac:dyDescent="0.25">
      <c r="A725">
        <v>10</v>
      </c>
      <c r="B725" t="s">
        <v>593</v>
      </c>
      <c r="C725" t="s">
        <v>602</v>
      </c>
      <c r="D725">
        <v>3</v>
      </c>
      <c r="E725" t="s">
        <v>768</v>
      </c>
      <c r="F725" t="s">
        <v>674</v>
      </c>
      <c r="G725" t="s">
        <v>660</v>
      </c>
      <c r="H725">
        <v>2</v>
      </c>
      <c r="I725">
        <v>6.8000000000000007</v>
      </c>
      <c r="J725">
        <v>10</v>
      </c>
      <c r="K725">
        <v>4.4000000000000004</v>
      </c>
      <c r="M725" t="str">
        <f t="shared" si="11"/>
        <v>10.03 North West Adriatic</v>
      </c>
    </row>
    <row r="726" spans="1:13" x14ac:dyDescent="0.25">
      <c r="A726">
        <v>10</v>
      </c>
      <c r="B726" t="s">
        <v>593</v>
      </c>
      <c r="C726" t="s">
        <v>602</v>
      </c>
      <c r="D726">
        <v>3</v>
      </c>
      <c r="E726" t="s">
        <v>768</v>
      </c>
      <c r="F726" t="s">
        <v>675</v>
      </c>
      <c r="G726" t="s">
        <v>660</v>
      </c>
      <c r="H726">
        <v>2</v>
      </c>
      <c r="I726">
        <v>24.799999999999997</v>
      </c>
      <c r="J726">
        <v>40</v>
      </c>
      <c r="K726">
        <v>15.6</v>
      </c>
      <c r="M726" t="str">
        <f t="shared" si="11"/>
        <v>10.03 North West Adriatic</v>
      </c>
    </row>
    <row r="727" spans="1:13" x14ac:dyDescent="0.25">
      <c r="A727">
        <v>10</v>
      </c>
      <c r="B727" t="s">
        <v>593</v>
      </c>
      <c r="C727" t="s">
        <v>602</v>
      </c>
      <c r="D727">
        <v>3</v>
      </c>
      <c r="E727" t="s">
        <v>768</v>
      </c>
      <c r="F727" t="s">
        <v>676</v>
      </c>
      <c r="G727" t="s">
        <v>660</v>
      </c>
      <c r="H727">
        <v>2</v>
      </c>
      <c r="I727">
        <v>17.600000000000001</v>
      </c>
      <c r="J727">
        <v>28</v>
      </c>
      <c r="K727">
        <v>12.8</v>
      </c>
      <c r="M727" t="str">
        <f t="shared" si="11"/>
        <v>10.03 North West Adriatic</v>
      </c>
    </row>
    <row r="728" spans="1:13" x14ac:dyDescent="0.25">
      <c r="A728">
        <v>10</v>
      </c>
      <c r="B728" t="s">
        <v>593</v>
      </c>
      <c r="C728" t="s">
        <v>602</v>
      </c>
      <c r="D728">
        <v>3</v>
      </c>
      <c r="E728" t="s">
        <v>768</v>
      </c>
      <c r="F728" t="s">
        <v>677</v>
      </c>
      <c r="G728" t="s">
        <v>660</v>
      </c>
      <c r="H728">
        <v>2</v>
      </c>
      <c r="I728">
        <v>26</v>
      </c>
      <c r="J728">
        <v>42</v>
      </c>
      <c r="K728">
        <v>16.571428571428573</v>
      </c>
      <c r="M728" t="str">
        <f t="shared" si="11"/>
        <v>10.03 North West Adriatic</v>
      </c>
    </row>
    <row r="729" spans="1:13" x14ac:dyDescent="0.25">
      <c r="A729">
        <v>10</v>
      </c>
      <c r="B729" t="s">
        <v>593</v>
      </c>
      <c r="C729" t="s">
        <v>602</v>
      </c>
      <c r="D729">
        <v>3</v>
      </c>
      <c r="E729" t="s">
        <v>768</v>
      </c>
      <c r="F729" t="s">
        <v>678</v>
      </c>
      <c r="G729" t="s">
        <v>660</v>
      </c>
      <c r="H729">
        <v>2</v>
      </c>
      <c r="I729">
        <v>5.6000000000000005</v>
      </c>
      <c r="J729">
        <v>8</v>
      </c>
      <c r="K729">
        <v>4</v>
      </c>
      <c r="M729" t="str">
        <f t="shared" si="11"/>
        <v>10.03 North West Adriatic</v>
      </c>
    </row>
    <row r="730" spans="1:13" x14ac:dyDescent="0.25">
      <c r="A730">
        <v>10</v>
      </c>
      <c r="B730" t="s">
        <v>593</v>
      </c>
      <c r="C730" t="s">
        <v>602</v>
      </c>
      <c r="D730">
        <v>3</v>
      </c>
      <c r="E730" t="s">
        <v>768</v>
      </c>
      <c r="F730" t="s">
        <v>679</v>
      </c>
      <c r="G730" t="s">
        <v>660</v>
      </c>
      <c r="H730">
        <v>2</v>
      </c>
      <c r="I730">
        <v>3.1999999999999997</v>
      </c>
      <c r="J730">
        <v>4</v>
      </c>
      <c r="K730">
        <v>2.5</v>
      </c>
      <c r="M730" t="str">
        <f t="shared" si="11"/>
        <v>10.03 North West Adriatic</v>
      </c>
    </row>
    <row r="731" spans="1:13" x14ac:dyDescent="0.25">
      <c r="A731">
        <v>10</v>
      </c>
      <c r="B731" t="s">
        <v>593</v>
      </c>
      <c r="C731" t="s">
        <v>602</v>
      </c>
      <c r="D731">
        <v>3</v>
      </c>
      <c r="E731" t="s">
        <v>768</v>
      </c>
      <c r="F731" t="s">
        <v>680</v>
      </c>
      <c r="G731" t="s">
        <v>660</v>
      </c>
      <c r="H731">
        <v>2</v>
      </c>
      <c r="I731">
        <v>14</v>
      </c>
      <c r="J731">
        <v>22</v>
      </c>
      <c r="K731">
        <v>7.166666666666667</v>
      </c>
      <c r="M731" t="str">
        <f t="shared" si="11"/>
        <v>10.03 North West Adriatic</v>
      </c>
    </row>
    <row r="732" spans="1:13" x14ac:dyDescent="0.25">
      <c r="A732">
        <v>10</v>
      </c>
      <c r="B732" t="s">
        <v>593</v>
      </c>
      <c r="C732" t="s">
        <v>602</v>
      </c>
      <c r="D732">
        <v>3</v>
      </c>
      <c r="E732" t="s">
        <v>768</v>
      </c>
      <c r="F732" t="s">
        <v>681</v>
      </c>
      <c r="G732" t="s">
        <v>660</v>
      </c>
      <c r="H732">
        <v>2</v>
      </c>
      <c r="I732">
        <v>5.6000000000000005</v>
      </c>
      <c r="J732">
        <v>8</v>
      </c>
      <c r="K732">
        <v>3.7142857142857144</v>
      </c>
      <c r="M732" t="str">
        <f t="shared" si="11"/>
        <v>10.03 North West Adriatic</v>
      </c>
    </row>
    <row r="733" spans="1:13" x14ac:dyDescent="0.25">
      <c r="A733">
        <v>10</v>
      </c>
      <c r="B733" t="s">
        <v>593</v>
      </c>
      <c r="C733" t="s">
        <v>602</v>
      </c>
      <c r="D733">
        <v>3</v>
      </c>
      <c r="E733" t="s">
        <v>768</v>
      </c>
      <c r="F733" t="s">
        <v>682</v>
      </c>
      <c r="G733" t="s">
        <v>660</v>
      </c>
      <c r="H733">
        <v>0</v>
      </c>
      <c r="I733">
        <v>1.2000000000000002</v>
      </c>
      <c r="J733">
        <v>2</v>
      </c>
      <c r="K733">
        <v>2</v>
      </c>
      <c r="M733" t="str">
        <f t="shared" si="11"/>
        <v>10.03 North West Adriatic</v>
      </c>
    </row>
    <row r="734" spans="1:13" x14ac:dyDescent="0.25">
      <c r="A734">
        <v>10</v>
      </c>
      <c r="B734" t="s">
        <v>593</v>
      </c>
      <c r="C734" t="s">
        <v>602</v>
      </c>
      <c r="D734">
        <v>3</v>
      </c>
      <c r="E734" t="s">
        <v>768</v>
      </c>
      <c r="F734" t="s">
        <v>799</v>
      </c>
      <c r="G734" t="s">
        <v>660</v>
      </c>
      <c r="H734">
        <v>2</v>
      </c>
      <c r="I734">
        <v>106.39999999999999</v>
      </c>
      <c r="J734">
        <v>176</v>
      </c>
      <c r="K734">
        <v>34.200000000000003</v>
      </c>
      <c r="M734" t="str">
        <f t="shared" si="11"/>
        <v>10.03 North West Adriatic</v>
      </c>
    </row>
    <row r="735" spans="1:13" x14ac:dyDescent="0.25">
      <c r="A735">
        <v>10</v>
      </c>
      <c r="B735" t="s">
        <v>593</v>
      </c>
      <c r="C735" t="s">
        <v>602</v>
      </c>
      <c r="D735">
        <v>3</v>
      </c>
      <c r="E735" t="s">
        <v>768</v>
      </c>
      <c r="F735" t="s">
        <v>683</v>
      </c>
      <c r="G735" t="s">
        <v>660</v>
      </c>
      <c r="H735">
        <v>2</v>
      </c>
      <c r="I735">
        <v>9.2000000000000011</v>
      </c>
      <c r="J735">
        <v>14</v>
      </c>
      <c r="K735">
        <v>3.7777777777777777</v>
      </c>
      <c r="M735" t="str">
        <f t="shared" si="11"/>
        <v>10.03 North West Adriatic</v>
      </c>
    </row>
    <row r="736" spans="1:13" x14ac:dyDescent="0.25">
      <c r="A736">
        <v>10</v>
      </c>
      <c r="B736" t="s">
        <v>593</v>
      </c>
      <c r="C736" t="s">
        <v>602</v>
      </c>
      <c r="D736">
        <v>3</v>
      </c>
      <c r="E736" t="s">
        <v>768</v>
      </c>
      <c r="F736" t="s">
        <v>684</v>
      </c>
      <c r="G736" t="s">
        <v>660</v>
      </c>
      <c r="H736">
        <v>4</v>
      </c>
      <c r="I736">
        <v>5.2000000000000011</v>
      </c>
      <c r="J736">
        <v>6</v>
      </c>
      <c r="K736">
        <v>5</v>
      </c>
      <c r="M736" t="str">
        <f t="shared" si="11"/>
        <v>10.03 North West Adriatic</v>
      </c>
    </row>
    <row r="737" spans="1:13" x14ac:dyDescent="0.25">
      <c r="A737">
        <v>10</v>
      </c>
      <c r="B737" t="s">
        <v>593</v>
      </c>
      <c r="C737" t="s">
        <v>602</v>
      </c>
      <c r="D737">
        <v>3</v>
      </c>
      <c r="E737" t="s">
        <v>768</v>
      </c>
      <c r="F737" t="s">
        <v>685</v>
      </c>
      <c r="G737" t="s">
        <v>660</v>
      </c>
      <c r="H737">
        <v>2</v>
      </c>
      <c r="I737">
        <v>8</v>
      </c>
      <c r="J737">
        <v>12</v>
      </c>
      <c r="K737">
        <v>5.75</v>
      </c>
      <c r="M737" t="str">
        <f t="shared" si="11"/>
        <v>10.03 North West Adriatic</v>
      </c>
    </row>
    <row r="738" spans="1:13" x14ac:dyDescent="0.25">
      <c r="A738">
        <v>10</v>
      </c>
      <c r="B738" t="s">
        <v>593</v>
      </c>
      <c r="C738" t="s">
        <v>602</v>
      </c>
      <c r="D738">
        <v>3</v>
      </c>
      <c r="E738" t="s">
        <v>768</v>
      </c>
      <c r="F738" t="s">
        <v>686</v>
      </c>
      <c r="G738" t="s">
        <v>660</v>
      </c>
      <c r="H738">
        <v>2</v>
      </c>
      <c r="I738">
        <v>35.599999999999994</v>
      </c>
      <c r="J738">
        <v>58</v>
      </c>
      <c r="K738">
        <v>14</v>
      </c>
      <c r="M738" t="str">
        <f t="shared" si="11"/>
        <v>10.03 North West Adriatic</v>
      </c>
    </row>
    <row r="739" spans="1:13" x14ac:dyDescent="0.25">
      <c r="A739">
        <v>10</v>
      </c>
      <c r="B739" t="s">
        <v>593</v>
      </c>
      <c r="C739" t="s">
        <v>602</v>
      </c>
      <c r="D739">
        <v>3</v>
      </c>
      <c r="E739" t="s">
        <v>768</v>
      </c>
      <c r="F739" t="s">
        <v>687</v>
      </c>
      <c r="G739" t="s">
        <v>660</v>
      </c>
      <c r="H739">
        <v>2</v>
      </c>
      <c r="I739">
        <v>22.400000000000002</v>
      </c>
      <c r="J739">
        <v>36</v>
      </c>
      <c r="K739">
        <v>16.8</v>
      </c>
      <c r="M739" t="str">
        <f t="shared" si="11"/>
        <v>10.03 North West Adriatic</v>
      </c>
    </row>
    <row r="740" spans="1:13" x14ac:dyDescent="0.25">
      <c r="A740">
        <v>10</v>
      </c>
      <c r="B740" t="s">
        <v>593</v>
      </c>
      <c r="C740" t="s">
        <v>602</v>
      </c>
      <c r="D740">
        <v>3</v>
      </c>
      <c r="E740" t="s">
        <v>768</v>
      </c>
      <c r="F740" t="s">
        <v>688</v>
      </c>
      <c r="G740" t="s">
        <v>660</v>
      </c>
      <c r="H740">
        <v>2</v>
      </c>
      <c r="I740">
        <v>36.799999999999997</v>
      </c>
      <c r="J740">
        <v>60</v>
      </c>
      <c r="K740">
        <v>18</v>
      </c>
      <c r="M740" t="str">
        <f t="shared" si="11"/>
        <v>10.03 North West Adriatic</v>
      </c>
    </row>
    <row r="741" spans="1:13" x14ac:dyDescent="0.25">
      <c r="A741">
        <v>10</v>
      </c>
      <c r="B741" t="s">
        <v>593</v>
      </c>
      <c r="C741" t="s">
        <v>602</v>
      </c>
      <c r="D741">
        <v>3</v>
      </c>
      <c r="E741" t="s">
        <v>768</v>
      </c>
      <c r="F741" t="s">
        <v>689</v>
      </c>
      <c r="G741" t="s">
        <v>660</v>
      </c>
      <c r="H741">
        <v>0</v>
      </c>
      <c r="I741">
        <v>1.2000000000000002</v>
      </c>
      <c r="J741">
        <v>2</v>
      </c>
      <c r="K741">
        <v>2</v>
      </c>
      <c r="M741" t="str">
        <f t="shared" si="11"/>
        <v>10.03 North West Adriatic</v>
      </c>
    </row>
    <row r="742" spans="1:13" x14ac:dyDescent="0.25">
      <c r="A742">
        <v>10</v>
      </c>
      <c r="B742" t="s">
        <v>593</v>
      </c>
      <c r="C742" t="s">
        <v>602</v>
      </c>
      <c r="D742">
        <v>3</v>
      </c>
      <c r="E742" t="s">
        <v>768</v>
      </c>
      <c r="F742" t="s">
        <v>800</v>
      </c>
      <c r="G742" t="s">
        <v>660</v>
      </c>
      <c r="H742">
        <v>2</v>
      </c>
      <c r="I742">
        <v>6.8000000000000007</v>
      </c>
      <c r="J742">
        <v>10</v>
      </c>
      <c r="K742">
        <v>7.333333333333333</v>
      </c>
      <c r="M742" t="str">
        <f t="shared" si="11"/>
        <v>10.03 North West Adriatic</v>
      </c>
    </row>
    <row r="743" spans="1:13" x14ac:dyDescent="0.25">
      <c r="A743">
        <v>10</v>
      </c>
      <c r="B743" t="s">
        <v>593</v>
      </c>
      <c r="C743" t="s">
        <v>602</v>
      </c>
      <c r="D743">
        <v>3</v>
      </c>
      <c r="E743" t="s">
        <v>768</v>
      </c>
      <c r="F743" t="s">
        <v>690</v>
      </c>
      <c r="G743" t="s">
        <v>660</v>
      </c>
      <c r="H743">
        <v>0</v>
      </c>
      <c r="I743">
        <v>1.2000000000000002</v>
      </c>
      <c r="J743">
        <v>2</v>
      </c>
      <c r="K743">
        <v>2</v>
      </c>
      <c r="M743" t="str">
        <f t="shared" si="11"/>
        <v>10.03 North West Adriatic</v>
      </c>
    </row>
    <row r="744" spans="1:13" x14ac:dyDescent="0.25">
      <c r="A744">
        <v>10</v>
      </c>
      <c r="B744" t="s">
        <v>593</v>
      </c>
      <c r="C744" t="s">
        <v>602</v>
      </c>
      <c r="D744">
        <v>3</v>
      </c>
      <c r="E744" t="s">
        <v>768</v>
      </c>
      <c r="F744" t="s">
        <v>691</v>
      </c>
      <c r="G744" t="s">
        <v>660</v>
      </c>
      <c r="H744">
        <v>2</v>
      </c>
      <c r="I744">
        <v>6.8000000000000007</v>
      </c>
      <c r="J744">
        <v>10</v>
      </c>
      <c r="K744">
        <v>6</v>
      </c>
      <c r="M744" t="str">
        <f t="shared" si="11"/>
        <v>10.03 North West Adriatic</v>
      </c>
    </row>
    <row r="745" spans="1:13" x14ac:dyDescent="0.25">
      <c r="A745">
        <v>10</v>
      </c>
      <c r="B745" t="s">
        <v>593</v>
      </c>
      <c r="C745" t="s">
        <v>602</v>
      </c>
      <c r="D745">
        <v>3</v>
      </c>
      <c r="E745" t="s">
        <v>768</v>
      </c>
      <c r="F745" t="s">
        <v>692</v>
      </c>
      <c r="G745" t="s">
        <v>660</v>
      </c>
      <c r="H745">
        <v>2</v>
      </c>
      <c r="I745">
        <v>10.399999999999999</v>
      </c>
      <c r="J745">
        <v>16</v>
      </c>
      <c r="K745">
        <v>6</v>
      </c>
      <c r="M745" t="str">
        <f t="shared" si="11"/>
        <v>10.03 North West Adriatic</v>
      </c>
    </row>
    <row r="746" spans="1:13" x14ac:dyDescent="0.25">
      <c r="A746">
        <v>10</v>
      </c>
      <c r="B746" t="s">
        <v>593</v>
      </c>
      <c r="C746" t="s">
        <v>602</v>
      </c>
      <c r="D746">
        <v>3</v>
      </c>
      <c r="E746" t="s">
        <v>768</v>
      </c>
      <c r="F746" t="s">
        <v>693</v>
      </c>
      <c r="G746" t="s">
        <v>660</v>
      </c>
      <c r="H746">
        <v>2</v>
      </c>
      <c r="I746">
        <v>3.1999999999999997</v>
      </c>
      <c r="J746">
        <v>4</v>
      </c>
      <c r="K746">
        <v>2.6666666666666665</v>
      </c>
      <c r="M746" t="str">
        <f t="shared" si="11"/>
        <v>10.03 North West Adriatic</v>
      </c>
    </row>
    <row r="747" spans="1:13" x14ac:dyDescent="0.25">
      <c r="A747">
        <v>10</v>
      </c>
      <c r="B747" t="s">
        <v>593</v>
      </c>
      <c r="C747" t="s">
        <v>602</v>
      </c>
      <c r="D747">
        <v>3</v>
      </c>
      <c r="E747" t="s">
        <v>768</v>
      </c>
      <c r="F747" t="s">
        <v>694</v>
      </c>
      <c r="G747" t="s">
        <v>660</v>
      </c>
      <c r="H747">
        <v>2</v>
      </c>
      <c r="I747">
        <v>18.799999999999997</v>
      </c>
      <c r="J747">
        <v>30</v>
      </c>
      <c r="K747">
        <v>7</v>
      </c>
      <c r="M747" t="str">
        <f t="shared" si="11"/>
        <v>10.03 North West Adriatic</v>
      </c>
    </row>
    <row r="748" spans="1:13" x14ac:dyDescent="0.25">
      <c r="A748">
        <v>10</v>
      </c>
      <c r="B748" t="s">
        <v>593</v>
      </c>
      <c r="C748" t="s">
        <v>602</v>
      </c>
      <c r="D748">
        <v>3</v>
      </c>
      <c r="E748" t="s">
        <v>768</v>
      </c>
      <c r="F748" t="s">
        <v>695</v>
      </c>
      <c r="G748" t="s">
        <v>660</v>
      </c>
      <c r="H748">
        <v>2</v>
      </c>
      <c r="I748">
        <v>5.6000000000000005</v>
      </c>
      <c r="J748">
        <v>8</v>
      </c>
      <c r="K748">
        <v>4</v>
      </c>
      <c r="M748" t="str">
        <f t="shared" si="11"/>
        <v>10.03 North West Adriatic</v>
      </c>
    </row>
    <row r="749" spans="1:13" x14ac:dyDescent="0.25">
      <c r="A749">
        <v>10</v>
      </c>
      <c r="B749" t="s">
        <v>593</v>
      </c>
      <c r="C749" t="s">
        <v>602</v>
      </c>
      <c r="D749">
        <v>3</v>
      </c>
      <c r="E749" t="s">
        <v>768</v>
      </c>
      <c r="F749" t="s">
        <v>696</v>
      </c>
      <c r="G749" t="s">
        <v>660</v>
      </c>
      <c r="H749">
        <v>0</v>
      </c>
      <c r="I749">
        <v>2.4000000000000004</v>
      </c>
      <c r="J749">
        <v>4</v>
      </c>
      <c r="K749">
        <v>4</v>
      </c>
      <c r="M749" t="str">
        <f t="shared" si="11"/>
        <v>10.03 North West Adriatic</v>
      </c>
    </row>
    <row r="750" spans="1:13" x14ac:dyDescent="0.25">
      <c r="A750">
        <v>10</v>
      </c>
      <c r="B750" t="s">
        <v>593</v>
      </c>
      <c r="C750" t="s">
        <v>602</v>
      </c>
      <c r="D750">
        <v>3</v>
      </c>
      <c r="E750" t="s">
        <v>768</v>
      </c>
      <c r="F750" t="s">
        <v>697</v>
      </c>
      <c r="G750" t="s">
        <v>660</v>
      </c>
      <c r="H750">
        <v>2</v>
      </c>
      <c r="I750">
        <v>24.799999999999997</v>
      </c>
      <c r="J750">
        <v>40</v>
      </c>
      <c r="K750">
        <v>15.6</v>
      </c>
      <c r="M750" t="str">
        <f t="shared" si="11"/>
        <v>10.03 North West Adriatic</v>
      </c>
    </row>
    <row r="751" spans="1:13" x14ac:dyDescent="0.25">
      <c r="A751">
        <v>10</v>
      </c>
      <c r="B751" t="s">
        <v>593</v>
      </c>
      <c r="C751" t="s">
        <v>602</v>
      </c>
      <c r="D751">
        <v>3</v>
      </c>
      <c r="E751" t="s">
        <v>768</v>
      </c>
      <c r="F751" t="s">
        <v>801</v>
      </c>
      <c r="G751" t="s">
        <v>660</v>
      </c>
      <c r="H751">
        <v>0</v>
      </c>
      <c r="I751">
        <v>1.2000000000000002</v>
      </c>
      <c r="J751">
        <v>2</v>
      </c>
      <c r="K751">
        <v>2</v>
      </c>
      <c r="M751" t="str">
        <f t="shared" si="11"/>
        <v>10.03 North West Adriatic</v>
      </c>
    </row>
    <row r="752" spans="1:13" x14ac:dyDescent="0.25">
      <c r="A752">
        <v>10</v>
      </c>
      <c r="B752" t="s">
        <v>593</v>
      </c>
      <c r="C752" t="s">
        <v>602</v>
      </c>
      <c r="D752">
        <v>3</v>
      </c>
      <c r="E752" t="s">
        <v>768</v>
      </c>
      <c r="F752" t="s">
        <v>698</v>
      </c>
      <c r="G752" t="s">
        <v>660</v>
      </c>
      <c r="H752">
        <v>2</v>
      </c>
      <c r="I752">
        <v>3.1999999999999997</v>
      </c>
      <c r="J752">
        <v>4</v>
      </c>
      <c r="K752">
        <v>2.5</v>
      </c>
      <c r="M752" t="str">
        <f t="shared" si="11"/>
        <v>10.03 North West Adriatic</v>
      </c>
    </row>
    <row r="753" spans="1:13" x14ac:dyDescent="0.25">
      <c r="A753">
        <v>10</v>
      </c>
      <c r="B753" t="s">
        <v>593</v>
      </c>
      <c r="C753" t="s">
        <v>602</v>
      </c>
      <c r="D753">
        <v>3</v>
      </c>
      <c r="E753" t="s">
        <v>768</v>
      </c>
      <c r="F753" t="s">
        <v>699</v>
      </c>
      <c r="G753" t="s">
        <v>660</v>
      </c>
      <c r="H753">
        <v>2</v>
      </c>
      <c r="I753">
        <v>4.3999999999999995</v>
      </c>
      <c r="J753">
        <v>6</v>
      </c>
      <c r="K753">
        <v>4</v>
      </c>
      <c r="M753" t="str">
        <f t="shared" si="11"/>
        <v>10.03 North West Adriatic</v>
      </c>
    </row>
    <row r="754" spans="1:13" x14ac:dyDescent="0.25">
      <c r="A754">
        <v>10</v>
      </c>
      <c r="B754" t="s">
        <v>593</v>
      </c>
      <c r="C754" t="s">
        <v>602</v>
      </c>
      <c r="D754">
        <v>3</v>
      </c>
      <c r="E754" t="s">
        <v>768</v>
      </c>
      <c r="F754" t="s">
        <v>700</v>
      </c>
      <c r="G754" t="s">
        <v>660</v>
      </c>
      <c r="H754">
        <v>0</v>
      </c>
      <c r="I754">
        <v>1.2000000000000002</v>
      </c>
      <c r="J754">
        <v>2</v>
      </c>
      <c r="K754">
        <v>2</v>
      </c>
      <c r="M754" t="str">
        <f t="shared" si="11"/>
        <v>10.03 North West Adriatic</v>
      </c>
    </row>
    <row r="755" spans="1:13" x14ac:dyDescent="0.25">
      <c r="A755">
        <v>10</v>
      </c>
      <c r="B755" t="s">
        <v>593</v>
      </c>
      <c r="C755" t="s">
        <v>602</v>
      </c>
      <c r="D755">
        <v>3</v>
      </c>
      <c r="E755" t="s">
        <v>768</v>
      </c>
      <c r="F755" t="s">
        <v>701</v>
      </c>
      <c r="G755" t="s">
        <v>660</v>
      </c>
      <c r="H755">
        <v>2</v>
      </c>
      <c r="I755">
        <v>10.399999999999999</v>
      </c>
      <c r="J755">
        <v>16</v>
      </c>
      <c r="K755">
        <v>6.666666666666667</v>
      </c>
      <c r="M755" t="str">
        <f t="shared" si="11"/>
        <v>10.03 North West Adriatic</v>
      </c>
    </row>
    <row r="756" spans="1:13" x14ac:dyDescent="0.25">
      <c r="A756">
        <v>10</v>
      </c>
      <c r="B756" t="s">
        <v>593</v>
      </c>
      <c r="C756" t="s">
        <v>602</v>
      </c>
      <c r="D756">
        <v>3</v>
      </c>
      <c r="E756" t="s">
        <v>768</v>
      </c>
      <c r="F756" t="s">
        <v>702</v>
      </c>
      <c r="G756" t="s">
        <v>660</v>
      </c>
      <c r="H756">
        <v>4</v>
      </c>
      <c r="I756">
        <v>5.2000000000000011</v>
      </c>
      <c r="J756">
        <v>6</v>
      </c>
      <c r="K756">
        <v>5</v>
      </c>
      <c r="M756" t="str">
        <f t="shared" si="11"/>
        <v>10.03 North West Adriatic</v>
      </c>
    </row>
    <row r="757" spans="1:13" x14ac:dyDescent="0.25">
      <c r="A757">
        <v>10</v>
      </c>
      <c r="B757" t="s">
        <v>593</v>
      </c>
      <c r="C757" t="s">
        <v>602</v>
      </c>
      <c r="D757">
        <v>3</v>
      </c>
      <c r="E757" t="s">
        <v>768</v>
      </c>
      <c r="F757" t="s">
        <v>703</v>
      </c>
      <c r="G757" t="s">
        <v>660</v>
      </c>
      <c r="H757">
        <v>4</v>
      </c>
      <c r="I757">
        <v>43.599999999999994</v>
      </c>
      <c r="J757">
        <v>70</v>
      </c>
      <c r="K757">
        <v>20</v>
      </c>
      <c r="M757" t="str">
        <f t="shared" si="11"/>
        <v>10.03 North West Adriatic</v>
      </c>
    </row>
    <row r="758" spans="1:13" x14ac:dyDescent="0.25">
      <c r="A758">
        <v>10</v>
      </c>
      <c r="B758" t="s">
        <v>593</v>
      </c>
      <c r="C758" t="s">
        <v>602</v>
      </c>
      <c r="D758">
        <v>3</v>
      </c>
      <c r="E758" t="s">
        <v>768</v>
      </c>
      <c r="F758" t="s">
        <v>704</v>
      </c>
      <c r="G758" t="s">
        <v>660</v>
      </c>
      <c r="H758">
        <v>0</v>
      </c>
      <c r="I758">
        <v>1.2000000000000002</v>
      </c>
      <c r="J758">
        <v>2</v>
      </c>
      <c r="K758">
        <v>2</v>
      </c>
      <c r="M758" t="str">
        <f t="shared" si="11"/>
        <v>10.03 North West Adriatic</v>
      </c>
    </row>
    <row r="759" spans="1:13" x14ac:dyDescent="0.25">
      <c r="A759">
        <v>10</v>
      </c>
      <c r="B759" t="s">
        <v>593</v>
      </c>
      <c r="C759" t="s">
        <v>602</v>
      </c>
      <c r="D759">
        <v>3</v>
      </c>
      <c r="E759" t="s">
        <v>768</v>
      </c>
      <c r="F759" t="s">
        <v>705</v>
      </c>
      <c r="G759" t="s">
        <v>660</v>
      </c>
      <c r="H759">
        <v>0</v>
      </c>
      <c r="I759">
        <v>2.4000000000000004</v>
      </c>
      <c r="J759">
        <v>4</v>
      </c>
      <c r="K759">
        <v>4</v>
      </c>
      <c r="M759" t="str">
        <f t="shared" si="11"/>
        <v>10.03 North West Adriatic</v>
      </c>
    </row>
    <row r="760" spans="1:13" x14ac:dyDescent="0.25">
      <c r="A760">
        <v>10</v>
      </c>
      <c r="B760" t="s">
        <v>593</v>
      </c>
      <c r="C760" t="s">
        <v>602</v>
      </c>
      <c r="D760">
        <v>3</v>
      </c>
      <c r="E760" t="s">
        <v>768</v>
      </c>
      <c r="F760" t="s">
        <v>706</v>
      </c>
      <c r="G760" t="s">
        <v>660</v>
      </c>
      <c r="H760">
        <v>8</v>
      </c>
      <c r="I760">
        <v>27.200000000000003</v>
      </c>
      <c r="J760">
        <v>40</v>
      </c>
      <c r="K760">
        <v>26</v>
      </c>
      <c r="M760" t="str">
        <f t="shared" si="11"/>
        <v>10.03 North West Adriatic</v>
      </c>
    </row>
    <row r="761" spans="1:13" x14ac:dyDescent="0.25">
      <c r="A761">
        <v>10</v>
      </c>
      <c r="B761" t="s">
        <v>593</v>
      </c>
      <c r="C761" t="s">
        <v>602</v>
      </c>
      <c r="D761">
        <v>3</v>
      </c>
      <c r="E761" t="s">
        <v>768</v>
      </c>
      <c r="F761" t="s">
        <v>707</v>
      </c>
      <c r="G761" t="s">
        <v>660</v>
      </c>
      <c r="H761">
        <v>2</v>
      </c>
      <c r="I761">
        <v>3.1999999999999997</v>
      </c>
      <c r="J761">
        <v>4</v>
      </c>
      <c r="K761">
        <v>2.4</v>
      </c>
      <c r="M761" t="str">
        <f t="shared" si="11"/>
        <v>10.03 North West Adriatic</v>
      </c>
    </row>
    <row r="762" spans="1:13" x14ac:dyDescent="0.25">
      <c r="A762">
        <v>10</v>
      </c>
      <c r="B762" t="s">
        <v>593</v>
      </c>
      <c r="C762" t="s">
        <v>602</v>
      </c>
      <c r="D762">
        <v>3</v>
      </c>
      <c r="E762" t="s">
        <v>768</v>
      </c>
      <c r="F762" t="s">
        <v>708</v>
      </c>
      <c r="G762" t="s">
        <v>660</v>
      </c>
      <c r="H762">
        <v>2</v>
      </c>
      <c r="I762">
        <v>4.3999999999999995</v>
      </c>
      <c r="J762">
        <v>6</v>
      </c>
      <c r="K762">
        <v>4</v>
      </c>
      <c r="M762" t="str">
        <f t="shared" si="11"/>
        <v>10.03 North West Adriatic</v>
      </c>
    </row>
    <row r="763" spans="1:13" x14ac:dyDescent="0.25">
      <c r="A763">
        <v>10</v>
      </c>
      <c r="B763" t="s">
        <v>593</v>
      </c>
      <c r="C763" t="s">
        <v>602</v>
      </c>
      <c r="D763">
        <v>3</v>
      </c>
      <c r="E763" t="s">
        <v>768</v>
      </c>
      <c r="F763" t="s">
        <v>709</v>
      </c>
      <c r="G763" t="s">
        <v>660</v>
      </c>
      <c r="H763">
        <v>2</v>
      </c>
      <c r="I763">
        <v>23.599999999999998</v>
      </c>
      <c r="J763">
        <v>38</v>
      </c>
      <c r="K763">
        <v>20</v>
      </c>
      <c r="M763" t="str">
        <f t="shared" si="11"/>
        <v>10.03 North West Adriatic</v>
      </c>
    </row>
    <row r="764" spans="1:13" x14ac:dyDescent="0.25">
      <c r="A764">
        <v>10</v>
      </c>
      <c r="B764" t="s">
        <v>593</v>
      </c>
      <c r="C764" t="s">
        <v>602</v>
      </c>
      <c r="D764">
        <v>3</v>
      </c>
      <c r="E764" t="s">
        <v>768</v>
      </c>
      <c r="F764" t="s">
        <v>802</v>
      </c>
      <c r="G764" t="s">
        <v>660</v>
      </c>
      <c r="H764">
        <v>2</v>
      </c>
      <c r="I764">
        <v>3.1999999999999997</v>
      </c>
      <c r="J764">
        <v>4</v>
      </c>
      <c r="K764">
        <v>2.6666666666666665</v>
      </c>
      <c r="M764" t="str">
        <f t="shared" si="11"/>
        <v>10.03 North West Adriatic</v>
      </c>
    </row>
    <row r="765" spans="1:13" x14ac:dyDescent="0.25">
      <c r="A765">
        <v>10</v>
      </c>
      <c r="B765" t="s">
        <v>593</v>
      </c>
      <c r="C765" t="s">
        <v>602</v>
      </c>
      <c r="D765">
        <v>3</v>
      </c>
      <c r="E765" t="s">
        <v>768</v>
      </c>
      <c r="F765" t="s">
        <v>803</v>
      </c>
      <c r="G765" t="s">
        <v>660</v>
      </c>
      <c r="H765">
        <v>2</v>
      </c>
      <c r="I765">
        <v>3.1999999999999997</v>
      </c>
      <c r="J765">
        <v>4</v>
      </c>
      <c r="K765">
        <v>3</v>
      </c>
      <c r="M765" t="str">
        <f t="shared" si="11"/>
        <v>10.03 North West Adriatic</v>
      </c>
    </row>
    <row r="766" spans="1:13" x14ac:dyDescent="0.25">
      <c r="A766">
        <v>10</v>
      </c>
      <c r="B766" t="s">
        <v>593</v>
      </c>
      <c r="C766" t="s">
        <v>602</v>
      </c>
      <c r="D766">
        <v>3</v>
      </c>
      <c r="E766" t="s">
        <v>768</v>
      </c>
      <c r="F766" t="s">
        <v>804</v>
      </c>
      <c r="G766" t="s">
        <v>660</v>
      </c>
      <c r="H766">
        <v>2</v>
      </c>
      <c r="I766">
        <v>3.1999999999999997</v>
      </c>
      <c r="J766">
        <v>4</v>
      </c>
      <c r="K766">
        <v>3</v>
      </c>
      <c r="M766" t="str">
        <f t="shared" si="11"/>
        <v>10.03 North West Adriatic</v>
      </c>
    </row>
    <row r="767" spans="1:13" x14ac:dyDescent="0.25">
      <c r="A767">
        <v>10</v>
      </c>
      <c r="B767" t="s">
        <v>593</v>
      </c>
      <c r="C767" t="s">
        <v>602</v>
      </c>
      <c r="D767">
        <v>3</v>
      </c>
      <c r="E767" t="s">
        <v>768</v>
      </c>
      <c r="F767" t="s">
        <v>717</v>
      </c>
      <c r="G767" t="s">
        <v>660</v>
      </c>
      <c r="H767">
        <v>2</v>
      </c>
      <c r="I767">
        <v>5.6000000000000005</v>
      </c>
      <c r="J767">
        <v>8</v>
      </c>
      <c r="K767">
        <v>3.6</v>
      </c>
      <c r="M767" t="str">
        <f t="shared" si="11"/>
        <v>10.03 North West Adriatic</v>
      </c>
    </row>
    <row r="768" spans="1:13" x14ac:dyDescent="0.25">
      <c r="A768">
        <v>10</v>
      </c>
      <c r="B768" t="s">
        <v>593</v>
      </c>
      <c r="C768" t="s">
        <v>602</v>
      </c>
      <c r="D768">
        <v>3</v>
      </c>
      <c r="E768" t="s">
        <v>768</v>
      </c>
      <c r="F768" t="s">
        <v>710</v>
      </c>
      <c r="G768" t="s">
        <v>660</v>
      </c>
      <c r="H768">
        <v>2</v>
      </c>
      <c r="I768">
        <v>6.8000000000000007</v>
      </c>
      <c r="J768">
        <v>10</v>
      </c>
      <c r="K768">
        <v>6</v>
      </c>
      <c r="M768" t="str">
        <f t="shared" si="11"/>
        <v>10.03 North West Adriatic</v>
      </c>
    </row>
    <row r="769" spans="1:13" x14ac:dyDescent="0.25">
      <c r="A769">
        <v>10</v>
      </c>
      <c r="B769" t="s">
        <v>593</v>
      </c>
      <c r="C769" t="s">
        <v>602</v>
      </c>
      <c r="D769">
        <v>3</v>
      </c>
      <c r="E769" t="s">
        <v>768</v>
      </c>
      <c r="F769" t="s">
        <v>711</v>
      </c>
      <c r="G769" t="s">
        <v>660</v>
      </c>
      <c r="H769">
        <v>0</v>
      </c>
      <c r="I769">
        <v>1.2000000000000002</v>
      </c>
      <c r="J769">
        <v>2</v>
      </c>
      <c r="K769">
        <v>2</v>
      </c>
      <c r="M769" t="str">
        <f t="shared" si="11"/>
        <v>10.03 North West Adriatic</v>
      </c>
    </row>
    <row r="770" spans="1:13" x14ac:dyDescent="0.25">
      <c r="A770">
        <v>10</v>
      </c>
      <c r="B770" t="s">
        <v>593</v>
      </c>
      <c r="C770" t="s">
        <v>602</v>
      </c>
      <c r="D770">
        <v>3</v>
      </c>
      <c r="E770" t="s">
        <v>768</v>
      </c>
      <c r="F770" t="s">
        <v>712</v>
      </c>
      <c r="G770" t="s">
        <v>660</v>
      </c>
      <c r="H770">
        <v>2</v>
      </c>
      <c r="I770">
        <v>9.2000000000000011</v>
      </c>
      <c r="J770">
        <v>14</v>
      </c>
      <c r="K770">
        <v>5.5</v>
      </c>
      <c r="M770" t="str">
        <f t="shared" si="11"/>
        <v>10.03 North West Adriatic</v>
      </c>
    </row>
    <row r="771" spans="1:13" x14ac:dyDescent="0.25">
      <c r="A771">
        <v>10</v>
      </c>
      <c r="B771" t="s">
        <v>593</v>
      </c>
      <c r="C771" t="s">
        <v>602</v>
      </c>
      <c r="D771">
        <v>3</v>
      </c>
      <c r="E771" t="s">
        <v>768</v>
      </c>
      <c r="F771" t="s">
        <v>713</v>
      </c>
      <c r="G771" t="s">
        <v>660</v>
      </c>
      <c r="H771">
        <v>6</v>
      </c>
      <c r="I771">
        <v>80.400000000000006</v>
      </c>
      <c r="J771">
        <v>130</v>
      </c>
      <c r="K771">
        <v>40</v>
      </c>
      <c r="M771" t="str">
        <f t="shared" ref="M771:M809" si="12">A771&amp;"."&amp;RIGHT("0"&amp;D771,2)&amp;" "&amp;C771</f>
        <v>10.03 North West Adriatic</v>
      </c>
    </row>
    <row r="772" spans="1:13" x14ac:dyDescent="0.25">
      <c r="A772">
        <v>10</v>
      </c>
      <c r="B772" t="s">
        <v>593</v>
      </c>
      <c r="C772" t="s">
        <v>602</v>
      </c>
      <c r="D772">
        <v>3</v>
      </c>
      <c r="E772" t="s">
        <v>768</v>
      </c>
      <c r="F772" t="s">
        <v>714</v>
      </c>
      <c r="G772" t="s">
        <v>660</v>
      </c>
      <c r="H772">
        <v>2</v>
      </c>
      <c r="I772">
        <v>6.8000000000000007</v>
      </c>
      <c r="J772">
        <v>10</v>
      </c>
      <c r="K772">
        <v>6</v>
      </c>
      <c r="M772" t="str">
        <f t="shared" si="12"/>
        <v>10.03 North West Adriatic</v>
      </c>
    </row>
    <row r="773" spans="1:13" x14ac:dyDescent="0.25">
      <c r="A773">
        <v>10</v>
      </c>
      <c r="B773" t="s">
        <v>593</v>
      </c>
      <c r="C773" t="s">
        <v>602</v>
      </c>
      <c r="D773">
        <v>3</v>
      </c>
      <c r="E773" t="s">
        <v>768</v>
      </c>
      <c r="F773" t="s">
        <v>715</v>
      </c>
      <c r="G773" t="s">
        <v>660</v>
      </c>
      <c r="H773">
        <v>2</v>
      </c>
      <c r="I773">
        <v>3.1999999999999997</v>
      </c>
      <c r="J773">
        <v>4</v>
      </c>
      <c r="K773">
        <v>2.6666666666666665</v>
      </c>
      <c r="M773" t="str">
        <f t="shared" si="12"/>
        <v>10.03 North West Adriatic</v>
      </c>
    </row>
    <row r="774" spans="1:13" x14ac:dyDescent="0.25">
      <c r="A774">
        <v>10</v>
      </c>
      <c r="B774" t="s">
        <v>593</v>
      </c>
      <c r="C774" t="s">
        <v>602</v>
      </c>
      <c r="D774">
        <v>3</v>
      </c>
      <c r="E774" t="s">
        <v>768</v>
      </c>
      <c r="F774" t="s">
        <v>716</v>
      </c>
      <c r="G774" t="s">
        <v>660</v>
      </c>
      <c r="H774">
        <v>2</v>
      </c>
      <c r="I774">
        <v>3.1999999999999997</v>
      </c>
      <c r="J774">
        <v>4</v>
      </c>
      <c r="K774">
        <v>3</v>
      </c>
      <c r="M774" t="str">
        <f t="shared" si="12"/>
        <v>10.03 North West Adriatic</v>
      </c>
    </row>
    <row r="775" spans="1:13" x14ac:dyDescent="0.25">
      <c r="A775">
        <v>10</v>
      </c>
      <c r="B775" t="s">
        <v>593</v>
      </c>
      <c r="C775" t="s">
        <v>603</v>
      </c>
      <c r="D775">
        <v>4</v>
      </c>
      <c r="E775" t="s">
        <v>768</v>
      </c>
      <c r="F775" t="s">
        <v>657</v>
      </c>
      <c r="G775" t="s">
        <v>658</v>
      </c>
      <c r="H775">
        <v>0</v>
      </c>
      <c r="I775">
        <v>0.38400000000000001</v>
      </c>
      <c r="J775">
        <v>0.64</v>
      </c>
      <c r="K775">
        <v>9.1428571428571428E-2</v>
      </c>
      <c r="M775" t="str">
        <f t="shared" si="12"/>
        <v xml:space="preserve">10.04 North East Adriatic </v>
      </c>
    </row>
    <row r="776" spans="1:13" x14ac:dyDescent="0.25">
      <c r="A776">
        <v>10</v>
      </c>
      <c r="B776" t="s">
        <v>593</v>
      </c>
      <c r="C776" t="s">
        <v>603</v>
      </c>
      <c r="D776">
        <v>4</v>
      </c>
      <c r="E776" t="s">
        <v>768</v>
      </c>
      <c r="F776" t="s">
        <v>661</v>
      </c>
      <c r="G776" t="s">
        <v>660</v>
      </c>
      <c r="H776">
        <v>54</v>
      </c>
      <c r="I776">
        <v>96.600000000000009</v>
      </c>
      <c r="J776">
        <v>125</v>
      </c>
      <c r="K776">
        <v>89.5</v>
      </c>
      <c r="M776" t="str">
        <f t="shared" si="12"/>
        <v xml:space="preserve">10.04 North East Adriatic </v>
      </c>
    </row>
    <row r="777" spans="1:13" x14ac:dyDescent="0.25">
      <c r="A777">
        <v>10</v>
      </c>
      <c r="B777" t="s">
        <v>593</v>
      </c>
      <c r="C777" t="s">
        <v>603</v>
      </c>
      <c r="D777">
        <v>4</v>
      </c>
      <c r="E777" t="s">
        <v>768</v>
      </c>
      <c r="F777" t="s">
        <v>703</v>
      </c>
      <c r="G777" t="s">
        <v>660</v>
      </c>
      <c r="H777">
        <v>2.5</v>
      </c>
      <c r="I777">
        <v>3.3999999999999995</v>
      </c>
      <c r="J777">
        <v>4</v>
      </c>
      <c r="K777">
        <v>3.25</v>
      </c>
      <c r="M777" t="str">
        <f t="shared" si="12"/>
        <v xml:space="preserve">10.04 North East Adriatic </v>
      </c>
    </row>
    <row r="778" spans="1:13" x14ac:dyDescent="0.25">
      <c r="A778">
        <v>10</v>
      </c>
      <c r="B778" t="s">
        <v>593</v>
      </c>
      <c r="C778" t="s">
        <v>603</v>
      </c>
      <c r="D778">
        <v>4</v>
      </c>
      <c r="E778" t="s">
        <v>768</v>
      </c>
      <c r="F778" t="s">
        <v>666</v>
      </c>
      <c r="G778" t="s">
        <v>660</v>
      </c>
      <c r="H778">
        <v>5</v>
      </c>
      <c r="I778">
        <v>5.6000000000000005</v>
      </c>
      <c r="J778">
        <v>6</v>
      </c>
      <c r="K778">
        <v>5.5</v>
      </c>
      <c r="M778" t="str">
        <f t="shared" si="12"/>
        <v xml:space="preserve">10.04 North East Adriatic </v>
      </c>
    </row>
    <row r="779" spans="1:13" x14ac:dyDescent="0.25">
      <c r="A779">
        <v>10</v>
      </c>
      <c r="B779" t="s">
        <v>593</v>
      </c>
      <c r="C779" t="s">
        <v>603</v>
      </c>
      <c r="D779">
        <v>4</v>
      </c>
      <c r="E779" t="s">
        <v>768</v>
      </c>
      <c r="F779" t="s">
        <v>683</v>
      </c>
      <c r="G779" t="s">
        <v>660</v>
      </c>
      <c r="H779">
        <v>7.5</v>
      </c>
      <c r="I779">
        <v>10.200000000000001</v>
      </c>
      <c r="J779">
        <v>12</v>
      </c>
      <c r="K779">
        <v>9.75</v>
      </c>
      <c r="M779" t="str">
        <f t="shared" si="12"/>
        <v xml:space="preserve">10.04 North East Adriatic </v>
      </c>
    </row>
    <row r="780" spans="1:13" x14ac:dyDescent="0.25">
      <c r="A780">
        <v>10</v>
      </c>
      <c r="B780" t="s">
        <v>593</v>
      </c>
      <c r="C780" t="s">
        <v>603</v>
      </c>
      <c r="D780">
        <v>4</v>
      </c>
      <c r="E780" t="s">
        <v>768</v>
      </c>
      <c r="F780" t="s">
        <v>686</v>
      </c>
      <c r="G780" t="s">
        <v>660</v>
      </c>
      <c r="H780">
        <v>2</v>
      </c>
      <c r="I780">
        <v>45.800000000000004</v>
      </c>
      <c r="J780">
        <v>75</v>
      </c>
      <c r="K780">
        <v>38.5</v>
      </c>
      <c r="M780" t="str">
        <f t="shared" si="12"/>
        <v xml:space="preserve">10.04 North East Adriatic </v>
      </c>
    </row>
    <row r="781" spans="1:13" x14ac:dyDescent="0.25">
      <c r="A781">
        <v>10</v>
      </c>
      <c r="B781" t="s">
        <v>593</v>
      </c>
      <c r="C781" t="s">
        <v>603</v>
      </c>
      <c r="D781">
        <v>4</v>
      </c>
      <c r="E781" t="s">
        <v>768</v>
      </c>
      <c r="F781" t="s">
        <v>717</v>
      </c>
      <c r="G781" t="s">
        <v>660</v>
      </c>
      <c r="H781">
        <v>2</v>
      </c>
      <c r="I781">
        <v>2.3000000000000003</v>
      </c>
      <c r="J781">
        <v>2.5</v>
      </c>
      <c r="K781">
        <v>2.25</v>
      </c>
      <c r="M781" t="str">
        <f t="shared" si="12"/>
        <v xml:space="preserve">10.04 North East Adriatic </v>
      </c>
    </row>
    <row r="782" spans="1:13" x14ac:dyDescent="0.25">
      <c r="A782">
        <v>10</v>
      </c>
      <c r="B782" t="s">
        <v>593</v>
      </c>
      <c r="C782" t="s">
        <v>603</v>
      </c>
      <c r="D782">
        <v>4</v>
      </c>
      <c r="E782" t="s">
        <v>768</v>
      </c>
      <c r="F782" t="s">
        <v>687</v>
      </c>
      <c r="G782" t="s">
        <v>660</v>
      </c>
      <c r="H782">
        <v>2.5</v>
      </c>
      <c r="I782">
        <v>3.3999999999999995</v>
      </c>
      <c r="J782">
        <v>4</v>
      </c>
      <c r="K782">
        <v>3.25</v>
      </c>
      <c r="M782" t="str">
        <f t="shared" si="12"/>
        <v xml:space="preserve">10.04 North East Adriatic </v>
      </c>
    </row>
    <row r="783" spans="1:13" x14ac:dyDescent="0.25">
      <c r="A783">
        <v>10</v>
      </c>
      <c r="B783" t="s">
        <v>593</v>
      </c>
      <c r="C783" t="s">
        <v>604</v>
      </c>
      <c r="D783">
        <v>6</v>
      </c>
      <c r="E783" t="s">
        <v>768</v>
      </c>
      <c r="F783" t="s">
        <v>718</v>
      </c>
      <c r="G783" t="s">
        <v>719</v>
      </c>
      <c r="H783">
        <v>56.84</v>
      </c>
      <c r="I783">
        <v>3715.7659999999996</v>
      </c>
      <c r="J783">
        <v>6155.05</v>
      </c>
      <c r="K783">
        <v>1427.6531111111112</v>
      </c>
      <c r="M783" t="str">
        <f t="shared" si="12"/>
        <v>10.06 Central West Adriatic</v>
      </c>
    </row>
    <row r="784" spans="1:13" x14ac:dyDescent="0.25">
      <c r="A784">
        <v>10</v>
      </c>
      <c r="B784" t="s">
        <v>593</v>
      </c>
      <c r="C784" t="s">
        <v>604</v>
      </c>
      <c r="D784">
        <v>6</v>
      </c>
      <c r="E784" t="s">
        <v>765</v>
      </c>
      <c r="F784" t="s">
        <v>720</v>
      </c>
      <c r="G784" t="s">
        <v>719</v>
      </c>
      <c r="H784">
        <v>0.33</v>
      </c>
      <c r="I784">
        <v>76.77</v>
      </c>
      <c r="J784">
        <v>127.73</v>
      </c>
      <c r="K784">
        <v>29.89544444444444</v>
      </c>
      <c r="M784" t="str">
        <f t="shared" si="12"/>
        <v>10.06 Central West Adriatic</v>
      </c>
    </row>
    <row r="785" spans="1:13" x14ac:dyDescent="0.25">
      <c r="A785">
        <v>10</v>
      </c>
      <c r="B785" t="s">
        <v>593</v>
      </c>
      <c r="C785" t="s">
        <v>604</v>
      </c>
      <c r="D785">
        <v>6</v>
      </c>
      <c r="E785" t="s">
        <v>768</v>
      </c>
      <c r="F785" t="s">
        <v>805</v>
      </c>
      <c r="G785" t="s">
        <v>719</v>
      </c>
      <c r="H785">
        <v>0</v>
      </c>
      <c r="I785">
        <v>124.65600000000001</v>
      </c>
      <c r="J785">
        <v>207.76</v>
      </c>
      <c r="K785">
        <v>22.539999999999996</v>
      </c>
      <c r="M785" t="str">
        <f t="shared" si="12"/>
        <v>10.06 Central West Adriatic</v>
      </c>
    </row>
    <row r="786" spans="1:13" x14ac:dyDescent="0.25">
      <c r="A786">
        <v>10</v>
      </c>
      <c r="B786" t="s">
        <v>593</v>
      </c>
      <c r="C786" t="s">
        <v>604</v>
      </c>
      <c r="D786">
        <v>6</v>
      </c>
      <c r="E786" t="s">
        <v>768</v>
      </c>
      <c r="F786" t="s">
        <v>721</v>
      </c>
      <c r="G786" t="s">
        <v>719</v>
      </c>
      <c r="H786">
        <v>0</v>
      </c>
      <c r="I786">
        <v>22.344000000000001</v>
      </c>
      <c r="J786">
        <v>37.24</v>
      </c>
      <c r="K786">
        <v>8.4225555555555545</v>
      </c>
      <c r="M786" t="str">
        <f t="shared" si="12"/>
        <v>10.06 Central West Adriatic</v>
      </c>
    </row>
    <row r="787" spans="1:13" x14ac:dyDescent="0.25">
      <c r="A787">
        <v>10</v>
      </c>
      <c r="B787" t="s">
        <v>593</v>
      </c>
      <c r="C787" t="s">
        <v>604</v>
      </c>
      <c r="D787">
        <v>6</v>
      </c>
      <c r="E787" t="s">
        <v>768</v>
      </c>
      <c r="F787" t="s">
        <v>722</v>
      </c>
      <c r="G787" t="s">
        <v>719</v>
      </c>
      <c r="H787">
        <v>0</v>
      </c>
      <c r="I787">
        <v>40.572000000000003</v>
      </c>
      <c r="J787">
        <v>67.62</v>
      </c>
      <c r="K787">
        <v>10.725555555555552</v>
      </c>
      <c r="M787" t="str">
        <f t="shared" si="12"/>
        <v>10.06 Central West Adriatic</v>
      </c>
    </row>
    <row r="788" spans="1:13" x14ac:dyDescent="0.25">
      <c r="A788">
        <v>10</v>
      </c>
      <c r="B788" t="s">
        <v>593</v>
      </c>
      <c r="C788" t="s">
        <v>604</v>
      </c>
      <c r="D788">
        <v>6</v>
      </c>
      <c r="E788" t="s">
        <v>765</v>
      </c>
      <c r="F788" t="s">
        <v>723</v>
      </c>
      <c r="G788" t="s">
        <v>719</v>
      </c>
      <c r="H788">
        <v>0</v>
      </c>
      <c r="I788">
        <v>83.885999999999996</v>
      </c>
      <c r="J788">
        <v>139.81</v>
      </c>
      <c r="K788">
        <v>11.569444444444446</v>
      </c>
      <c r="M788" t="str">
        <f t="shared" si="12"/>
        <v>10.06 Central West Adriatic</v>
      </c>
    </row>
    <row r="789" spans="1:13" x14ac:dyDescent="0.25">
      <c r="A789">
        <v>10</v>
      </c>
      <c r="B789" t="s">
        <v>593</v>
      </c>
      <c r="C789" t="s">
        <v>604</v>
      </c>
      <c r="D789">
        <v>6</v>
      </c>
      <c r="E789" t="s">
        <v>768</v>
      </c>
      <c r="F789" t="s">
        <v>724</v>
      </c>
      <c r="G789" t="s">
        <v>719</v>
      </c>
      <c r="H789">
        <v>0</v>
      </c>
      <c r="I789">
        <v>6.8580000000000005</v>
      </c>
      <c r="J789">
        <v>11.43</v>
      </c>
      <c r="K789">
        <v>1.3719999999999997</v>
      </c>
      <c r="M789" t="str">
        <f t="shared" si="12"/>
        <v>10.06 Central West Adriatic</v>
      </c>
    </row>
    <row r="790" spans="1:13" x14ac:dyDescent="0.25">
      <c r="A790">
        <v>10</v>
      </c>
      <c r="B790" t="s">
        <v>593</v>
      </c>
      <c r="C790" t="s">
        <v>604</v>
      </c>
      <c r="D790">
        <v>6</v>
      </c>
      <c r="E790" t="s">
        <v>768</v>
      </c>
      <c r="F790" t="s">
        <v>725</v>
      </c>
      <c r="G790" t="s">
        <v>719</v>
      </c>
      <c r="H790">
        <v>0</v>
      </c>
      <c r="I790">
        <v>5.6820000000000004</v>
      </c>
      <c r="J790">
        <v>9.4700000000000006</v>
      </c>
      <c r="K790">
        <v>1.4318888888888888</v>
      </c>
      <c r="M790" t="str">
        <f t="shared" si="12"/>
        <v>10.06 Central West Adriatic</v>
      </c>
    </row>
    <row r="791" spans="1:13" x14ac:dyDescent="0.25">
      <c r="A791">
        <v>10</v>
      </c>
      <c r="B791" t="s">
        <v>593</v>
      </c>
      <c r="C791" t="s">
        <v>604</v>
      </c>
      <c r="D791">
        <v>6</v>
      </c>
      <c r="E791" t="s">
        <v>768</v>
      </c>
      <c r="F791" t="s">
        <v>726</v>
      </c>
      <c r="G791" t="s">
        <v>719</v>
      </c>
      <c r="H791">
        <v>0</v>
      </c>
      <c r="I791">
        <v>1.3740000000000001</v>
      </c>
      <c r="J791">
        <v>2.29</v>
      </c>
      <c r="K791">
        <v>0.33755555555555555</v>
      </c>
      <c r="M791" t="str">
        <f t="shared" si="12"/>
        <v>10.06 Central West Adriatic</v>
      </c>
    </row>
    <row r="792" spans="1:13" x14ac:dyDescent="0.25">
      <c r="A792">
        <v>10</v>
      </c>
      <c r="B792" t="s">
        <v>593</v>
      </c>
      <c r="C792" t="s">
        <v>604</v>
      </c>
      <c r="D792">
        <v>6</v>
      </c>
      <c r="E792" t="s">
        <v>798</v>
      </c>
      <c r="F792" t="s">
        <v>727</v>
      </c>
      <c r="G792" t="s">
        <v>719</v>
      </c>
      <c r="H792">
        <v>0</v>
      </c>
      <c r="I792">
        <v>1.5660000000000001</v>
      </c>
      <c r="J792">
        <v>2.61</v>
      </c>
      <c r="K792">
        <v>0.61522222222222223</v>
      </c>
      <c r="M792" t="str">
        <f t="shared" si="12"/>
        <v>10.06 Central West Adriatic</v>
      </c>
    </row>
    <row r="793" spans="1:13" x14ac:dyDescent="0.25">
      <c r="A793">
        <v>10</v>
      </c>
      <c r="B793" t="s">
        <v>593</v>
      </c>
      <c r="C793" t="s">
        <v>604</v>
      </c>
      <c r="D793">
        <v>6</v>
      </c>
      <c r="E793" t="s">
        <v>768</v>
      </c>
      <c r="F793" t="s">
        <v>728</v>
      </c>
      <c r="G793" t="s">
        <v>719</v>
      </c>
      <c r="H793">
        <v>0</v>
      </c>
      <c r="I793">
        <v>0.39</v>
      </c>
      <c r="J793">
        <v>0.65</v>
      </c>
      <c r="K793">
        <v>3.2666666666666663E-2</v>
      </c>
      <c r="M793" t="str">
        <f t="shared" si="12"/>
        <v>10.06 Central West Adriatic</v>
      </c>
    </row>
    <row r="794" spans="1:13" x14ac:dyDescent="0.25">
      <c r="A794">
        <v>10</v>
      </c>
      <c r="B794" t="s">
        <v>593</v>
      </c>
      <c r="C794" t="s">
        <v>604</v>
      </c>
      <c r="D794">
        <v>6</v>
      </c>
      <c r="E794" t="s">
        <v>768</v>
      </c>
      <c r="F794" t="s">
        <v>729</v>
      </c>
      <c r="G794" t="s">
        <v>719</v>
      </c>
      <c r="H794">
        <v>0</v>
      </c>
      <c r="I794">
        <v>0.19800000000000001</v>
      </c>
      <c r="J794">
        <v>0.33</v>
      </c>
      <c r="K794">
        <v>2.1777777777777778E-2</v>
      </c>
      <c r="M794" t="str">
        <f t="shared" si="12"/>
        <v>10.06 Central West Adriatic</v>
      </c>
    </row>
    <row r="795" spans="1:13" x14ac:dyDescent="0.25">
      <c r="A795">
        <v>10</v>
      </c>
      <c r="B795" t="s">
        <v>593</v>
      </c>
      <c r="C795" t="s">
        <v>604</v>
      </c>
      <c r="D795">
        <v>6</v>
      </c>
      <c r="E795" t="s">
        <v>768</v>
      </c>
      <c r="F795" t="s">
        <v>730</v>
      </c>
      <c r="G795" t="s">
        <v>719</v>
      </c>
      <c r="H795">
        <v>0</v>
      </c>
      <c r="I795">
        <v>0.19800000000000001</v>
      </c>
      <c r="J795">
        <v>0.33</v>
      </c>
      <c r="K795">
        <v>2.1777777777777778E-2</v>
      </c>
      <c r="M795" t="str">
        <f t="shared" si="12"/>
        <v>10.06 Central West Adriatic</v>
      </c>
    </row>
    <row r="796" spans="1:13" x14ac:dyDescent="0.25">
      <c r="A796">
        <v>10</v>
      </c>
      <c r="B796" t="s">
        <v>593</v>
      </c>
      <c r="C796" t="s">
        <v>604</v>
      </c>
      <c r="D796">
        <v>6</v>
      </c>
      <c r="E796" t="s">
        <v>768</v>
      </c>
      <c r="F796" t="s">
        <v>731</v>
      </c>
      <c r="G796" t="s">
        <v>719</v>
      </c>
      <c r="H796">
        <v>0</v>
      </c>
      <c r="I796">
        <v>0.19800000000000001</v>
      </c>
      <c r="J796">
        <v>0.33</v>
      </c>
      <c r="K796">
        <v>2.1777777777777778E-2</v>
      </c>
      <c r="M796" t="str">
        <f t="shared" si="12"/>
        <v>10.06 Central West Adriatic</v>
      </c>
    </row>
    <row r="797" spans="1:13" x14ac:dyDescent="0.25">
      <c r="A797">
        <v>10</v>
      </c>
      <c r="B797" t="s">
        <v>593</v>
      </c>
      <c r="C797" t="s">
        <v>604</v>
      </c>
      <c r="D797">
        <v>6</v>
      </c>
      <c r="E797" t="s">
        <v>768</v>
      </c>
      <c r="F797" t="s">
        <v>732</v>
      </c>
      <c r="G797" t="s">
        <v>719</v>
      </c>
      <c r="H797">
        <v>0</v>
      </c>
      <c r="I797">
        <v>0.58800000000000008</v>
      </c>
      <c r="J797">
        <v>0.98</v>
      </c>
      <c r="K797">
        <v>3.2666666666666663E-2</v>
      </c>
      <c r="M797" t="str">
        <f t="shared" si="12"/>
        <v>10.06 Central West Adriatic</v>
      </c>
    </row>
    <row r="798" spans="1:13" x14ac:dyDescent="0.25">
      <c r="A798">
        <v>10</v>
      </c>
      <c r="B798" t="s">
        <v>593</v>
      </c>
      <c r="C798" t="s">
        <v>604</v>
      </c>
      <c r="D798">
        <v>6</v>
      </c>
      <c r="E798" t="s">
        <v>768</v>
      </c>
      <c r="F798" t="s">
        <v>733</v>
      </c>
      <c r="G798" t="s">
        <v>719</v>
      </c>
      <c r="H798">
        <v>0</v>
      </c>
      <c r="I798">
        <v>0.39</v>
      </c>
      <c r="J798">
        <v>0.65</v>
      </c>
      <c r="K798">
        <v>3.2666666666666663E-2</v>
      </c>
      <c r="M798" t="str">
        <f t="shared" si="12"/>
        <v>10.06 Central West Adriatic</v>
      </c>
    </row>
    <row r="799" spans="1:13" x14ac:dyDescent="0.25">
      <c r="A799">
        <v>10</v>
      </c>
      <c r="B799" t="s">
        <v>593</v>
      </c>
      <c r="C799" t="s">
        <v>604</v>
      </c>
      <c r="D799">
        <v>6</v>
      </c>
      <c r="E799" t="s">
        <v>768</v>
      </c>
      <c r="F799" t="s">
        <v>734</v>
      </c>
      <c r="G799" t="s">
        <v>719</v>
      </c>
      <c r="H799">
        <v>0</v>
      </c>
      <c r="I799">
        <v>0.29400000000000004</v>
      </c>
      <c r="J799">
        <v>0.49</v>
      </c>
      <c r="K799">
        <v>1.6333333333333332E-2</v>
      </c>
      <c r="M799" t="str">
        <f t="shared" si="12"/>
        <v>10.06 Central West Adriatic</v>
      </c>
    </row>
    <row r="800" spans="1:13" x14ac:dyDescent="0.25">
      <c r="A800">
        <v>10</v>
      </c>
      <c r="B800" t="s">
        <v>593</v>
      </c>
      <c r="C800" t="s">
        <v>604</v>
      </c>
      <c r="D800">
        <v>6</v>
      </c>
      <c r="E800" t="s">
        <v>768</v>
      </c>
      <c r="F800" t="s">
        <v>735</v>
      </c>
      <c r="G800" t="s">
        <v>658</v>
      </c>
      <c r="H800">
        <v>0</v>
      </c>
      <c r="I800">
        <v>7.5600000000000005</v>
      </c>
      <c r="J800">
        <v>12.6</v>
      </c>
      <c r="K800">
        <v>0.41483870967741932</v>
      </c>
      <c r="M800" t="str">
        <f t="shared" si="12"/>
        <v>10.06 Central West Adriatic</v>
      </c>
    </row>
    <row r="801" spans="1:13" x14ac:dyDescent="0.25">
      <c r="A801">
        <v>10</v>
      </c>
      <c r="B801" t="s">
        <v>593</v>
      </c>
      <c r="C801" t="s">
        <v>604</v>
      </c>
      <c r="D801">
        <v>6</v>
      </c>
      <c r="E801" t="s">
        <v>768</v>
      </c>
      <c r="F801" t="s">
        <v>736</v>
      </c>
      <c r="G801" t="s">
        <v>658</v>
      </c>
      <c r="H801">
        <v>0</v>
      </c>
      <c r="I801">
        <v>0.66000000000000014</v>
      </c>
      <c r="J801">
        <v>1.1000000000000001</v>
      </c>
      <c r="K801">
        <v>7.6451612903225816E-2</v>
      </c>
      <c r="M801" t="str">
        <f t="shared" si="12"/>
        <v>10.06 Central West Adriatic</v>
      </c>
    </row>
    <row r="802" spans="1:13" x14ac:dyDescent="0.25">
      <c r="A802">
        <v>10</v>
      </c>
      <c r="B802" t="s">
        <v>593</v>
      </c>
      <c r="C802" t="s">
        <v>604</v>
      </c>
      <c r="D802">
        <v>6</v>
      </c>
      <c r="E802" t="s">
        <v>768</v>
      </c>
      <c r="F802" t="s">
        <v>737</v>
      </c>
      <c r="G802" t="s">
        <v>658</v>
      </c>
      <c r="H802">
        <v>0</v>
      </c>
      <c r="I802">
        <v>1.6500000000000001</v>
      </c>
      <c r="J802">
        <v>2.75</v>
      </c>
      <c r="K802">
        <v>0.13322580645161289</v>
      </c>
      <c r="M802" t="str">
        <f t="shared" si="12"/>
        <v>10.06 Central West Adriatic</v>
      </c>
    </row>
    <row r="803" spans="1:13" x14ac:dyDescent="0.25">
      <c r="A803">
        <v>10</v>
      </c>
      <c r="B803" t="s">
        <v>593</v>
      </c>
      <c r="C803" t="s">
        <v>604</v>
      </c>
      <c r="D803">
        <v>6</v>
      </c>
      <c r="E803" t="s">
        <v>768</v>
      </c>
      <c r="F803" t="s">
        <v>657</v>
      </c>
      <c r="G803" t="s">
        <v>658</v>
      </c>
      <c r="H803">
        <v>0</v>
      </c>
      <c r="I803">
        <v>0.15600000000000003</v>
      </c>
      <c r="J803">
        <v>0.26</v>
      </c>
      <c r="K803">
        <v>1.2903225806451611E-2</v>
      </c>
      <c r="M803" t="str">
        <f t="shared" si="12"/>
        <v>10.06 Central West Adriatic</v>
      </c>
    </row>
    <row r="804" spans="1:13" x14ac:dyDescent="0.25">
      <c r="A804">
        <v>10</v>
      </c>
      <c r="B804" t="s">
        <v>593</v>
      </c>
      <c r="C804" t="s">
        <v>603</v>
      </c>
      <c r="D804">
        <v>4</v>
      </c>
      <c r="E804" t="s">
        <v>768</v>
      </c>
      <c r="F804" t="s">
        <v>736</v>
      </c>
      <c r="G804" t="s">
        <v>658</v>
      </c>
      <c r="H804">
        <v>4.59</v>
      </c>
      <c r="I804">
        <v>29.285999999999998</v>
      </c>
      <c r="J804">
        <v>45.75</v>
      </c>
      <c r="K804">
        <v>19.023333333333333</v>
      </c>
      <c r="M804" t="str">
        <f t="shared" si="12"/>
        <v xml:space="preserve">10.04 North East Adriatic </v>
      </c>
    </row>
    <row r="805" spans="1:13" x14ac:dyDescent="0.25">
      <c r="A805">
        <v>10</v>
      </c>
      <c r="B805" t="s">
        <v>593</v>
      </c>
      <c r="C805" t="s">
        <v>607</v>
      </c>
      <c r="D805">
        <v>10</v>
      </c>
      <c r="E805" t="s">
        <v>768</v>
      </c>
      <c r="F805" t="s">
        <v>736</v>
      </c>
      <c r="G805" t="s">
        <v>658</v>
      </c>
      <c r="H805">
        <v>0</v>
      </c>
      <c r="I805">
        <v>27.450000000000003</v>
      </c>
      <c r="J805">
        <v>45.75</v>
      </c>
      <c r="K805">
        <v>6.0627272727272725</v>
      </c>
      <c r="M805" t="str">
        <f t="shared" si="12"/>
        <v>10.10 South East Adriatic</v>
      </c>
    </row>
    <row r="806" spans="1:13" x14ac:dyDescent="0.25">
      <c r="A806">
        <v>10</v>
      </c>
      <c r="B806" t="s">
        <v>593</v>
      </c>
      <c r="C806" t="s">
        <v>607</v>
      </c>
      <c r="D806">
        <v>10</v>
      </c>
      <c r="E806" t="s">
        <v>768</v>
      </c>
      <c r="F806" t="s">
        <v>737</v>
      </c>
      <c r="G806" t="s">
        <v>658</v>
      </c>
      <c r="H806">
        <v>0</v>
      </c>
      <c r="I806">
        <v>3.5400000000000005</v>
      </c>
      <c r="J806">
        <v>5.9</v>
      </c>
      <c r="K806">
        <v>1.4854545454545454</v>
      </c>
      <c r="M806" t="str">
        <f t="shared" si="12"/>
        <v>10.10 South East Adriatic</v>
      </c>
    </row>
    <row r="807" spans="1:13" x14ac:dyDescent="0.25">
      <c r="A807">
        <v>10</v>
      </c>
      <c r="B807" t="s">
        <v>593</v>
      </c>
      <c r="C807" t="s">
        <v>607</v>
      </c>
      <c r="D807">
        <v>10</v>
      </c>
      <c r="E807" t="s">
        <v>768</v>
      </c>
      <c r="F807" t="s">
        <v>657</v>
      </c>
      <c r="G807" t="s">
        <v>658</v>
      </c>
      <c r="H807">
        <v>0</v>
      </c>
      <c r="I807">
        <v>0.89999999999999991</v>
      </c>
      <c r="J807">
        <v>1.5</v>
      </c>
      <c r="K807">
        <v>0.17454545454545453</v>
      </c>
      <c r="M807" t="str">
        <f t="shared" si="12"/>
        <v>10.10 South East Adriatic</v>
      </c>
    </row>
    <row r="808" spans="1:13" x14ac:dyDescent="0.25">
      <c r="A808">
        <v>10</v>
      </c>
      <c r="B808" t="s">
        <v>593</v>
      </c>
      <c r="C808" t="s">
        <v>606</v>
      </c>
      <c r="D808">
        <v>9</v>
      </c>
      <c r="E808" t="s">
        <v>768</v>
      </c>
      <c r="F808" t="s">
        <v>736</v>
      </c>
      <c r="G808" t="s">
        <v>658</v>
      </c>
      <c r="H808">
        <v>0</v>
      </c>
      <c r="I808">
        <v>1.4820000000000002</v>
      </c>
      <c r="J808">
        <v>2.4700000000000002</v>
      </c>
      <c r="K808">
        <v>0.22454545454545458</v>
      </c>
      <c r="M808" t="str">
        <f t="shared" si="12"/>
        <v>10.09 South West Adriatic</v>
      </c>
    </row>
    <row r="809" spans="1:13" x14ac:dyDescent="0.25">
      <c r="A809">
        <v>10</v>
      </c>
      <c r="B809" t="s">
        <v>593</v>
      </c>
      <c r="C809" t="s">
        <v>606</v>
      </c>
      <c r="D809">
        <v>9</v>
      </c>
      <c r="E809" t="s">
        <v>768</v>
      </c>
      <c r="F809" t="s">
        <v>657</v>
      </c>
      <c r="G809" t="s">
        <v>658</v>
      </c>
      <c r="H809">
        <v>0</v>
      </c>
      <c r="I809">
        <v>0.55200000000000005</v>
      </c>
      <c r="J809">
        <v>0.92</v>
      </c>
      <c r="K809">
        <v>0.18363636363636368</v>
      </c>
      <c r="M809" t="str">
        <f t="shared" si="12"/>
        <v>10.09 South West Adriatic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6"/>
  <sheetViews>
    <sheetView topLeftCell="B1" workbookViewId="0">
      <selection activeCell="D2" sqref="D2"/>
    </sheetView>
  </sheetViews>
  <sheetFormatPr defaultRowHeight="15" x14ac:dyDescent="0.25"/>
  <cols>
    <col min="1" max="3" width="13.85546875" style="81" customWidth="1"/>
    <col min="4" max="4" width="24.7109375" style="81" customWidth="1"/>
    <col min="5" max="5" width="20.85546875" style="81" bestFit="1" customWidth="1"/>
    <col min="6" max="6" width="18.5703125" style="81" bestFit="1" customWidth="1"/>
    <col min="7" max="7" width="99.140625" style="81" customWidth="1"/>
    <col min="8" max="8" width="36.140625" style="81" customWidth="1"/>
    <col min="9" max="9" width="13.85546875" style="81" customWidth="1"/>
    <col min="10" max="16384" width="9.140625" style="81"/>
  </cols>
  <sheetData>
    <row r="1" spans="1:9" x14ac:dyDescent="0.25">
      <c r="A1" s="80" t="s">
        <v>751</v>
      </c>
      <c r="B1" s="80" t="s">
        <v>0</v>
      </c>
      <c r="C1" s="80" t="s">
        <v>1</v>
      </c>
      <c r="D1" s="80" t="s">
        <v>752</v>
      </c>
      <c r="E1" s="80" t="s">
        <v>753</v>
      </c>
      <c r="F1" s="80" t="s">
        <v>754</v>
      </c>
      <c r="G1" s="80" t="s">
        <v>4</v>
      </c>
      <c r="H1" s="80" t="s">
        <v>5</v>
      </c>
      <c r="I1" s="80" t="s">
        <v>755</v>
      </c>
    </row>
    <row r="2" spans="1:9" x14ac:dyDescent="0.25">
      <c r="A2" s="82">
        <v>1</v>
      </c>
      <c r="B2" s="82">
        <v>1</v>
      </c>
      <c r="C2" s="83" t="s">
        <v>6</v>
      </c>
      <c r="D2" s="83" t="s">
        <v>756</v>
      </c>
      <c r="E2" s="83" t="s">
        <v>8</v>
      </c>
      <c r="F2" s="83" t="s">
        <v>757</v>
      </c>
      <c r="G2" s="83" t="s">
        <v>9</v>
      </c>
      <c r="H2" s="83" t="s">
        <v>10</v>
      </c>
      <c r="I2" s="82">
        <v>460000</v>
      </c>
    </row>
    <row r="3" spans="1:9" x14ac:dyDescent="0.25">
      <c r="A3" s="82">
        <v>2</v>
      </c>
      <c r="B3" s="82">
        <v>1</v>
      </c>
      <c r="C3" s="83" t="s">
        <v>6</v>
      </c>
      <c r="D3" s="83" t="s">
        <v>756</v>
      </c>
      <c r="E3" s="83" t="s">
        <v>8</v>
      </c>
      <c r="F3" s="83" t="s">
        <v>757</v>
      </c>
      <c r="G3" s="83" t="s">
        <v>11</v>
      </c>
      <c r="H3" s="83" t="s">
        <v>12</v>
      </c>
      <c r="I3" s="82">
        <v>54</v>
      </c>
    </row>
    <row r="4" spans="1:9" x14ac:dyDescent="0.25">
      <c r="A4" s="82">
        <v>3</v>
      </c>
      <c r="B4" s="82">
        <v>1</v>
      </c>
      <c r="C4" s="83" t="s">
        <v>6</v>
      </c>
      <c r="D4" s="83" t="s">
        <v>756</v>
      </c>
      <c r="E4" s="83" t="s">
        <v>8</v>
      </c>
      <c r="F4" s="83" t="s">
        <v>757</v>
      </c>
      <c r="G4" s="83" t="s">
        <v>13</v>
      </c>
      <c r="H4" s="83" t="s">
        <v>10</v>
      </c>
      <c r="I4" s="82">
        <v>80000</v>
      </c>
    </row>
    <row r="5" spans="1:9" x14ac:dyDescent="0.25">
      <c r="A5" s="82">
        <v>4</v>
      </c>
      <c r="B5" s="82">
        <v>1</v>
      </c>
      <c r="C5" s="83" t="s">
        <v>6</v>
      </c>
      <c r="D5" s="83" t="s">
        <v>756</v>
      </c>
      <c r="E5" s="83" t="s">
        <v>8</v>
      </c>
      <c r="F5" s="83" t="s">
        <v>757</v>
      </c>
      <c r="G5" s="83" t="s">
        <v>15</v>
      </c>
      <c r="H5" s="83" t="s">
        <v>757</v>
      </c>
      <c r="I5" s="82">
        <v>60000</v>
      </c>
    </row>
    <row r="6" spans="1:9" x14ac:dyDescent="0.25">
      <c r="A6" s="82">
        <v>5</v>
      </c>
      <c r="B6" s="82">
        <v>1</v>
      </c>
      <c r="C6" s="83" t="s">
        <v>6</v>
      </c>
      <c r="D6" s="83" t="s">
        <v>756</v>
      </c>
      <c r="E6" s="83" t="s">
        <v>8</v>
      </c>
      <c r="F6" s="83" t="s">
        <v>757</v>
      </c>
      <c r="G6" s="83" t="s">
        <v>16</v>
      </c>
      <c r="H6" s="83" t="s">
        <v>10</v>
      </c>
      <c r="I6" s="82">
        <v>200000</v>
      </c>
    </row>
    <row r="7" spans="1:9" x14ac:dyDescent="0.25">
      <c r="A7" s="82">
        <v>6</v>
      </c>
      <c r="B7" s="82">
        <v>1</v>
      </c>
      <c r="C7" s="83" t="s">
        <v>6</v>
      </c>
      <c r="D7" s="83" t="s">
        <v>756</v>
      </c>
      <c r="E7" s="83" t="s">
        <v>8</v>
      </c>
      <c r="F7" s="83" t="s">
        <v>757</v>
      </c>
      <c r="G7" s="83" t="s">
        <v>17</v>
      </c>
      <c r="H7" s="83" t="s">
        <v>10</v>
      </c>
      <c r="I7" s="82">
        <v>5000000</v>
      </c>
    </row>
    <row r="8" spans="1:9" x14ac:dyDescent="0.25">
      <c r="A8" s="82">
        <v>7</v>
      </c>
      <c r="B8" s="82">
        <v>1</v>
      </c>
      <c r="C8" s="83" t="s">
        <v>6</v>
      </c>
      <c r="D8" s="83" t="s">
        <v>756</v>
      </c>
      <c r="E8" s="83" t="s">
        <v>8</v>
      </c>
      <c r="F8" s="83" t="s">
        <v>757</v>
      </c>
      <c r="G8" s="83" t="s">
        <v>18</v>
      </c>
      <c r="H8" s="83" t="s">
        <v>10</v>
      </c>
      <c r="I8" s="82">
        <v>2250000</v>
      </c>
    </row>
    <row r="9" spans="1:9" x14ac:dyDescent="0.25">
      <c r="A9" s="82">
        <v>8</v>
      </c>
      <c r="B9" s="82">
        <v>1</v>
      </c>
      <c r="C9" s="83" t="s">
        <v>6</v>
      </c>
      <c r="D9" s="83" t="s">
        <v>756</v>
      </c>
      <c r="E9" s="83" t="s">
        <v>8</v>
      </c>
      <c r="F9" s="83" t="s">
        <v>757</v>
      </c>
      <c r="G9" s="83" t="s">
        <v>19</v>
      </c>
      <c r="H9" s="83" t="s">
        <v>10</v>
      </c>
      <c r="I9" s="82">
        <v>250000</v>
      </c>
    </row>
    <row r="10" spans="1:9" x14ac:dyDescent="0.25">
      <c r="A10" s="82">
        <v>9</v>
      </c>
      <c r="B10" s="82">
        <v>1</v>
      </c>
      <c r="C10" s="83" t="s">
        <v>6</v>
      </c>
      <c r="D10" s="83" t="s">
        <v>756</v>
      </c>
      <c r="E10" s="83" t="s">
        <v>8</v>
      </c>
      <c r="F10" s="83" t="s">
        <v>757</v>
      </c>
      <c r="G10" s="83" t="s">
        <v>758</v>
      </c>
      <c r="H10" s="83" t="s">
        <v>22</v>
      </c>
      <c r="I10" s="82">
        <v>71000</v>
      </c>
    </row>
    <row r="11" spans="1:9" x14ac:dyDescent="0.25">
      <c r="A11" s="82">
        <v>10</v>
      </c>
      <c r="B11" s="82">
        <v>1</v>
      </c>
      <c r="C11" s="83" t="s">
        <v>6</v>
      </c>
      <c r="D11" s="83" t="s">
        <v>756</v>
      </c>
      <c r="E11" s="83" t="s">
        <v>8</v>
      </c>
      <c r="F11" s="83" t="s">
        <v>757</v>
      </c>
      <c r="G11" s="83" t="s">
        <v>23</v>
      </c>
      <c r="H11" s="83" t="s">
        <v>22</v>
      </c>
      <c r="I11" s="82">
        <v>690000</v>
      </c>
    </row>
    <row r="12" spans="1:9" x14ac:dyDescent="0.25">
      <c r="A12" s="82">
        <v>11</v>
      </c>
      <c r="B12" s="82">
        <v>1</v>
      </c>
      <c r="C12" s="83" t="s">
        <v>6</v>
      </c>
      <c r="D12" s="83" t="s">
        <v>759</v>
      </c>
      <c r="E12" s="83" t="s">
        <v>20</v>
      </c>
      <c r="F12" s="83" t="s">
        <v>760</v>
      </c>
      <c r="G12" s="83" t="s">
        <v>24</v>
      </c>
      <c r="H12" s="83" t="s">
        <v>25</v>
      </c>
      <c r="I12" s="82">
        <v>75</v>
      </c>
    </row>
    <row r="13" spans="1:9" x14ac:dyDescent="0.25">
      <c r="A13" s="82">
        <v>12</v>
      </c>
      <c r="B13" s="82">
        <v>1</v>
      </c>
      <c r="C13" s="83" t="s">
        <v>6</v>
      </c>
      <c r="D13" s="83" t="s">
        <v>759</v>
      </c>
      <c r="E13" s="83" t="s">
        <v>20</v>
      </c>
      <c r="F13" s="83" t="s">
        <v>761</v>
      </c>
      <c r="G13" s="83" t="s">
        <v>27</v>
      </c>
      <c r="H13" s="83" t="s">
        <v>25</v>
      </c>
      <c r="I13" s="82">
        <v>75</v>
      </c>
    </row>
    <row r="14" spans="1:9" x14ac:dyDescent="0.25">
      <c r="A14" s="82">
        <v>13</v>
      </c>
      <c r="B14" s="82">
        <v>1</v>
      </c>
      <c r="C14" s="83" t="s">
        <v>6</v>
      </c>
      <c r="D14" s="83" t="s">
        <v>759</v>
      </c>
      <c r="E14" s="83" t="s">
        <v>20</v>
      </c>
      <c r="F14" s="83" t="s">
        <v>761</v>
      </c>
      <c r="G14" s="83" t="s">
        <v>28</v>
      </c>
      <c r="H14" s="83" t="s">
        <v>25</v>
      </c>
      <c r="I14" s="82">
        <v>99</v>
      </c>
    </row>
    <row r="15" spans="1:9" x14ac:dyDescent="0.25">
      <c r="A15" s="82">
        <v>14</v>
      </c>
      <c r="B15" s="82">
        <v>1</v>
      </c>
      <c r="C15" s="83" t="s">
        <v>6</v>
      </c>
      <c r="D15" s="83" t="s">
        <v>756</v>
      </c>
      <c r="E15" s="83" t="s">
        <v>8</v>
      </c>
      <c r="F15" s="83" t="s">
        <v>757</v>
      </c>
      <c r="G15" s="83" t="s">
        <v>30</v>
      </c>
      <c r="H15" s="83" t="s">
        <v>25</v>
      </c>
      <c r="I15" s="82">
        <v>99</v>
      </c>
    </row>
    <row r="16" spans="1:9" x14ac:dyDescent="0.25">
      <c r="A16" s="82">
        <v>15</v>
      </c>
      <c r="B16" s="82">
        <v>1</v>
      </c>
      <c r="C16" s="83" t="s">
        <v>6</v>
      </c>
      <c r="D16" s="83" t="s">
        <v>759</v>
      </c>
      <c r="E16" s="83" t="s">
        <v>31</v>
      </c>
      <c r="F16" s="83" t="s">
        <v>762</v>
      </c>
      <c r="G16" s="83" t="s">
        <v>32</v>
      </c>
      <c r="H16" s="83" t="s">
        <v>25</v>
      </c>
      <c r="I16" s="82">
        <v>-20</v>
      </c>
    </row>
    <row r="17" spans="1:9" x14ac:dyDescent="0.25">
      <c r="A17" s="82">
        <v>16</v>
      </c>
      <c r="B17" s="82">
        <v>1</v>
      </c>
      <c r="C17" s="83" t="s">
        <v>6</v>
      </c>
      <c r="D17" s="83" t="s">
        <v>759</v>
      </c>
      <c r="E17" s="83" t="s">
        <v>31</v>
      </c>
      <c r="F17" s="83" t="s">
        <v>762</v>
      </c>
      <c r="G17" s="83" t="s">
        <v>33</v>
      </c>
      <c r="H17" s="83" t="s">
        <v>757</v>
      </c>
      <c r="I17" s="82">
        <v>0.6</v>
      </c>
    </row>
    <row r="18" spans="1:9" x14ac:dyDescent="0.25">
      <c r="A18" s="82">
        <v>17</v>
      </c>
      <c r="B18" s="82">
        <v>1</v>
      </c>
      <c r="C18" s="83" t="s">
        <v>6</v>
      </c>
      <c r="D18" s="83" t="s">
        <v>759</v>
      </c>
      <c r="E18" s="83" t="s">
        <v>31</v>
      </c>
      <c r="F18" s="83" t="s">
        <v>762</v>
      </c>
      <c r="G18" s="83" t="s">
        <v>34</v>
      </c>
      <c r="H18" s="83" t="s">
        <v>25</v>
      </c>
      <c r="I18" s="82">
        <v>-20</v>
      </c>
    </row>
    <row r="19" spans="1:9" x14ac:dyDescent="0.25">
      <c r="A19" s="82">
        <v>18</v>
      </c>
      <c r="B19" s="82">
        <v>1</v>
      </c>
      <c r="C19" s="83" t="s">
        <v>6</v>
      </c>
      <c r="D19" s="83" t="s">
        <v>759</v>
      </c>
      <c r="E19" s="83" t="s">
        <v>31</v>
      </c>
      <c r="F19" s="83" t="s">
        <v>762</v>
      </c>
      <c r="G19" s="83" t="s">
        <v>35</v>
      </c>
      <c r="H19" s="83" t="s">
        <v>25</v>
      </c>
      <c r="I19" s="82">
        <v>-20</v>
      </c>
    </row>
    <row r="20" spans="1:9" x14ac:dyDescent="0.25">
      <c r="A20" s="82">
        <v>19</v>
      </c>
      <c r="B20" s="82">
        <v>1</v>
      </c>
      <c r="C20" s="83" t="s">
        <v>6</v>
      </c>
      <c r="D20" s="83" t="s">
        <v>759</v>
      </c>
      <c r="E20" s="83" t="s">
        <v>31</v>
      </c>
      <c r="F20" s="83" t="s">
        <v>762</v>
      </c>
      <c r="G20" s="83" t="s">
        <v>37</v>
      </c>
      <c r="H20" s="83" t="s">
        <v>38</v>
      </c>
      <c r="I20" s="82">
        <v>0.5</v>
      </c>
    </row>
    <row r="21" spans="1:9" x14ac:dyDescent="0.25">
      <c r="A21" s="82">
        <v>20</v>
      </c>
      <c r="B21" s="82">
        <v>1</v>
      </c>
      <c r="C21" s="83" t="s">
        <v>6</v>
      </c>
      <c r="D21" s="83" t="s">
        <v>759</v>
      </c>
      <c r="E21" s="83" t="s">
        <v>31</v>
      </c>
      <c r="F21" s="83" t="s">
        <v>762</v>
      </c>
      <c r="G21" s="83" t="s">
        <v>39</v>
      </c>
      <c r="H21" s="83" t="s">
        <v>25</v>
      </c>
      <c r="I21" s="82">
        <v>-20</v>
      </c>
    </row>
    <row r="22" spans="1:9" x14ac:dyDescent="0.25">
      <c r="A22" s="82">
        <v>21</v>
      </c>
      <c r="B22" s="82">
        <v>1</v>
      </c>
      <c r="C22" s="83" t="s">
        <v>6</v>
      </c>
      <c r="D22" s="83" t="s">
        <v>759</v>
      </c>
      <c r="E22" s="83" t="s">
        <v>31</v>
      </c>
      <c r="F22" s="83" t="s">
        <v>762</v>
      </c>
      <c r="G22" s="83" t="s">
        <v>40</v>
      </c>
      <c r="H22" s="83" t="s">
        <v>41</v>
      </c>
      <c r="I22" s="82">
        <v>80</v>
      </c>
    </row>
    <row r="23" spans="1:9" x14ac:dyDescent="0.25">
      <c r="A23" s="82">
        <v>22</v>
      </c>
      <c r="B23" s="82">
        <v>1</v>
      </c>
      <c r="C23" s="83" t="s">
        <v>6</v>
      </c>
      <c r="D23" s="83" t="s">
        <v>759</v>
      </c>
      <c r="E23" s="83" t="s">
        <v>31</v>
      </c>
      <c r="F23" s="83" t="s">
        <v>762</v>
      </c>
      <c r="G23" s="83" t="s">
        <v>42</v>
      </c>
      <c r="H23" s="83" t="s">
        <v>41</v>
      </c>
      <c r="I23" s="82">
        <v>80</v>
      </c>
    </row>
    <row r="24" spans="1:9" x14ac:dyDescent="0.25">
      <c r="A24" s="82">
        <v>23</v>
      </c>
      <c r="B24" s="82">
        <v>1</v>
      </c>
      <c r="C24" s="83" t="s">
        <v>6</v>
      </c>
      <c r="D24" s="83" t="s">
        <v>759</v>
      </c>
      <c r="E24" s="83" t="s">
        <v>31</v>
      </c>
      <c r="F24" s="83" t="s">
        <v>762</v>
      </c>
      <c r="G24" s="83" t="s">
        <v>43</v>
      </c>
      <c r="H24" s="83" t="s">
        <v>41</v>
      </c>
      <c r="I24" s="82">
        <v>70</v>
      </c>
    </row>
    <row r="25" spans="1:9" x14ac:dyDescent="0.25">
      <c r="A25" s="82">
        <v>24</v>
      </c>
      <c r="B25" s="82">
        <v>1</v>
      </c>
      <c r="C25" s="83" t="s">
        <v>6</v>
      </c>
      <c r="D25" s="83" t="s">
        <v>759</v>
      </c>
      <c r="E25" s="83" t="s">
        <v>31</v>
      </c>
      <c r="F25" s="83" t="s">
        <v>762</v>
      </c>
      <c r="G25" s="83" t="s">
        <v>44</v>
      </c>
      <c r="H25" s="83" t="s">
        <v>41</v>
      </c>
      <c r="I25" s="82">
        <v>80</v>
      </c>
    </row>
    <row r="26" spans="1:9" x14ac:dyDescent="0.25">
      <c r="A26" s="82">
        <v>25</v>
      </c>
      <c r="B26" s="82">
        <v>1</v>
      </c>
      <c r="C26" s="83" t="s">
        <v>6</v>
      </c>
      <c r="D26" s="83" t="s">
        <v>759</v>
      </c>
      <c r="E26" s="83" t="s">
        <v>31</v>
      </c>
      <c r="F26" s="83" t="s">
        <v>762</v>
      </c>
      <c r="G26" s="83" t="s">
        <v>45</v>
      </c>
      <c r="H26" s="83" t="s">
        <v>41</v>
      </c>
      <c r="I26" s="82">
        <v>80</v>
      </c>
    </row>
    <row r="27" spans="1:9" x14ac:dyDescent="0.25">
      <c r="A27" s="82">
        <v>26</v>
      </c>
      <c r="B27" s="82">
        <v>1</v>
      </c>
      <c r="C27" s="83" t="s">
        <v>6</v>
      </c>
      <c r="D27" s="83" t="s">
        <v>759</v>
      </c>
      <c r="E27" s="83" t="s">
        <v>31</v>
      </c>
      <c r="F27" s="83" t="s">
        <v>762</v>
      </c>
      <c r="G27" s="83" t="s">
        <v>46</v>
      </c>
      <c r="H27" s="83" t="s">
        <v>41</v>
      </c>
      <c r="I27" s="82">
        <v>80</v>
      </c>
    </row>
    <row r="28" spans="1:9" x14ac:dyDescent="0.25">
      <c r="A28" s="82">
        <v>27</v>
      </c>
      <c r="B28" s="82">
        <v>1</v>
      </c>
      <c r="C28" s="83" t="s">
        <v>6</v>
      </c>
      <c r="D28" s="83" t="s">
        <v>759</v>
      </c>
      <c r="E28" s="83" t="s">
        <v>31</v>
      </c>
      <c r="F28" s="83" t="s">
        <v>762</v>
      </c>
      <c r="G28" s="83" t="s">
        <v>47</v>
      </c>
      <c r="H28" s="83" t="s">
        <v>25</v>
      </c>
      <c r="I28" s="82">
        <v>75</v>
      </c>
    </row>
    <row r="29" spans="1:9" x14ac:dyDescent="0.25">
      <c r="A29" s="82">
        <v>28</v>
      </c>
      <c r="B29" s="82">
        <v>1</v>
      </c>
      <c r="C29" s="83" t="s">
        <v>6</v>
      </c>
      <c r="D29" s="83" t="s">
        <v>759</v>
      </c>
      <c r="E29" s="83" t="s">
        <v>31</v>
      </c>
      <c r="F29" s="83" t="s">
        <v>762</v>
      </c>
      <c r="G29" s="83" t="s">
        <v>48</v>
      </c>
      <c r="H29" s="83" t="s">
        <v>25</v>
      </c>
      <c r="I29" s="82">
        <v>75</v>
      </c>
    </row>
    <row r="30" spans="1:9" x14ac:dyDescent="0.25">
      <c r="A30" s="82">
        <v>29</v>
      </c>
      <c r="B30" s="82">
        <v>1</v>
      </c>
      <c r="C30" s="83" t="s">
        <v>6</v>
      </c>
      <c r="D30" s="83" t="s">
        <v>763</v>
      </c>
      <c r="E30" s="83" t="s">
        <v>757</v>
      </c>
      <c r="F30" s="83" t="s">
        <v>757</v>
      </c>
      <c r="G30" s="83" t="s">
        <v>51</v>
      </c>
      <c r="H30" s="83" t="s">
        <v>764</v>
      </c>
      <c r="I30" s="82">
        <v>6</v>
      </c>
    </row>
    <row r="31" spans="1:9" x14ac:dyDescent="0.25">
      <c r="A31" s="82">
        <v>30</v>
      </c>
      <c r="B31" s="82">
        <v>1</v>
      </c>
      <c r="C31" s="83" t="s">
        <v>6</v>
      </c>
      <c r="D31" s="83" t="s">
        <v>759</v>
      </c>
      <c r="E31" s="83" t="s">
        <v>765</v>
      </c>
      <c r="F31" s="83" t="s">
        <v>53</v>
      </c>
      <c r="G31" s="83" t="s">
        <v>54</v>
      </c>
      <c r="H31" s="83" t="s">
        <v>55</v>
      </c>
      <c r="I31" s="82">
        <v>25</v>
      </c>
    </row>
    <row r="32" spans="1:9" x14ac:dyDescent="0.25">
      <c r="A32" s="82">
        <v>31</v>
      </c>
      <c r="B32" s="82">
        <v>1</v>
      </c>
      <c r="C32" s="83" t="s">
        <v>6</v>
      </c>
      <c r="D32" s="83" t="s">
        <v>759</v>
      </c>
      <c r="E32" s="83" t="s">
        <v>765</v>
      </c>
      <c r="F32" s="83" t="s">
        <v>53</v>
      </c>
      <c r="G32" s="83" t="s">
        <v>56</v>
      </c>
      <c r="H32" s="83" t="s">
        <v>55</v>
      </c>
      <c r="I32" s="82">
        <v>25</v>
      </c>
    </row>
    <row r="33" spans="1:9" x14ac:dyDescent="0.25">
      <c r="A33" s="82">
        <v>32</v>
      </c>
      <c r="B33" s="82">
        <v>1</v>
      </c>
      <c r="C33" s="83" t="s">
        <v>6</v>
      </c>
      <c r="D33" s="83" t="s">
        <v>759</v>
      </c>
      <c r="E33" s="83" t="s">
        <v>765</v>
      </c>
      <c r="F33" s="83" t="s">
        <v>53</v>
      </c>
      <c r="G33" s="83" t="s">
        <v>57</v>
      </c>
      <c r="H33" s="83" t="s">
        <v>55</v>
      </c>
      <c r="I33" s="82">
        <v>25</v>
      </c>
    </row>
    <row r="34" spans="1:9" x14ac:dyDescent="0.25">
      <c r="A34" s="82">
        <v>33</v>
      </c>
      <c r="B34" s="82">
        <v>1</v>
      </c>
      <c r="C34" s="83" t="s">
        <v>6</v>
      </c>
      <c r="D34" s="83" t="s">
        <v>759</v>
      </c>
      <c r="E34" s="83" t="s">
        <v>765</v>
      </c>
      <c r="F34" s="83" t="s">
        <v>53</v>
      </c>
      <c r="G34" s="83" t="s">
        <v>58</v>
      </c>
      <c r="H34" s="83" t="s">
        <v>59</v>
      </c>
      <c r="I34" s="82">
        <v>2</v>
      </c>
    </row>
    <row r="35" spans="1:9" x14ac:dyDescent="0.25">
      <c r="A35" s="82">
        <v>34</v>
      </c>
      <c r="B35" s="82">
        <v>1</v>
      </c>
      <c r="C35" s="83" t="s">
        <v>6</v>
      </c>
      <c r="D35" s="83" t="s">
        <v>759</v>
      </c>
      <c r="E35" s="83" t="s">
        <v>766</v>
      </c>
      <c r="F35" s="83" t="s">
        <v>767</v>
      </c>
      <c r="G35" s="83" t="s">
        <v>61</v>
      </c>
      <c r="H35" s="83" t="s">
        <v>62</v>
      </c>
      <c r="I35" s="82">
        <v>75</v>
      </c>
    </row>
    <row r="36" spans="1:9" x14ac:dyDescent="0.25">
      <c r="A36" s="82">
        <v>35</v>
      </c>
      <c r="B36" s="82">
        <v>1</v>
      </c>
      <c r="C36" s="83" t="s">
        <v>6</v>
      </c>
      <c r="D36" s="83" t="s">
        <v>756</v>
      </c>
      <c r="E36" s="83" t="s">
        <v>768</v>
      </c>
      <c r="F36" s="83" t="s">
        <v>769</v>
      </c>
      <c r="G36" s="83" t="s">
        <v>66</v>
      </c>
      <c r="H36" s="83" t="s">
        <v>67</v>
      </c>
      <c r="I36" s="82">
        <v>1</v>
      </c>
    </row>
    <row r="37" spans="1:9" x14ac:dyDescent="0.25">
      <c r="A37" s="82">
        <v>36</v>
      </c>
      <c r="B37" s="82">
        <v>1</v>
      </c>
      <c r="C37" s="83" t="s">
        <v>6</v>
      </c>
      <c r="D37" s="83" t="s">
        <v>759</v>
      </c>
      <c r="E37" s="83" t="s">
        <v>768</v>
      </c>
      <c r="F37" s="83" t="s">
        <v>761</v>
      </c>
      <c r="G37" s="83" t="s">
        <v>68</v>
      </c>
      <c r="H37" s="83" t="s">
        <v>69</v>
      </c>
      <c r="I37" s="82">
        <v>2.8</v>
      </c>
    </row>
    <row r="38" spans="1:9" x14ac:dyDescent="0.25">
      <c r="A38" s="82">
        <v>37</v>
      </c>
      <c r="B38" s="82">
        <v>1</v>
      </c>
      <c r="C38" s="83" t="s">
        <v>6</v>
      </c>
      <c r="D38" s="83" t="s">
        <v>759</v>
      </c>
      <c r="E38" s="83" t="s">
        <v>768</v>
      </c>
      <c r="F38" s="83" t="s">
        <v>761</v>
      </c>
      <c r="G38" s="83" t="s">
        <v>68</v>
      </c>
      <c r="H38" s="83" t="s">
        <v>69</v>
      </c>
      <c r="I38" s="82">
        <v>2.7</v>
      </c>
    </row>
    <row r="39" spans="1:9" x14ac:dyDescent="0.25">
      <c r="A39" s="82">
        <v>38</v>
      </c>
      <c r="B39" s="82">
        <v>1</v>
      </c>
      <c r="C39" s="83" t="s">
        <v>6</v>
      </c>
      <c r="D39" s="83" t="s">
        <v>759</v>
      </c>
      <c r="E39" s="83" t="s">
        <v>768</v>
      </c>
      <c r="F39" s="83" t="s">
        <v>761</v>
      </c>
      <c r="G39" s="83" t="s">
        <v>68</v>
      </c>
      <c r="H39" s="83" t="s">
        <v>69</v>
      </c>
      <c r="I39" s="82">
        <v>3.9</v>
      </c>
    </row>
    <row r="40" spans="1:9" x14ac:dyDescent="0.25">
      <c r="A40" s="82">
        <v>39</v>
      </c>
      <c r="B40" s="82">
        <v>1</v>
      </c>
      <c r="C40" s="83" t="s">
        <v>6</v>
      </c>
      <c r="D40" s="83" t="s">
        <v>759</v>
      </c>
      <c r="E40" s="83" t="s">
        <v>768</v>
      </c>
      <c r="F40" s="83" t="s">
        <v>761</v>
      </c>
      <c r="G40" s="83" t="s">
        <v>68</v>
      </c>
      <c r="H40" s="83" t="s">
        <v>69</v>
      </c>
      <c r="I40" s="82">
        <v>2</v>
      </c>
    </row>
    <row r="41" spans="1:9" x14ac:dyDescent="0.25">
      <c r="A41" s="82">
        <v>40</v>
      </c>
      <c r="B41" s="82">
        <v>1</v>
      </c>
      <c r="C41" s="83" t="s">
        <v>6</v>
      </c>
      <c r="D41" s="83" t="s">
        <v>759</v>
      </c>
      <c r="E41" s="83" t="s">
        <v>768</v>
      </c>
      <c r="F41" s="83" t="s">
        <v>761</v>
      </c>
      <c r="G41" s="83" t="s">
        <v>72</v>
      </c>
      <c r="H41" s="83" t="s">
        <v>73</v>
      </c>
      <c r="I41" s="82">
        <v>17</v>
      </c>
    </row>
    <row r="42" spans="1:9" x14ac:dyDescent="0.25">
      <c r="A42" s="82">
        <v>41</v>
      </c>
      <c r="B42" s="82">
        <v>1</v>
      </c>
      <c r="C42" s="83" t="s">
        <v>6</v>
      </c>
      <c r="D42" s="83" t="s">
        <v>759</v>
      </c>
      <c r="E42" s="83" t="s">
        <v>768</v>
      </c>
      <c r="F42" s="83" t="s">
        <v>761</v>
      </c>
      <c r="G42" s="83" t="s">
        <v>72</v>
      </c>
      <c r="H42" s="83" t="s">
        <v>73</v>
      </c>
      <c r="I42" s="82">
        <v>19</v>
      </c>
    </row>
    <row r="43" spans="1:9" x14ac:dyDescent="0.25">
      <c r="A43" s="82">
        <v>42</v>
      </c>
      <c r="B43" s="82">
        <v>1</v>
      </c>
      <c r="C43" s="83" t="s">
        <v>6</v>
      </c>
      <c r="D43" s="83" t="s">
        <v>759</v>
      </c>
      <c r="E43" s="83" t="s">
        <v>768</v>
      </c>
      <c r="F43" s="83" t="s">
        <v>761</v>
      </c>
      <c r="G43" s="83" t="s">
        <v>72</v>
      </c>
      <c r="H43" s="83" t="s">
        <v>73</v>
      </c>
      <c r="I43" s="82">
        <v>13</v>
      </c>
    </row>
    <row r="44" spans="1:9" x14ac:dyDescent="0.25">
      <c r="A44" s="82">
        <v>43</v>
      </c>
      <c r="B44" s="82">
        <v>1</v>
      </c>
      <c r="C44" s="83" t="s">
        <v>6</v>
      </c>
      <c r="D44" s="83" t="s">
        <v>759</v>
      </c>
      <c r="E44" s="83" t="s">
        <v>768</v>
      </c>
      <c r="F44" s="83" t="s">
        <v>761</v>
      </c>
      <c r="G44" s="83" t="s">
        <v>72</v>
      </c>
      <c r="H44" s="83" t="s">
        <v>73</v>
      </c>
      <c r="I44" s="82">
        <v>34</v>
      </c>
    </row>
    <row r="45" spans="1:9" x14ac:dyDescent="0.25">
      <c r="A45" s="82">
        <v>44</v>
      </c>
      <c r="B45" s="82">
        <v>1</v>
      </c>
      <c r="C45" s="83" t="s">
        <v>6</v>
      </c>
      <c r="D45" s="83" t="s">
        <v>759</v>
      </c>
      <c r="E45" s="83" t="s">
        <v>757</v>
      </c>
      <c r="F45" s="83" t="s">
        <v>757</v>
      </c>
      <c r="G45" s="83" t="s">
        <v>74</v>
      </c>
      <c r="H45" s="83" t="s">
        <v>75</v>
      </c>
      <c r="I45" s="82">
        <v>0.4</v>
      </c>
    </row>
    <row r="46" spans="1:9" x14ac:dyDescent="0.25">
      <c r="A46" s="82">
        <v>45</v>
      </c>
      <c r="B46" s="82">
        <v>1</v>
      </c>
      <c r="C46" s="83" t="s">
        <v>6</v>
      </c>
      <c r="D46" s="83" t="s">
        <v>759</v>
      </c>
      <c r="E46" s="83" t="s">
        <v>757</v>
      </c>
      <c r="F46" s="83" t="s">
        <v>757</v>
      </c>
      <c r="G46" s="83" t="s">
        <v>74</v>
      </c>
      <c r="H46" s="83" t="s">
        <v>75</v>
      </c>
      <c r="I46" s="82">
        <v>0.2</v>
      </c>
    </row>
    <row r="47" spans="1:9" x14ac:dyDescent="0.25">
      <c r="A47" s="82">
        <v>46</v>
      </c>
      <c r="B47" s="82">
        <v>1</v>
      </c>
      <c r="C47" s="83" t="s">
        <v>6</v>
      </c>
      <c r="D47" s="83" t="s">
        <v>759</v>
      </c>
      <c r="E47" s="83" t="s">
        <v>768</v>
      </c>
      <c r="F47" s="83" t="s">
        <v>761</v>
      </c>
      <c r="G47" s="83" t="s">
        <v>76</v>
      </c>
      <c r="H47" s="83" t="s">
        <v>77</v>
      </c>
      <c r="I47" s="82">
        <v>0.72</v>
      </c>
    </row>
    <row r="48" spans="1:9" x14ac:dyDescent="0.25">
      <c r="A48" s="82">
        <v>47</v>
      </c>
      <c r="B48" s="82">
        <v>1</v>
      </c>
      <c r="C48" s="83" t="s">
        <v>6</v>
      </c>
      <c r="D48" s="83" t="s">
        <v>759</v>
      </c>
      <c r="E48" s="83" t="s">
        <v>768</v>
      </c>
      <c r="F48" s="83" t="s">
        <v>761</v>
      </c>
      <c r="G48" s="83" t="s">
        <v>76</v>
      </c>
      <c r="H48" s="83" t="s">
        <v>77</v>
      </c>
      <c r="I48" s="82">
        <v>0.71</v>
      </c>
    </row>
    <row r="49" spans="1:9" x14ac:dyDescent="0.25">
      <c r="A49" s="82">
        <v>48</v>
      </c>
      <c r="B49" s="82">
        <v>1</v>
      </c>
      <c r="C49" s="83" t="s">
        <v>6</v>
      </c>
      <c r="D49" s="83" t="s">
        <v>759</v>
      </c>
      <c r="E49" s="83" t="s">
        <v>768</v>
      </c>
      <c r="F49" s="83" t="s">
        <v>761</v>
      </c>
      <c r="G49" s="83" t="s">
        <v>76</v>
      </c>
      <c r="H49" s="83" t="s">
        <v>77</v>
      </c>
      <c r="I49" s="82">
        <v>0.67</v>
      </c>
    </row>
    <row r="50" spans="1:9" x14ac:dyDescent="0.25">
      <c r="A50" s="82">
        <v>49</v>
      </c>
      <c r="B50" s="82">
        <v>1</v>
      </c>
      <c r="C50" s="83" t="s">
        <v>6</v>
      </c>
      <c r="D50" s="83" t="s">
        <v>759</v>
      </c>
      <c r="E50" s="83" t="s">
        <v>768</v>
      </c>
      <c r="F50" s="83" t="s">
        <v>761</v>
      </c>
      <c r="G50" s="83" t="s">
        <v>76</v>
      </c>
      <c r="H50" s="83" t="s">
        <v>77</v>
      </c>
      <c r="I50" s="82">
        <v>0.92</v>
      </c>
    </row>
    <row r="51" spans="1:9" x14ac:dyDescent="0.25">
      <c r="A51" s="82">
        <v>50</v>
      </c>
      <c r="B51" s="82">
        <v>2</v>
      </c>
      <c r="C51" s="83" t="s">
        <v>78</v>
      </c>
      <c r="D51" s="83" t="s">
        <v>759</v>
      </c>
      <c r="E51" s="83" t="s">
        <v>768</v>
      </c>
      <c r="F51" s="83" t="s">
        <v>761</v>
      </c>
      <c r="G51" s="83" t="s">
        <v>80</v>
      </c>
      <c r="H51" s="83" t="s">
        <v>757</v>
      </c>
      <c r="I51" s="82">
        <v>0.53</v>
      </c>
    </row>
    <row r="52" spans="1:9" x14ac:dyDescent="0.25">
      <c r="A52" s="82">
        <v>51</v>
      </c>
      <c r="B52" s="82">
        <v>2</v>
      </c>
      <c r="C52" s="83" t="s">
        <v>78</v>
      </c>
      <c r="D52" s="83" t="s">
        <v>759</v>
      </c>
      <c r="E52" s="83" t="s">
        <v>768</v>
      </c>
      <c r="F52" s="83" t="s">
        <v>761</v>
      </c>
      <c r="G52" s="83" t="s">
        <v>68</v>
      </c>
      <c r="H52" s="83" t="s">
        <v>757</v>
      </c>
      <c r="I52" s="82">
        <v>3.3</v>
      </c>
    </row>
    <row r="53" spans="1:9" x14ac:dyDescent="0.25">
      <c r="A53" s="82">
        <v>53</v>
      </c>
      <c r="B53" s="82">
        <v>2</v>
      </c>
      <c r="C53" s="83" t="s">
        <v>78</v>
      </c>
      <c r="D53" s="83" t="s">
        <v>759</v>
      </c>
      <c r="E53" s="83" t="s">
        <v>765</v>
      </c>
      <c r="F53" s="83" t="s">
        <v>50</v>
      </c>
      <c r="G53" s="83" t="s">
        <v>87</v>
      </c>
      <c r="H53" s="83" t="s">
        <v>25</v>
      </c>
      <c r="I53" s="82">
        <v>39</v>
      </c>
    </row>
    <row r="54" spans="1:9" x14ac:dyDescent="0.25">
      <c r="A54" s="82">
        <v>54</v>
      </c>
      <c r="B54" s="82">
        <v>2</v>
      </c>
      <c r="C54" s="83" t="s">
        <v>78</v>
      </c>
      <c r="D54" s="83" t="s">
        <v>763</v>
      </c>
      <c r="E54" s="83" t="s">
        <v>757</v>
      </c>
      <c r="F54" s="83" t="s">
        <v>757</v>
      </c>
      <c r="G54" s="83" t="s">
        <v>89</v>
      </c>
      <c r="H54" s="83" t="s">
        <v>25</v>
      </c>
      <c r="I54" s="82">
        <v>85</v>
      </c>
    </row>
    <row r="55" spans="1:9" x14ac:dyDescent="0.25">
      <c r="A55" s="82">
        <v>55</v>
      </c>
      <c r="B55" s="82">
        <v>2</v>
      </c>
      <c r="C55" s="83" t="s">
        <v>78</v>
      </c>
      <c r="D55" s="83" t="s">
        <v>763</v>
      </c>
      <c r="E55" s="83" t="s">
        <v>757</v>
      </c>
      <c r="F55" s="83" t="s">
        <v>757</v>
      </c>
      <c r="G55" s="83" t="s">
        <v>90</v>
      </c>
      <c r="H55" s="83" t="s">
        <v>91</v>
      </c>
      <c r="I55" s="82">
        <v>5</v>
      </c>
    </row>
    <row r="56" spans="1:9" x14ac:dyDescent="0.25">
      <c r="A56" s="82">
        <v>56</v>
      </c>
      <c r="B56" s="82">
        <v>2</v>
      </c>
      <c r="C56" s="83" t="s">
        <v>78</v>
      </c>
      <c r="D56" s="83" t="s">
        <v>763</v>
      </c>
      <c r="E56" s="83" t="s">
        <v>757</v>
      </c>
      <c r="F56" s="83" t="s">
        <v>757</v>
      </c>
      <c r="G56" s="83" t="s">
        <v>92</v>
      </c>
      <c r="H56" s="83" t="s">
        <v>93</v>
      </c>
      <c r="I56" s="82">
        <v>40</v>
      </c>
    </row>
    <row r="57" spans="1:9" x14ac:dyDescent="0.25">
      <c r="A57" s="82">
        <v>57</v>
      </c>
      <c r="B57" s="82">
        <v>2</v>
      </c>
      <c r="C57" s="83" t="s">
        <v>78</v>
      </c>
      <c r="D57" s="83" t="s">
        <v>763</v>
      </c>
      <c r="E57" s="83" t="s">
        <v>757</v>
      </c>
      <c r="F57" s="83" t="s">
        <v>757</v>
      </c>
      <c r="G57" s="83" t="s">
        <v>94</v>
      </c>
      <c r="H57" s="83" t="s">
        <v>95</v>
      </c>
      <c r="I57" s="82">
        <v>7</v>
      </c>
    </row>
    <row r="58" spans="1:9" x14ac:dyDescent="0.25">
      <c r="A58" s="82">
        <v>58</v>
      </c>
      <c r="B58" s="82">
        <v>2</v>
      </c>
      <c r="C58" s="83" t="s">
        <v>78</v>
      </c>
      <c r="D58" s="83" t="s">
        <v>763</v>
      </c>
      <c r="E58" s="83" t="s">
        <v>757</v>
      </c>
      <c r="F58" s="83" t="s">
        <v>757</v>
      </c>
      <c r="G58" s="83" t="s">
        <v>96</v>
      </c>
      <c r="H58" s="83" t="s">
        <v>95</v>
      </c>
      <c r="I58" s="82">
        <v>8</v>
      </c>
    </row>
    <row r="59" spans="1:9" x14ac:dyDescent="0.25">
      <c r="A59" s="82">
        <v>59</v>
      </c>
      <c r="B59" s="82">
        <v>2</v>
      </c>
      <c r="C59" s="83" t="s">
        <v>78</v>
      </c>
      <c r="D59" s="83" t="s">
        <v>763</v>
      </c>
      <c r="E59" s="83" t="s">
        <v>757</v>
      </c>
      <c r="F59" s="83" t="s">
        <v>757</v>
      </c>
      <c r="G59" s="83" t="s">
        <v>97</v>
      </c>
      <c r="H59" s="83" t="s">
        <v>95</v>
      </c>
      <c r="I59" s="82">
        <v>0.7</v>
      </c>
    </row>
    <row r="60" spans="1:9" x14ac:dyDescent="0.25">
      <c r="A60" s="82">
        <v>60</v>
      </c>
      <c r="B60" s="82">
        <v>2</v>
      </c>
      <c r="C60" s="83" t="s">
        <v>78</v>
      </c>
      <c r="D60" s="83" t="s">
        <v>759</v>
      </c>
      <c r="E60" s="83" t="s">
        <v>765</v>
      </c>
      <c r="F60" s="83" t="s">
        <v>53</v>
      </c>
      <c r="G60" s="83" t="s">
        <v>98</v>
      </c>
      <c r="H60" s="83" t="s">
        <v>757</v>
      </c>
      <c r="I60" s="82">
        <v>2.5</v>
      </c>
    </row>
    <row r="61" spans="1:9" x14ac:dyDescent="0.25">
      <c r="A61" s="82">
        <v>61</v>
      </c>
      <c r="B61" s="82">
        <v>2</v>
      </c>
      <c r="C61" s="83" t="s">
        <v>78</v>
      </c>
      <c r="D61" s="83" t="s">
        <v>759</v>
      </c>
      <c r="E61" s="83" t="s">
        <v>766</v>
      </c>
      <c r="F61" s="83" t="s">
        <v>767</v>
      </c>
      <c r="G61" s="83" t="s">
        <v>99</v>
      </c>
      <c r="H61" s="83" t="s">
        <v>757</v>
      </c>
      <c r="I61" s="82">
        <v>2.5</v>
      </c>
    </row>
    <row r="62" spans="1:9" x14ac:dyDescent="0.25">
      <c r="A62" s="82">
        <v>62</v>
      </c>
      <c r="B62" s="82">
        <v>2</v>
      </c>
      <c r="C62" s="83" t="s">
        <v>78</v>
      </c>
      <c r="D62" s="83" t="s">
        <v>759</v>
      </c>
      <c r="E62" s="83" t="s">
        <v>768</v>
      </c>
      <c r="F62" s="83" t="s">
        <v>761</v>
      </c>
      <c r="G62" s="83" t="s">
        <v>100</v>
      </c>
      <c r="H62" s="83" t="s">
        <v>757</v>
      </c>
      <c r="I62" s="82">
        <v>2.5</v>
      </c>
    </row>
    <row r="63" spans="1:9" x14ac:dyDescent="0.25">
      <c r="A63" s="82">
        <v>63</v>
      </c>
      <c r="B63" s="82">
        <v>2</v>
      </c>
      <c r="C63" s="83" t="s">
        <v>78</v>
      </c>
      <c r="D63" s="83" t="s">
        <v>756</v>
      </c>
      <c r="E63" s="83" t="s">
        <v>8</v>
      </c>
      <c r="F63" s="83" t="s">
        <v>757</v>
      </c>
      <c r="G63" s="83" t="s">
        <v>101</v>
      </c>
      <c r="H63" s="83" t="s">
        <v>757</v>
      </c>
      <c r="I63" s="82">
        <v>2.5</v>
      </c>
    </row>
    <row r="64" spans="1:9" x14ac:dyDescent="0.25">
      <c r="A64" s="82">
        <v>64</v>
      </c>
      <c r="B64" s="82">
        <v>2</v>
      </c>
      <c r="C64" s="83" t="s">
        <v>78</v>
      </c>
      <c r="D64" s="83" t="s">
        <v>759</v>
      </c>
      <c r="E64" s="83" t="s">
        <v>31</v>
      </c>
      <c r="F64" s="83" t="s">
        <v>762</v>
      </c>
      <c r="G64" s="83" t="s">
        <v>102</v>
      </c>
      <c r="H64" s="83" t="s">
        <v>757</v>
      </c>
      <c r="I64" s="82">
        <v>2.5</v>
      </c>
    </row>
    <row r="65" spans="1:9" x14ac:dyDescent="0.25">
      <c r="A65" s="82">
        <v>65</v>
      </c>
      <c r="B65" s="82">
        <v>2</v>
      </c>
      <c r="C65" s="83" t="s">
        <v>78</v>
      </c>
      <c r="D65" s="83" t="s">
        <v>759</v>
      </c>
      <c r="E65" s="83" t="s">
        <v>20</v>
      </c>
      <c r="F65" s="83" t="s">
        <v>761</v>
      </c>
      <c r="G65" s="83" t="s">
        <v>103</v>
      </c>
      <c r="H65" s="83" t="s">
        <v>757</v>
      </c>
      <c r="I65" s="82">
        <v>2.5</v>
      </c>
    </row>
    <row r="66" spans="1:9" x14ac:dyDescent="0.25">
      <c r="A66" s="82">
        <v>66</v>
      </c>
      <c r="B66" s="82">
        <v>2</v>
      </c>
      <c r="C66" s="83" t="s">
        <v>78</v>
      </c>
      <c r="D66" s="83" t="s">
        <v>756</v>
      </c>
      <c r="E66" s="83" t="s">
        <v>8</v>
      </c>
      <c r="F66" s="83" t="s">
        <v>757</v>
      </c>
      <c r="G66" s="83" t="s">
        <v>105</v>
      </c>
      <c r="H66" s="83" t="s">
        <v>757</v>
      </c>
      <c r="I66" s="82">
        <v>0.3</v>
      </c>
    </row>
    <row r="67" spans="1:9" x14ac:dyDescent="0.25">
      <c r="A67" s="82">
        <v>67</v>
      </c>
      <c r="B67" s="82">
        <v>2</v>
      </c>
      <c r="C67" s="83" t="s">
        <v>78</v>
      </c>
      <c r="D67" s="83" t="s">
        <v>756</v>
      </c>
      <c r="E67" s="83" t="s">
        <v>8</v>
      </c>
      <c r="F67" s="83" t="s">
        <v>757</v>
      </c>
      <c r="G67" s="83" t="s">
        <v>106</v>
      </c>
      <c r="H67" s="83" t="s">
        <v>757</v>
      </c>
      <c r="I67" s="82">
        <v>1</v>
      </c>
    </row>
    <row r="68" spans="1:9" x14ac:dyDescent="0.25">
      <c r="A68" s="82">
        <v>68</v>
      </c>
      <c r="B68" s="82">
        <v>2</v>
      </c>
      <c r="C68" s="83" t="s">
        <v>78</v>
      </c>
      <c r="D68" s="83" t="s">
        <v>756</v>
      </c>
      <c r="E68" s="83" t="s">
        <v>8</v>
      </c>
      <c r="F68" s="83" t="s">
        <v>757</v>
      </c>
      <c r="G68" s="83" t="s">
        <v>107</v>
      </c>
      <c r="H68" s="83" t="s">
        <v>757</v>
      </c>
      <c r="I68" s="82">
        <v>0.19</v>
      </c>
    </row>
    <row r="69" spans="1:9" x14ac:dyDescent="0.25">
      <c r="A69" s="82">
        <v>69</v>
      </c>
      <c r="B69" s="82">
        <v>2</v>
      </c>
      <c r="C69" s="83" t="s">
        <v>78</v>
      </c>
      <c r="D69" s="83" t="s">
        <v>756</v>
      </c>
      <c r="E69" s="83" t="s">
        <v>8</v>
      </c>
      <c r="F69" s="83" t="s">
        <v>757</v>
      </c>
      <c r="G69" s="83" t="s">
        <v>108</v>
      </c>
      <c r="H69" s="83" t="s">
        <v>757</v>
      </c>
      <c r="I69" s="82">
        <v>0.17</v>
      </c>
    </row>
    <row r="70" spans="1:9" x14ac:dyDescent="0.25">
      <c r="A70" s="82">
        <v>70</v>
      </c>
      <c r="B70" s="82">
        <v>2</v>
      </c>
      <c r="C70" s="83" t="s">
        <v>78</v>
      </c>
      <c r="D70" s="83" t="s">
        <v>756</v>
      </c>
      <c r="E70" s="83" t="s">
        <v>8</v>
      </c>
      <c r="F70" s="83" t="s">
        <v>757</v>
      </c>
      <c r="G70" s="83" t="s">
        <v>109</v>
      </c>
      <c r="H70" s="83" t="s">
        <v>757</v>
      </c>
      <c r="I70" s="82">
        <v>0.17</v>
      </c>
    </row>
    <row r="71" spans="1:9" x14ac:dyDescent="0.25">
      <c r="A71" s="82">
        <v>71</v>
      </c>
      <c r="B71" s="82">
        <v>2</v>
      </c>
      <c r="C71" s="83" t="s">
        <v>78</v>
      </c>
      <c r="D71" s="83" t="s">
        <v>756</v>
      </c>
      <c r="E71" s="83" t="s">
        <v>8</v>
      </c>
      <c r="F71" s="83" t="s">
        <v>757</v>
      </c>
      <c r="G71" s="83" t="s">
        <v>110</v>
      </c>
      <c r="H71" s="83" t="s">
        <v>757</v>
      </c>
      <c r="I71" s="82">
        <v>0.27</v>
      </c>
    </row>
    <row r="72" spans="1:9" x14ac:dyDescent="0.25">
      <c r="A72" s="82">
        <v>72</v>
      </c>
      <c r="B72" s="82">
        <v>2</v>
      </c>
      <c r="C72" s="83" t="s">
        <v>78</v>
      </c>
      <c r="D72" s="83" t="s">
        <v>756</v>
      </c>
      <c r="E72" s="83" t="s">
        <v>8</v>
      </c>
      <c r="F72" s="83" t="s">
        <v>757</v>
      </c>
      <c r="G72" s="83" t="s">
        <v>111</v>
      </c>
      <c r="H72" s="83" t="s">
        <v>757</v>
      </c>
      <c r="I72" s="82">
        <v>0.24</v>
      </c>
    </row>
    <row r="73" spans="1:9" x14ac:dyDescent="0.25">
      <c r="A73" s="82">
        <v>73</v>
      </c>
      <c r="B73" s="82">
        <v>2</v>
      </c>
      <c r="C73" s="83" t="s">
        <v>78</v>
      </c>
      <c r="D73" s="83" t="s">
        <v>756</v>
      </c>
      <c r="E73" s="83" t="s">
        <v>8</v>
      </c>
      <c r="F73" s="83" t="s">
        <v>757</v>
      </c>
      <c r="G73" s="83" t="s">
        <v>112</v>
      </c>
      <c r="H73" s="83" t="s">
        <v>757</v>
      </c>
      <c r="I73" s="82">
        <v>0.27</v>
      </c>
    </row>
    <row r="74" spans="1:9" x14ac:dyDescent="0.25">
      <c r="A74" s="82">
        <v>74</v>
      </c>
      <c r="B74" s="82">
        <v>2</v>
      </c>
      <c r="C74" s="83" t="s">
        <v>78</v>
      </c>
      <c r="D74" s="83" t="s">
        <v>756</v>
      </c>
      <c r="E74" s="83" t="s">
        <v>8</v>
      </c>
      <c r="F74" s="83" t="s">
        <v>757</v>
      </c>
      <c r="G74" s="83" t="s">
        <v>113</v>
      </c>
      <c r="H74" s="83" t="s">
        <v>757</v>
      </c>
      <c r="I74" s="82">
        <v>0.13</v>
      </c>
    </row>
    <row r="75" spans="1:9" x14ac:dyDescent="0.25">
      <c r="A75" s="82">
        <v>75</v>
      </c>
      <c r="B75" s="82">
        <v>2</v>
      </c>
      <c r="C75" s="83" t="s">
        <v>78</v>
      </c>
      <c r="D75" s="83" t="s">
        <v>756</v>
      </c>
      <c r="E75" s="83" t="s">
        <v>8</v>
      </c>
      <c r="F75" s="83" t="s">
        <v>757</v>
      </c>
      <c r="G75" s="83" t="s">
        <v>114</v>
      </c>
      <c r="H75" s="83" t="s">
        <v>757</v>
      </c>
      <c r="I75" s="82">
        <v>0.22</v>
      </c>
    </row>
    <row r="76" spans="1:9" x14ac:dyDescent="0.25">
      <c r="A76" s="82">
        <v>76</v>
      </c>
      <c r="B76" s="82">
        <v>2</v>
      </c>
      <c r="C76" s="83" t="s">
        <v>78</v>
      </c>
      <c r="D76" s="83" t="s">
        <v>756</v>
      </c>
      <c r="E76" s="83" t="s">
        <v>8</v>
      </c>
      <c r="F76" s="83" t="s">
        <v>757</v>
      </c>
      <c r="G76" s="83" t="s">
        <v>115</v>
      </c>
      <c r="H76" s="83" t="s">
        <v>757</v>
      </c>
      <c r="I76" s="82">
        <v>0.3</v>
      </c>
    </row>
    <row r="77" spans="1:9" x14ac:dyDescent="0.25">
      <c r="A77" s="82">
        <v>77</v>
      </c>
      <c r="B77" s="82">
        <v>2</v>
      </c>
      <c r="C77" s="83" t="s">
        <v>78</v>
      </c>
      <c r="D77" s="83" t="s">
        <v>756</v>
      </c>
      <c r="E77" s="83" t="s">
        <v>8</v>
      </c>
      <c r="F77" s="83" t="s">
        <v>757</v>
      </c>
      <c r="G77" s="83" t="s">
        <v>116</v>
      </c>
      <c r="H77" s="83" t="s">
        <v>757</v>
      </c>
      <c r="I77" s="82">
        <v>0.14860000000000001</v>
      </c>
    </row>
    <row r="78" spans="1:9" x14ac:dyDescent="0.25">
      <c r="A78" s="82">
        <v>78</v>
      </c>
      <c r="B78" s="82">
        <v>2</v>
      </c>
      <c r="C78" s="83" t="s">
        <v>78</v>
      </c>
      <c r="D78" s="83" t="s">
        <v>756</v>
      </c>
      <c r="E78" s="83" t="s">
        <v>8</v>
      </c>
      <c r="F78" s="83" t="s">
        <v>757</v>
      </c>
      <c r="G78" s="83" t="s">
        <v>117</v>
      </c>
      <c r="H78" s="83" t="s">
        <v>757</v>
      </c>
      <c r="I78" s="82">
        <v>0.30249999999999999</v>
      </c>
    </row>
    <row r="79" spans="1:9" x14ac:dyDescent="0.25">
      <c r="A79" s="82">
        <v>79</v>
      </c>
      <c r="B79" s="82">
        <v>2</v>
      </c>
      <c r="C79" s="83" t="s">
        <v>78</v>
      </c>
      <c r="D79" s="83" t="s">
        <v>756</v>
      </c>
      <c r="E79" s="83" t="s">
        <v>8</v>
      </c>
      <c r="F79" s="83" t="s">
        <v>757</v>
      </c>
      <c r="G79" s="83" t="s">
        <v>118</v>
      </c>
      <c r="H79" s="83" t="s">
        <v>25</v>
      </c>
      <c r="I79" s="82">
        <v>50</v>
      </c>
    </row>
    <row r="80" spans="1:9" x14ac:dyDescent="0.25">
      <c r="A80" s="82">
        <v>80</v>
      </c>
      <c r="B80" s="82">
        <v>2</v>
      </c>
      <c r="C80" s="83" t="s">
        <v>78</v>
      </c>
      <c r="D80" s="83" t="s">
        <v>756</v>
      </c>
      <c r="E80" s="83" t="s">
        <v>8</v>
      </c>
      <c r="F80" s="83" t="s">
        <v>757</v>
      </c>
      <c r="G80" s="83" t="s">
        <v>119</v>
      </c>
      <c r="H80" s="83" t="s">
        <v>25</v>
      </c>
      <c r="I80" s="82">
        <v>50</v>
      </c>
    </row>
    <row r="81" spans="1:9" x14ac:dyDescent="0.25">
      <c r="A81" s="82">
        <v>81</v>
      </c>
      <c r="B81" s="82">
        <v>2</v>
      </c>
      <c r="C81" s="83" t="s">
        <v>78</v>
      </c>
      <c r="D81" s="83" t="s">
        <v>756</v>
      </c>
      <c r="E81" s="83" t="s">
        <v>8</v>
      </c>
      <c r="F81" s="83" t="s">
        <v>757</v>
      </c>
      <c r="G81" s="83" t="s">
        <v>120</v>
      </c>
      <c r="H81" s="83" t="s">
        <v>25</v>
      </c>
      <c r="I81" s="82">
        <v>50</v>
      </c>
    </row>
    <row r="82" spans="1:9" x14ac:dyDescent="0.25">
      <c r="A82" s="82">
        <v>82</v>
      </c>
      <c r="B82" s="82">
        <v>2</v>
      </c>
      <c r="C82" s="83" t="s">
        <v>78</v>
      </c>
      <c r="D82" s="83" t="s">
        <v>756</v>
      </c>
      <c r="E82" s="83" t="s">
        <v>8</v>
      </c>
      <c r="F82" s="83" t="s">
        <v>757</v>
      </c>
      <c r="G82" s="83" t="s">
        <v>121</v>
      </c>
      <c r="H82" s="83" t="s">
        <v>25</v>
      </c>
      <c r="I82" s="82">
        <v>50</v>
      </c>
    </row>
    <row r="83" spans="1:9" x14ac:dyDescent="0.25">
      <c r="A83" s="82">
        <v>83</v>
      </c>
      <c r="B83" s="82">
        <v>2</v>
      </c>
      <c r="C83" s="83" t="s">
        <v>78</v>
      </c>
      <c r="D83" s="83" t="s">
        <v>756</v>
      </c>
      <c r="E83" s="83" t="s">
        <v>8</v>
      </c>
      <c r="F83" s="83" t="s">
        <v>757</v>
      </c>
      <c r="G83" s="83" t="s">
        <v>122</v>
      </c>
      <c r="H83" s="83" t="s">
        <v>25</v>
      </c>
      <c r="I83" s="82">
        <v>50</v>
      </c>
    </row>
    <row r="84" spans="1:9" x14ac:dyDescent="0.25">
      <c r="A84" s="82">
        <v>84</v>
      </c>
      <c r="B84" s="82">
        <v>2</v>
      </c>
      <c r="C84" s="83" t="s">
        <v>78</v>
      </c>
      <c r="D84" s="83" t="s">
        <v>756</v>
      </c>
      <c r="E84" s="83" t="s">
        <v>8</v>
      </c>
      <c r="F84" s="83" t="s">
        <v>757</v>
      </c>
      <c r="G84" s="83" t="s">
        <v>123</v>
      </c>
      <c r="H84" s="83" t="s">
        <v>25</v>
      </c>
      <c r="I84" s="82">
        <v>50</v>
      </c>
    </row>
    <row r="85" spans="1:9" x14ac:dyDescent="0.25">
      <c r="A85" s="82">
        <v>85</v>
      </c>
      <c r="B85" s="82">
        <v>2</v>
      </c>
      <c r="C85" s="83" t="s">
        <v>78</v>
      </c>
      <c r="D85" s="83" t="s">
        <v>756</v>
      </c>
      <c r="E85" s="83" t="s">
        <v>8</v>
      </c>
      <c r="F85" s="83" t="s">
        <v>757</v>
      </c>
      <c r="G85" s="83" t="s">
        <v>124</v>
      </c>
      <c r="H85" s="83" t="s">
        <v>25</v>
      </c>
      <c r="I85" s="82">
        <v>50</v>
      </c>
    </row>
    <row r="86" spans="1:9" x14ac:dyDescent="0.25">
      <c r="A86" s="82">
        <v>86</v>
      </c>
      <c r="B86" s="82">
        <v>2</v>
      </c>
      <c r="C86" s="83" t="s">
        <v>78</v>
      </c>
      <c r="D86" s="83" t="s">
        <v>756</v>
      </c>
      <c r="E86" s="83" t="s">
        <v>8</v>
      </c>
      <c r="F86" s="83" t="s">
        <v>757</v>
      </c>
      <c r="G86" s="83" t="s">
        <v>125</v>
      </c>
      <c r="H86" s="83" t="s">
        <v>25</v>
      </c>
      <c r="I86" s="82">
        <v>50</v>
      </c>
    </row>
    <row r="87" spans="1:9" x14ac:dyDescent="0.25">
      <c r="A87" s="82">
        <v>87</v>
      </c>
      <c r="B87" s="82">
        <v>2</v>
      </c>
      <c r="C87" s="83" t="s">
        <v>78</v>
      </c>
      <c r="D87" s="83" t="s">
        <v>756</v>
      </c>
      <c r="E87" s="83" t="s">
        <v>8</v>
      </c>
      <c r="F87" s="83" t="s">
        <v>757</v>
      </c>
      <c r="G87" s="83" t="s">
        <v>126</v>
      </c>
      <c r="H87" s="83" t="s">
        <v>25</v>
      </c>
      <c r="I87" s="82">
        <v>50</v>
      </c>
    </row>
    <row r="88" spans="1:9" x14ac:dyDescent="0.25">
      <c r="A88" s="82">
        <v>88</v>
      </c>
      <c r="B88" s="82">
        <v>2</v>
      </c>
      <c r="C88" s="83" t="s">
        <v>78</v>
      </c>
      <c r="D88" s="83" t="s">
        <v>756</v>
      </c>
      <c r="E88" s="83" t="s">
        <v>8</v>
      </c>
      <c r="F88" s="83" t="s">
        <v>757</v>
      </c>
      <c r="G88" s="83" t="s">
        <v>127</v>
      </c>
      <c r="H88" s="83" t="s">
        <v>10</v>
      </c>
      <c r="I88" s="82">
        <v>1</v>
      </c>
    </row>
    <row r="89" spans="1:9" x14ac:dyDescent="0.25">
      <c r="A89" s="82">
        <v>89</v>
      </c>
      <c r="B89" s="82">
        <v>2</v>
      </c>
      <c r="C89" s="83" t="s">
        <v>78</v>
      </c>
      <c r="D89" s="83" t="s">
        <v>756</v>
      </c>
      <c r="E89" s="83" t="s">
        <v>8</v>
      </c>
      <c r="F89" s="83" t="s">
        <v>757</v>
      </c>
      <c r="G89" s="83" t="s">
        <v>128</v>
      </c>
      <c r="H89" s="83" t="s">
        <v>10</v>
      </c>
      <c r="I89" s="82">
        <v>9000</v>
      </c>
    </row>
    <row r="90" spans="1:9" x14ac:dyDescent="0.25">
      <c r="A90" s="82">
        <v>90</v>
      </c>
      <c r="B90" s="82">
        <v>2</v>
      </c>
      <c r="C90" s="83" t="s">
        <v>78</v>
      </c>
      <c r="D90" s="83" t="s">
        <v>756</v>
      </c>
      <c r="E90" s="83" t="s">
        <v>8</v>
      </c>
      <c r="F90" s="83" t="s">
        <v>757</v>
      </c>
      <c r="G90" s="83" t="s">
        <v>129</v>
      </c>
      <c r="H90" s="83" t="s">
        <v>10</v>
      </c>
      <c r="I90" s="82">
        <v>5334</v>
      </c>
    </row>
    <row r="91" spans="1:9" x14ac:dyDescent="0.25">
      <c r="A91" s="82">
        <v>91</v>
      </c>
      <c r="B91" s="82">
        <v>2</v>
      </c>
      <c r="C91" s="83" t="s">
        <v>78</v>
      </c>
      <c r="D91" s="83" t="s">
        <v>756</v>
      </c>
      <c r="E91" s="83" t="s">
        <v>8</v>
      </c>
      <c r="F91" s="83" t="s">
        <v>757</v>
      </c>
      <c r="G91" s="83" t="s">
        <v>130</v>
      </c>
      <c r="H91" s="83" t="s">
        <v>10</v>
      </c>
      <c r="I91" s="82">
        <v>1440</v>
      </c>
    </row>
    <row r="92" spans="1:9" x14ac:dyDescent="0.25">
      <c r="A92" s="82">
        <v>92</v>
      </c>
      <c r="B92" s="82">
        <v>2</v>
      </c>
      <c r="C92" s="83" t="s">
        <v>78</v>
      </c>
      <c r="D92" s="83" t="s">
        <v>756</v>
      </c>
      <c r="E92" s="83" t="s">
        <v>8</v>
      </c>
      <c r="F92" s="83" t="s">
        <v>757</v>
      </c>
      <c r="G92" s="83" t="s">
        <v>131</v>
      </c>
      <c r="H92" s="83" t="s">
        <v>10</v>
      </c>
      <c r="I92" s="82">
        <v>551267</v>
      </c>
    </row>
    <row r="93" spans="1:9" x14ac:dyDescent="0.25">
      <c r="A93" s="82">
        <v>93</v>
      </c>
      <c r="B93" s="82">
        <v>2</v>
      </c>
      <c r="C93" s="83" t="s">
        <v>78</v>
      </c>
      <c r="D93" s="83" t="s">
        <v>756</v>
      </c>
      <c r="E93" s="83" t="s">
        <v>8</v>
      </c>
      <c r="F93" s="83" t="s">
        <v>757</v>
      </c>
      <c r="G93" s="83" t="s">
        <v>132</v>
      </c>
      <c r="H93" s="83" t="s">
        <v>10</v>
      </c>
      <c r="I93" s="82">
        <v>1889.7333329999999</v>
      </c>
    </row>
    <row r="94" spans="1:9" x14ac:dyDescent="0.25">
      <c r="A94" s="82">
        <v>94</v>
      </c>
      <c r="B94" s="82">
        <v>2</v>
      </c>
      <c r="C94" s="83" t="s">
        <v>78</v>
      </c>
      <c r="D94" s="83" t="s">
        <v>756</v>
      </c>
      <c r="E94" s="83" t="s">
        <v>8</v>
      </c>
      <c r="F94" s="83" t="s">
        <v>757</v>
      </c>
      <c r="G94" s="83" t="s">
        <v>133</v>
      </c>
      <c r="H94" s="83" t="s">
        <v>134</v>
      </c>
      <c r="I94" s="82">
        <v>3.36</v>
      </c>
    </row>
    <row r="95" spans="1:9" x14ac:dyDescent="0.25">
      <c r="A95" s="82">
        <v>95</v>
      </c>
      <c r="B95" s="82">
        <v>2</v>
      </c>
      <c r="C95" s="83" t="s">
        <v>78</v>
      </c>
      <c r="D95" s="83" t="s">
        <v>756</v>
      </c>
      <c r="E95" s="83" t="s">
        <v>8</v>
      </c>
      <c r="F95" s="83" t="s">
        <v>757</v>
      </c>
      <c r="G95" s="83" t="s">
        <v>135</v>
      </c>
      <c r="H95" s="83" t="s">
        <v>10</v>
      </c>
      <c r="I95" s="82">
        <v>63000</v>
      </c>
    </row>
    <row r="96" spans="1:9" x14ac:dyDescent="0.25">
      <c r="A96" s="82">
        <v>96</v>
      </c>
      <c r="B96" s="82">
        <v>2</v>
      </c>
      <c r="C96" s="83" t="s">
        <v>78</v>
      </c>
      <c r="D96" s="83" t="s">
        <v>756</v>
      </c>
      <c r="E96" s="83" t="s">
        <v>8</v>
      </c>
      <c r="F96" s="83" t="s">
        <v>757</v>
      </c>
      <c r="G96" s="83" t="s">
        <v>136</v>
      </c>
      <c r="H96" s="83" t="s">
        <v>10</v>
      </c>
      <c r="I96" s="82">
        <v>94133</v>
      </c>
    </row>
    <row r="97" spans="1:9" x14ac:dyDescent="0.25">
      <c r="A97" s="82">
        <v>97</v>
      </c>
      <c r="B97" s="82">
        <v>2</v>
      </c>
      <c r="C97" s="83" t="s">
        <v>78</v>
      </c>
      <c r="D97" s="83" t="s">
        <v>756</v>
      </c>
      <c r="E97" s="83" t="s">
        <v>8</v>
      </c>
      <c r="F97" s="83" t="s">
        <v>757</v>
      </c>
      <c r="G97" s="83" t="s">
        <v>137</v>
      </c>
      <c r="H97" s="83" t="s">
        <v>10</v>
      </c>
      <c r="I97" s="82">
        <v>23667</v>
      </c>
    </row>
    <row r="98" spans="1:9" x14ac:dyDescent="0.25">
      <c r="A98" s="82">
        <v>98</v>
      </c>
      <c r="B98" s="82">
        <v>2</v>
      </c>
      <c r="C98" s="83" t="s">
        <v>78</v>
      </c>
      <c r="D98" s="83" t="s">
        <v>756</v>
      </c>
      <c r="E98" s="83" t="s">
        <v>8</v>
      </c>
      <c r="F98" s="83" t="s">
        <v>757</v>
      </c>
      <c r="G98" s="83" t="s">
        <v>138</v>
      </c>
      <c r="H98" s="83" t="s">
        <v>10</v>
      </c>
      <c r="I98" s="82">
        <v>2250000</v>
      </c>
    </row>
    <row r="99" spans="1:9" x14ac:dyDescent="0.25">
      <c r="A99" s="82">
        <v>99</v>
      </c>
      <c r="B99" s="82">
        <v>2</v>
      </c>
      <c r="C99" s="83" t="s">
        <v>78</v>
      </c>
      <c r="D99" s="83" t="s">
        <v>756</v>
      </c>
      <c r="E99" s="83" t="s">
        <v>8</v>
      </c>
      <c r="F99" s="83" t="s">
        <v>757</v>
      </c>
      <c r="G99" s="83" t="s">
        <v>139</v>
      </c>
      <c r="H99" s="83" t="s">
        <v>10</v>
      </c>
      <c r="I99" s="82">
        <v>81110</v>
      </c>
    </row>
    <row r="100" spans="1:9" x14ac:dyDescent="0.25">
      <c r="A100" s="82">
        <v>100</v>
      </c>
      <c r="B100" s="82">
        <v>2</v>
      </c>
      <c r="C100" s="83" t="s">
        <v>78</v>
      </c>
      <c r="D100" s="83" t="s">
        <v>756</v>
      </c>
      <c r="E100" s="83" t="s">
        <v>8</v>
      </c>
      <c r="F100" s="83" t="s">
        <v>757</v>
      </c>
      <c r="G100" s="83" t="s">
        <v>140</v>
      </c>
      <c r="H100" s="83" t="s">
        <v>10</v>
      </c>
      <c r="I100" s="82">
        <v>186436</v>
      </c>
    </row>
    <row r="101" spans="1:9" x14ac:dyDescent="0.25">
      <c r="A101" s="82">
        <v>101</v>
      </c>
      <c r="B101" s="82">
        <v>2</v>
      </c>
      <c r="C101" s="83" t="s">
        <v>78</v>
      </c>
      <c r="D101" s="83" t="s">
        <v>756</v>
      </c>
      <c r="E101" s="83" t="s">
        <v>8</v>
      </c>
      <c r="F101" s="83" t="s">
        <v>761</v>
      </c>
      <c r="G101" s="83" t="s">
        <v>141</v>
      </c>
      <c r="H101" s="83" t="s">
        <v>25</v>
      </c>
      <c r="I101" s="82">
        <v>15</v>
      </c>
    </row>
    <row r="102" spans="1:9" x14ac:dyDescent="0.25">
      <c r="A102" s="82">
        <v>102</v>
      </c>
      <c r="B102" s="82">
        <v>2</v>
      </c>
      <c r="C102" s="83" t="s">
        <v>78</v>
      </c>
      <c r="D102" s="83" t="s">
        <v>770</v>
      </c>
      <c r="E102" s="83" t="s">
        <v>757</v>
      </c>
      <c r="F102" s="83" t="s">
        <v>757</v>
      </c>
      <c r="G102" s="83" t="s">
        <v>142</v>
      </c>
      <c r="H102" s="83" t="s">
        <v>757</v>
      </c>
      <c r="I102" s="82">
        <v>0.2</v>
      </c>
    </row>
    <row r="103" spans="1:9" x14ac:dyDescent="0.25">
      <c r="A103" s="82">
        <v>103</v>
      </c>
      <c r="B103" s="82">
        <v>2</v>
      </c>
      <c r="C103" s="83" t="s">
        <v>78</v>
      </c>
      <c r="D103" s="83" t="s">
        <v>770</v>
      </c>
      <c r="E103" s="83" t="s">
        <v>757</v>
      </c>
      <c r="F103" s="83" t="s">
        <v>757</v>
      </c>
      <c r="G103" s="83" t="s">
        <v>143</v>
      </c>
      <c r="H103" s="83" t="s">
        <v>757</v>
      </c>
      <c r="I103" s="82">
        <v>0.2</v>
      </c>
    </row>
    <row r="104" spans="1:9" x14ac:dyDescent="0.25">
      <c r="A104" s="82">
        <v>104</v>
      </c>
      <c r="B104" s="82">
        <v>2</v>
      </c>
      <c r="C104" s="83" t="s">
        <v>78</v>
      </c>
      <c r="D104" s="83" t="s">
        <v>763</v>
      </c>
      <c r="E104" s="83" t="s">
        <v>757</v>
      </c>
      <c r="F104" s="83" t="s">
        <v>757</v>
      </c>
      <c r="G104" s="83" t="s">
        <v>144</v>
      </c>
      <c r="H104" s="83" t="s">
        <v>145</v>
      </c>
      <c r="I104" s="82">
        <v>3</v>
      </c>
    </row>
    <row r="105" spans="1:9" x14ac:dyDescent="0.25">
      <c r="A105" s="82">
        <v>105</v>
      </c>
      <c r="B105" s="82">
        <v>2</v>
      </c>
      <c r="C105" s="83" t="s">
        <v>78</v>
      </c>
      <c r="D105" s="83" t="s">
        <v>771</v>
      </c>
      <c r="E105" s="83" t="s">
        <v>757</v>
      </c>
      <c r="F105" s="83" t="s">
        <v>757</v>
      </c>
      <c r="G105" s="83" t="s">
        <v>147</v>
      </c>
      <c r="H105" s="83" t="s">
        <v>148</v>
      </c>
      <c r="I105" s="82">
        <v>15</v>
      </c>
    </row>
    <row r="106" spans="1:9" x14ac:dyDescent="0.25">
      <c r="A106" s="82">
        <v>106</v>
      </c>
      <c r="B106" s="82">
        <v>3</v>
      </c>
      <c r="C106" s="83" t="s">
        <v>149</v>
      </c>
      <c r="D106" s="83" t="s">
        <v>756</v>
      </c>
      <c r="E106" s="83" t="s">
        <v>8</v>
      </c>
      <c r="F106" s="83" t="s">
        <v>761</v>
      </c>
      <c r="G106" s="83" t="s">
        <v>151</v>
      </c>
      <c r="H106" s="83" t="s">
        <v>152</v>
      </c>
      <c r="I106" s="82">
        <v>0.38084089999999998</v>
      </c>
    </row>
    <row r="107" spans="1:9" x14ac:dyDescent="0.25">
      <c r="A107" s="82">
        <v>107</v>
      </c>
      <c r="B107" s="82">
        <v>3</v>
      </c>
      <c r="C107" s="83" t="s">
        <v>149</v>
      </c>
      <c r="D107" s="83" t="s">
        <v>759</v>
      </c>
      <c r="E107" s="83" t="s">
        <v>768</v>
      </c>
      <c r="F107" s="83" t="s">
        <v>761</v>
      </c>
      <c r="G107" s="83" t="s">
        <v>153</v>
      </c>
      <c r="H107" s="83" t="s">
        <v>154</v>
      </c>
      <c r="I107" s="82">
        <v>107.3813</v>
      </c>
    </row>
    <row r="108" spans="1:9" x14ac:dyDescent="0.25">
      <c r="A108" s="82">
        <v>108</v>
      </c>
      <c r="B108" s="82">
        <v>3</v>
      </c>
      <c r="C108" s="83" t="s">
        <v>149</v>
      </c>
      <c r="D108" s="83" t="s">
        <v>759</v>
      </c>
      <c r="E108" s="83" t="s">
        <v>768</v>
      </c>
      <c r="F108" s="83" t="s">
        <v>761</v>
      </c>
      <c r="G108" s="83" t="s">
        <v>155</v>
      </c>
      <c r="H108" s="83" t="s">
        <v>156</v>
      </c>
      <c r="I108" s="82">
        <v>3.9282849999999998</v>
      </c>
    </row>
    <row r="109" spans="1:9" x14ac:dyDescent="0.25">
      <c r="A109" s="82">
        <v>109</v>
      </c>
      <c r="B109" s="82">
        <v>3</v>
      </c>
      <c r="C109" s="83" t="s">
        <v>149</v>
      </c>
      <c r="D109" s="83" t="s">
        <v>771</v>
      </c>
      <c r="E109" s="83" t="s">
        <v>768</v>
      </c>
      <c r="F109" s="83" t="s">
        <v>757</v>
      </c>
      <c r="G109" s="83" t="s">
        <v>157</v>
      </c>
      <c r="H109" s="83" t="s">
        <v>158</v>
      </c>
      <c r="I109" s="82">
        <v>14.112679</v>
      </c>
    </row>
    <row r="110" spans="1:9" x14ac:dyDescent="0.25">
      <c r="A110" s="82">
        <v>110</v>
      </c>
      <c r="B110" s="82">
        <v>3</v>
      </c>
      <c r="C110" s="83" t="s">
        <v>149</v>
      </c>
      <c r="D110" s="83" t="s">
        <v>771</v>
      </c>
      <c r="E110" s="83" t="s">
        <v>768</v>
      </c>
      <c r="F110" s="83" t="s">
        <v>757</v>
      </c>
      <c r="G110" s="83" t="s">
        <v>159</v>
      </c>
      <c r="H110" s="83" t="s">
        <v>158</v>
      </c>
      <c r="I110" s="82">
        <v>15.939513</v>
      </c>
    </row>
    <row r="111" spans="1:9" x14ac:dyDescent="0.25">
      <c r="A111" s="82">
        <v>111</v>
      </c>
      <c r="B111" s="82">
        <v>3</v>
      </c>
      <c r="C111" s="83" t="s">
        <v>149</v>
      </c>
      <c r="D111" s="83" t="s">
        <v>771</v>
      </c>
      <c r="E111" s="83" t="s">
        <v>768</v>
      </c>
      <c r="F111" s="83" t="s">
        <v>757</v>
      </c>
      <c r="G111" s="83" t="s">
        <v>157</v>
      </c>
      <c r="H111" s="83" t="s">
        <v>160</v>
      </c>
      <c r="I111" s="82">
        <v>18.660215999999998</v>
      </c>
    </row>
    <row r="112" spans="1:9" x14ac:dyDescent="0.25">
      <c r="A112" s="82">
        <v>112</v>
      </c>
      <c r="B112" s="82">
        <v>3</v>
      </c>
      <c r="C112" s="83" t="s">
        <v>149</v>
      </c>
      <c r="D112" s="83" t="s">
        <v>771</v>
      </c>
      <c r="E112" s="83" t="s">
        <v>768</v>
      </c>
      <c r="F112" s="83" t="s">
        <v>757</v>
      </c>
      <c r="G112" s="83" t="s">
        <v>159</v>
      </c>
      <c r="H112" s="83" t="s">
        <v>160</v>
      </c>
      <c r="I112" s="82">
        <v>53.647210000000001</v>
      </c>
    </row>
    <row r="113" spans="1:9" x14ac:dyDescent="0.25">
      <c r="A113" s="82">
        <v>113</v>
      </c>
      <c r="B113" s="82">
        <v>3</v>
      </c>
      <c r="C113" s="83" t="s">
        <v>149</v>
      </c>
      <c r="D113" s="83" t="s">
        <v>771</v>
      </c>
      <c r="E113" s="83" t="s">
        <v>768</v>
      </c>
      <c r="F113" s="83" t="s">
        <v>757</v>
      </c>
      <c r="G113" s="83" t="s">
        <v>157</v>
      </c>
      <c r="H113" s="83" t="s">
        <v>161</v>
      </c>
      <c r="I113" s="82">
        <v>31.255123000000001</v>
      </c>
    </row>
    <row r="114" spans="1:9" x14ac:dyDescent="0.25">
      <c r="A114" s="82">
        <v>114</v>
      </c>
      <c r="B114" s="82">
        <v>3</v>
      </c>
      <c r="C114" s="83" t="s">
        <v>149</v>
      </c>
      <c r="D114" s="83" t="s">
        <v>771</v>
      </c>
      <c r="E114" s="83" t="s">
        <v>768</v>
      </c>
      <c r="F114" s="83" t="s">
        <v>757</v>
      </c>
      <c r="G114" s="83" t="s">
        <v>159</v>
      </c>
      <c r="H114" s="83" t="s">
        <v>161</v>
      </c>
      <c r="I114" s="82">
        <v>6.832357</v>
      </c>
    </row>
    <row r="115" spans="1:9" x14ac:dyDescent="0.25">
      <c r="A115" s="82">
        <v>115</v>
      </c>
      <c r="B115" s="82">
        <v>3</v>
      </c>
      <c r="C115" s="83" t="s">
        <v>149</v>
      </c>
      <c r="D115" s="83" t="s">
        <v>771</v>
      </c>
      <c r="E115" s="83" t="s">
        <v>768</v>
      </c>
      <c r="F115" s="83" t="s">
        <v>757</v>
      </c>
      <c r="G115" s="83" t="s">
        <v>157</v>
      </c>
      <c r="H115" s="83" t="s">
        <v>158</v>
      </c>
      <c r="I115" s="82">
        <v>34.119771</v>
      </c>
    </row>
    <row r="116" spans="1:9" x14ac:dyDescent="0.25">
      <c r="A116" s="82">
        <v>116</v>
      </c>
      <c r="B116" s="82">
        <v>3</v>
      </c>
      <c r="C116" s="83" t="s">
        <v>149</v>
      </c>
      <c r="D116" s="83" t="s">
        <v>771</v>
      </c>
      <c r="E116" s="83" t="s">
        <v>768</v>
      </c>
      <c r="F116" s="83" t="s">
        <v>757</v>
      </c>
      <c r="G116" s="83" t="s">
        <v>159</v>
      </c>
      <c r="H116" s="83" t="s">
        <v>158</v>
      </c>
      <c r="I116" s="82">
        <v>6.1875540000000004</v>
      </c>
    </row>
    <row r="117" spans="1:9" x14ac:dyDescent="0.25">
      <c r="A117" s="82">
        <v>117</v>
      </c>
      <c r="B117" s="82">
        <v>3</v>
      </c>
      <c r="C117" s="83" t="s">
        <v>149</v>
      </c>
      <c r="D117" s="83" t="s">
        <v>771</v>
      </c>
      <c r="E117" s="83" t="s">
        <v>768</v>
      </c>
      <c r="F117" s="83" t="s">
        <v>757</v>
      </c>
      <c r="G117" s="83" t="s">
        <v>157</v>
      </c>
      <c r="H117" s="83" t="s">
        <v>160</v>
      </c>
      <c r="I117" s="82">
        <v>35.944997999999998</v>
      </c>
    </row>
    <row r="118" spans="1:9" x14ac:dyDescent="0.25">
      <c r="A118" s="82">
        <v>118</v>
      </c>
      <c r="B118" s="82">
        <v>3</v>
      </c>
      <c r="C118" s="83" t="s">
        <v>149</v>
      </c>
      <c r="D118" s="83" t="s">
        <v>771</v>
      </c>
      <c r="E118" s="83" t="s">
        <v>768</v>
      </c>
      <c r="F118" s="83" t="s">
        <v>757</v>
      </c>
      <c r="G118" s="83" t="s">
        <v>159</v>
      </c>
      <c r="H118" s="83" t="s">
        <v>160</v>
      </c>
      <c r="I118" s="82">
        <v>29.601414999999999</v>
      </c>
    </row>
    <row r="119" spans="1:9" x14ac:dyDescent="0.25">
      <c r="A119" s="82">
        <v>119</v>
      </c>
      <c r="B119" s="82">
        <v>3</v>
      </c>
      <c r="C119" s="83" t="s">
        <v>149</v>
      </c>
      <c r="D119" s="83" t="s">
        <v>771</v>
      </c>
      <c r="E119" s="83" t="s">
        <v>768</v>
      </c>
      <c r="F119" s="83" t="s">
        <v>757</v>
      </c>
      <c r="G119" s="83" t="s">
        <v>157</v>
      </c>
      <c r="H119" s="83" t="s">
        <v>161</v>
      </c>
      <c r="I119" s="82">
        <v>32.975459000000001</v>
      </c>
    </row>
    <row r="120" spans="1:9" x14ac:dyDescent="0.25">
      <c r="A120" s="82">
        <v>120</v>
      </c>
      <c r="B120" s="82">
        <v>3</v>
      </c>
      <c r="C120" s="83" t="s">
        <v>149</v>
      </c>
      <c r="D120" s="83" t="s">
        <v>771</v>
      </c>
      <c r="E120" s="83" t="s">
        <v>768</v>
      </c>
      <c r="F120" s="83" t="s">
        <v>757</v>
      </c>
      <c r="G120" s="83" t="s">
        <v>159</v>
      </c>
      <c r="H120" s="83" t="s">
        <v>161</v>
      </c>
      <c r="I120" s="82">
        <v>6.2721590000000003</v>
      </c>
    </row>
    <row r="121" spans="1:9" x14ac:dyDescent="0.25">
      <c r="A121" s="82">
        <v>121</v>
      </c>
      <c r="B121" s="82">
        <v>3</v>
      </c>
      <c r="C121" s="83" t="s">
        <v>149</v>
      </c>
      <c r="D121" s="83" t="s">
        <v>771</v>
      </c>
      <c r="E121" s="83" t="s">
        <v>768</v>
      </c>
      <c r="F121" s="83" t="s">
        <v>757</v>
      </c>
      <c r="G121" s="83" t="s">
        <v>157</v>
      </c>
      <c r="H121" s="83" t="s">
        <v>158</v>
      </c>
      <c r="I121" s="82">
        <v>56.986199999999997</v>
      </c>
    </row>
    <row r="122" spans="1:9" x14ac:dyDescent="0.25">
      <c r="A122" s="82">
        <v>122</v>
      </c>
      <c r="B122" s="82">
        <v>3</v>
      </c>
      <c r="C122" s="83" t="s">
        <v>149</v>
      </c>
      <c r="D122" s="83" t="s">
        <v>771</v>
      </c>
      <c r="E122" s="83" t="s">
        <v>768</v>
      </c>
      <c r="F122" s="83" t="s">
        <v>757</v>
      </c>
      <c r="G122" s="83" t="s">
        <v>159</v>
      </c>
      <c r="H122" s="83" t="s">
        <v>158</v>
      </c>
      <c r="I122" s="82">
        <v>2.7079810000000002</v>
      </c>
    </row>
    <row r="123" spans="1:9" x14ac:dyDescent="0.25">
      <c r="A123" s="82">
        <v>123</v>
      </c>
      <c r="B123" s="82">
        <v>3</v>
      </c>
      <c r="C123" s="83" t="s">
        <v>149</v>
      </c>
      <c r="D123" s="83" t="s">
        <v>771</v>
      </c>
      <c r="E123" s="83" t="s">
        <v>768</v>
      </c>
      <c r="F123" s="83" t="s">
        <v>757</v>
      </c>
      <c r="G123" s="83" t="s">
        <v>157</v>
      </c>
      <c r="H123" s="83" t="s">
        <v>160</v>
      </c>
      <c r="I123" s="82">
        <v>44.152203</v>
      </c>
    </row>
    <row r="124" spans="1:9" x14ac:dyDescent="0.25">
      <c r="A124" s="82">
        <v>124</v>
      </c>
      <c r="B124" s="82">
        <v>3</v>
      </c>
      <c r="C124" s="83" t="s">
        <v>149</v>
      </c>
      <c r="D124" s="83" t="s">
        <v>771</v>
      </c>
      <c r="E124" s="83" t="s">
        <v>768</v>
      </c>
      <c r="F124" s="83" t="s">
        <v>757</v>
      </c>
      <c r="G124" s="83" t="s">
        <v>159</v>
      </c>
      <c r="H124" s="83" t="s">
        <v>160</v>
      </c>
      <c r="I124" s="82">
        <v>28.228299</v>
      </c>
    </row>
    <row r="125" spans="1:9" x14ac:dyDescent="0.25">
      <c r="A125" s="82">
        <v>125</v>
      </c>
      <c r="B125" s="82">
        <v>3</v>
      </c>
      <c r="C125" s="83" t="s">
        <v>149</v>
      </c>
      <c r="D125" s="83" t="s">
        <v>771</v>
      </c>
      <c r="E125" s="83" t="s">
        <v>768</v>
      </c>
      <c r="F125" s="83" t="s">
        <v>757</v>
      </c>
      <c r="G125" s="83" t="s">
        <v>157</v>
      </c>
      <c r="H125" s="83" t="s">
        <v>161</v>
      </c>
      <c r="I125" s="82">
        <v>32.436258000000002</v>
      </c>
    </row>
    <row r="126" spans="1:9" x14ac:dyDescent="0.25">
      <c r="A126" s="82">
        <v>126</v>
      </c>
      <c r="B126" s="82">
        <v>3</v>
      </c>
      <c r="C126" s="83" t="s">
        <v>149</v>
      </c>
      <c r="D126" s="83" t="s">
        <v>771</v>
      </c>
      <c r="E126" s="83" t="s">
        <v>768</v>
      </c>
      <c r="F126" s="83" t="s">
        <v>757</v>
      </c>
      <c r="G126" s="83" t="s">
        <v>159</v>
      </c>
      <c r="H126" s="83" t="s">
        <v>161</v>
      </c>
      <c r="I126" s="82">
        <v>10.386504</v>
      </c>
    </row>
    <row r="127" spans="1:9" x14ac:dyDescent="0.25">
      <c r="A127" s="82">
        <v>127</v>
      </c>
      <c r="B127" s="82">
        <v>3</v>
      </c>
      <c r="C127" s="83" t="s">
        <v>149</v>
      </c>
      <c r="D127" s="83" t="s">
        <v>763</v>
      </c>
      <c r="E127" s="83" t="s">
        <v>757</v>
      </c>
      <c r="F127" s="83" t="s">
        <v>757</v>
      </c>
      <c r="G127" s="83" t="s">
        <v>162</v>
      </c>
      <c r="H127" s="83" t="s">
        <v>163</v>
      </c>
      <c r="I127" s="82">
        <v>-1.1952499999999999</v>
      </c>
    </row>
    <row r="128" spans="1:9" x14ac:dyDescent="0.25">
      <c r="A128" s="82">
        <v>128</v>
      </c>
      <c r="B128" s="82">
        <v>3</v>
      </c>
      <c r="C128" s="83" t="s">
        <v>149</v>
      </c>
      <c r="D128" s="83" t="s">
        <v>759</v>
      </c>
      <c r="E128" s="83" t="s">
        <v>765</v>
      </c>
      <c r="F128" s="83" t="s">
        <v>769</v>
      </c>
      <c r="G128" s="83" t="s">
        <v>164</v>
      </c>
      <c r="H128" s="83" t="s">
        <v>165</v>
      </c>
      <c r="I128" s="82">
        <v>23.896080000000001</v>
      </c>
    </row>
    <row r="129" spans="1:9" x14ac:dyDescent="0.25">
      <c r="A129" s="82">
        <v>129</v>
      </c>
      <c r="B129" s="82">
        <v>3</v>
      </c>
      <c r="C129" s="83" t="s">
        <v>149</v>
      </c>
      <c r="D129" s="83" t="s">
        <v>759</v>
      </c>
      <c r="E129" s="83" t="s">
        <v>765</v>
      </c>
      <c r="F129" s="83" t="s">
        <v>50</v>
      </c>
      <c r="G129" s="83" t="s">
        <v>166</v>
      </c>
      <c r="H129" s="83" t="s">
        <v>167</v>
      </c>
      <c r="I129" s="82">
        <v>165.9375</v>
      </c>
    </row>
    <row r="130" spans="1:9" x14ac:dyDescent="0.25">
      <c r="A130" s="82">
        <v>130</v>
      </c>
      <c r="B130" s="82">
        <v>3</v>
      </c>
      <c r="C130" s="83" t="s">
        <v>149</v>
      </c>
      <c r="D130" s="83" t="s">
        <v>759</v>
      </c>
      <c r="E130" s="83" t="s">
        <v>765</v>
      </c>
      <c r="F130" s="83" t="s">
        <v>53</v>
      </c>
      <c r="G130" s="83" t="s">
        <v>168</v>
      </c>
      <c r="H130" s="83" t="s">
        <v>167</v>
      </c>
      <c r="I130" s="82">
        <v>44.173070000000003</v>
      </c>
    </row>
    <row r="131" spans="1:9" x14ac:dyDescent="0.25">
      <c r="A131" s="82">
        <v>131</v>
      </c>
      <c r="B131" s="82">
        <v>3</v>
      </c>
      <c r="C131" s="83" t="s">
        <v>149</v>
      </c>
      <c r="D131" s="83" t="s">
        <v>759</v>
      </c>
      <c r="E131" s="83" t="s">
        <v>768</v>
      </c>
      <c r="F131" s="83" t="s">
        <v>769</v>
      </c>
      <c r="G131" s="83" t="s">
        <v>169</v>
      </c>
      <c r="H131" s="83" t="s">
        <v>170</v>
      </c>
      <c r="I131" s="82">
        <v>165</v>
      </c>
    </row>
    <row r="132" spans="1:9" x14ac:dyDescent="0.25">
      <c r="A132" s="82">
        <v>132</v>
      </c>
      <c r="B132" s="82">
        <v>3</v>
      </c>
      <c r="C132" s="83" t="s">
        <v>149</v>
      </c>
      <c r="D132" s="83" t="s">
        <v>759</v>
      </c>
      <c r="E132" s="83" t="s">
        <v>768</v>
      </c>
      <c r="F132" s="83" t="s">
        <v>761</v>
      </c>
      <c r="G132" s="83" t="s">
        <v>171</v>
      </c>
      <c r="H132" s="83" t="s">
        <v>170</v>
      </c>
      <c r="I132" s="82">
        <v>90</v>
      </c>
    </row>
    <row r="133" spans="1:9" x14ac:dyDescent="0.25">
      <c r="A133" s="82">
        <v>133</v>
      </c>
      <c r="B133" s="82">
        <v>3</v>
      </c>
      <c r="C133" s="83" t="s">
        <v>149</v>
      </c>
      <c r="D133" s="83" t="s">
        <v>759</v>
      </c>
      <c r="E133" s="83" t="s">
        <v>757</v>
      </c>
      <c r="F133" s="83" t="s">
        <v>757</v>
      </c>
      <c r="G133" s="83" t="s">
        <v>172</v>
      </c>
      <c r="H133" s="83" t="s">
        <v>170</v>
      </c>
      <c r="I133" s="82">
        <v>21.5625</v>
      </c>
    </row>
    <row r="134" spans="1:9" x14ac:dyDescent="0.25">
      <c r="A134" s="82">
        <v>134</v>
      </c>
      <c r="B134" s="82">
        <v>3</v>
      </c>
      <c r="C134" s="83" t="s">
        <v>149</v>
      </c>
      <c r="D134" s="83" t="s">
        <v>759</v>
      </c>
      <c r="E134" s="83" t="s">
        <v>765</v>
      </c>
      <c r="F134" s="83" t="s">
        <v>761</v>
      </c>
      <c r="G134" s="83" t="s">
        <v>173</v>
      </c>
      <c r="H134" s="83" t="s">
        <v>170</v>
      </c>
      <c r="I134" s="82">
        <v>15</v>
      </c>
    </row>
    <row r="135" spans="1:9" x14ac:dyDescent="0.25">
      <c r="A135" s="82">
        <v>135</v>
      </c>
      <c r="B135" s="82">
        <v>3</v>
      </c>
      <c r="C135" s="83" t="s">
        <v>149</v>
      </c>
      <c r="D135" s="83" t="s">
        <v>759</v>
      </c>
      <c r="E135" s="83" t="s">
        <v>31</v>
      </c>
      <c r="F135" s="83" t="s">
        <v>761</v>
      </c>
      <c r="G135" s="83" t="s">
        <v>174</v>
      </c>
      <c r="H135" s="83" t="s">
        <v>170</v>
      </c>
      <c r="I135" s="82">
        <v>20.596630000000001</v>
      </c>
    </row>
    <row r="136" spans="1:9" x14ac:dyDescent="0.25">
      <c r="A136" s="82">
        <v>136</v>
      </c>
      <c r="B136" s="82">
        <v>3</v>
      </c>
      <c r="C136" s="83" t="s">
        <v>149</v>
      </c>
      <c r="D136" s="83" t="s">
        <v>759</v>
      </c>
      <c r="E136" s="83" t="s">
        <v>20</v>
      </c>
      <c r="F136" s="83" t="s">
        <v>761</v>
      </c>
      <c r="G136" s="83" t="s">
        <v>175</v>
      </c>
      <c r="H136" s="83" t="s">
        <v>170</v>
      </c>
      <c r="I136" s="82">
        <v>4</v>
      </c>
    </row>
    <row r="137" spans="1:9" x14ac:dyDescent="0.25">
      <c r="A137" s="82">
        <v>137</v>
      </c>
      <c r="B137" s="82">
        <v>4</v>
      </c>
      <c r="C137" s="83" t="s">
        <v>176</v>
      </c>
      <c r="D137" s="83" t="s">
        <v>759</v>
      </c>
      <c r="E137" s="83" t="s">
        <v>765</v>
      </c>
      <c r="F137" s="83" t="s">
        <v>769</v>
      </c>
      <c r="G137" s="83" t="s">
        <v>772</v>
      </c>
      <c r="H137" s="83" t="s">
        <v>178</v>
      </c>
      <c r="I137" s="82">
        <v>49</v>
      </c>
    </row>
    <row r="138" spans="1:9" x14ac:dyDescent="0.25">
      <c r="A138" s="82">
        <v>138</v>
      </c>
      <c r="B138" s="82">
        <v>4</v>
      </c>
      <c r="C138" s="83" t="s">
        <v>176</v>
      </c>
      <c r="D138" s="83" t="s">
        <v>759</v>
      </c>
      <c r="E138" s="83" t="s">
        <v>765</v>
      </c>
      <c r="F138" s="83" t="s">
        <v>769</v>
      </c>
      <c r="G138" s="83" t="s">
        <v>772</v>
      </c>
      <c r="H138" s="83" t="s">
        <v>178</v>
      </c>
      <c r="I138" s="82">
        <v>40</v>
      </c>
    </row>
    <row r="139" spans="1:9" x14ac:dyDescent="0.25">
      <c r="A139" s="82">
        <v>139</v>
      </c>
      <c r="B139" s="82">
        <v>4</v>
      </c>
      <c r="C139" s="83" t="s">
        <v>176</v>
      </c>
      <c r="D139" s="83" t="s">
        <v>759</v>
      </c>
      <c r="E139" s="83" t="s">
        <v>765</v>
      </c>
      <c r="F139" s="83" t="s">
        <v>769</v>
      </c>
      <c r="G139" s="83" t="s">
        <v>772</v>
      </c>
      <c r="H139" s="83" t="s">
        <v>178</v>
      </c>
      <c r="I139" s="82">
        <v>54</v>
      </c>
    </row>
    <row r="140" spans="1:9" x14ac:dyDescent="0.25">
      <c r="A140" s="82">
        <v>140</v>
      </c>
      <c r="B140" s="82">
        <v>4</v>
      </c>
      <c r="C140" s="83" t="s">
        <v>176</v>
      </c>
      <c r="D140" s="83" t="s">
        <v>759</v>
      </c>
      <c r="E140" s="83" t="s">
        <v>765</v>
      </c>
      <c r="F140" s="83" t="s">
        <v>53</v>
      </c>
      <c r="G140" s="83" t="s">
        <v>181</v>
      </c>
      <c r="H140" s="83" t="s">
        <v>178</v>
      </c>
      <c r="I140" s="82">
        <v>51</v>
      </c>
    </row>
    <row r="141" spans="1:9" x14ac:dyDescent="0.25">
      <c r="A141" s="82">
        <v>141</v>
      </c>
      <c r="B141" s="82">
        <v>4</v>
      </c>
      <c r="C141" s="83" t="s">
        <v>176</v>
      </c>
      <c r="D141" s="83" t="s">
        <v>759</v>
      </c>
      <c r="E141" s="83" t="s">
        <v>765</v>
      </c>
      <c r="F141" s="83" t="s">
        <v>53</v>
      </c>
      <c r="G141" s="83" t="s">
        <v>181</v>
      </c>
      <c r="H141" s="83" t="s">
        <v>178</v>
      </c>
      <c r="I141" s="82">
        <v>59</v>
      </c>
    </row>
    <row r="142" spans="1:9" x14ac:dyDescent="0.25">
      <c r="A142" s="82">
        <v>142</v>
      </c>
      <c r="B142" s="82">
        <v>4</v>
      </c>
      <c r="C142" s="83" t="s">
        <v>176</v>
      </c>
      <c r="D142" s="83" t="s">
        <v>759</v>
      </c>
      <c r="E142" s="83" t="s">
        <v>765</v>
      </c>
      <c r="F142" s="83" t="s">
        <v>53</v>
      </c>
      <c r="G142" s="83" t="s">
        <v>181</v>
      </c>
      <c r="H142" s="83" t="s">
        <v>178</v>
      </c>
      <c r="I142" s="82">
        <v>46</v>
      </c>
    </row>
    <row r="143" spans="1:9" x14ac:dyDescent="0.25">
      <c r="A143" s="82">
        <v>143</v>
      </c>
      <c r="B143" s="82">
        <v>4</v>
      </c>
      <c r="C143" s="83" t="s">
        <v>176</v>
      </c>
      <c r="D143" s="83" t="s">
        <v>759</v>
      </c>
      <c r="E143" s="83" t="s">
        <v>766</v>
      </c>
      <c r="F143" s="83" t="s">
        <v>773</v>
      </c>
      <c r="G143" s="83" t="s">
        <v>182</v>
      </c>
      <c r="H143" s="83" t="s">
        <v>183</v>
      </c>
      <c r="I143" s="82">
        <v>14</v>
      </c>
    </row>
    <row r="144" spans="1:9" x14ac:dyDescent="0.25">
      <c r="A144" s="82">
        <v>144</v>
      </c>
      <c r="B144" s="82">
        <v>4</v>
      </c>
      <c r="C144" s="83" t="s">
        <v>176</v>
      </c>
      <c r="D144" s="83" t="s">
        <v>756</v>
      </c>
      <c r="E144" s="83" t="s">
        <v>8</v>
      </c>
      <c r="F144" s="83" t="s">
        <v>761</v>
      </c>
      <c r="G144" s="83" t="s">
        <v>184</v>
      </c>
      <c r="H144" s="83" t="s">
        <v>185</v>
      </c>
      <c r="I144" s="82">
        <v>1.0900000000000001</v>
      </c>
    </row>
    <row r="145" spans="1:9" x14ac:dyDescent="0.25">
      <c r="A145" s="82">
        <v>145</v>
      </c>
      <c r="B145" s="82">
        <v>4</v>
      </c>
      <c r="C145" s="83" t="s">
        <v>176</v>
      </c>
      <c r="D145" s="83" t="s">
        <v>756</v>
      </c>
      <c r="E145" s="83" t="s">
        <v>8</v>
      </c>
      <c r="F145" s="83" t="s">
        <v>761</v>
      </c>
      <c r="G145" s="83" t="s">
        <v>186</v>
      </c>
      <c r="H145" s="83" t="s">
        <v>185</v>
      </c>
      <c r="I145" s="82">
        <v>1.3</v>
      </c>
    </row>
    <row r="146" spans="1:9" x14ac:dyDescent="0.25">
      <c r="A146" s="82">
        <v>146</v>
      </c>
      <c r="B146" s="82">
        <v>4</v>
      </c>
      <c r="C146" s="83" t="s">
        <v>176</v>
      </c>
      <c r="D146" s="83" t="s">
        <v>756</v>
      </c>
      <c r="E146" s="83" t="s">
        <v>8</v>
      </c>
      <c r="F146" s="83" t="s">
        <v>761</v>
      </c>
      <c r="G146" s="83" t="s">
        <v>774</v>
      </c>
      <c r="H146" s="83" t="s">
        <v>185</v>
      </c>
      <c r="I146" s="82">
        <v>3.32</v>
      </c>
    </row>
    <row r="147" spans="1:9" x14ac:dyDescent="0.25">
      <c r="A147" s="82">
        <v>147</v>
      </c>
      <c r="B147" s="82">
        <v>4</v>
      </c>
      <c r="C147" s="83" t="s">
        <v>176</v>
      </c>
      <c r="D147" s="83" t="s">
        <v>756</v>
      </c>
      <c r="E147" s="83" t="s">
        <v>8</v>
      </c>
      <c r="F147" s="83" t="s">
        <v>757</v>
      </c>
      <c r="G147" s="83" t="s">
        <v>187</v>
      </c>
      <c r="H147" s="83" t="s">
        <v>185</v>
      </c>
      <c r="I147" s="82">
        <v>0.3</v>
      </c>
    </row>
    <row r="148" spans="1:9" x14ac:dyDescent="0.25">
      <c r="A148" s="82">
        <v>148</v>
      </c>
      <c r="B148" s="82">
        <v>4</v>
      </c>
      <c r="C148" s="83" t="s">
        <v>176</v>
      </c>
      <c r="D148" s="83" t="s">
        <v>756</v>
      </c>
      <c r="E148" s="83" t="s">
        <v>8</v>
      </c>
      <c r="F148" s="83" t="s">
        <v>757</v>
      </c>
      <c r="G148" s="83" t="s">
        <v>188</v>
      </c>
      <c r="H148" s="83" t="s">
        <v>185</v>
      </c>
      <c r="I148" s="82">
        <v>0.35</v>
      </c>
    </row>
    <row r="149" spans="1:9" x14ac:dyDescent="0.25">
      <c r="A149" s="82">
        <v>149</v>
      </c>
      <c r="B149" s="82">
        <v>4</v>
      </c>
      <c r="C149" s="83" t="s">
        <v>176</v>
      </c>
      <c r="D149" s="83" t="s">
        <v>756</v>
      </c>
      <c r="E149" s="83" t="s">
        <v>8</v>
      </c>
      <c r="F149" s="83" t="s">
        <v>757</v>
      </c>
      <c r="G149" s="83" t="s">
        <v>189</v>
      </c>
      <c r="H149" s="83" t="s">
        <v>185</v>
      </c>
      <c r="I149" s="82">
        <v>0.3</v>
      </c>
    </row>
    <row r="150" spans="1:9" x14ac:dyDescent="0.25">
      <c r="A150" s="82">
        <v>150</v>
      </c>
      <c r="B150" s="82">
        <v>4</v>
      </c>
      <c r="C150" s="83" t="s">
        <v>176</v>
      </c>
      <c r="D150" s="83" t="s">
        <v>759</v>
      </c>
      <c r="E150" s="83" t="s">
        <v>31</v>
      </c>
      <c r="F150" s="83" t="s">
        <v>762</v>
      </c>
      <c r="G150" s="83" t="s">
        <v>190</v>
      </c>
      <c r="H150" s="83" t="s">
        <v>191</v>
      </c>
      <c r="I150" s="82">
        <v>10</v>
      </c>
    </row>
    <row r="151" spans="1:9" x14ac:dyDescent="0.25">
      <c r="A151" s="82">
        <v>151</v>
      </c>
      <c r="B151" s="82">
        <v>4</v>
      </c>
      <c r="C151" s="83" t="s">
        <v>176</v>
      </c>
      <c r="D151" s="83" t="s">
        <v>763</v>
      </c>
      <c r="E151" s="83" t="s">
        <v>757</v>
      </c>
      <c r="F151" s="83" t="s">
        <v>757</v>
      </c>
      <c r="G151" s="83" t="s">
        <v>192</v>
      </c>
      <c r="H151" s="83" t="s">
        <v>193</v>
      </c>
      <c r="I151" s="82">
        <v>2.5999999999999999E-2</v>
      </c>
    </row>
    <row r="152" spans="1:9" x14ac:dyDescent="0.25">
      <c r="A152" s="82">
        <v>152</v>
      </c>
      <c r="B152" s="82">
        <v>4</v>
      </c>
      <c r="C152" s="83" t="s">
        <v>176</v>
      </c>
      <c r="D152" s="83" t="s">
        <v>763</v>
      </c>
      <c r="E152" s="83" t="s">
        <v>757</v>
      </c>
      <c r="F152" s="83" t="s">
        <v>757</v>
      </c>
      <c r="G152" s="83" t="s">
        <v>194</v>
      </c>
      <c r="H152" s="83" t="s">
        <v>195</v>
      </c>
      <c r="I152" s="82">
        <v>0.25</v>
      </c>
    </row>
    <row r="153" spans="1:9" x14ac:dyDescent="0.25">
      <c r="A153" s="82">
        <v>153</v>
      </c>
      <c r="B153" s="82">
        <v>4</v>
      </c>
      <c r="C153" s="83" t="s">
        <v>176</v>
      </c>
      <c r="D153" s="83" t="s">
        <v>763</v>
      </c>
      <c r="E153" s="83" t="s">
        <v>757</v>
      </c>
      <c r="F153" s="83" t="s">
        <v>757</v>
      </c>
      <c r="G153" s="83" t="s">
        <v>196</v>
      </c>
      <c r="H153" s="83" t="s">
        <v>195</v>
      </c>
      <c r="I153" s="82">
        <v>0.22500000000000001</v>
      </c>
    </row>
    <row r="154" spans="1:9" x14ac:dyDescent="0.25">
      <c r="A154" s="82">
        <v>154</v>
      </c>
      <c r="B154" s="82">
        <v>4</v>
      </c>
      <c r="C154" s="83" t="s">
        <v>176</v>
      </c>
      <c r="D154" s="83" t="s">
        <v>763</v>
      </c>
      <c r="E154" s="83" t="s">
        <v>757</v>
      </c>
      <c r="F154" s="83" t="s">
        <v>757</v>
      </c>
      <c r="G154" s="83" t="s">
        <v>197</v>
      </c>
      <c r="H154" s="83" t="s">
        <v>193</v>
      </c>
      <c r="I154" s="82">
        <v>1.4E-2</v>
      </c>
    </row>
    <row r="155" spans="1:9" x14ac:dyDescent="0.25">
      <c r="A155" s="82">
        <v>155</v>
      </c>
      <c r="B155" s="82">
        <v>4</v>
      </c>
      <c r="C155" s="83" t="s">
        <v>176</v>
      </c>
      <c r="D155" s="83" t="s">
        <v>763</v>
      </c>
      <c r="E155" s="83" t="s">
        <v>757</v>
      </c>
      <c r="F155" s="83" t="s">
        <v>757</v>
      </c>
      <c r="G155" s="83" t="s">
        <v>198</v>
      </c>
      <c r="H155" s="83" t="s">
        <v>195</v>
      </c>
      <c r="I155" s="82">
        <v>0.04</v>
      </c>
    </row>
    <row r="156" spans="1:9" x14ac:dyDescent="0.25">
      <c r="A156" s="82">
        <v>156</v>
      </c>
      <c r="B156" s="82">
        <v>4</v>
      </c>
      <c r="C156" s="83" t="s">
        <v>176</v>
      </c>
      <c r="D156" s="83" t="s">
        <v>763</v>
      </c>
      <c r="E156" s="83" t="s">
        <v>757</v>
      </c>
      <c r="F156" s="83" t="s">
        <v>757</v>
      </c>
      <c r="G156" s="83" t="s">
        <v>199</v>
      </c>
      <c r="H156" s="83" t="s">
        <v>193</v>
      </c>
      <c r="I156" s="82">
        <v>0.01</v>
      </c>
    </row>
    <row r="157" spans="1:9" x14ac:dyDescent="0.25">
      <c r="A157" s="82">
        <v>157</v>
      </c>
      <c r="B157" s="82">
        <v>4</v>
      </c>
      <c r="C157" s="83" t="s">
        <v>176</v>
      </c>
      <c r="D157" s="83" t="s">
        <v>763</v>
      </c>
      <c r="E157" s="83" t="s">
        <v>757</v>
      </c>
      <c r="F157" s="83" t="s">
        <v>757</v>
      </c>
      <c r="G157" s="83" t="s">
        <v>200</v>
      </c>
      <c r="H157" s="83" t="s">
        <v>775</v>
      </c>
      <c r="I157" s="82">
        <v>4.8</v>
      </c>
    </row>
    <row r="158" spans="1:9" x14ac:dyDescent="0.25">
      <c r="A158" s="82">
        <v>158</v>
      </c>
      <c r="B158" s="82">
        <v>4</v>
      </c>
      <c r="C158" s="83" t="s">
        <v>176</v>
      </c>
      <c r="D158" s="83" t="s">
        <v>763</v>
      </c>
      <c r="E158" s="83" t="s">
        <v>757</v>
      </c>
      <c r="F158" s="83" t="s">
        <v>757</v>
      </c>
      <c r="G158" s="83" t="s">
        <v>200</v>
      </c>
      <c r="H158" s="83" t="s">
        <v>775</v>
      </c>
      <c r="I158" s="82">
        <v>25.7</v>
      </c>
    </row>
    <row r="159" spans="1:9" x14ac:dyDescent="0.25">
      <c r="A159" s="82">
        <v>159</v>
      </c>
      <c r="B159" s="82">
        <v>4</v>
      </c>
      <c r="C159" s="83" t="s">
        <v>176</v>
      </c>
      <c r="D159" s="83" t="s">
        <v>763</v>
      </c>
      <c r="E159" s="83" t="s">
        <v>757</v>
      </c>
      <c r="F159" s="83" t="s">
        <v>757</v>
      </c>
      <c r="G159" s="83" t="s">
        <v>200</v>
      </c>
      <c r="H159" s="83" t="s">
        <v>775</v>
      </c>
      <c r="I159" s="82">
        <v>1.9</v>
      </c>
    </row>
    <row r="160" spans="1:9" x14ac:dyDescent="0.25">
      <c r="A160" s="82">
        <v>160</v>
      </c>
      <c r="B160" s="82">
        <v>4</v>
      </c>
      <c r="C160" s="83" t="s">
        <v>176</v>
      </c>
      <c r="D160" s="83" t="s">
        <v>763</v>
      </c>
      <c r="E160" s="83" t="s">
        <v>757</v>
      </c>
      <c r="F160" s="83" t="s">
        <v>757</v>
      </c>
      <c r="G160" s="83" t="s">
        <v>202</v>
      </c>
      <c r="H160" s="83" t="s">
        <v>183</v>
      </c>
      <c r="I160" s="82">
        <v>5.5</v>
      </c>
    </row>
    <row r="161" spans="1:9" x14ac:dyDescent="0.25">
      <c r="A161" s="82">
        <v>161</v>
      </c>
      <c r="B161" s="82">
        <v>4</v>
      </c>
      <c r="C161" s="83" t="s">
        <v>176</v>
      </c>
      <c r="D161" s="83" t="s">
        <v>763</v>
      </c>
      <c r="E161" s="83" t="s">
        <v>757</v>
      </c>
      <c r="F161" s="83" t="s">
        <v>757</v>
      </c>
      <c r="G161" s="83" t="s">
        <v>202</v>
      </c>
      <c r="H161" s="83" t="s">
        <v>183</v>
      </c>
      <c r="I161" s="82">
        <v>8</v>
      </c>
    </row>
    <row r="162" spans="1:9" x14ac:dyDescent="0.25">
      <c r="A162" s="82">
        <v>162</v>
      </c>
      <c r="B162" s="82">
        <v>4</v>
      </c>
      <c r="C162" s="83" t="s">
        <v>176</v>
      </c>
      <c r="D162" s="83" t="s">
        <v>771</v>
      </c>
      <c r="E162" s="83" t="s">
        <v>757</v>
      </c>
      <c r="F162" s="83" t="s">
        <v>757</v>
      </c>
      <c r="G162" s="83" t="s">
        <v>203</v>
      </c>
      <c r="H162" s="83" t="s">
        <v>191</v>
      </c>
      <c r="I162" s="82">
        <v>1</v>
      </c>
    </row>
    <row r="163" spans="1:9" x14ac:dyDescent="0.25">
      <c r="A163" s="82">
        <v>163</v>
      </c>
      <c r="B163" s="82">
        <v>4</v>
      </c>
      <c r="C163" s="83" t="s">
        <v>176</v>
      </c>
      <c r="D163" s="83" t="s">
        <v>759</v>
      </c>
      <c r="E163" s="83" t="s">
        <v>31</v>
      </c>
      <c r="F163" s="83" t="s">
        <v>762</v>
      </c>
      <c r="G163" s="83" t="s">
        <v>204</v>
      </c>
      <c r="H163" s="83" t="s">
        <v>205</v>
      </c>
      <c r="I163" s="82">
        <v>250</v>
      </c>
    </row>
    <row r="164" spans="1:9" x14ac:dyDescent="0.25">
      <c r="A164" s="82">
        <v>164</v>
      </c>
      <c r="B164" s="82">
        <v>4</v>
      </c>
      <c r="C164" s="83" t="s">
        <v>176</v>
      </c>
      <c r="D164" s="83" t="s">
        <v>759</v>
      </c>
      <c r="E164" s="83" t="s">
        <v>31</v>
      </c>
      <c r="F164" s="83" t="s">
        <v>776</v>
      </c>
      <c r="G164" s="83" t="s">
        <v>206</v>
      </c>
      <c r="H164" s="83" t="s">
        <v>205</v>
      </c>
      <c r="I164" s="82">
        <v>1400</v>
      </c>
    </row>
    <row r="165" spans="1:9" x14ac:dyDescent="0.25">
      <c r="A165" s="82">
        <v>165</v>
      </c>
      <c r="B165" s="82">
        <v>4</v>
      </c>
      <c r="C165" s="83" t="s">
        <v>176</v>
      </c>
      <c r="D165" s="83" t="s">
        <v>759</v>
      </c>
      <c r="E165" s="83" t="s">
        <v>31</v>
      </c>
      <c r="F165" s="83" t="s">
        <v>762</v>
      </c>
      <c r="G165" s="83" t="s">
        <v>207</v>
      </c>
      <c r="H165" s="83" t="s">
        <v>205</v>
      </c>
      <c r="I165" s="82">
        <v>4700</v>
      </c>
    </row>
    <row r="166" spans="1:9" x14ac:dyDescent="0.25">
      <c r="A166" s="82">
        <v>166</v>
      </c>
      <c r="B166" s="82">
        <v>4</v>
      </c>
      <c r="C166" s="83" t="s">
        <v>176</v>
      </c>
      <c r="D166" s="83" t="s">
        <v>759</v>
      </c>
      <c r="E166" s="83" t="s">
        <v>31</v>
      </c>
      <c r="F166" s="83" t="s">
        <v>776</v>
      </c>
      <c r="G166" s="83" t="s">
        <v>208</v>
      </c>
      <c r="H166" s="83" t="s">
        <v>205</v>
      </c>
      <c r="I166" s="82">
        <v>13700</v>
      </c>
    </row>
    <row r="167" spans="1:9" x14ac:dyDescent="0.25">
      <c r="A167" s="82">
        <v>167</v>
      </c>
      <c r="B167" s="82">
        <v>4</v>
      </c>
      <c r="C167" s="83" t="s">
        <v>176</v>
      </c>
      <c r="D167" s="83" t="s">
        <v>759</v>
      </c>
      <c r="E167" s="83" t="s">
        <v>31</v>
      </c>
      <c r="F167" s="83" t="s">
        <v>762</v>
      </c>
      <c r="G167" s="83" t="s">
        <v>209</v>
      </c>
      <c r="H167" s="83" t="s">
        <v>205</v>
      </c>
      <c r="I167" s="82">
        <v>2800</v>
      </c>
    </row>
    <row r="168" spans="1:9" x14ac:dyDescent="0.25">
      <c r="A168" s="82">
        <v>168</v>
      </c>
      <c r="B168" s="82">
        <v>4</v>
      </c>
      <c r="C168" s="83" t="s">
        <v>176</v>
      </c>
      <c r="D168" s="83" t="s">
        <v>759</v>
      </c>
      <c r="E168" s="83" t="s">
        <v>31</v>
      </c>
      <c r="F168" s="83" t="s">
        <v>762</v>
      </c>
      <c r="G168" s="83" t="s">
        <v>210</v>
      </c>
      <c r="H168" s="83" t="s">
        <v>205</v>
      </c>
      <c r="I168" s="82">
        <v>1000</v>
      </c>
    </row>
    <row r="169" spans="1:9" x14ac:dyDescent="0.25">
      <c r="A169" s="82">
        <v>169</v>
      </c>
      <c r="B169" s="82">
        <v>4</v>
      </c>
      <c r="C169" s="83" t="s">
        <v>176</v>
      </c>
      <c r="D169" s="83" t="s">
        <v>777</v>
      </c>
      <c r="E169" s="83" t="s">
        <v>757</v>
      </c>
      <c r="F169" s="83" t="s">
        <v>757</v>
      </c>
      <c r="G169" s="83" t="s">
        <v>212</v>
      </c>
      <c r="H169" s="83" t="s">
        <v>185</v>
      </c>
      <c r="I169" s="82">
        <v>1</v>
      </c>
    </row>
    <row r="170" spans="1:9" x14ac:dyDescent="0.25">
      <c r="A170" s="82">
        <v>170</v>
      </c>
      <c r="B170" s="82">
        <v>4</v>
      </c>
      <c r="C170" s="83" t="s">
        <v>176</v>
      </c>
      <c r="D170" s="83" t="s">
        <v>759</v>
      </c>
      <c r="E170" s="83" t="s">
        <v>768</v>
      </c>
      <c r="F170" s="83" t="s">
        <v>761</v>
      </c>
      <c r="G170" s="83" t="s">
        <v>213</v>
      </c>
      <c r="H170" s="83" t="s">
        <v>185</v>
      </c>
      <c r="I170" s="82">
        <v>3.3</v>
      </c>
    </row>
    <row r="171" spans="1:9" x14ac:dyDescent="0.25">
      <c r="A171" s="82">
        <v>171</v>
      </c>
      <c r="B171" s="82">
        <v>5</v>
      </c>
      <c r="C171" s="83" t="s">
        <v>214</v>
      </c>
      <c r="D171" s="83" t="s">
        <v>763</v>
      </c>
      <c r="E171" s="83" t="s">
        <v>757</v>
      </c>
      <c r="F171" s="83" t="s">
        <v>757</v>
      </c>
      <c r="G171" s="83" t="s">
        <v>216</v>
      </c>
      <c r="H171" s="83" t="s">
        <v>778</v>
      </c>
      <c r="I171" s="82">
        <v>3.21</v>
      </c>
    </row>
    <row r="172" spans="1:9" x14ac:dyDescent="0.25">
      <c r="A172" s="82">
        <v>172</v>
      </c>
      <c r="B172" s="82">
        <v>5</v>
      </c>
      <c r="C172" s="83" t="s">
        <v>214</v>
      </c>
      <c r="D172" s="83" t="s">
        <v>763</v>
      </c>
      <c r="E172" s="83" t="s">
        <v>757</v>
      </c>
      <c r="F172" s="83" t="s">
        <v>757</v>
      </c>
      <c r="G172" s="83" t="s">
        <v>218</v>
      </c>
      <c r="H172" s="83" t="s">
        <v>778</v>
      </c>
      <c r="I172" s="82">
        <v>2.14</v>
      </c>
    </row>
    <row r="173" spans="1:9" x14ac:dyDescent="0.25">
      <c r="A173" s="82">
        <v>173</v>
      </c>
      <c r="B173" s="82">
        <v>5</v>
      </c>
      <c r="C173" s="83" t="s">
        <v>214</v>
      </c>
      <c r="D173" s="83" t="s">
        <v>763</v>
      </c>
      <c r="E173" s="83" t="s">
        <v>757</v>
      </c>
      <c r="F173" s="83" t="s">
        <v>757</v>
      </c>
      <c r="G173" s="83" t="s">
        <v>219</v>
      </c>
      <c r="H173" s="83" t="s">
        <v>778</v>
      </c>
      <c r="I173" s="82">
        <v>0.48</v>
      </c>
    </row>
    <row r="174" spans="1:9" x14ac:dyDescent="0.25">
      <c r="A174" s="82">
        <v>174</v>
      </c>
      <c r="B174" s="82">
        <v>5</v>
      </c>
      <c r="C174" s="83" t="s">
        <v>214</v>
      </c>
      <c r="D174" s="83" t="s">
        <v>763</v>
      </c>
      <c r="E174" s="83" t="s">
        <v>757</v>
      </c>
      <c r="F174" s="83" t="s">
        <v>757</v>
      </c>
      <c r="G174" s="83" t="s">
        <v>220</v>
      </c>
      <c r="H174" s="83" t="s">
        <v>778</v>
      </c>
      <c r="I174" s="82">
        <v>0.32</v>
      </c>
    </row>
    <row r="175" spans="1:9" x14ac:dyDescent="0.25">
      <c r="A175" s="82">
        <v>175</v>
      </c>
      <c r="B175" s="82">
        <v>5</v>
      </c>
      <c r="C175" s="83" t="s">
        <v>214</v>
      </c>
      <c r="D175" s="83" t="s">
        <v>763</v>
      </c>
      <c r="E175" s="83" t="s">
        <v>757</v>
      </c>
      <c r="F175" s="83" t="s">
        <v>757</v>
      </c>
      <c r="G175" s="83" t="s">
        <v>221</v>
      </c>
      <c r="H175" s="83" t="s">
        <v>25</v>
      </c>
      <c r="I175" s="82">
        <v>116</v>
      </c>
    </row>
    <row r="176" spans="1:9" x14ac:dyDescent="0.25">
      <c r="A176" s="82">
        <v>176</v>
      </c>
      <c r="B176" s="82">
        <v>5</v>
      </c>
      <c r="C176" s="83" t="s">
        <v>214</v>
      </c>
      <c r="D176" s="83" t="s">
        <v>763</v>
      </c>
      <c r="E176" s="83" t="s">
        <v>757</v>
      </c>
      <c r="F176" s="83" t="s">
        <v>757</v>
      </c>
      <c r="G176" s="83" t="s">
        <v>222</v>
      </c>
      <c r="H176" s="83" t="s">
        <v>25</v>
      </c>
      <c r="I176" s="82">
        <v>75</v>
      </c>
    </row>
    <row r="177" spans="1:9" x14ac:dyDescent="0.25">
      <c r="A177" s="82">
        <v>177</v>
      </c>
      <c r="B177" s="82">
        <v>5</v>
      </c>
      <c r="C177" s="83" t="s">
        <v>214</v>
      </c>
      <c r="D177" s="83" t="s">
        <v>763</v>
      </c>
      <c r="E177" s="83" t="s">
        <v>757</v>
      </c>
      <c r="F177" s="83" t="s">
        <v>757</v>
      </c>
      <c r="G177" s="83" t="s">
        <v>223</v>
      </c>
      <c r="H177" s="83" t="s">
        <v>145</v>
      </c>
      <c r="I177" s="82">
        <v>3.3</v>
      </c>
    </row>
    <row r="178" spans="1:9" x14ac:dyDescent="0.25">
      <c r="A178" s="82">
        <v>178</v>
      </c>
      <c r="B178" s="82">
        <v>5</v>
      </c>
      <c r="C178" s="83" t="s">
        <v>214</v>
      </c>
      <c r="D178" s="83" t="s">
        <v>763</v>
      </c>
      <c r="E178" s="83" t="s">
        <v>757</v>
      </c>
      <c r="F178" s="83" t="s">
        <v>757</v>
      </c>
      <c r="G178" s="83" t="s">
        <v>224</v>
      </c>
      <c r="H178" s="83" t="s">
        <v>145</v>
      </c>
      <c r="I178" s="82">
        <v>1.5</v>
      </c>
    </row>
    <row r="179" spans="1:9" x14ac:dyDescent="0.25">
      <c r="A179" s="82">
        <v>179</v>
      </c>
      <c r="B179" s="82">
        <v>5</v>
      </c>
      <c r="C179" s="83" t="s">
        <v>214</v>
      </c>
      <c r="D179" s="83" t="s">
        <v>763</v>
      </c>
      <c r="E179" s="83" t="s">
        <v>757</v>
      </c>
      <c r="F179" s="83" t="s">
        <v>757</v>
      </c>
      <c r="G179" s="83" t="s">
        <v>225</v>
      </c>
      <c r="H179" s="83" t="s">
        <v>25</v>
      </c>
      <c r="I179" s="82">
        <v>6.3</v>
      </c>
    </row>
    <row r="180" spans="1:9" x14ac:dyDescent="0.25">
      <c r="A180" s="82">
        <v>182</v>
      </c>
      <c r="B180" s="82">
        <v>5</v>
      </c>
      <c r="C180" s="83" t="s">
        <v>214</v>
      </c>
      <c r="D180" s="83" t="s">
        <v>759</v>
      </c>
      <c r="E180" s="83" t="s">
        <v>768</v>
      </c>
      <c r="F180" s="83" t="s">
        <v>761</v>
      </c>
      <c r="G180" s="83" t="s">
        <v>228</v>
      </c>
      <c r="H180" s="83" t="s">
        <v>757</v>
      </c>
      <c r="I180" s="82">
        <v>0.09</v>
      </c>
    </row>
    <row r="181" spans="1:9" x14ac:dyDescent="0.25">
      <c r="A181" s="82">
        <v>183</v>
      </c>
      <c r="B181" s="82">
        <v>5</v>
      </c>
      <c r="C181" s="83" t="s">
        <v>214</v>
      </c>
      <c r="D181" s="83" t="s">
        <v>759</v>
      </c>
      <c r="E181" s="83" t="s">
        <v>768</v>
      </c>
      <c r="F181" s="83" t="s">
        <v>761</v>
      </c>
      <c r="G181" s="83" t="s">
        <v>229</v>
      </c>
      <c r="H181" s="83" t="s">
        <v>757</v>
      </c>
      <c r="I181" s="82">
        <v>0.09</v>
      </c>
    </row>
    <row r="182" spans="1:9" x14ac:dyDescent="0.25">
      <c r="A182" s="82">
        <v>184</v>
      </c>
      <c r="B182" s="82">
        <v>5</v>
      </c>
      <c r="C182" s="83" t="s">
        <v>214</v>
      </c>
      <c r="D182" s="83" t="s">
        <v>759</v>
      </c>
      <c r="E182" s="83" t="s">
        <v>768</v>
      </c>
      <c r="F182" s="83" t="s">
        <v>769</v>
      </c>
      <c r="G182" s="83" t="s">
        <v>230</v>
      </c>
      <c r="H182" s="83" t="s">
        <v>757</v>
      </c>
      <c r="I182" s="82">
        <v>0.63</v>
      </c>
    </row>
    <row r="183" spans="1:9" x14ac:dyDescent="0.25">
      <c r="A183" s="82">
        <v>185</v>
      </c>
      <c r="B183" s="82">
        <v>5</v>
      </c>
      <c r="C183" s="83" t="s">
        <v>214</v>
      </c>
      <c r="D183" s="83" t="s">
        <v>759</v>
      </c>
      <c r="E183" s="83" t="s">
        <v>768</v>
      </c>
      <c r="F183" s="83" t="s">
        <v>769</v>
      </c>
      <c r="G183" s="83" t="s">
        <v>231</v>
      </c>
      <c r="H183" s="83" t="s">
        <v>757</v>
      </c>
      <c r="I183" s="82">
        <v>0.63</v>
      </c>
    </row>
    <row r="184" spans="1:9" x14ac:dyDescent="0.25">
      <c r="A184" s="82">
        <v>186</v>
      </c>
      <c r="B184" s="82">
        <v>5</v>
      </c>
      <c r="C184" s="83" t="s">
        <v>214</v>
      </c>
      <c r="D184" s="83" t="s">
        <v>759</v>
      </c>
      <c r="E184" s="83" t="s">
        <v>765</v>
      </c>
      <c r="F184" s="83" t="s">
        <v>53</v>
      </c>
      <c r="G184" s="83" t="s">
        <v>779</v>
      </c>
      <c r="H184" s="83" t="s">
        <v>233</v>
      </c>
      <c r="I184" s="82">
        <v>140</v>
      </c>
    </row>
    <row r="185" spans="1:9" x14ac:dyDescent="0.25">
      <c r="A185" s="82">
        <v>187</v>
      </c>
      <c r="B185" s="82">
        <v>5</v>
      </c>
      <c r="C185" s="83" t="s">
        <v>214</v>
      </c>
      <c r="D185" s="83" t="s">
        <v>759</v>
      </c>
      <c r="E185" s="83" t="s">
        <v>765</v>
      </c>
      <c r="F185" s="83" t="s">
        <v>53</v>
      </c>
      <c r="G185" s="83" t="s">
        <v>780</v>
      </c>
      <c r="H185" s="83" t="s">
        <v>233</v>
      </c>
      <c r="I185" s="82">
        <v>500</v>
      </c>
    </row>
    <row r="186" spans="1:9" x14ac:dyDescent="0.25">
      <c r="A186" s="82">
        <v>188</v>
      </c>
      <c r="B186" s="82">
        <v>5</v>
      </c>
      <c r="C186" s="83" t="s">
        <v>214</v>
      </c>
      <c r="D186" s="83" t="s">
        <v>759</v>
      </c>
      <c r="E186" s="83" t="s">
        <v>765</v>
      </c>
      <c r="F186" s="83" t="s">
        <v>769</v>
      </c>
      <c r="G186" s="83" t="s">
        <v>235</v>
      </c>
      <c r="H186" s="83" t="s">
        <v>757</v>
      </c>
      <c r="I186" s="82">
        <v>3</v>
      </c>
    </row>
    <row r="187" spans="1:9" x14ac:dyDescent="0.25">
      <c r="A187" s="82">
        <v>189</v>
      </c>
      <c r="B187" s="82">
        <v>5</v>
      </c>
      <c r="C187" s="83" t="s">
        <v>214</v>
      </c>
      <c r="D187" s="83" t="s">
        <v>759</v>
      </c>
      <c r="E187" s="83" t="s">
        <v>765</v>
      </c>
      <c r="F187" s="83" t="s">
        <v>769</v>
      </c>
      <c r="G187" s="83" t="s">
        <v>236</v>
      </c>
      <c r="H187" s="83" t="s">
        <v>757</v>
      </c>
      <c r="I187" s="82">
        <v>3</v>
      </c>
    </row>
    <row r="188" spans="1:9" x14ac:dyDescent="0.25">
      <c r="A188" s="82">
        <v>190</v>
      </c>
      <c r="B188" s="82">
        <v>5</v>
      </c>
      <c r="C188" s="83" t="s">
        <v>214</v>
      </c>
      <c r="D188" s="83" t="s">
        <v>759</v>
      </c>
      <c r="E188" s="83" t="s">
        <v>765</v>
      </c>
      <c r="F188" s="83" t="s">
        <v>769</v>
      </c>
      <c r="G188" s="83" t="s">
        <v>237</v>
      </c>
      <c r="H188" s="83" t="s">
        <v>233</v>
      </c>
      <c r="I188" s="82">
        <v>250</v>
      </c>
    </row>
    <row r="189" spans="1:9" x14ac:dyDescent="0.25">
      <c r="A189" s="82">
        <v>191</v>
      </c>
      <c r="B189" s="82">
        <v>5</v>
      </c>
      <c r="C189" s="83" t="s">
        <v>214</v>
      </c>
      <c r="D189" s="83" t="s">
        <v>759</v>
      </c>
      <c r="E189" s="83" t="s">
        <v>765</v>
      </c>
      <c r="F189" s="83" t="s">
        <v>769</v>
      </c>
      <c r="G189" s="83" t="s">
        <v>238</v>
      </c>
      <c r="H189" s="83" t="s">
        <v>239</v>
      </c>
      <c r="I189" s="82">
        <v>4</v>
      </c>
    </row>
    <row r="190" spans="1:9" x14ac:dyDescent="0.25">
      <c r="A190" s="82">
        <v>192</v>
      </c>
      <c r="B190" s="82">
        <v>5</v>
      </c>
      <c r="C190" s="83" t="s">
        <v>214</v>
      </c>
      <c r="D190" s="83" t="s">
        <v>759</v>
      </c>
      <c r="E190" s="83" t="s">
        <v>768</v>
      </c>
      <c r="F190" s="83" t="s">
        <v>769</v>
      </c>
      <c r="G190" s="83" t="s">
        <v>240</v>
      </c>
      <c r="H190" s="83" t="s">
        <v>757</v>
      </c>
      <c r="I190" s="82">
        <v>2.5</v>
      </c>
    </row>
    <row r="191" spans="1:9" x14ac:dyDescent="0.25">
      <c r="A191" s="82">
        <v>193</v>
      </c>
      <c r="B191" s="82">
        <v>5</v>
      </c>
      <c r="C191" s="83" t="s">
        <v>214</v>
      </c>
      <c r="D191" s="83" t="s">
        <v>759</v>
      </c>
      <c r="E191" s="83" t="s">
        <v>768</v>
      </c>
      <c r="F191" s="83" t="s">
        <v>761</v>
      </c>
      <c r="G191" s="83" t="s">
        <v>68</v>
      </c>
      <c r="H191" s="83" t="s">
        <v>757</v>
      </c>
      <c r="I191" s="82">
        <v>3.3</v>
      </c>
    </row>
    <row r="192" spans="1:9" x14ac:dyDescent="0.25">
      <c r="A192" s="82">
        <v>194</v>
      </c>
      <c r="B192" s="82">
        <v>5</v>
      </c>
      <c r="C192" s="83" t="s">
        <v>214</v>
      </c>
      <c r="D192" s="83" t="s">
        <v>759</v>
      </c>
      <c r="E192" s="83" t="s">
        <v>768</v>
      </c>
      <c r="F192" s="83" t="s">
        <v>761</v>
      </c>
      <c r="G192" s="83" t="s">
        <v>80</v>
      </c>
      <c r="H192" s="83" t="s">
        <v>757</v>
      </c>
      <c r="I192" s="82">
        <v>0.55000000000000004</v>
      </c>
    </row>
    <row r="193" spans="1:9" x14ac:dyDescent="0.25">
      <c r="A193" s="82">
        <v>195</v>
      </c>
      <c r="B193" s="82">
        <v>5</v>
      </c>
      <c r="C193" s="83" t="s">
        <v>214</v>
      </c>
      <c r="D193" s="83" t="s">
        <v>759</v>
      </c>
      <c r="E193" s="83" t="s">
        <v>768</v>
      </c>
      <c r="F193" s="83" t="s">
        <v>761</v>
      </c>
      <c r="G193" s="83" t="s">
        <v>241</v>
      </c>
      <c r="H193" s="83" t="s">
        <v>757</v>
      </c>
      <c r="I193" s="82">
        <v>6</v>
      </c>
    </row>
    <row r="194" spans="1:9" x14ac:dyDescent="0.25">
      <c r="A194" s="82">
        <v>196</v>
      </c>
      <c r="B194" s="82">
        <v>5</v>
      </c>
      <c r="C194" s="83" t="s">
        <v>214</v>
      </c>
      <c r="D194" s="83" t="s">
        <v>756</v>
      </c>
      <c r="E194" s="83" t="s">
        <v>8</v>
      </c>
      <c r="F194" s="83" t="s">
        <v>761</v>
      </c>
      <c r="G194" s="83" t="s">
        <v>245</v>
      </c>
      <c r="H194" s="83" t="s">
        <v>757</v>
      </c>
      <c r="I194" s="82">
        <v>3.2</v>
      </c>
    </row>
    <row r="195" spans="1:9" x14ac:dyDescent="0.25">
      <c r="A195" s="82">
        <v>197</v>
      </c>
      <c r="B195" s="82">
        <v>5</v>
      </c>
      <c r="C195" s="83" t="s">
        <v>214</v>
      </c>
      <c r="D195" s="83" t="s">
        <v>759</v>
      </c>
      <c r="E195" s="83" t="s">
        <v>768</v>
      </c>
      <c r="F195" s="83" t="s">
        <v>761</v>
      </c>
      <c r="G195" s="83" t="s">
        <v>781</v>
      </c>
      <c r="H195" s="83" t="s">
        <v>757</v>
      </c>
      <c r="I195" s="82">
        <v>49.26</v>
      </c>
    </row>
    <row r="196" spans="1:9" x14ac:dyDescent="0.25">
      <c r="A196" s="82">
        <v>198</v>
      </c>
      <c r="B196" s="82">
        <v>5</v>
      </c>
      <c r="C196" s="83" t="s">
        <v>214</v>
      </c>
      <c r="D196" s="83" t="s">
        <v>756</v>
      </c>
      <c r="E196" s="83" t="s">
        <v>8</v>
      </c>
      <c r="F196" s="83" t="s">
        <v>757</v>
      </c>
      <c r="G196" s="83" t="s">
        <v>248</v>
      </c>
      <c r="H196" s="83" t="s">
        <v>249</v>
      </c>
      <c r="I196" s="82">
        <v>8.8000000000000007</v>
      </c>
    </row>
    <row r="197" spans="1:9" x14ac:dyDescent="0.25">
      <c r="A197" s="82">
        <v>199</v>
      </c>
      <c r="B197" s="82">
        <v>5</v>
      </c>
      <c r="C197" s="83" t="s">
        <v>214</v>
      </c>
      <c r="D197" s="83" t="s">
        <v>756</v>
      </c>
      <c r="E197" s="83" t="s">
        <v>8</v>
      </c>
      <c r="F197" s="83" t="s">
        <v>757</v>
      </c>
      <c r="G197" s="83" t="s">
        <v>250</v>
      </c>
      <c r="H197" s="83" t="s">
        <v>757</v>
      </c>
      <c r="I197" s="82">
        <v>8.2000000000000003E-2</v>
      </c>
    </row>
    <row r="198" spans="1:9" x14ac:dyDescent="0.25">
      <c r="A198" s="82">
        <v>200</v>
      </c>
      <c r="B198" s="82">
        <v>5</v>
      </c>
      <c r="C198" s="83" t="s">
        <v>214</v>
      </c>
      <c r="D198" s="83" t="s">
        <v>756</v>
      </c>
      <c r="E198" s="83" t="s">
        <v>8</v>
      </c>
      <c r="F198" s="83" t="s">
        <v>757</v>
      </c>
      <c r="G198" s="83" t="s">
        <v>251</v>
      </c>
      <c r="H198" s="83" t="s">
        <v>10</v>
      </c>
      <c r="I198" s="82">
        <v>55000</v>
      </c>
    </row>
    <row r="199" spans="1:9" x14ac:dyDescent="0.25">
      <c r="A199" s="82">
        <v>201</v>
      </c>
      <c r="B199" s="82">
        <v>5</v>
      </c>
      <c r="C199" s="83" t="s">
        <v>214</v>
      </c>
      <c r="D199" s="83" t="s">
        <v>756</v>
      </c>
      <c r="E199" s="83" t="s">
        <v>8</v>
      </c>
      <c r="F199" s="83" t="s">
        <v>757</v>
      </c>
      <c r="G199" s="83" t="s">
        <v>252</v>
      </c>
      <c r="H199" s="83" t="s">
        <v>25</v>
      </c>
      <c r="I199" s="82">
        <v>68</v>
      </c>
    </row>
    <row r="200" spans="1:9" x14ac:dyDescent="0.25">
      <c r="A200" s="82">
        <v>202</v>
      </c>
      <c r="B200" s="82">
        <v>5</v>
      </c>
      <c r="C200" s="83" t="s">
        <v>214</v>
      </c>
      <c r="D200" s="83" t="s">
        <v>756</v>
      </c>
      <c r="E200" s="83" t="s">
        <v>8</v>
      </c>
      <c r="F200" s="83" t="s">
        <v>757</v>
      </c>
      <c r="G200" s="83" t="s">
        <v>253</v>
      </c>
      <c r="H200" s="83" t="s">
        <v>249</v>
      </c>
      <c r="I200" s="82">
        <v>50.2</v>
      </c>
    </row>
    <row r="201" spans="1:9" x14ac:dyDescent="0.25">
      <c r="A201" s="82">
        <v>203</v>
      </c>
      <c r="B201" s="82">
        <v>5</v>
      </c>
      <c r="C201" s="83" t="s">
        <v>214</v>
      </c>
      <c r="D201" s="83" t="s">
        <v>756</v>
      </c>
      <c r="E201" s="83" t="s">
        <v>8</v>
      </c>
      <c r="F201" s="83" t="s">
        <v>757</v>
      </c>
      <c r="G201" s="83" t="s">
        <v>254</v>
      </c>
      <c r="H201" s="83" t="s">
        <v>757</v>
      </c>
      <c r="I201" s="82">
        <v>3.3000000000000002E-2</v>
      </c>
    </row>
    <row r="202" spans="1:9" x14ac:dyDescent="0.25">
      <c r="A202" s="82">
        <v>204</v>
      </c>
      <c r="B202" s="82">
        <v>5</v>
      </c>
      <c r="C202" s="83" t="s">
        <v>214</v>
      </c>
      <c r="D202" s="83" t="s">
        <v>756</v>
      </c>
      <c r="E202" s="83" t="s">
        <v>8</v>
      </c>
      <c r="F202" s="83" t="s">
        <v>757</v>
      </c>
      <c r="G202" s="83" t="s">
        <v>255</v>
      </c>
      <c r="H202" s="83" t="s">
        <v>10</v>
      </c>
      <c r="I202" s="82">
        <v>1700</v>
      </c>
    </row>
    <row r="203" spans="1:9" x14ac:dyDescent="0.25">
      <c r="A203" s="82">
        <v>205</v>
      </c>
      <c r="B203" s="82">
        <v>5</v>
      </c>
      <c r="C203" s="83" t="s">
        <v>214</v>
      </c>
      <c r="D203" s="83" t="s">
        <v>756</v>
      </c>
      <c r="E203" s="83" t="s">
        <v>8</v>
      </c>
      <c r="F203" s="83" t="s">
        <v>757</v>
      </c>
      <c r="G203" s="83" t="s">
        <v>256</v>
      </c>
      <c r="H203" s="83" t="s">
        <v>25</v>
      </c>
      <c r="I203" s="82">
        <v>74.7</v>
      </c>
    </row>
    <row r="204" spans="1:9" x14ac:dyDescent="0.25">
      <c r="A204" s="82">
        <v>206</v>
      </c>
      <c r="B204" s="82">
        <v>6</v>
      </c>
      <c r="C204" s="83" t="s">
        <v>257</v>
      </c>
      <c r="D204" s="83" t="s">
        <v>759</v>
      </c>
      <c r="E204" s="83" t="s">
        <v>31</v>
      </c>
      <c r="F204" s="83" t="s">
        <v>776</v>
      </c>
      <c r="G204" s="83" t="s">
        <v>259</v>
      </c>
      <c r="H204" s="83" t="s">
        <v>260</v>
      </c>
      <c r="I204" s="82">
        <v>0.75</v>
      </c>
    </row>
    <row r="205" spans="1:9" x14ac:dyDescent="0.25">
      <c r="A205" s="82">
        <v>207</v>
      </c>
      <c r="B205" s="82">
        <v>6</v>
      </c>
      <c r="C205" s="83" t="s">
        <v>257</v>
      </c>
      <c r="D205" s="83" t="s">
        <v>759</v>
      </c>
      <c r="E205" s="83" t="s">
        <v>31</v>
      </c>
      <c r="F205" s="83" t="s">
        <v>776</v>
      </c>
      <c r="G205" s="83" t="s">
        <v>261</v>
      </c>
      <c r="H205" s="83" t="s">
        <v>260</v>
      </c>
      <c r="I205" s="82">
        <v>0.75</v>
      </c>
    </row>
    <row r="206" spans="1:9" x14ac:dyDescent="0.25">
      <c r="A206" s="82">
        <v>208</v>
      </c>
      <c r="B206" s="82">
        <v>6</v>
      </c>
      <c r="C206" s="83" t="s">
        <v>257</v>
      </c>
      <c r="D206" s="83" t="s">
        <v>759</v>
      </c>
      <c r="E206" s="83" t="s">
        <v>8</v>
      </c>
      <c r="F206" s="83" t="s">
        <v>782</v>
      </c>
      <c r="G206" s="83" t="s">
        <v>262</v>
      </c>
      <c r="H206" s="83" t="s">
        <v>263</v>
      </c>
      <c r="I206" s="82">
        <v>170</v>
      </c>
    </row>
    <row r="207" spans="1:9" x14ac:dyDescent="0.25">
      <c r="A207" s="82">
        <v>209</v>
      </c>
      <c r="B207" s="82">
        <v>6</v>
      </c>
      <c r="C207" s="83" t="s">
        <v>257</v>
      </c>
      <c r="D207" s="83" t="s">
        <v>759</v>
      </c>
      <c r="E207" s="83" t="s">
        <v>20</v>
      </c>
      <c r="F207" s="83" t="s">
        <v>783</v>
      </c>
      <c r="G207" s="83" t="s">
        <v>264</v>
      </c>
      <c r="H207" s="83" t="s">
        <v>25</v>
      </c>
      <c r="I207" s="82">
        <v>80</v>
      </c>
    </row>
    <row r="208" spans="1:9" x14ac:dyDescent="0.25">
      <c r="A208" s="82">
        <v>210</v>
      </c>
      <c r="B208" s="82">
        <v>6</v>
      </c>
      <c r="C208" s="83" t="s">
        <v>257</v>
      </c>
      <c r="D208" s="83" t="s">
        <v>759</v>
      </c>
      <c r="E208" s="83" t="s">
        <v>20</v>
      </c>
      <c r="F208" s="83" t="s">
        <v>783</v>
      </c>
      <c r="G208" s="83" t="s">
        <v>265</v>
      </c>
      <c r="H208" s="83" t="s">
        <v>25</v>
      </c>
      <c r="I208" s="82">
        <v>10</v>
      </c>
    </row>
    <row r="209" spans="1:9" x14ac:dyDescent="0.25">
      <c r="A209" s="82">
        <v>211</v>
      </c>
      <c r="B209" s="82">
        <v>6</v>
      </c>
      <c r="C209" s="83" t="s">
        <v>257</v>
      </c>
      <c r="D209" s="83" t="s">
        <v>759</v>
      </c>
      <c r="E209" s="83" t="s">
        <v>20</v>
      </c>
      <c r="F209" s="83" t="s">
        <v>783</v>
      </c>
      <c r="G209" s="83" t="s">
        <v>266</v>
      </c>
      <c r="H209" s="83" t="s">
        <v>25</v>
      </c>
      <c r="I209" s="82">
        <v>12</v>
      </c>
    </row>
    <row r="210" spans="1:9" x14ac:dyDescent="0.25">
      <c r="A210" s="82">
        <v>212</v>
      </c>
      <c r="B210" s="82">
        <v>6</v>
      </c>
      <c r="C210" s="83" t="s">
        <v>257</v>
      </c>
      <c r="D210" s="83" t="s">
        <v>756</v>
      </c>
      <c r="E210" s="83" t="s">
        <v>8</v>
      </c>
      <c r="F210" s="83" t="s">
        <v>761</v>
      </c>
      <c r="G210" s="83" t="s">
        <v>267</v>
      </c>
      <c r="H210" s="83" t="s">
        <v>757</v>
      </c>
      <c r="I210" s="82">
        <v>8.2005159999999994E-2</v>
      </c>
    </row>
    <row r="211" spans="1:9" x14ac:dyDescent="0.25">
      <c r="A211" s="82">
        <v>213</v>
      </c>
      <c r="B211" s="82">
        <v>6</v>
      </c>
      <c r="C211" s="83" t="s">
        <v>257</v>
      </c>
      <c r="D211" s="83" t="s">
        <v>759</v>
      </c>
      <c r="E211" s="83" t="s">
        <v>765</v>
      </c>
      <c r="F211" s="83" t="s">
        <v>53</v>
      </c>
      <c r="G211" s="83" t="s">
        <v>269</v>
      </c>
      <c r="H211" s="83" t="s">
        <v>270</v>
      </c>
      <c r="I211" s="82">
        <v>143</v>
      </c>
    </row>
    <row r="212" spans="1:9" x14ac:dyDescent="0.25">
      <c r="A212" s="82">
        <v>214</v>
      </c>
      <c r="B212" s="82">
        <v>6</v>
      </c>
      <c r="C212" s="83" t="s">
        <v>257</v>
      </c>
      <c r="D212" s="83" t="s">
        <v>759</v>
      </c>
      <c r="E212" s="83" t="s">
        <v>765</v>
      </c>
      <c r="F212" s="83" t="s">
        <v>53</v>
      </c>
      <c r="G212" s="83" t="s">
        <v>271</v>
      </c>
      <c r="H212" s="83" t="s">
        <v>270</v>
      </c>
      <c r="I212" s="82">
        <v>70</v>
      </c>
    </row>
    <row r="213" spans="1:9" x14ac:dyDescent="0.25">
      <c r="A213" s="82">
        <v>215</v>
      </c>
      <c r="B213" s="82">
        <v>6</v>
      </c>
      <c r="C213" s="83" t="s">
        <v>257</v>
      </c>
      <c r="D213" s="83" t="s">
        <v>759</v>
      </c>
      <c r="E213" s="83" t="s">
        <v>766</v>
      </c>
      <c r="F213" s="83" t="s">
        <v>767</v>
      </c>
      <c r="G213" s="83" t="s">
        <v>273</v>
      </c>
      <c r="H213" s="83" t="s">
        <v>274</v>
      </c>
      <c r="I213" s="82">
        <v>0.79</v>
      </c>
    </row>
    <row r="214" spans="1:9" x14ac:dyDescent="0.25">
      <c r="A214" s="82">
        <v>216</v>
      </c>
      <c r="B214" s="82">
        <v>6</v>
      </c>
      <c r="C214" s="83" t="s">
        <v>257</v>
      </c>
      <c r="D214" s="83" t="s">
        <v>759</v>
      </c>
      <c r="E214" s="83" t="s">
        <v>766</v>
      </c>
      <c r="F214" s="83" t="s">
        <v>767</v>
      </c>
      <c r="G214" s="83" t="s">
        <v>275</v>
      </c>
      <c r="H214" s="83" t="s">
        <v>276</v>
      </c>
      <c r="I214" s="82">
        <v>0.57999999999999996</v>
      </c>
    </row>
    <row r="215" spans="1:9" x14ac:dyDescent="0.25">
      <c r="A215" s="82">
        <v>217</v>
      </c>
      <c r="B215" s="82">
        <v>6</v>
      </c>
      <c r="C215" s="83" t="s">
        <v>257</v>
      </c>
      <c r="D215" s="83" t="s">
        <v>759</v>
      </c>
      <c r="E215" s="83" t="s">
        <v>768</v>
      </c>
      <c r="F215" s="83" t="s">
        <v>757</v>
      </c>
      <c r="G215" s="83" t="s">
        <v>277</v>
      </c>
      <c r="H215" s="83" t="s">
        <v>757</v>
      </c>
      <c r="I215" s="82">
        <v>0.83</v>
      </c>
    </row>
    <row r="216" spans="1:9" x14ac:dyDescent="0.25">
      <c r="A216" s="82">
        <v>218</v>
      </c>
      <c r="B216" s="82">
        <v>6</v>
      </c>
      <c r="C216" s="83" t="s">
        <v>257</v>
      </c>
      <c r="D216" s="83" t="s">
        <v>759</v>
      </c>
      <c r="E216" s="83" t="s">
        <v>765</v>
      </c>
      <c r="F216" s="83" t="s">
        <v>50</v>
      </c>
      <c r="G216" s="83" t="s">
        <v>278</v>
      </c>
      <c r="H216" s="83" t="s">
        <v>757</v>
      </c>
      <c r="I216" s="82">
        <v>2.3199999999999998</v>
      </c>
    </row>
    <row r="217" spans="1:9" x14ac:dyDescent="0.25">
      <c r="A217" s="82">
        <v>219</v>
      </c>
      <c r="B217" s="82">
        <v>6</v>
      </c>
      <c r="C217" s="83" t="s">
        <v>257</v>
      </c>
      <c r="D217" s="83" t="s">
        <v>759</v>
      </c>
      <c r="E217" s="83" t="s">
        <v>757</v>
      </c>
      <c r="F217" s="83" t="s">
        <v>757</v>
      </c>
      <c r="G217" s="83" t="s">
        <v>279</v>
      </c>
      <c r="H217" s="83" t="s">
        <v>757</v>
      </c>
      <c r="I217" s="82">
        <v>3.91</v>
      </c>
    </row>
    <row r="218" spans="1:9" x14ac:dyDescent="0.25">
      <c r="A218" s="82">
        <v>220</v>
      </c>
      <c r="B218" s="82">
        <v>6</v>
      </c>
      <c r="C218" s="83" t="s">
        <v>257</v>
      </c>
      <c r="D218" s="83" t="s">
        <v>763</v>
      </c>
      <c r="E218" s="83" t="s">
        <v>757</v>
      </c>
      <c r="F218" s="83" t="s">
        <v>757</v>
      </c>
      <c r="G218" s="83" t="s">
        <v>280</v>
      </c>
      <c r="H218" s="83" t="s">
        <v>281</v>
      </c>
      <c r="I218" s="82">
        <v>1</v>
      </c>
    </row>
    <row r="219" spans="1:9" x14ac:dyDescent="0.25">
      <c r="A219" s="82">
        <v>221</v>
      </c>
      <c r="B219" s="82">
        <v>6</v>
      </c>
      <c r="C219" s="83" t="s">
        <v>257</v>
      </c>
      <c r="D219" s="83" t="s">
        <v>763</v>
      </c>
      <c r="E219" s="83" t="s">
        <v>757</v>
      </c>
      <c r="F219" s="83" t="s">
        <v>757</v>
      </c>
      <c r="G219" s="83" t="s">
        <v>282</v>
      </c>
      <c r="H219" s="83" t="s">
        <v>757</v>
      </c>
      <c r="I219" s="82">
        <v>1</v>
      </c>
    </row>
    <row r="220" spans="1:9" x14ac:dyDescent="0.25">
      <c r="A220" s="82">
        <v>222</v>
      </c>
      <c r="B220" s="82">
        <v>6</v>
      </c>
      <c r="C220" s="83" t="s">
        <v>257</v>
      </c>
      <c r="D220" s="83" t="s">
        <v>763</v>
      </c>
      <c r="E220" s="83" t="s">
        <v>757</v>
      </c>
      <c r="F220" s="83" t="s">
        <v>757</v>
      </c>
      <c r="G220" s="83" t="s">
        <v>283</v>
      </c>
      <c r="H220" s="83" t="s">
        <v>757</v>
      </c>
      <c r="I220" s="82">
        <v>1</v>
      </c>
    </row>
    <row r="221" spans="1:9" x14ac:dyDescent="0.25">
      <c r="A221" s="82">
        <v>223</v>
      </c>
      <c r="B221" s="82">
        <v>6</v>
      </c>
      <c r="C221" s="83" t="s">
        <v>257</v>
      </c>
      <c r="D221" s="83" t="s">
        <v>763</v>
      </c>
      <c r="E221" s="83" t="s">
        <v>757</v>
      </c>
      <c r="F221" s="83" t="s">
        <v>757</v>
      </c>
      <c r="G221" s="83" t="s">
        <v>284</v>
      </c>
      <c r="H221" s="83" t="s">
        <v>757</v>
      </c>
      <c r="I221" s="82">
        <v>1</v>
      </c>
    </row>
    <row r="222" spans="1:9" x14ac:dyDescent="0.25">
      <c r="A222" s="82">
        <v>224</v>
      </c>
      <c r="B222" s="82">
        <v>6</v>
      </c>
      <c r="C222" s="83" t="s">
        <v>257</v>
      </c>
      <c r="D222" s="83" t="s">
        <v>763</v>
      </c>
      <c r="E222" s="83" t="s">
        <v>757</v>
      </c>
      <c r="F222" s="83" t="s">
        <v>757</v>
      </c>
      <c r="G222" s="83" t="s">
        <v>285</v>
      </c>
      <c r="H222" s="83" t="s">
        <v>757</v>
      </c>
      <c r="I222" s="82">
        <v>1</v>
      </c>
    </row>
    <row r="223" spans="1:9" x14ac:dyDescent="0.25">
      <c r="A223" s="82">
        <v>225</v>
      </c>
      <c r="B223" s="82">
        <v>6</v>
      </c>
      <c r="C223" s="83" t="s">
        <v>257</v>
      </c>
      <c r="D223" s="83" t="s">
        <v>756</v>
      </c>
      <c r="E223" s="83" t="s">
        <v>8</v>
      </c>
      <c r="F223" s="83" t="s">
        <v>757</v>
      </c>
      <c r="G223" s="83" t="s">
        <v>286</v>
      </c>
      <c r="H223" s="83" t="s">
        <v>287</v>
      </c>
      <c r="I223" s="82">
        <v>600</v>
      </c>
    </row>
    <row r="224" spans="1:9" x14ac:dyDescent="0.25">
      <c r="A224" s="82">
        <v>226</v>
      </c>
      <c r="B224" s="82">
        <v>6</v>
      </c>
      <c r="C224" s="83" t="s">
        <v>257</v>
      </c>
      <c r="D224" s="83" t="s">
        <v>756</v>
      </c>
      <c r="E224" s="83" t="s">
        <v>8</v>
      </c>
      <c r="F224" s="83" t="s">
        <v>757</v>
      </c>
      <c r="G224" s="83" t="s">
        <v>288</v>
      </c>
      <c r="H224" s="83" t="s">
        <v>287</v>
      </c>
      <c r="I224" s="82">
        <v>570</v>
      </c>
    </row>
    <row r="225" spans="1:9" x14ac:dyDescent="0.25">
      <c r="A225" s="82">
        <v>227</v>
      </c>
      <c r="B225" s="82">
        <v>6</v>
      </c>
      <c r="C225" s="83" t="s">
        <v>257</v>
      </c>
      <c r="D225" s="83" t="s">
        <v>763</v>
      </c>
      <c r="E225" s="83" t="s">
        <v>757</v>
      </c>
      <c r="F225" s="83" t="s">
        <v>757</v>
      </c>
      <c r="G225" s="83" t="s">
        <v>162</v>
      </c>
      <c r="H225" s="83" t="s">
        <v>290</v>
      </c>
      <c r="I225" s="82">
        <v>3</v>
      </c>
    </row>
    <row r="226" spans="1:9" x14ac:dyDescent="0.25">
      <c r="A226" s="82">
        <v>228</v>
      </c>
      <c r="B226" s="82">
        <v>6</v>
      </c>
      <c r="C226" s="83" t="s">
        <v>257</v>
      </c>
      <c r="D226" s="83" t="s">
        <v>763</v>
      </c>
      <c r="E226" s="83" t="s">
        <v>757</v>
      </c>
      <c r="F226" s="83" t="s">
        <v>757</v>
      </c>
      <c r="G226" s="83" t="s">
        <v>162</v>
      </c>
      <c r="H226" s="83" t="s">
        <v>290</v>
      </c>
      <c r="I226" s="82">
        <v>3.5</v>
      </c>
    </row>
    <row r="227" spans="1:9" x14ac:dyDescent="0.25">
      <c r="A227" s="82">
        <v>229</v>
      </c>
      <c r="B227" s="82">
        <v>6</v>
      </c>
      <c r="C227" s="83" t="s">
        <v>257</v>
      </c>
      <c r="D227" s="83" t="s">
        <v>763</v>
      </c>
      <c r="E227" s="83" t="s">
        <v>757</v>
      </c>
      <c r="F227" s="83" t="s">
        <v>757</v>
      </c>
      <c r="G227" s="83" t="s">
        <v>162</v>
      </c>
      <c r="H227" s="83" t="s">
        <v>290</v>
      </c>
      <c r="I227" s="82">
        <v>2.2999999999999998</v>
      </c>
    </row>
    <row r="228" spans="1:9" x14ac:dyDescent="0.25">
      <c r="A228" s="82">
        <v>230</v>
      </c>
      <c r="B228" s="82">
        <v>6</v>
      </c>
      <c r="C228" s="83" t="s">
        <v>257</v>
      </c>
      <c r="D228" s="83" t="s">
        <v>763</v>
      </c>
      <c r="E228" s="83" t="s">
        <v>757</v>
      </c>
      <c r="F228" s="83" t="s">
        <v>757</v>
      </c>
      <c r="G228" s="83" t="s">
        <v>162</v>
      </c>
      <c r="H228" s="83" t="s">
        <v>290</v>
      </c>
      <c r="I228" s="82">
        <v>2.5</v>
      </c>
    </row>
    <row r="229" spans="1:9" x14ac:dyDescent="0.25">
      <c r="A229" s="82">
        <v>231</v>
      </c>
      <c r="B229" s="82">
        <v>6</v>
      </c>
      <c r="C229" s="83" t="s">
        <v>257</v>
      </c>
      <c r="D229" s="83" t="s">
        <v>759</v>
      </c>
      <c r="E229" s="83" t="s">
        <v>766</v>
      </c>
      <c r="F229" s="83" t="s">
        <v>767</v>
      </c>
      <c r="G229" s="83" t="s">
        <v>339</v>
      </c>
      <c r="H229" s="83" t="s">
        <v>183</v>
      </c>
      <c r="I229" s="82">
        <v>3.2</v>
      </c>
    </row>
    <row r="230" spans="1:9" x14ac:dyDescent="0.25">
      <c r="A230" s="82">
        <v>232</v>
      </c>
      <c r="B230" s="82">
        <v>6</v>
      </c>
      <c r="C230" s="83" t="s">
        <v>257</v>
      </c>
      <c r="D230" s="83" t="s">
        <v>759</v>
      </c>
      <c r="E230" s="83" t="s">
        <v>766</v>
      </c>
      <c r="F230" s="83" t="s">
        <v>767</v>
      </c>
      <c r="G230" s="83" t="s">
        <v>339</v>
      </c>
      <c r="H230" s="83" t="s">
        <v>183</v>
      </c>
      <c r="I230" s="82">
        <v>3</v>
      </c>
    </row>
    <row r="231" spans="1:9" x14ac:dyDescent="0.25">
      <c r="A231" s="82">
        <v>233</v>
      </c>
      <c r="B231" s="82">
        <v>6</v>
      </c>
      <c r="C231" s="83" t="s">
        <v>257</v>
      </c>
      <c r="D231" s="83" t="s">
        <v>759</v>
      </c>
      <c r="E231" s="83" t="s">
        <v>766</v>
      </c>
      <c r="F231" s="83" t="s">
        <v>767</v>
      </c>
      <c r="G231" s="83" t="s">
        <v>339</v>
      </c>
      <c r="H231" s="83" t="s">
        <v>183</v>
      </c>
      <c r="I231" s="82">
        <v>5.5</v>
      </c>
    </row>
    <row r="232" spans="1:9" x14ac:dyDescent="0.25">
      <c r="A232" s="82">
        <v>234</v>
      </c>
      <c r="B232" s="82">
        <v>6</v>
      </c>
      <c r="C232" s="83" t="s">
        <v>257</v>
      </c>
      <c r="D232" s="83" t="s">
        <v>759</v>
      </c>
      <c r="E232" s="83" t="s">
        <v>766</v>
      </c>
      <c r="F232" s="83" t="s">
        <v>767</v>
      </c>
      <c r="G232" s="83" t="s">
        <v>339</v>
      </c>
      <c r="H232" s="83" t="s">
        <v>183</v>
      </c>
      <c r="I232" s="82">
        <v>4</v>
      </c>
    </row>
    <row r="233" spans="1:9" x14ac:dyDescent="0.25">
      <c r="A233" s="82">
        <v>235</v>
      </c>
      <c r="B233" s="82">
        <v>6</v>
      </c>
      <c r="C233" s="83" t="s">
        <v>257</v>
      </c>
      <c r="D233" s="83" t="s">
        <v>759</v>
      </c>
      <c r="E233" s="83" t="s">
        <v>766</v>
      </c>
      <c r="F233" s="83" t="s">
        <v>767</v>
      </c>
      <c r="G233" s="83" t="s">
        <v>340</v>
      </c>
      <c r="H233" s="83" t="s">
        <v>183</v>
      </c>
      <c r="I233" s="82">
        <v>4</v>
      </c>
    </row>
    <row r="234" spans="1:9" x14ac:dyDescent="0.25">
      <c r="A234" s="82">
        <v>236</v>
      </c>
      <c r="B234" s="82">
        <v>6</v>
      </c>
      <c r="C234" s="83" t="s">
        <v>257</v>
      </c>
      <c r="D234" s="83" t="s">
        <v>759</v>
      </c>
      <c r="E234" s="83" t="s">
        <v>766</v>
      </c>
      <c r="F234" s="83" t="s">
        <v>767</v>
      </c>
      <c r="G234" s="83" t="s">
        <v>340</v>
      </c>
      <c r="H234" s="83" t="s">
        <v>183</v>
      </c>
      <c r="I234" s="82">
        <v>3.5</v>
      </c>
    </row>
    <row r="235" spans="1:9" x14ac:dyDescent="0.25">
      <c r="A235" s="82">
        <v>237</v>
      </c>
      <c r="B235" s="82">
        <v>6</v>
      </c>
      <c r="C235" s="83" t="s">
        <v>257</v>
      </c>
      <c r="D235" s="83" t="s">
        <v>759</v>
      </c>
      <c r="E235" s="83" t="s">
        <v>766</v>
      </c>
      <c r="F235" s="83" t="s">
        <v>767</v>
      </c>
      <c r="G235" s="83" t="s">
        <v>340</v>
      </c>
      <c r="H235" s="83" t="s">
        <v>183</v>
      </c>
      <c r="I235" s="82">
        <v>6</v>
      </c>
    </row>
    <row r="236" spans="1:9" x14ac:dyDescent="0.25">
      <c r="A236" s="82">
        <v>238</v>
      </c>
      <c r="B236" s="82">
        <v>6</v>
      </c>
      <c r="C236" s="83" t="s">
        <v>257</v>
      </c>
      <c r="D236" s="83" t="s">
        <v>759</v>
      </c>
      <c r="E236" s="83" t="s">
        <v>766</v>
      </c>
      <c r="F236" s="83" t="s">
        <v>767</v>
      </c>
      <c r="G236" s="83" t="s">
        <v>340</v>
      </c>
      <c r="H236" s="83" t="s">
        <v>183</v>
      </c>
      <c r="I236" s="82">
        <v>5</v>
      </c>
    </row>
    <row r="237" spans="1:9" x14ac:dyDescent="0.25">
      <c r="A237" s="82">
        <v>239</v>
      </c>
      <c r="B237" s="82">
        <v>6</v>
      </c>
      <c r="C237" s="83" t="s">
        <v>257</v>
      </c>
      <c r="D237" s="83" t="s">
        <v>759</v>
      </c>
      <c r="E237" s="83" t="s">
        <v>768</v>
      </c>
      <c r="F237" s="83" t="s">
        <v>761</v>
      </c>
      <c r="G237" s="83" t="s">
        <v>341</v>
      </c>
      <c r="H237" s="83" t="s">
        <v>757</v>
      </c>
      <c r="I237" s="82">
        <v>0.53</v>
      </c>
    </row>
    <row r="238" spans="1:9" x14ac:dyDescent="0.25">
      <c r="A238" s="82">
        <v>240</v>
      </c>
      <c r="B238" s="82">
        <v>6</v>
      </c>
      <c r="C238" s="83" t="s">
        <v>257</v>
      </c>
      <c r="D238" s="83" t="s">
        <v>759</v>
      </c>
      <c r="E238" s="83" t="s">
        <v>768</v>
      </c>
      <c r="F238" s="83" t="s">
        <v>761</v>
      </c>
      <c r="G238" s="83" t="s">
        <v>341</v>
      </c>
      <c r="H238" s="83" t="s">
        <v>757</v>
      </c>
      <c r="I238" s="82">
        <v>0.52</v>
      </c>
    </row>
    <row r="239" spans="1:9" x14ac:dyDescent="0.25">
      <c r="A239" s="82">
        <v>241</v>
      </c>
      <c r="B239" s="82">
        <v>6</v>
      </c>
      <c r="C239" s="83" t="s">
        <v>257</v>
      </c>
      <c r="D239" s="83" t="s">
        <v>759</v>
      </c>
      <c r="E239" s="83" t="s">
        <v>768</v>
      </c>
      <c r="F239" s="83" t="s">
        <v>761</v>
      </c>
      <c r="G239" s="83" t="s">
        <v>341</v>
      </c>
      <c r="H239" s="83" t="s">
        <v>757</v>
      </c>
      <c r="I239" s="82">
        <v>0.54</v>
      </c>
    </row>
    <row r="240" spans="1:9" x14ac:dyDescent="0.25">
      <c r="A240" s="82">
        <v>242</v>
      </c>
      <c r="B240" s="82">
        <v>6</v>
      </c>
      <c r="C240" s="83" t="s">
        <v>257</v>
      </c>
      <c r="D240" s="83" t="s">
        <v>759</v>
      </c>
      <c r="E240" s="83" t="s">
        <v>768</v>
      </c>
      <c r="F240" s="83" t="s">
        <v>761</v>
      </c>
      <c r="G240" s="83" t="s">
        <v>341</v>
      </c>
      <c r="H240" s="83" t="s">
        <v>757</v>
      </c>
      <c r="I240" s="82">
        <v>0.56000000000000005</v>
      </c>
    </row>
    <row r="241" spans="1:9" x14ac:dyDescent="0.25">
      <c r="A241" s="82">
        <v>243</v>
      </c>
      <c r="B241" s="82">
        <v>7</v>
      </c>
      <c r="C241" s="83" t="s">
        <v>343</v>
      </c>
      <c r="D241" s="83" t="s">
        <v>759</v>
      </c>
      <c r="E241" s="83" t="s">
        <v>765</v>
      </c>
      <c r="F241" s="83" t="s">
        <v>50</v>
      </c>
      <c r="G241" s="83" t="s">
        <v>345</v>
      </c>
      <c r="H241" s="83" t="s">
        <v>784</v>
      </c>
      <c r="I241" s="82">
        <v>3</v>
      </c>
    </row>
    <row r="242" spans="1:9" x14ac:dyDescent="0.25">
      <c r="A242" s="82">
        <v>244</v>
      </c>
      <c r="B242" s="82">
        <v>7</v>
      </c>
      <c r="C242" s="83" t="s">
        <v>343</v>
      </c>
      <c r="D242" s="83" t="s">
        <v>759</v>
      </c>
      <c r="E242" s="83" t="s">
        <v>765</v>
      </c>
      <c r="F242" s="83" t="s">
        <v>53</v>
      </c>
      <c r="G242" s="83" t="s">
        <v>387</v>
      </c>
      <c r="H242" s="83" t="s">
        <v>784</v>
      </c>
      <c r="I242" s="82">
        <v>3</v>
      </c>
    </row>
    <row r="243" spans="1:9" x14ac:dyDescent="0.25">
      <c r="A243" s="82">
        <v>245</v>
      </c>
      <c r="B243" s="82">
        <v>7</v>
      </c>
      <c r="C243" s="83" t="s">
        <v>343</v>
      </c>
      <c r="D243" s="83" t="s">
        <v>759</v>
      </c>
      <c r="E243" s="83" t="s">
        <v>768</v>
      </c>
      <c r="F243" s="83" t="s">
        <v>761</v>
      </c>
      <c r="G243" s="83" t="s">
        <v>391</v>
      </c>
      <c r="H243" s="83" t="s">
        <v>784</v>
      </c>
      <c r="I243" s="82">
        <v>3</v>
      </c>
    </row>
    <row r="244" spans="1:9" x14ac:dyDescent="0.25">
      <c r="A244" s="82">
        <v>246</v>
      </c>
      <c r="B244" s="82">
        <v>7</v>
      </c>
      <c r="C244" s="83" t="s">
        <v>343</v>
      </c>
      <c r="D244" s="83" t="s">
        <v>759</v>
      </c>
      <c r="E244" s="83" t="s">
        <v>765</v>
      </c>
      <c r="F244" s="83" t="s">
        <v>761</v>
      </c>
      <c r="G244" s="83" t="s">
        <v>393</v>
      </c>
      <c r="H244" s="83" t="s">
        <v>784</v>
      </c>
      <c r="I244" s="82">
        <v>3</v>
      </c>
    </row>
    <row r="245" spans="1:9" x14ac:dyDescent="0.25">
      <c r="A245" s="82">
        <v>247</v>
      </c>
      <c r="B245" s="82">
        <v>7</v>
      </c>
      <c r="C245" s="83" t="s">
        <v>343</v>
      </c>
      <c r="D245" s="83" t="s">
        <v>759</v>
      </c>
      <c r="E245" s="83" t="s">
        <v>768</v>
      </c>
      <c r="F245" s="83" t="s">
        <v>761</v>
      </c>
      <c r="G245" s="83" t="s">
        <v>394</v>
      </c>
      <c r="H245" s="83" t="s">
        <v>784</v>
      </c>
      <c r="I245" s="82">
        <v>3</v>
      </c>
    </row>
    <row r="246" spans="1:9" x14ac:dyDescent="0.25">
      <c r="A246" s="82">
        <v>248</v>
      </c>
      <c r="B246" s="82">
        <v>7</v>
      </c>
      <c r="C246" s="83" t="s">
        <v>343</v>
      </c>
      <c r="D246" s="83" t="s">
        <v>759</v>
      </c>
      <c r="E246" s="83" t="s">
        <v>768</v>
      </c>
      <c r="F246" s="83" t="s">
        <v>761</v>
      </c>
      <c r="G246" s="83" t="s">
        <v>395</v>
      </c>
      <c r="H246" s="83" t="s">
        <v>784</v>
      </c>
      <c r="I246" s="82">
        <v>3</v>
      </c>
    </row>
    <row r="247" spans="1:9" x14ac:dyDescent="0.25">
      <c r="A247" s="82">
        <v>249</v>
      </c>
      <c r="B247" s="82">
        <v>7</v>
      </c>
      <c r="C247" s="83" t="s">
        <v>343</v>
      </c>
      <c r="D247" s="83" t="s">
        <v>759</v>
      </c>
      <c r="E247" s="83" t="s">
        <v>31</v>
      </c>
      <c r="F247" s="83" t="s">
        <v>761</v>
      </c>
      <c r="G247" s="83" t="s">
        <v>396</v>
      </c>
      <c r="H247" s="83" t="s">
        <v>784</v>
      </c>
      <c r="I247" s="82">
        <v>3</v>
      </c>
    </row>
    <row r="248" spans="1:9" x14ac:dyDescent="0.25">
      <c r="A248" s="82">
        <v>250</v>
      </c>
      <c r="B248" s="82">
        <v>7</v>
      </c>
      <c r="C248" s="83" t="s">
        <v>343</v>
      </c>
      <c r="D248" s="83" t="s">
        <v>759</v>
      </c>
      <c r="E248" s="83" t="s">
        <v>765</v>
      </c>
      <c r="F248" s="83" t="s">
        <v>761</v>
      </c>
      <c r="G248" s="83" t="s">
        <v>785</v>
      </c>
      <c r="H248" s="83" t="s">
        <v>784</v>
      </c>
      <c r="I248" s="82">
        <v>3</v>
      </c>
    </row>
    <row r="249" spans="1:9" x14ac:dyDescent="0.25">
      <c r="A249" s="82">
        <v>251</v>
      </c>
      <c r="B249" s="82">
        <v>7</v>
      </c>
      <c r="C249" s="83" t="s">
        <v>343</v>
      </c>
      <c r="D249" s="83" t="s">
        <v>759</v>
      </c>
      <c r="E249" s="83" t="s">
        <v>8</v>
      </c>
      <c r="F249" s="83" t="s">
        <v>761</v>
      </c>
      <c r="G249" s="83" t="s">
        <v>786</v>
      </c>
      <c r="H249" s="83" t="s">
        <v>784</v>
      </c>
      <c r="I249" s="82">
        <v>3</v>
      </c>
    </row>
    <row r="250" spans="1:9" x14ac:dyDescent="0.25">
      <c r="A250" s="82">
        <v>252</v>
      </c>
      <c r="B250" s="82">
        <v>7</v>
      </c>
      <c r="C250" s="83" t="s">
        <v>343</v>
      </c>
      <c r="D250" s="83" t="s">
        <v>756</v>
      </c>
      <c r="E250" s="83" t="s">
        <v>8</v>
      </c>
      <c r="F250" s="83" t="s">
        <v>757</v>
      </c>
      <c r="G250" s="83" t="s">
        <v>787</v>
      </c>
      <c r="H250" s="83" t="s">
        <v>784</v>
      </c>
      <c r="I250" s="82">
        <v>3</v>
      </c>
    </row>
    <row r="251" spans="1:9" x14ac:dyDescent="0.25">
      <c r="A251" s="82">
        <v>253</v>
      </c>
      <c r="B251" s="82">
        <v>7</v>
      </c>
      <c r="C251" s="83" t="s">
        <v>343</v>
      </c>
      <c r="D251" s="83" t="s">
        <v>756</v>
      </c>
      <c r="E251" s="83" t="s">
        <v>8</v>
      </c>
      <c r="F251" s="83" t="s">
        <v>757</v>
      </c>
      <c r="G251" s="83" t="s">
        <v>788</v>
      </c>
      <c r="H251" s="83" t="s">
        <v>784</v>
      </c>
      <c r="I251" s="82">
        <v>3</v>
      </c>
    </row>
    <row r="252" spans="1:9" x14ac:dyDescent="0.25">
      <c r="A252" s="82">
        <v>254</v>
      </c>
      <c r="B252" s="82">
        <v>7</v>
      </c>
      <c r="C252" s="83" t="s">
        <v>343</v>
      </c>
      <c r="D252" s="83" t="s">
        <v>759</v>
      </c>
      <c r="E252" s="83" t="s">
        <v>8</v>
      </c>
      <c r="F252" s="83" t="s">
        <v>789</v>
      </c>
      <c r="G252" s="83" t="s">
        <v>790</v>
      </c>
      <c r="H252" s="83" t="s">
        <v>784</v>
      </c>
      <c r="I252" s="82">
        <v>3</v>
      </c>
    </row>
    <row r="253" spans="1:9" x14ac:dyDescent="0.25">
      <c r="A253" s="82">
        <v>255</v>
      </c>
      <c r="B253" s="82">
        <v>7</v>
      </c>
      <c r="C253" s="83" t="s">
        <v>343</v>
      </c>
      <c r="D253" s="83" t="s">
        <v>759</v>
      </c>
      <c r="E253" s="83" t="s">
        <v>765</v>
      </c>
      <c r="F253" s="83" t="s">
        <v>791</v>
      </c>
      <c r="G253" s="83" t="s">
        <v>792</v>
      </c>
      <c r="H253" s="83" t="s">
        <v>784</v>
      </c>
      <c r="I253" s="82">
        <v>3</v>
      </c>
    </row>
    <row r="254" spans="1:9" x14ac:dyDescent="0.25">
      <c r="A254" s="82">
        <v>256</v>
      </c>
      <c r="B254" s="82">
        <v>7</v>
      </c>
      <c r="C254" s="83" t="s">
        <v>343</v>
      </c>
      <c r="D254" s="83" t="s">
        <v>759</v>
      </c>
      <c r="E254" s="83" t="s">
        <v>765</v>
      </c>
      <c r="F254" s="83" t="s">
        <v>791</v>
      </c>
      <c r="G254" s="83" t="s">
        <v>793</v>
      </c>
      <c r="H254" s="83" t="s">
        <v>784</v>
      </c>
      <c r="I254" s="82">
        <v>3</v>
      </c>
    </row>
    <row r="255" spans="1:9" x14ac:dyDescent="0.25">
      <c r="A255" s="82">
        <v>257</v>
      </c>
      <c r="B255" s="82">
        <v>8</v>
      </c>
      <c r="C255" s="83" t="s">
        <v>493</v>
      </c>
      <c r="D255" s="83" t="s">
        <v>763</v>
      </c>
      <c r="E255" s="83" t="s">
        <v>757</v>
      </c>
      <c r="F255" s="83" t="s">
        <v>757</v>
      </c>
      <c r="G255" s="83" t="s">
        <v>495</v>
      </c>
      <c r="H255" s="83" t="s">
        <v>496</v>
      </c>
      <c r="I255" s="82">
        <v>0.38</v>
      </c>
    </row>
    <row r="256" spans="1:9" x14ac:dyDescent="0.25">
      <c r="A256" s="82">
        <v>258</v>
      </c>
      <c r="B256" s="82">
        <v>8</v>
      </c>
      <c r="C256" s="83" t="s">
        <v>493</v>
      </c>
      <c r="D256" s="83" t="s">
        <v>759</v>
      </c>
      <c r="E256" s="83" t="s">
        <v>768</v>
      </c>
      <c r="F256" s="83" t="s">
        <v>761</v>
      </c>
      <c r="G256" s="83" t="s">
        <v>497</v>
      </c>
      <c r="H256" s="83" t="s">
        <v>496</v>
      </c>
      <c r="I256" s="82">
        <v>6</v>
      </c>
    </row>
    <row r="257" spans="1:9" x14ac:dyDescent="0.25">
      <c r="A257" s="82">
        <v>259</v>
      </c>
      <c r="B257" s="82">
        <v>8</v>
      </c>
      <c r="C257" s="83" t="s">
        <v>493</v>
      </c>
      <c r="D257" s="83" t="s">
        <v>759</v>
      </c>
      <c r="E257" s="83" t="s">
        <v>768</v>
      </c>
      <c r="F257" s="83" t="s">
        <v>761</v>
      </c>
      <c r="G257" s="83" t="s">
        <v>498</v>
      </c>
      <c r="H257" s="83" t="s">
        <v>274</v>
      </c>
      <c r="I257" s="82">
        <v>0.6</v>
      </c>
    </row>
    <row r="258" spans="1:9" x14ac:dyDescent="0.25">
      <c r="A258" s="82">
        <v>260</v>
      </c>
      <c r="B258" s="82">
        <v>8</v>
      </c>
      <c r="C258" s="83" t="s">
        <v>493</v>
      </c>
      <c r="D258" s="83" t="s">
        <v>759</v>
      </c>
      <c r="E258" s="83" t="s">
        <v>768</v>
      </c>
      <c r="F258" s="83" t="s">
        <v>761</v>
      </c>
      <c r="G258" s="83" t="s">
        <v>499</v>
      </c>
      <c r="H258" s="83" t="s">
        <v>496</v>
      </c>
      <c r="I258" s="82">
        <v>3.5</v>
      </c>
    </row>
    <row r="259" spans="1:9" x14ac:dyDescent="0.25">
      <c r="A259" s="82">
        <v>264</v>
      </c>
      <c r="B259" s="82">
        <v>8</v>
      </c>
      <c r="C259" s="83" t="s">
        <v>493</v>
      </c>
      <c r="D259" s="83" t="s">
        <v>759</v>
      </c>
      <c r="E259" s="83" t="s">
        <v>20</v>
      </c>
      <c r="F259" s="83" t="s">
        <v>761</v>
      </c>
      <c r="G259" s="83" t="s">
        <v>502</v>
      </c>
      <c r="H259" s="83" t="s">
        <v>503</v>
      </c>
      <c r="I259" s="82">
        <v>0.35</v>
      </c>
    </row>
    <row r="260" spans="1:9" x14ac:dyDescent="0.25">
      <c r="A260" s="82">
        <v>265</v>
      </c>
      <c r="B260" s="82">
        <v>8</v>
      </c>
      <c r="C260" s="83" t="s">
        <v>493</v>
      </c>
      <c r="D260" s="83" t="s">
        <v>759</v>
      </c>
      <c r="E260" s="83" t="s">
        <v>8</v>
      </c>
      <c r="F260" s="83" t="s">
        <v>761</v>
      </c>
      <c r="G260" s="83" t="s">
        <v>504</v>
      </c>
      <c r="H260" s="83" t="s">
        <v>503</v>
      </c>
      <c r="I260" s="82">
        <v>0.35</v>
      </c>
    </row>
    <row r="261" spans="1:9" x14ac:dyDescent="0.25">
      <c r="A261" s="82">
        <v>266</v>
      </c>
      <c r="B261" s="82">
        <v>8</v>
      </c>
      <c r="C261" s="83" t="s">
        <v>493</v>
      </c>
      <c r="D261" s="83" t="s">
        <v>770</v>
      </c>
      <c r="E261" s="83" t="s">
        <v>757</v>
      </c>
      <c r="F261" s="83" t="s">
        <v>757</v>
      </c>
      <c r="G261" s="83" t="s">
        <v>505</v>
      </c>
      <c r="H261" s="83" t="s">
        <v>496</v>
      </c>
      <c r="I261" s="82">
        <v>10</v>
      </c>
    </row>
    <row r="262" spans="1:9" x14ac:dyDescent="0.25">
      <c r="A262" s="82">
        <v>267</v>
      </c>
      <c r="B262" s="82">
        <v>8</v>
      </c>
      <c r="C262" s="83" t="s">
        <v>493</v>
      </c>
      <c r="D262" s="83" t="s">
        <v>756</v>
      </c>
      <c r="E262" s="83" t="s">
        <v>8</v>
      </c>
      <c r="F262" s="83" t="s">
        <v>761</v>
      </c>
      <c r="G262" s="83" t="s">
        <v>506</v>
      </c>
      <c r="H262" s="83" t="s">
        <v>503</v>
      </c>
      <c r="I262" s="82">
        <v>0.65</v>
      </c>
    </row>
    <row r="263" spans="1:9" x14ac:dyDescent="0.25">
      <c r="A263" s="82">
        <v>268</v>
      </c>
      <c r="B263" s="82">
        <v>8</v>
      </c>
      <c r="C263" s="83" t="s">
        <v>493</v>
      </c>
      <c r="D263" s="83" t="s">
        <v>756</v>
      </c>
      <c r="E263" s="83" t="s">
        <v>8</v>
      </c>
      <c r="F263" s="83" t="s">
        <v>761</v>
      </c>
      <c r="G263" s="83" t="s">
        <v>507</v>
      </c>
      <c r="H263" s="83" t="s">
        <v>503</v>
      </c>
      <c r="I263" s="82">
        <v>0.65</v>
      </c>
    </row>
    <row r="264" spans="1:9" x14ac:dyDescent="0.25">
      <c r="A264" s="82">
        <v>269</v>
      </c>
      <c r="B264" s="82">
        <v>9</v>
      </c>
      <c r="C264" s="83" t="s">
        <v>508</v>
      </c>
      <c r="D264" s="83" t="s">
        <v>763</v>
      </c>
      <c r="E264" s="83" t="s">
        <v>757</v>
      </c>
      <c r="F264" s="83" t="s">
        <v>757</v>
      </c>
      <c r="G264" s="83" t="s">
        <v>510</v>
      </c>
      <c r="H264" s="83" t="s">
        <v>145</v>
      </c>
      <c r="I264" s="82">
        <v>1.2</v>
      </c>
    </row>
    <row r="265" spans="1:9" x14ac:dyDescent="0.25">
      <c r="A265" s="82">
        <v>270</v>
      </c>
      <c r="B265" s="82">
        <v>9</v>
      </c>
      <c r="C265" s="83" t="s">
        <v>508</v>
      </c>
      <c r="D265" s="83" t="s">
        <v>756</v>
      </c>
      <c r="E265" s="83" t="s">
        <v>8</v>
      </c>
      <c r="F265" s="83" t="s">
        <v>761</v>
      </c>
      <c r="G265" s="83" t="s">
        <v>511</v>
      </c>
      <c r="H265" s="83" t="s">
        <v>512</v>
      </c>
      <c r="I265" s="82">
        <v>-6.9198673570000002</v>
      </c>
    </row>
    <row r="266" spans="1:9" x14ac:dyDescent="0.25">
      <c r="A266" s="82">
        <v>271</v>
      </c>
      <c r="B266" s="82">
        <v>9</v>
      </c>
      <c r="C266" s="83" t="s">
        <v>508</v>
      </c>
      <c r="D266" s="83" t="s">
        <v>759</v>
      </c>
      <c r="E266" s="83" t="s">
        <v>768</v>
      </c>
      <c r="F266" s="83" t="s">
        <v>761</v>
      </c>
      <c r="G266" s="83" t="s">
        <v>513</v>
      </c>
      <c r="H266" s="83" t="s">
        <v>757</v>
      </c>
      <c r="I266" s="82">
        <v>42.6</v>
      </c>
    </row>
    <row r="267" spans="1:9" x14ac:dyDescent="0.25">
      <c r="A267" s="82">
        <v>272</v>
      </c>
      <c r="B267" s="82">
        <v>9</v>
      </c>
      <c r="C267" s="83" t="s">
        <v>508</v>
      </c>
      <c r="D267" s="83" t="s">
        <v>759</v>
      </c>
      <c r="E267" s="83" t="s">
        <v>768</v>
      </c>
      <c r="F267" s="83" t="s">
        <v>761</v>
      </c>
      <c r="G267" s="83" t="s">
        <v>514</v>
      </c>
      <c r="H267" s="83" t="s">
        <v>757</v>
      </c>
      <c r="I267" s="82">
        <v>0.77600000000000002</v>
      </c>
    </row>
    <row r="268" spans="1:9" x14ac:dyDescent="0.25">
      <c r="A268" s="82">
        <v>273</v>
      </c>
      <c r="B268" s="82">
        <v>9</v>
      </c>
      <c r="C268" s="83" t="s">
        <v>508</v>
      </c>
      <c r="D268" s="83" t="s">
        <v>759</v>
      </c>
      <c r="E268" s="83" t="s">
        <v>768</v>
      </c>
      <c r="F268" s="83" t="s">
        <v>761</v>
      </c>
      <c r="G268" s="83" t="s">
        <v>515</v>
      </c>
      <c r="H268" s="83" t="s">
        <v>757</v>
      </c>
      <c r="I268" s="82">
        <v>-6.38</v>
      </c>
    </row>
    <row r="269" spans="1:9" x14ac:dyDescent="0.25">
      <c r="A269" s="82">
        <v>274</v>
      </c>
      <c r="B269" s="82">
        <v>9</v>
      </c>
      <c r="C269" s="83" t="s">
        <v>508</v>
      </c>
      <c r="D269" s="83" t="s">
        <v>759</v>
      </c>
      <c r="E269" s="83" t="s">
        <v>768</v>
      </c>
      <c r="F269" s="83" t="s">
        <v>761</v>
      </c>
      <c r="G269" s="83" t="s">
        <v>516</v>
      </c>
      <c r="H269" s="83" t="s">
        <v>517</v>
      </c>
      <c r="I269" s="82">
        <v>0.28499999999999998</v>
      </c>
    </row>
    <row r="270" spans="1:9" x14ac:dyDescent="0.25">
      <c r="A270" s="82">
        <v>275</v>
      </c>
      <c r="B270" s="82">
        <v>9</v>
      </c>
      <c r="C270" s="83" t="s">
        <v>508</v>
      </c>
      <c r="D270" s="83" t="s">
        <v>756</v>
      </c>
      <c r="E270" s="83" t="s">
        <v>8</v>
      </c>
      <c r="F270" s="83" t="s">
        <v>761</v>
      </c>
      <c r="G270" s="83" t="s">
        <v>518</v>
      </c>
      <c r="H270" s="83" t="s">
        <v>519</v>
      </c>
      <c r="I270" s="82">
        <v>-0.84799999999999998</v>
      </c>
    </row>
    <row r="271" spans="1:9" x14ac:dyDescent="0.25">
      <c r="A271" s="82">
        <v>276</v>
      </c>
      <c r="B271" s="82">
        <v>9</v>
      </c>
      <c r="C271" s="83" t="s">
        <v>508</v>
      </c>
      <c r="D271" s="83" t="s">
        <v>759</v>
      </c>
      <c r="E271" s="83" t="s">
        <v>768</v>
      </c>
      <c r="F271" s="83" t="s">
        <v>761</v>
      </c>
      <c r="G271" s="83" t="s">
        <v>520</v>
      </c>
      <c r="H271" s="83" t="s">
        <v>520</v>
      </c>
      <c r="I271" s="82">
        <v>11.932</v>
      </c>
    </row>
    <row r="272" spans="1:9" x14ac:dyDescent="0.25">
      <c r="A272" s="82">
        <v>277</v>
      </c>
      <c r="B272" s="82">
        <v>9</v>
      </c>
      <c r="C272" s="83" t="s">
        <v>508</v>
      </c>
      <c r="D272" s="83" t="s">
        <v>759</v>
      </c>
      <c r="E272" s="83" t="s">
        <v>768</v>
      </c>
      <c r="F272" s="83" t="s">
        <v>761</v>
      </c>
      <c r="G272" s="83" t="s">
        <v>521</v>
      </c>
      <c r="H272" s="83" t="s">
        <v>521</v>
      </c>
      <c r="I272" s="82">
        <v>0.67</v>
      </c>
    </row>
    <row r="273" spans="1:9" x14ac:dyDescent="0.25">
      <c r="A273" s="82">
        <v>278</v>
      </c>
      <c r="B273" s="82">
        <v>9</v>
      </c>
      <c r="C273" s="83" t="s">
        <v>508</v>
      </c>
      <c r="D273" s="83" t="s">
        <v>759</v>
      </c>
      <c r="E273" s="83" t="s">
        <v>766</v>
      </c>
      <c r="F273" s="83" t="s">
        <v>761</v>
      </c>
      <c r="G273" s="83" t="s">
        <v>522</v>
      </c>
      <c r="H273" s="83" t="s">
        <v>25</v>
      </c>
      <c r="I273" s="82">
        <v>94.09</v>
      </c>
    </row>
    <row r="274" spans="1:9" x14ac:dyDescent="0.25">
      <c r="A274" s="82">
        <v>279</v>
      </c>
      <c r="B274" s="82">
        <v>9</v>
      </c>
      <c r="C274" s="83" t="s">
        <v>508</v>
      </c>
      <c r="D274" s="83" t="s">
        <v>759</v>
      </c>
      <c r="E274" s="83" t="s">
        <v>766</v>
      </c>
      <c r="F274" s="83" t="s">
        <v>761</v>
      </c>
      <c r="G274" s="83" t="s">
        <v>523</v>
      </c>
      <c r="H274" s="83" t="s">
        <v>25</v>
      </c>
      <c r="I274" s="82">
        <v>90.21</v>
      </c>
    </row>
    <row r="275" spans="1:9" x14ac:dyDescent="0.25">
      <c r="A275" s="82">
        <v>280</v>
      </c>
      <c r="B275" s="82">
        <v>9</v>
      </c>
      <c r="C275" s="83" t="s">
        <v>508</v>
      </c>
      <c r="D275" s="83" t="s">
        <v>759</v>
      </c>
      <c r="E275" s="83" t="s">
        <v>766</v>
      </c>
      <c r="F275" s="83" t="s">
        <v>761</v>
      </c>
      <c r="G275" s="83" t="s">
        <v>524</v>
      </c>
      <c r="H275" s="83" t="s">
        <v>25</v>
      </c>
      <c r="I275" s="82">
        <v>82.65</v>
      </c>
    </row>
    <row r="276" spans="1:9" x14ac:dyDescent="0.25">
      <c r="A276" s="82">
        <v>281</v>
      </c>
      <c r="B276" s="82">
        <v>9</v>
      </c>
      <c r="C276" s="83" t="s">
        <v>508</v>
      </c>
      <c r="D276" s="83" t="s">
        <v>759</v>
      </c>
      <c r="E276" s="83" t="s">
        <v>766</v>
      </c>
      <c r="F276" s="83" t="s">
        <v>761</v>
      </c>
      <c r="G276" s="83" t="s">
        <v>525</v>
      </c>
      <c r="H276" s="83" t="s">
        <v>25</v>
      </c>
      <c r="I276" s="82">
        <v>59.5</v>
      </c>
    </row>
    <row r="277" spans="1:9" x14ac:dyDescent="0.25">
      <c r="A277" s="82">
        <v>282</v>
      </c>
      <c r="B277" s="82">
        <v>9</v>
      </c>
      <c r="C277" s="83" t="s">
        <v>508</v>
      </c>
      <c r="D277" s="83" t="s">
        <v>759</v>
      </c>
      <c r="E277" s="83" t="s">
        <v>766</v>
      </c>
      <c r="F277" s="83" t="s">
        <v>761</v>
      </c>
      <c r="G277" s="83" t="s">
        <v>526</v>
      </c>
      <c r="H277" s="83" t="s">
        <v>25</v>
      </c>
      <c r="I277" s="82">
        <v>46.61</v>
      </c>
    </row>
    <row r="278" spans="1:9" x14ac:dyDescent="0.25">
      <c r="A278" s="82">
        <v>283</v>
      </c>
      <c r="B278" s="82">
        <v>9</v>
      </c>
      <c r="C278" s="83" t="s">
        <v>508</v>
      </c>
      <c r="D278" s="83" t="s">
        <v>759</v>
      </c>
      <c r="E278" s="83" t="s">
        <v>766</v>
      </c>
      <c r="F278" s="83" t="s">
        <v>761</v>
      </c>
      <c r="G278" s="83" t="s">
        <v>527</v>
      </c>
      <c r="H278" s="83" t="s">
        <v>25</v>
      </c>
      <c r="I278" s="82">
        <v>26.52</v>
      </c>
    </row>
    <row r="279" spans="1:9" x14ac:dyDescent="0.25">
      <c r="A279" s="82">
        <v>284</v>
      </c>
      <c r="B279" s="82">
        <v>9</v>
      </c>
      <c r="C279" s="83" t="s">
        <v>508</v>
      </c>
      <c r="D279" s="83" t="s">
        <v>794</v>
      </c>
      <c r="E279" s="83" t="s">
        <v>757</v>
      </c>
      <c r="F279" s="83" t="s">
        <v>757</v>
      </c>
      <c r="G279" s="83" t="s">
        <v>528</v>
      </c>
      <c r="H279" s="83" t="s">
        <v>529</v>
      </c>
      <c r="I279" s="82">
        <v>9.4499999999999993</v>
      </c>
    </row>
    <row r="280" spans="1:9" x14ac:dyDescent="0.25">
      <c r="A280" s="82">
        <v>285</v>
      </c>
      <c r="B280" s="82">
        <v>9</v>
      </c>
      <c r="C280" s="83" t="s">
        <v>508</v>
      </c>
      <c r="D280" s="83" t="s">
        <v>794</v>
      </c>
      <c r="E280" s="83" t="s">
        <v>757</v>
      </c>
      <c r="F280" s="83" t="s">
        <v>757</v>
      </c>
      <c r="G280" s="83" t="s">
        <v>530</v>
      </c>
      <c r="H280" s="83" t="s">
        <v>529</v>
      </c>
      <c r="I280" s="82">
        <v>1.94</v>
      </c>
    </row>
    <row r="281" spans="1:9" x14ac:dyDescent="0.25">
      <c r="A281" s="82">
        <v>286</v>
      </c>
      <c r="B281" s="82">
        <v>9</v>
      </c>
      <c r="C281" s="83" t="s">
        <v>508</v>
      </c>
      <c r="D281" s="83" t="s">
        <v>756</v>
      </c>
      <c r="E281" s="83" t="s">
        <v>8</v>
      </c>
      <c r="F281" s="83" t="s">
        <v>761</v>
      </c>
      <c r="G281" s="83" t="s">
        <v>531</v>
      </c>
      <c r="H281" s="83" t="s">
        <v>757</v>
      </c>
      <c r="I281" s="82">
        <v>0.41799999999999998</v>
      </c>
    </row>
    <row r="282" spans="1:9" x14ac:dyDescent="0.25">
      <c r="A282" s="82">
        <v>287</v>
      </c>
      <c r="B282" s="82">
        <v>9</v>
      </c>
      <c r="C282" s="83" t="s">
        <v>508</v>
      </c>
      <c r="D282" s="83" t="s">
        <v>794</v>
      </c>
      <c r="E282" s="83" t="s">
        <v>757</v>
      </c>
      <c r="F282" s="83" t="s">
        <v>757</v>
      </c>
      <c r="G282" s="83" t="s">
        <v>532</v>
      </c>
      <c r="H282" s="83" t="s">
        <v>529</v>
      </c>
      <c r="I282" s="82">
        <v>106.7</v>
      </c>
    </row>
    <row r="283" spans="1:9" x14ac:dyDescent="0.25">
      <c r="A283" s="82">
        <v>288</v>
      </c>
      <c r="B283" s="82">
        <v>9</v>
      </c>
      <c r="C283" s="83" t="s">
        <v>508</v>
      </c>
      <c r="D283" s="83" t="s">
        <v>756</v>
      </c>
      <c r="E283" s="83" t="s">
        <v>8</v>
      </c>
      <c r="F283" s="83" t="s">
        <v>761</v>
      </c>
      <c r="G283" s="83" t="s">
        <v>533</v>
      </c>
      <c r="H283" s="83" t="s">
        <v>757</v>
      </c>
      <c r="I283" s="82">
        <v>0.27500000000000002</v>
      </c>
    </row>
    <row r="284" spans="1:9" x14ac:dyDescent="0.25">
      <c r="A284" s="82">
        <v>289</v>
      </c>
      <c r="B284" s="82">
        <v>9</v>
      </c>
      <c r="C284" s="83" t="s">
        <v>508</v>
      </c>
      <c r="D284" s="83" t="s">
        <v>759</v>
      </c>
      <c r="E284" s="83" t="s">
        <v>31</v>
      </c>
      <c r="F284" s="83" t="s">
        <v>762</v>
      </c>
      <c r="G284" s="83" t="s">
        <v>534</v>
      </c>
      <c r="H284" s="83" t="s">
        <v>535</v>
      </c>
      <c r="I284" s="82">
        <v>0.4</v>
      </c>
    </row>
    <row r="285" spans="1:9" x14ac:dyDescent="0.25">
      <c r="A285" s="82">
        <v>290</v>
      </c>
      <c r="B285" s="82">
        <v>9</v>
      </c>
      <c r="C285" s="83" t="s">
        <v>508</v>
      </c>
      <c r="D285" s="83" t="s">
        <v>759</v>
      </c>
      <c r="E285" s="83" t="s">
        <v>31</v>
      </c>
      <c r="F285" s="83" t="s">
        <v>762</v>
      </c>
      <c r="G285" s="83" t="s">
        <v>536</v>
      </c>
      <c r="H285" s="83" t="s">
        <v>535</v>
      </c>
      <c r="I285" s="82">
        <v>2.5449999999999999</v>
      </c>
    </row>
    <row r="286" spans="1:9" x14ac:dyDescent="0.25">
      <c r="A286" s="82">
        <v>291</v>
      </c>
      <c r="B286" s="82">
        <v>9</v>
      </c>
      <c r="C286" s="83" t="s">
        <v>508</v>
      </c>
      <c r="D286" s="83" t="s">
        <v>759</v>
      </c>
      <c r="E286" s="83" t="s">
        <v>31</v>
      </c>
      <c r="F286" s="83" t="s">
        <v>762</v>
      </c>
      <c r="G286" s="83" t="s">
        <v>537</v>
      </c>
      <c r="H286" s="83" t="s">
        <v>535</v>
      </c>
      <c r="I286" s="82">
        <v>2.89</v>
      </c>
    </row>
    <row r="287" spans="1:9" x14ac:dyDescent="0.25">
      <c r="A287" s="82">
        <v>292</v>
      </c>
      <c r="B287" s="82">
        <v>9</v>
      </c>
      <c r="C287" s="83" t="s">
        <v>508</v>
      </c>
      <c r="D287" s="83" t="s">
        <v>759</v>
      </c>
      <c r="E287" s="83" t="s">
        <v>20</v>
      </c>
      <c r="F287" s="83" t="s">
        <v>760</v>
      </c>
      <c r="G287" s="83" t="s">
        <v>538</v>
      </c>
      <c r="H287" s="83" t="s">
        <v>535</v>
      </c>
      <c r="I287" s="82">
        <v>7.1999999999999995E-2</v>
      </c>
    </row>
    <row r="288" spans="1:9" x14ac:dyDescent="0.25">
      <c r="A288" s="82">
        <v>293</v>
      </c>
      <c r="B288" s="82">
        <v>9</v>
      </c>
      <c r="C288" s="83" t="s">
        <v>508</v>
      </c>
      <c r="D288" s="83" t="s">
        <v>763</v>
      </c>
      <c r="E288" s="83" t="s">
        <v>757</v>
      </c>
      <c r="F288" s="83" t="s">
        <v>757</v>
      </c>
      <c r="G288" s="83" t="s">
        <v>539</v>
      </c>
      <c r="H288" s="83" t="s">
        <v>183</v>
      </c>
      <c r="I288" s="82">
        <v>7.98</v>
      </c>
    </row>
    <row r="289" spans="1:9" x14ac:dyDescent="0.25">
      <c r="A289" s="82">
        <v>294</v>
      </c>
      <c r="B289" s="82">
        <v>9</v>
      </c>
      <c r="C289" s="83" t="s">
        <v>508</v>
      </c>
      <c r="D289" s="83" t="s">
        <v>759</v>
      </c>
      <c r="E289" s="83" t="s">
        <v>766</v>
      </c>
      <c r="F289" s="83" t="s">
        <v>773</v>
      </c>
      <c r="G289" s="83" t="s">
        <v>541</v>
      </c>
      <c r="H289" s="83" t="s">
        <v>183</v>
      </c>
      <c r="I289" s="82">
        <v>4.1440000000000001</v>
      </c>
    </row>
    <row r="290" spans="1:9" x14ac:dyDescent="0.25">
      <c r="A290" s="82">
        <v>295</v>
      </c>
      <c r="B290" s="82">
        <v>9</v>
      </c>
      <c r="C290" s="83" t="s">
        <v>508</v>
      </c>
      <c r="D290" s="83" t="s">
        <v>759</v>
      </c>
      <c r="E290" s="83" t="s">
        <v>766</v>
      </c>
      <c r="F290" s="83" t="s">
        <v>773</v>
      </c>
      <c r="G290" s="83" t="s">
        <v>542</v>
      </c>
      <c r="H290" s="83" t="s">
        <v>183</v>
      </c>
      <c r="I290" s="82">
        <v>4.1440000000000001</v>
      </c>
    </row>
    <row r="291" spans="1:9" x14ac:dyDescent="0.25">
      <c r="A291" s="82">
        <v>296</v>
      </c>
      <c r="B291" s="82">
        <v>9</v>
      </c>
      <c r="C291" s="83" t="s">
        <v>508</v>
      </c>
      <c r="D291" s="83" t="s">
        <v>759</v>
      </c>
      <c r="E291" s="83" t="s">
        <v>766</v>
      </c>
      <c r="F291" s="83" t="s">
        <v>773</v>
      </c>
      <c r="G291" s="83" t="s">
        <v>543</v>
      </c>
      <c r="H291" s="83" t="s">
        <v>183</v>
      </c>
      <c r="I291" s="82">
        <v>4.1440000000000001</v>
      </c>
    </row>
    <row r="292" spans="1:9" x14ac:dyDescent="0.25">
      <c r="A292" s="82">
        <v>297</v>
      </c>
      <c r="B292" s="82">
        <v>9</v>
      </c>
      <c r="C292" s="83" t="s">
        <v>508</v>
      </c>
      <c r="D292" s="83" t="s">
        <v>759</v>
      </c>
      <c r="E292" s="83" t="s">
        <v>766</v>
      </c>
      <c r="F292" s="83" t="s">
        <v>773</v>
      </c>
      <c r="G292" s="83" t="s">
        <v>544</v>
      </c>
      <c r="H292" s="83" t="s">
        <v>183</v>
      </c>
      <c r="I292" s="82">
        <v>4.1440000000000001</v>
      </c>
    </row>
    <row r="293" spans="1:9" x14ac:dyDescent="0.25">
      <c r="A293" s="82">
        <v>298</v>
      </c>
      <c r="B293" s="82">
        <v>9</v>
      </c>
      <c r="C293" s="83" t="s">
        <v>508</v>
      </c>
      <c r="D293" s="83" t="s">
        <v>759</v>
      </c>
      <c r="E293" s="83" t="s">
        <v>766</v>
      </c>
      <c r="F293" s="83" t="s">
        <v>761</v>
      </c>
      <c r="G293" s="83" t="s">
        <v>545</v>
      </c>
      <c r="H293" s="83" t="s">
        <v>25</v>
      </c>
      <c r="I293" s="82">
        <v>20.16</v>
      </c>
    </row>
    <row r="294" spans="1:9" x14ac:dyDescent="0.25">
      <c r="A294" s="82">
        <v>299</v>
      </c>
      <c r="B294" s="82">
        <v>9</v>
      </c>
      <c r="C294" s="83" t="s">
        <v>508</v>
      </c>
      <c r="D294" s="83" t="s">
        <v>759</v>
      </c>
      <c r="E294" s="83" t="s">
        <v>766</v>
      </c>
      <c r="F294" s="83" t="s">
        <v>761</v>
      </c>
      <c r="G294" s="83" t="s">
        <v>546</v>
      </c>
      <c r="H294" s="83" t="s">
        <v>25</v>
      </c>
      <c r="I294" s="82">
        <v>36.704000000000001</v>
      </c>
    </row>
    <row r="295" spans="1:9" x14ac:dyDescent="0.25">
      <c r="A295" s="82">
        <v>300</v>
      </c>
      <c r="B295" s="82">
        <v>9</v>
      </c>
      <c r="C295" s="83" t="s">
        <v>508</v>
      </c>
      <c r="D295" s="83" t="s">
        <v>759</v>
      </c>
      <c r="E295" s="83" t="s">
        <v>766</v>
      </c>
      <c r="F295" s="83" t="s">
        <v>761</v>
      </c>
      <c r="G295" s="83" t="s">
        <v>547</v>
      </c>
      <c r="H295" s="83" t="s">
        <v>25</v>
      </c>
      <c r="I295" s="82">
        <v>20.327999999999999</v>
      </c>
    </row>
    <row r="296" spans="1:9" x14ac:dyDescent="0.25">
      <c r="A296" s="82">
        <v>301</v>
      </c>
      <c r="B296" s="82">
        <v>9</v>
      </c>
      <c r="C296" s="83" t="s">
        <v>508</v>
      </c>
      <c r="D296" s="83" t="s">
        <v>759</v>
      </c>
      <c r="E296" s="83" t="s">
        <v>766</v>
      </c>
      <c r="F296" s="83" t="s">
        <v>761</v>
      </c>
      <c r="G296" s="83" t="s">
        <v>548</v>
      </c>
      <c r="H296" s="83" t="s">
        <v>25</v>
      </c>
      <c r="I296" s="82">
        <v>43.956000000000003</v>
      </c>
    </row>
    <row r="297" spans="1:9" x14ac:dyDescent="0.25">
      <c r="A297" s="82">
        <v>302</v>
      </c>
      <c r="B297" s="82">
        <v>9</v>
      </c>
      <c r="C297" s="83" t="s">
        <v>508</v>
      </c>
      <c r="D297" s="83" t="s">
        <v>759</v>
      </c>
      <c r="E297" s="83" t="s">
        <v>766</v>
      </c>
      <c r="F297" s="83" t="s">
        <v>761</v>
      </c>
      <c r="G297" s="83" t="s">
        <v>549</v>
      </c>
      <c r="H297" s="83" t="s">
        <v>25</v>
      </c>
      <c r="I297" s="82">
        <v>30.69</v>
      </c>
    </row>
    <row r="298" spans="1:9" x14ac:dyDescent="0.25">
      <c r="A298" s="82">
        <v>303</v>
      </c>
      <c r="B298" s="82">
        <v>9</v>
      </c>
      <c r="C298" s="83" t="s">
        <v>508</v>
      </c>
      <c r="D298" s="83" t="s">
        <v>759</v>
      </c>
      <c r="E298" s="83" t="s">
        <v>768</v>
      </c>
      <c r="F298" s="83" t="s">
        <v>761</v>
      </c>
      <c r="G298" s="83" t="s">
        <v>550</v>
      </c>
      <c r="H298" s="83" t="s">
        <v>757</v>
      </c>
      <c r="I298" s="82">
        <v>0.5</v>
      </c>
    </row>
    <row r="299" spans="1:9" x14ac:dyDescent="0.25">
      <c r="A299" s="82">
        <v>304</v>
      </c>
      <c r="B299" s="82">
        <v>9</v>
      </c>
      <c r="C299" s="83" t="s">
        <v>508</v>
      </c>
      <c r="D299" s="83" t="s">
        <v>759</v>
      </c>
      <c r="E299" s="83" t="s">
        <v>768</v>
      </c>
      <c r="F299" s="83" t="s">
        <v>761</v>
      </c>
      <c r="G299" s="83" t="s">
        <v>551</v>
      </c>
      <c r="H299" s="83" t="s">
        <v>757</v>
      </c>
      <c r="I299" s="82">
        <v>0.75</v>
      </c>
    </row>
    <row r="300" spans="1:9" x14ac:dyDescent="0.25">
      <c r="A300" s="82">
        <v>305</v>
      </c>
      <c r="B300" s="82">
        <v>9</v>
      </c>
      <c r="C300" s="83" t="s">
        <v>508</v>
      </c>
      <c r="D300" s="83" t="s">
        <v>763</v>
      </c>
      <c r="E300" s="83" t="s">
        <v>757</v>
      </c>
      <c r="F300" s="83" t="s">
        <v>757</v>
      </c>
      <c r="G300" s="83" t="s">
        <v>552</v>
      </c>
      <c r="H300" s="83" t="s">
        <v>553</v>
      </c>
      <c r="I300" s="82">
        <v>45</v>
      </c>
    </row>
    <row r="301" spans="1:9" x14ac:dyDescent="0.25">
      <c r="A301" s="82">
        <v>306</v>
      </c>
      <c r="B301" s="82">
        <v>9</v>
      </c>
      <c r="C301" s="83" t="s">
        <v>508</v>
      </c>
      <c r="D301" s="83" t="s">
        <v>763</v>
      </c>
      <c r="E301" s="83" t="s">
        <v>757</v>
      </c>
      <c r="F301" s="83" t="s">
        <v>757</v>
      </c>
      <c r="G301" s="83" t="s">
        <v>554</v>
      </c>
      <c r="H301" s="83" t="s">
        <v>553</v>
      </c>
      <c r="I301" s="82">
        <v>34.5</v>
      </c>
    </row>
    <row r="302" spans="1:9" x14ac:dyDescent="0.25">
      <c r="A302" s="82">
        <v>307</v>
      </c>
      <c r="B302" s="82">
        <v>9</v>
      </c>
      <c r="C302" s="83" t="s">
        <v>508</v>
      </c>
      <c r="D302" s="83" t="s">
        <v>763</v>
      </c>
      <c r="E302" s="83" t="s">
        <v>757</v>
      </c>
      <c r="F302" s="83" t="s">
        <v>757</v>
      </c>
      <c r="G302" s="83" t="s">
        <v>555</v>
      </c>
      <c r="H302" s="83" t="s">
        <v>183</v>
      </c>
      <c r="I302" s="82">
        <v>3.9</v>
      </c>
    </row>
    <row r="303" spans="1:9" x14ac:dyDescent="0.25">
      <c r="A303" s="82">
        <v>308</v>
      </c>
      <c r="B303" s="82">
        <v>9</v>
      </c>
      <c r="C303" s="83" t="s">
        <v>508</v>
      </c>
      <c r="D303" s="83" t="s">
        <v>763</v>
      </c>
      <c r="E303" s="83" t="s">
        <v>757</v>
      </c>
      <c r="F303" s="83" t="s">
        <v>757</v>
      </c>
      <c r="G303" s="83" t="s">
        <v>556</v>
      </c>
      <c r="H303" s="83" t="s">
        <v>183</v>
      </c>
      <c r="I303" s="82">
        <v>3.9</v>
      </c>
    </row>
    <row r="304" spans="1:9" x14ac:dyDescent="0.25">
      <c r="A304" s="82">
        <v>309</v>
      </c>
      <c r="B304" s="82">
        <v>9</v>
      </c>
      <c r="C304" s="83" t="s">
        <v>508</v>
      </c>
      <c r="D304" s="83" t="s">
        <v>759</v>
      </c>
      <c r="E304" s="83" t="s">
        <v>768</v>
      </c>
      <c r="F304" s="83" t="s">
        <v>761</v>
      </c>
      <c r="G304" s="83" t="s">
        <v>558</v>
      </c>
      <c r="H304" s="83" t="s">
        <v>757</v>
      </c>
      <c r="I304" s="82">
        <v>0.67</v>
      </c>
    </row>
    <row r="305" spans="1:9" x14ac:dyDescent="0.25">
      <c r="A305" s="82">
        <v>310</v>
      </c>
      <c r="B305" s="82">
        <v>9</v>
      </c>
      <c r="C305" s="83" t="s">
        <v>508</v>
      </c>
      <c r="D305" s="83" t="s">
        <v>763</v>
      </c>
      <c r="E305" s="83" t="s">
        <v>757</v>
      </c>
      <c r="F305" s="83" t="s">
        <v>757</v>
      </c>
      <c r="G305" s="83" t="s">
        <v>559</v>
      </c>
      <c r="H305" s="83" t="s">
        <v>553</v>
      </c>
      <c r="I305" s="82">
        <v>90</v>
      </c>
    </row>
    <row r="306" spans="1:9" x14ac:dyDescent="0.25">
      <c r="A306" s="82">
        <v>311</v>
      </c>
      <c r="B306" s="82">
        <v>9</v>
      </c>
      <c r="C306" s="83" t="s">
        <v>508</v>
      </c>
      <c r="D306" s="83" t="s">
        <v>763</v>
      </c>
      <c r="E306" s="83" t="s">
        <v>757</v>
      </c>
      <c r="F306" s="83" t="s">
        <v>757</v>
      </c>
      <c r="G306" s="83" t="s">
        <v>561</v>
      </c>
      <c r="H306" s="83" t="s">
        <v>145</v>
      </c>
      <c r="I306" s="82">
        <v>13.5</v>
      </c>
    </row>
    <row r="307" spans="1:9" x14ac:dyDescent="0.25">
      <c r="A307" s="82">
        <v>312</v>
      </c>
      <c r="B307" s="82">
        <v>9</v>
      </c>
      <c r="C307" s="83" t="s">
        <v>508</v>
      </c>
      <c r="D307" s="83" t="s">
        <v>763</v>
      </c>
      <c r="E307" s="83" t="s">
        <v>757</v>
      </c>
      <c r="F307" s="83" t="s">
        <v>757</v>
      </c>
      <c r="G307" s="83" t="s">
        <v>563</v>
      </c>
      <c r="H307" s="83" t="s">
        <v>145</v>
      </c>
      <c r="I307" s="82">
        <v>4.5</v>
      </c>
    </row>
    <row r="308" spans="1:9" x14ac:dyDescent="0.25">
      <c r="A308" s="82">
        <v>313</v>
      </c>
      <c r="B308" s="82">
        <v>9</v>
      </c>
      <c r="C308" s="83" t="s">
        <v>508</v>
      </c>
      <c r="D308" s="83" t="s">
        <v>759</v>
      </c>
      <c r="E308" s="83" t="s">
        <v>766</v>
      </c>
      <c r="F308" s="83" t="s">
        <v>773</v>
      </c>
      <c r="G308" s="83" t="s">
        <v>565</v>
      </c>
      <c r="H308" s="83" t="s">
        <v>183</v>
      </c>
      <c r="I308" s="82">
        <v>4.8840000000000003</v>
      </c>
    </row>
    <row r="309" spans="1:9" x14ac:dyDescent="0.25">
      <c r="A309" s="82">
        <v>314</v>
      </c>
      <c r="B309" s="82">
        <v>9</v>
      </c>
      <c r="C309" s="83" t="s">
        <v>508</v>
      </c>
      <c r="D309" s="83" t="s">
        <v>759</v>
      </c>
      <c r="E309" s="83" t="s">
        <v>766</v>
      </c>
      <c r="F309" s="83" t="s">
        <v>767</v>
      </c>
      <c r="G309" s="83" t="s">
        <v>566</v>
      </c>
      <c r="H309" s="83" t="s">
        <v>567</v>
      </c>
      <c r="I309" s="82">
        <v>7.5</v>
      </c>
    </row>
    <row r="310" spans="1:9" x14ac:dyDescent="0.25">
      <c r="A310" s="82">
        <v>315</v>
      </c>
      <c r="B310" s="82">
        <v>9</v>
      </c>
      <c r="C310" s="83" t="s">
        <v>508</v>
      </c>
      <c r="D310" s="83" t="s">
        <v>759</v>
      </c>
      <c r="E310" s="83" t="s">
        <v>766</v>
      </c>
      <c r="F310" s="83" t="s">
        <v>767</v>
      </c>
      <c r="G310" s="83" t="s">
        <v>568</v>
      </c>
      <c r="H310" s="83" t="s">
        <v>567</v>
      </c>
      <c r="I310" s="82">
        <v>6</v>
      </c>
    </row>
    <row r="311" spans="1:9" x14ac:dyDescent="0.25">
      <c r="A311" s="82">
        <v>316</v>
      </c>
      <c r="B311" s="82">
        <v>9</v>
      </c>
      <c r="C311" s="83" t="s">
        <v>508</v>
      </c>
      <c r="D311" s="83" t="s">
        <v>759</v>
      </c>
      <c r="E311" s="83" t="s">
        <v>768</v>
      </c>
      <c r="F311" s="83" t="s">
        <v>761</v>
      </c>
      <c r="G311" s="83" t="s">
        <v>569</v>
      </c>
      <c r="H311" s="83" t="s">
        <v>567</v>
      </c>
      <c r="I311" s="82">
        <v>8</v>
      </c>
    </row>
    <row r="312" spans="1:9" x14ac:dyDescent="0.25">
      <c r="A312" s="82">
        <v>317</v>
      </c>
      <c r="B312" s="82">
        <v>9</v>
      </c>
      <c r="C312" s="83" t="s">
        <v>508</v>
      </c>
      <c r="D312" s="83" t="s">
        <v>759</v>
      </c>
      <c r="E312" s="83" t="s">
        <v>768</v>
      </c>
      <c r="F312" s="83" t="s">
        <v>761</v>
      </c>
      <c r="G312" s="83" t="s">
        <v>570</v>
      </c>
      <c r="H312" s="83" t="s">
        <v>567</v>
      </c>
      <c r="I312" s="82">
        <v>47</v>
      </c>
    </row>
    <row r="313" spans="1:9" x14ac:dyDescent="0.25">
      <c r="A313" s="82">
        <v>318</v>
      </c>
      <c r="B313" s="82">
        <v>9</v>
      </c>
      <c r="C313" s="83" t="s">
        <v>508</v>
      </c>
      <c r="D313" s="83" t="s">
        <v>763</v>
      </c>
      <c r="E313" s="83" t="s">
        <v>757</v>
      </c>
      <c r="F313" s="83" t="s">
        <v>757</v>
      </c>
      <c r="G313" s="83" t="s">
        <v>571</v>
      </c>
      <c r="H313" s="83" t="s">
        <v>553</v>
      </c>
      <c r="I313" s="82">
        <v>64.334999999999994</v>
      </c>
    </row>
    <row r="314" spans="1:9" x14ac:dyDescent="0.25">
      <c r="A314" s="82">
        <v>319</v>
      </c>
      <c r="B314" s="82">
        <v>9</v>
      </c>
      <c r="C314" s="83" t="s">
        <v>508</v>
      </c>
      <c r="D314" s="83" t="s">
        <v>763</v>
      </c>
      <c r="E314" s="83" t="s">
        <v>757</v>
      </c>
      <c r="F314" s="83" t="s">
        <v>757</v>
      </c>
      <c r="G314" s="83" t="s">
        <v>572</v>
      </c>
      <c r="H314" s="83" t="s">
        <v>553</v>
      </c>
      <c r="I314" s="82">
        <v>21.434999999999999</v>
      </c>
    </row>
    <row r="315" spans="1:9" x14ac:dyDescent="0.25">
      <c r="A315" s="82">
        <v>320</v>
      </c>
      <c r="B315" s="82">
        <v>9</v>
      </c>
      <c r="C315" s="83" t="s">
        <v>508</v>
      </c>
      <c r="D315" s="83" t="s">
        <v>763</v>
      </c>
      <c r="E315" s="83" t="s">
        <v>757</v>
      </c>
      <c r="F315" s="83" t="s">
        <v>757</v>
      </c>
      <c r="G315" s="83" t="s">
        <v>573</v>
      </c>
      <c r="H315" s="83" t="s">
        <v>553</v>
      </c>
      <c r="I315" s="82">
        <v>1.9350000000000001</v>
      </c>
    </row>
    <row r="316" spans="1:9" x14ac:dyDescent="0.25">
      <c r="A316" s="82">
        <v>321</v>
      </c>
      <c r="B316" s="82">
        <v>9</v>
      </c>
      <c r="C316" s="83" t="s">
        <v>508</v>
      </c>
      <c r="D316" s="83" t="s">
        <v>763</v>
      </c>
      <c r="E316" s="83" t="s">
        <v>757</v>
      </c>
      <c r="F316" s="83" t="s">
        <v>757</v>
      </c>
      <c r="G316" s="83" t="s">
        <v>574</v>
      </c>
      <c r="H316" s="83" t="s">
        <v>553</v>
      </c>
      <c r="I316" s="82">
        <v>1.4550000000000001</v>
      </c>
    </row>
    <row r="317" spans="1:9" x14ac:dyDescent="0.25">
      <c r="A317" s="82">
        <v>322</v>
      </c>
      <c r="B317" s="82">
        <v>9</v>
      </c>
      <c r="C317" s="83" t="s">
        <v>508</v>
      </c>
      <c r="D317" s="83" t="s">
        <v>759</v>
      </c>
      <c r="E317" s="83" t="s">
        <v>766</v>
      </c>
      <c r="F317" s="83" t="s">
        <v>773</v>
      </c>
      <c r="G317" s="83" t="s">
        <v>576</v>
      </c>
      <c r="H317" s="83" t="s">
        <v>183</v>
      </c>
      <c r="I317" s="82">
        <v>3.4780000000000002</v>
      </c>
    </row>
    <row r="318" spans="1:9" x14ac:dyDescent="0.25">
      <c r="A318" s="82">
        <v>323</v>
      </c>
      <c r="B318" s="82">
        <v>9</v>
      </c>
      <c r="C318" s="83" t="s">
        <v>508</v>
      </c>
      <c r="D318" s="83" t="s">
        <v>759</v>
      </c>
      <c r="E318" s="83" t="s">
        <v>766</v>
      </c>
      <c r="F318" s="83" t="s">
        <v>773</v>
      </c>
      <c r="G318" s="83" t="s">
        <v>577</v>
      </c>
      <c r="H318" s="83" t="s">
        <v>183</v>
      </c>
      <c r="I318" s="82">
        <v>3.33</v>
      </c>
    </row>
    <row r="319" spans="1:9" x14ac:dyDescent="0.25">
      <c r="A319" s="82">
        <v>324</v>
      </c>
      <c r="B319" s="82">
        <v>9</v>
      </c>
      <c r="C319" s="83" t="s">
        <v>508</v>
      </c>
      <c r="D319" s="83" t="s">
        <v>759</v>
      </c>
      <c r="E319" s="83" t="s">
        <v>768</v>
      </c>
      <c r="F319" s="83" t="s">
        <v>769</v>
      </c>
      <c r="G319" s="83" t="s">
        <v>578</v>
      </c>
      <c r="H319" s="83" t="s">
        <v>579</v>
      </c>
      <c r="I319" s="82">
        <v>21</v>
      </c>
    </row>
    <row r="320" spans="1:9" x14ac:dyDescent="0.25">
      <c r="A320" s="82">
        <v>325</v>
      </c>
      <c r="B320" s="82">
        <v>9</v>
      </c>
      <c r="C320" s="83" t="s">
        <v>508</v>
      </c>
      <c r="D320" s="83" t="s">
        <v>759</v>
      </c>
      <c r="E320" s="83" t="s">
        <v>766</v>
      </c>
      <c r="F320" s="83" t="s">
        <v>761</v>
      </c>
      <c r="G320" s="83" t="s">
        <v>580</v>
      </c>
      <c r="H320" s="83" t="s">
        <v>25</v>
      </c>
      <c r="I320" s="82">
        <v>63.338999999999999</v>
      </c>
    </row>
    <row r="321" spans="1:9" x14ac:dyDescent="0.25">
      <c r="A321" s="82">
        <v>326</v>
      </c>
      <c r="B321" s="82">
        <v>9</v>
      </c>
      <c r="C321" s="83" t="s">
        <v>508</v>
      </c>
      <c r="D321" s="83" t="s">
        <v>759</v>
      </c>
      <c r="E321" s="83" t="s">
        <v>766</v>
      </c>
      <c r="F321" s="83" t="s">
        <v>761</v>
      </c>
      <c r="G321" s="83" t="s">
        <v>581</v>
      </c>
      <c r="H321" s="83" t="s">
        <v>25</v>
      </c>
      <c r="I321" s="82">
        <v>87.736000000000004</v>
      </c>
    </row>
    <row r="322" spans="1:9" x14ac:dyDescent="0.25">
      <c r="A322" s="82">
        <v>327</v>
      </c>
      <c r="B322" s="82">
        <v>9</v>
      </c>
      <c r="C322" s="83" t="s">
        <v>508</v>
      </c>
      <c r="D322" s="83" t="s">
        <v>759</v>
      </c>
      <c r="E322" s="83" t="s">
        <v>766</v>
      </c>
      <c r="F322" s="83" t="s">
        <v>761</v>
      </c>
      <c r="G322" s="83" t="s">
        <v>582</v>
      </c>
      <c r="H322" s="83" t="s">
        <v>25</v>
      </c>
      <c r="I322" s="82">
        <v>15.137499999999999</v>
      </c>
    </row>
    <row r="323" spans="1:9" x14ac:dyDescent="0.25">
      <c r="A323" s="82">
        <v>328</v>
      </c>
      <c r="B323" s="82">
        <v>9</v>
      </c>
      <c r="C323" s="83" t="s">
        <v>508</v>
      </c>
      <c r="D323" s="83" t="s">
        <v>759</v>
      </c>
      <c r="E323" s="83" t="s">
        <v>766</v>
      </c>
      <c r="F323" s="83" t="s">
        <v>761</v>
      </c>
      <c r="G323" s="83" t="s">
        <v>583</v>
      </c>
      <c r="H323" s="83" t="s">
        <v>25</v>
      </c>
      <c r="I323" s="82">
        <v>73.308000000000007</v>
      </c>
    </row>
    <row r="324" spans="1:9" x14ac:dyDescent="0.25">
      <c r="A324" s="82">
        <v>329</v>
      </c>
      <c r="B324" s="82">
        <v>9</v>
      </c>
      <c r="C324" s="83" t="s">
        <v>508</v>
      </c>
      <c r="D324" s="83" t="s">
        <v>763</v>
      </c>
      <c r="E324" s="83" t="s">
        <v>757</v>
      </c>
      <c r="F324" s="83" t="s">
        <v>757</v>
      </c>
      <c r="G324" s="83" t="s">
        <v>584</v>
      </c>
      <c r="H324" s="83" t="s">
        <v>757</v>
      </c>
      <c r="I324" s="82">
        <v>0.77</v>
      </c>
    </row>
    <row r="325" spans="1:9" x14ac:dyDescent="0.25">
      <c r="A325" s="82">
        <v>330</v>
      </c>
      <c r="B325" s="82">
        <v>9</v>
      </c>
      <c r="C325" s="83" t="s">
        <v>508</v>
      </c>
      <c r="D325" s="83" t="s">
        <v>763</v>
      </c>
      <c r="E325" s="83" t="s">
        <v>757</v>
      </c>
      <c r="F325" s="83" t="s">
        <v>757</v>
      </c>
      <c r="G325" s="83" t="s">
        <v>585</v>
      </c>
      <c r="H325" s="83" t="s">
        <v>553</v>
      </c>
      <c r="I325" s="82">
        <v>57.5</v>
      </c>
    </row>
    <row r="326" spans="1:9" x14ac:dyDescent="0.25">
      <c r="A326" s="82">
        <v>331</v>
      </c>
      <c r="B326" s="82">
        <v>9</v>
      </c>
      <c r="C326" s="83" t="s">
        <v>508</v>
      </c>
      <c r="D326" s="83" t="s">
        <v>763</v>
      </c>
      <c r="E326" s="83" t="s">
        <v>757</v>
      </c>
      <c r="F326" s="83" t="s">
        <v>757</v>
      </c>
      <c r="G326" s="83" t="s">
        <v>587</v>
      </c>
      <c r="H326" s="83" t="s">
        <v>145</v>
      </c>
      <c r="I326" s="82">
        <v>2.5499999999999998</v>
      </c>
    </row>
    <row r="327" spans="1:9" x14ac:dyDescent="0.25">
      <c r="A327" s="82">
        <v>332</v>
      </c>
      <c r="B327" s="82">
        <v>9</v>
      </c>
      <c r="C327" s="83" t="s">
        <v>508</v>
      </c>
      <c r="D327" s="83" t="s">
        <v>759</v>
      </c>
      <c r="E327" s="83" t="s">
        <v>765</v>
      </c>
      <c r="F327" s="83" t="s">
        <v>50</v>
      </c>
      <c r="G327" s="83" t="s">
        <v>588</v>
      </c>
      <c r="H327" s="83" t="s">
        <v>589</v>
      </c>
      <c r="I327" s="82">
        <v>0.19500000000000001</v>
      </c>
    </row>
    <row r="328" spans="1:9" x14ac:dyDescent="0.25">
      <c r="A328" s="82">
        <v>333</v>
      </c>
      <c r="B328" s="82">
        <v>9</v>
      </c>
      <c r="C328" s="83" t="s">
        <v>508</v>
      </c>
      <c r="D328" s="83" t="s">
        <v>759</v>
      </c>
      <c r="E328" s="83" t="s">
        <v>766</v>
      </c>
      <c r="F328" s="83" t="s">
        <v>773</v>
      </c>
      <c r="G328" s="83" t="s">
        <v>565</v>
      </c>
      <c r="H328" s="83" t="s">
        <v>183</v>
      </c>
      <c r="I328" s="82">
        <v>5.6980000000000004</v>
      </c>
    </row>
    <row r="329" spans="1:9" x14ac:dyDescent="0.25">
      <c r="A329" s="82">
        <v>334</v>
      </c>
      <c r="B329" s="82">
        <v>9</v>
      </c>
      <c r="C329" s="83" t="s">
        <v>508</v>
      </c>
      <c r="D329" s="83" t="s">
        <v>759</v>
      </c>
      <c r="E329" s="83" t="s">
        <v>765</v>
      </c>
      <c r="F329" s="83" t="s">
        <v>53</v>
      </c>
      <c r="G329" s="83" t="s">
        <v>590</v>
      </c>
      <c r="H329" s="83" t="s">
        <v>591</v>
      </c>
      <c r="I329" s="82">
        <v>1.4999999999999999E-2</v>
      </c>
    </row>
    <row r="330" spans="1:9" x14ac:dyDescent="0.25">
      <c r="A330" s="82">
        <v>335</v>
      </c>
      <c r="B330" s="82">
        <v>9</v>
      </c>
      <c r="C330" s="83" t="s">
        <v>508</v>
      </c>
      <c r="D330" s="83" t="s">
        <v>763</v>
      </c>
      <c r="E330" s="83" t="s">
        <v>757</v>
      </c>
      <c r="F330" s="83" t="s">
        <v>757</v>
      </c>
      <c r="G330" s="83" t="s">
        <v>559</v>
      </c>
      <c r="H330" s="83" t="s">
        <v>553</v>
      </c>
      <c r="I330" s="82">
        <v>18.39</v>
      </c>
    </row>
    <row r="331" spans="1:9" x14ac:dyDescent="0.25">
      <c r="A331" s="82">
        <v>336</v>
      </c>
      <c r="B331" s="82">
        <v>9</v>
      </c>
      <c r="C331" s="83" t="s">
        <v>508</v>
      </c>
      <c r="D331" s="83" t="s">
        <v>763</v>
      </c>
      <c r="E331" s="83" t="s">
        <v>757</v>
      </c>
      <c r="F331" s="83" t="s">
        <v>757</v>
      </c>
      <c r="G331" s="83" t="s">
        <v>592</v>
      </c>
      <c r="H331" s="83" t="s">
        <v>553</v>
      </c>
      <c r="I331" s="82">
        <v>0.58499999999999996</v>
      </c>
    </row>
    <row r="332" spans="1:9" x14ac:dyDescent="0.25">
      <c r="A332" s="82">
        <v>337</v>
      </c>
      <c r="B332" s="82">
        <v>9</v>
      </c>
      <c r="C332" s="83" t="s">
        <v>508</v>
      </c>
      <c r="D332" s="83" t="s">
        <v>763</v>
      </c>
      <c r="E332" s="83" t="s">
        <v>757</v>
      </c>
      <c r="F332" s="83" t="s">
        <v>757</v>
      </c>
      <c r="G332" s="83" t="s">
        <v>202</v>
      </c>
      <c r="H332" s="83" t="s">
        <v>183</v>
      </c>
      <c r="I332" s="82">
        <v>5.65</v>
      </c>
    </row>
    <row r="333" spans="1:9" x14ac:dyDescent="0.25">
      <c r="A333" s="82">
        <v>338</v>
      </c>
      <c r="B333" s="82">
        <v>10</v>
      </c>
      <c r="C333" s="83" t="s">
        <v>593</v>
      </c>
      <c r="D333" s="83" t="s">
        <v>759</v>
      </c>
      <c r="E333" s="83" t="s">
        <v>20</v>
      </c>
      <c r="F333" s="83" t="s">
        <v>760</v>
      </c>
      <c r="G333" s="83" t="s">
        <v>594</v>
      </c>
      <c r="H333" s="83" t="s">
        <v>25</v>
      </c>
      <c r="I333" s="82">
        <v>0.61</v>
      </c>
    </row>
    <row r="334" spans="1:9" x14ac:dyDescent="0.25">
      <c r="A334" s="82">
        <v>339</v>
      </c>
      <c r="B334" s="82">
        <v>10</v>
      </c>
      <c r="C334" s="83" t="s">
        <v>593</v>
      </c>
      <c r="D334" s="83" t="s">
        <v>759</v>
      </c>
      <c r="E334" s="83" t="s">
        <v>20</v>
      </c>
      <c r="F334" s="83" t="s">
        <v>760</v>
      </c>
      <c r="G334" s="83" t="s">
        <v>594</v>
      </c>
      <c r="H334" s="83" t="s">
        <v>25</v>
      </c>
      <c r="I334" s="82">
        <v>0.95</v>
      </c>
    </row>
    <row r="335" spans="1:9" x14ac:dyDescent="0.25">
      <c r="A335" s="82">
        <v>340</v>
      </c>
      <c r="B335" s="82">
        <v>10</v>
      </c>
      <c r="C335" s="83" t="s">
        <v>593</v>
      </c>
      <c r="D335" s="83" t="s">
        <v>759</v>
      </c>
      <c r="E335" s="83" t="s">
        <v>20</v>
      </c>
      <c r="F335" s="83" t="s">
        <v>760</v>
      </c>
      <c r="G335" s="83" t="s">
        <v>594</v>
      </c>
      <c r="H335" s="83" t="s">
        <v>25</v>
      </c>
      <c r="I335" s="82">
        <v>0.93</v>
      </c>
    </row>
    <row r="336" spans="1:9" x14ac:dyDescent="0.25">
      <c r="A336" s="82">
        <v>341</v>
      </c>
      <c r="B336" s="82">
        <v>10</v>
      </c>
      <c r="C336" s="83" t="s">
        <v>593</v>
      </c>
      <c r="D336" s="83" t="s">
        <v>759</v>
      </c>
      <c r="E336" s="83" t="s">
        <v>20</v>
      </c>
      <c r="F336" s="83" t="s">
        <v>760</v>
      </c>
      <c r="G336" s="83" t="s">
        <v>598</v>
      </c>
      <c r="H336" s="83" t="s">
        <v>25</v>
      </c>
      <c r="I336" s="82">
        <v>0.26</v>
      </c>
    </row>
    <row r="337" spans="1:9" x14ac:dyDescent="0.25">
      <c r="A337" s="82">
        <v>342</v>
      </c>
      <c r="B337" s="82">
        <v>10</v>
      </c>
      <c r="C337" s="83" t="s">
        <v>593</v>
      </c>
      <c r="D337" s="83" t="s">
        <v>759</v>
      </c>
      <c r="E337" s="83" t="s">
        <v>20</v>
      </c>
      <c r="F337" s="83" t="s">
        <v>760</v>
      </c>
      <c r="G337" s="83" t="s">
        <v>598</v>
      </c>
      <c r="H337" s="83" t="s">
        <v>25</v>
      </c>
      <c r="I337" s="82">
        <v>0.14000000000000001</v>
      </c>
    </row>
    <row r="338" spans="1:9" x14ac:dyDescent="0.25">
      <c r="A338" s="82">
        <v>343</v>
      </c>
      <c r="B338" s="82">
        <v>10</v>
      </c>
      <c r="C338" s="83" t="s">
        <v>593</v>
      </c>
      <c r="D338" s="83" t="s">
        <v>759</v>
      </c>
      <c r="E338" s="83" t="s">
        <v>20</v>
      </c>
      <c r="F338" s="83" t="s">
        <v>760</v>
      </c>
      <c r="G338" s="83" t="s">
        <v>598</v>
      </c>
      <c r="H338" s="83" t="s">
        <v>25</v>
      </c>
      <c r="I338" s="82">
        <v>0.15</v>
      </c>
    </row>
    <row r="339" spans="1:9" x14ac:dyDescent="0.25">
      <c r="A339" s="82">
        <v>344</v>
      </c>
      <c r="B339" s="82">
        <v>10</v>
      </c>
      <c r="C339" s="83" t="s">
        <v>593</v>
      </c>
      <c r="D339" s="83" t="s">
        <v>759</v>
      </c>
      <c r="E339" s="83" t="s">
        <v>20</v>
      </c>
      <c r="F339" s="83" t="s">
        <v>760</v>
      </c>
      <c r="G339" s="83" t="s">
        <v>599</v>
      </c>
      <c r="H339" s="83" t="s">
        <v>25</v>
      </c>
      <c r="I339" s="82">
        <v>0.49</v>
      </c>
    </row>
    <row r="340" spans="1:9" x14ac:dyDescent="0.25">
      <c r="A340" s="82">
        <v>345</v>
      </c>
      <c r="B340" s="82">
        <v>10</v>
      </c>
      <c r="C340" s="83" t="s">
        <v>593</v>
      </c>
      <c r="D340" s="83" t="s">
        <v>759</v>
      </c>
      <c r="E340" s="83" t="s">
        <v>20</v>
      </c>
      <c r="F340" s="83" t="s">
        <v>760</v>
      </c>
      <c r="G340" s="83" t="s">
        <v>599</v>
      </c>
      <c r="H340" s="83" t="s">
        <v>25</v>
      </c>
      <c r="I340" s="82">
        <v>0.21</v>
      </c>
    </row>
    <row r="341" spans="1:9" x14ac:dyDescent="0.25">
      <c r="A341" s="82">
        <v>346</v>
      </c>
      <c r="B341" s="82">
        <v>10</v>
      </c>
      <c r="C341" s="83" t="s">
        <v>593</v>
      </c>
      <c r="D341" s="83" t="s">
        <v>759</v>
      </c>
      <c r="E341" s="83" t="s">
        <v>20</v>
      </c>
      <c r="F341" s="83" t="s">
        <v>760</v>
      </c>
      <c r="G341" s="83" t="s">
        <v>600</v>
      </c>
      <c r="H341" s="83" t="s">
        <v>25</v>
      </c>
      <c r="I341" s="82">
        <v>0.6</v>
      </c>
    </row>
    <row r="342" spans="1:9" x14ac:dyDescent="0.25">
      <c r="A342" s="82">
        <v>347</v>
      </c>
      <c r="B342" s="82">
        <v>10</v>
      </c>
      <c r="C342" s="83" t="s">
        <v>593</v>
      </c>
      <c r="D342" s="83" t="s">
        <v>759</v>
      </c>
      <c r="E342" s="83" t="s">
        <v>20</v>
      </c>
      <c r="F342" s="83" t="s">
        <v>760</v>
      </c>
      <c r="G342" s="83" t="s">
        <v>600</v>
      </c>
      <c r="H342" s="83" t="s">
        <v>25</v>
      </c>
      <c r="I342" s="82">
        <v>0.63</v>
      </c>
    </row>
    <row r="343" spans="1:9" x14ac:dyDescent="0.25">
      <c r="A343" s="82">
        <v>348</v>
      </c>
      <c r="B343" s="82">
        <v>10</v>
      </c>
      <c r="C343" s="83" t="s">
        <v>593</v>
      </c>
      <c r="D343" s="83" t="s">
        <v>759</v>
      </c>
      <c r="E343" s="83" t="s">
        <v>20</v>
      </c>
      <c r="F343" s="83" t="s">
        <v>760</v>
      </c>
      <c r="G343" s="83" t="s">
        <v>795</v>
      </c>
      <c r="H343" s="83" t="s">
        <v>601</v>
      </c>
      <c r="I343" s="82">
        <v>7328.14</v>
      </c>
    </row>
    <row r="344" spans="1:9" x14ac:dyDescent="0.25">
      <c r="A344" s="82">
        <v>349</v>
      </c>
      <c r="B344" s="82">
        <v>10</v>
      </c>
      <c r="C344" s="83" t="s">
        <v>593</v>
      </c>
      <c r="D344" s="83" t="s">
        <v>759</v>
      </c>
      <c r="E344" s="83" t="s">
        <v>20</v>
      </c>
      <c r="F344" s="83" t="s">
        <v>760</v>
      </c>
      <c r="G344" s="83" t="s">
        <v>795</v>
      </c>
      <c r="H344" s="83" t="s">
        <v>601</v>
      </c>
      <c r="I344" s="82">
        <v>1976.17</v>
      </c>
    </row>
    <row r="345" spans="1:9" x14ac:dyDescent="0.25">
      <c r="A345" s="82">
        <v>350</v>
      </c>
      <c r="B345" s="82">
        <v>10</v>
      </c>
      <c r="C345" s="83" t="s">
        <v>593</v>
      </c>
      <c r="D345" s="83" t="s">
        <v>759</v>
      </c>
      <c r="E345" s="83" t="s">
        <v>20</v>
      </c>
      <c r="F345" s="83" t="s">
        <v>760</v>
      </c>
      <c r="G345" s="83" t="s">
        <v>795</v>
      </c>
      <c r="H345" s="83" t="s">
        <v>601</v>
      </c>
      <c r="I345" s="82">
        <v>998.07</v>
      </c>
    </row>
    <row r="346" spans="1:9" x14ac:dyDescent="0.25">
      <c r="A346" s="82">
        <v>351</v>
      </c>
      <c r="B346" s="82">
        <v>10</v>
      </c>
      <c r="C346" s="83" t="s">
        <v>593</v>
      </c>
      <c r="D346" s="83" t="s">
        <v>759</v>
      </c>
      <c r="E346" s="83" t="s">
        <v>20</v>
      </c>
      <c r="F346" s="83" t="s">
        <v>760</v>
      </c>
      <c r="G346" s="83" t="s">
        <v>795</v>
      </c>
      <c r="H346" s="83" t="s">
        <v>601</v>
      </c>
      <c r="I346" s="82">
        <v>818.41</v>
      </c>
    </row>
    <row r="347" spans="1:9" x14ac:dyDescent="0.25">
      <c r="A347" s="82">
        <v>352</v>
      </c>
      <c r="B347" s="82">
        <v>10</v>
      </c>
      <c r="C347" s="83" t="s">
        <v>593</v>
      </c>
      <c r="D347" s="83" t="s">
        <v>759</v>
      </c>
      <c r="E347" s="83" t="s">
        <v>20</v>
      </c>
      <c r="F347" s="83" t="s">
        <v>760</v>
      </c>
      <c r="G347" s="83" t="s">
        <v>795</v>
      </c>
      <c r="H347" s="83" t="s">
        <v>601</v>
      </c>
      <c r="I347" s="82">
        <v>1539.67</v>
      </c>
    </row>
    <row r="348" spans="1:9" x14ac:dyDescent="0.25">
      <c r="A348" s="82">
        <v>353</v>
      </c>
      <c r="B348" s="82">
        <v>10</v>
      </c>
      <c r="C348" s="83" t="s">
        <v>593</v>
      </c>
      <c r="D348" s="83" t="s">
        <v>759</v>
      </c>
      <c r="E348" s="83" t="s">
        <v>20</v>
      </c>
      <c r="F348" s="83" t="s">
        <v>760</v>
      </c>
      <c r="G348" s="83" t="s">
        <v>795</v>
      </c>
      <c r="H348" s="83" t="s">
        <v>601</v>
      </c>
      <c r="I348" s="82">
        <v>906.67</v>
      </c>
    </row>
    <row r="349" spans="1:9" x14ac:dyDescent="0.25">
      <c r="A349" s="82">
        <v>354</v>
      </c>
      <c r="B349" s="82">
        <v>10</v>
      </c>
      <c r="C349" s="83" t="s">
        <v>593</v>
      </c>
      <c r="D349" s="83" t="s">
        <v>759</v>
      </c>
      <c r="E349" s="83" t="s">
        <v>20</v>
      </c>
      <c r="F349" s="83" t="s">
        <v>760</v>
      </c>
      <c r="G349" s="83" t="s">
        <v>795</v>
      </c>
      <c r="H349" s="83" t="s">
        <v>601</v>
      </c>
      <c r="I349" s="82">
        <v>632.99</v>
      </c>
    </row>
    <row r="350" spans="1:9" x14ac:dyDescent="0.25">
      <c r="A350" s="82">
        <v>355</v>
      </c>
      <c r="B350" s="82">
        <v>10</v>
      </c>
      <c r="C350" s="83" t="s">
        <v>593</v>
      </c>
      <c r="D350" s="83" t="s">
        <v>759</v>
      </c>
      <c r="E350" s="83" t="s">
        <v>20</v>
      </c>
      <c r="F350" s="83" t="s">
        <v>760</v>
      </c>
      <c r="G350" s="83" t="s">
        <v>795</v>
      </c>
      <c r="H350" s="83" t="s">
        <v>601</v>
      </c>
      <c r="I350" s="82">
        <v>982.23</v>
      </c>
    </row>
    <row r="351" spans="1:9" x14ac:dyDescent="0.25">
      <c r="A351" s="82">
        <v>356</v>
      </c>
      <c r="B351" s="82">
        <v>10</v>
      </c>
      <c r="C351" s="83" t="s">
        <v>593</v>
      </c>
      <c r="D351" s="83" t="s">
        <v>759</v>
      </c>
      <c r="E351" s="83" t="s">
        <v>20</v>
      </c>
      <c r="F351" s="83" t="s">
        <v>760</v>
      </c>
      <c r="G351" s="83" t="s">
        <v>795</v>
      </c>
      <c r="H351" s="83" t="s">
        <v>601</v>
      </c>
      <c r="I351" s="82">
        <v>725.34</v>
      </c>
    </row>
    <row r="352" spans="1:9" x14ac:dyDescent="0.25">
      <c r="A352" s="82">
        <v>357</v>
      </c>
      <c r="B352" s="82">
        <v>10</v>
      </c>
      <c r="C352" s="83" t="s">
        <v>593</v>
      </c>
      <c r="D352" s="83" t="s">
        <v>759</v>
      </c>
      <c r="E352" s="83" t="s">
        <v>20</v>
      </c>
      <c r="F352" s="83" t="s">
        <v>760</v>
      </c>
      <c r="G352" s="83" t="s">
        <v>795</v>
      </c>
      <c r="H352" s="83" t="s">
        <v>601</v>
      </c>
      <c r="I352" s="82">
        <v>256.89</v>
      </c>
    </row>
    <row r="353" spans="1:9" x14ac:dyDescent="0.25">
      <c r="A353" s="82">
        <v>358</v>
      </c>
      <c r="B353" s="82">
        <v>10</v>
      </c>
      <c r="C353" s="83" t="s">
        <v>593</v>
      </c>
      <c r="D353" s="83" t="s">
        <v>759</v>
      </c>
      <c r="E353" s="83" t="s">
        <v>20</v>
      </c>
      <c r="F353" s="83" t="s">
        <v>760</v>
      </c>
      <c r="G353" s="83" t="s">
        <v>796</v>
      </c>
      <c r="H353" s="83" t="s">
        <v>601</v>
      </c>
      <c r="I353" s="82">
        <v>7895.52</v>
      </c>
    </row>
    <row r="354" spans="1:9" x14ac:dyDescent="0.25">
      <c r="A354" s="82">
        <v>359</v>
      </c>
      <c r="B354" s="82">
        <v>10</v>
      </c>
      <c r="C354" s="83" t="s">
        <v>593</v>
      </c>
      <c r="D354" s="83" t="s">
        <v>759</v>
      </c>
      <c r="E354" s="83" t="s">
        <v>20</v>
      </c>
      <c r="F354" s="83" t="s">
        <v>760</v>
      </c>
      <c r="G354" s="83" t="s">
        <v>796</v>
      </c>
      <c r="H354" s="83" t="s">
        <v>601</v>
      </c>
      <c r="I354" s="82">
        <v>5830.54</v>
      </c>
    </row>
    <row r="355" spans="1:9" x14ac:dyDescent="0.25">
      <c r="A355" s="82">
        <v>360</v>
      </c>
      <c r="B355" s="82">
        <v>10</v>
      </c>
      <c r="C355" s="83" t="s">
        <v>593</v>
      </c>
      <c r="D355" s="83" t="s">
        <v>759</v>
      </c>
      <c r="E355" s="83" t="s">
        <v>20</v>
      </c>
      <c r="F355" s="83" t="s">
        <v>760</v>
      </c>
      <c r="G355" s="83" t="s">
        <v>796</v>
      </c>
      <c r="H355" s="83" t="s">
        <v>601</v>
      </c>
      <c r="I355" s="82">
        <v>2064.98</v>
      </c>
    </row>
    <row r="356" spans="1:9" x14ac:dyDescent="0.25">
      <c r="A356" s="82">
        <v>361</v>
      </c>
      <c r="B356" s="82">
        <v>10</v>
      </c>
      <c r="C356" s="83" t="s">
        <v>593</v>
      </c>
      <c r="D356" s="83" t="s">
        <v>759</v>
      </c>
      <c r="E356" s="83" t="s">
        <v>20</v>
      </c>
      <c r="F356" s="83" t="s">
        <v>760</v>
      </c>
      <c r="G356" s="83" t="s">
        <v>608</v>
      </c>
      <c r="H356" s="83" t="s">
        <v>601</v>
      </c>
      <c r="I356" s="82">
        <v>515.73</v>
      </c>
    </row>
    <row r="357" spans="1:9" x14ac:dyDescent="0.25">
      <c r="A357" s="82">
        <v>362</v>
      </c>
      <c r="B357" s="82">
        <v>10</v>
      </c>
      <c r="C357" s="83" t="s">
        <v>593</v>
      </c>
      <c r="D357" s="83" t="s">
        <v>759</v>
      </c>
      <c r="E357" s="83" t="s">
        <v>20</v>
      </c>
      <c r="F357" s="83" t="s">
        <v>760</v>
      </c>
      <c r="G357" s="83" t="s">
        <v>608</v>
      </c>
      <c r="H357" s="83" t="s">
        <v>601</v>
      </c>
      <c r="I357" s="82">
        <v>380.85</v>
      </c>
    </row>
    <row r="358" spans="1:9" x14ac:dyDescent="0.25">
      <c r="A358" s="82">
        <v>363</v>
      </c>
      <c r="B358" s="82">
        <v>10</v>
      </c>
      <c r="C358" s="83" t="s">
        <v>593</v>
      </c>
      <c r="D358" s="83" t="s">
        <v>759</v>
      </c>
      <c r="E358" s="83" t="s">
        <v>20</v>
      </c>
      <c r="F358" s="83" t="s">
        <v>760</v>
      </c>
      <c r="G358" s="83" t="s">
        <v>609</v>
      </c>
      <c r="H358" s="83" t="s">
        <v>25</v>
      </c>
      <c r="I358" s="82">
        <v>0.4</v>
      </c>
    </row>
    <row r="359" spans="1:9" x14ac:dyDescent="0.25">
      <c r="A359" s="82">
        <v>364</v>
      </c>
      <c r="B359" s="82">
        <v>10</v>
      </c>
      <c r="C359" s="83" t="s">
        <v>593</v>
      </c>
      <c r="D359" s="83" t="s">
        <v>759</v>
      </c>
      <c r="E359" s="83" t="s">
        <v>20</v>
      </c>
      <c r="F359" s="83" t="s">
        <v>760</v>
      </c>
      <c r="G359" s="83" t="s">
        <v>611</v>
      </c>
      <c r="H359" s="83" t="s">
        <v>612</v>
      </c>
      <c r="I359" s="82">
        <v>11.6</v>
      </c>
    </row>
    <row r="360" spans="1:9" x14ac:dyDescent="0.25">
      <c r="A360" s="82">
        <v>365</v>
      </c>
      <c r="B360" s="82">
        <v>10</v>
      </c>
      <c r="C360" s="83" t="s">
        <v>593</v>
      </c>
      <c r="D360" s="83" t="s">
        <v>763</v>
      </c>
      <c r="E360" s="83" t="s">
        <v>757</v>
      </c>
      <c r="F360" s="83" t="s">
        <v>757</v>
      </c>
      <c r="G360" s="83" t="s">
        <v>613</v>
      </c>
      <c r="H360" s="83" t="s">
        <v>614</v>
      </c>
      <c r="I360" s="82">
        <v>33.79</v>
      </c>
    </row>
    <row r="361" spans="1:9" x14ac:dyDescent="0.25">
      <c r="A361" s="82">
        <v>366</v>
      </c>
      <c r="B361" s="82">
        <v>10</v>
      </c>
      <c r="C361" s="83" t="s">
        <v>593</v>
      </c>
      <c r="D361" s="83" t="s">
        <v>763</v>
      </c>
      <c r="E361" s="83" t="s">
        <v>757</v>
      </c>
      <c r="F361" s="83" t="s">
        <v>757</v>
      </c>
      <c r="G361" s="83" t="s">
        <v>615</v>
      </c>
      <c r="H361" s="83" t="s">
        <v>616</v>
      </c>
      <c r="I361" s="82">
        <v>8.3800000000000008</v>
      </c>
    </row>
    <row r="362" spans="1:9" x14ac:dyDescent="0.25">
      <c r="A362" s="82">
        <v>367</v>
      </c>
      <c r="B362" s="82">
        <v>10</v>
      </c>
      <c r="C362" s="83" t="s">
        <v>593</v>
      </c>
      <c r="D362" s="83" t="s">
        <v>763</v>
      </c>
      <c r="E362" s="83" t="s">
        <v>757</v>
      </c>
      <c r="F362" s="83" t="s">
        <v>757</v>
      </c>
      <c r="G362" s="83" t="s">
        <v>617</v>
      </c>
      <c r="H362" s="83" t="s">
        <v>25</v>
      </c>
      <c r="I362" s="82">
        <v>102.02</v>
      </c>
    </row>
    <row r="363" spans="1:9" x14ac:dyDescent="0.25">
      <c r="A363" s="82">
        <v>368</v>
      </c>
      <c r="B363" s="82">
        <v>10</v>
      </c>
      <c r="C363" s="83" t="s">
        <v>593</v>
      </c>
      <c r="D363" s="83" t="s">
        <v>763</v>
      </c>
      <c r="E363" s="83" t="s">
        <v>757</v>
      </c>
      <c r="F363" s="83" t="s">
        <v>757</v>
      </c>
      <c r="G363" s="83" t="s">
        <v>618</v>
      </c>
      <c r="H363" s="83" t="s">
        <v>797</v>
      </c>
      <c r="I363" s="82">
        <v>3.72</v>
      </c>
    </row>
    <row r="364" spans="1:9" x14ac:dyDescent="0.25">
      <c r="A364" s="82">
        <v>369</v>
      </c>
      <c r="B364" s="82">
        <v>10</v>
      </c>
      <c r="C364" s="83" t="s">
        <v>593</v>
      </c>
      <c r="D364" s="83" t="s">
        <v>763</v>
      </c>
      <c r="E364" s="83" t="s">
        <v>757</v>
      </c>
      <c r="F364" s="83" t="s">
        <v>757</v>
      </c>
      <c r="G364" s="83" t="s">
        <v>620</v>
      </c>
      <c r="H364" s="83" t="s">
        <v>621</v>
      </c>
      <c r="I364" s="82">
        <v>27</v>
      </c>
    </row>
    <row r="365" spans="1:9" x14ac:dyDescent="0.25">
      <c r="A365" s="82">
        <v>370</v>
      </c>
      <c r="B365" s="82">
        <v>10</v>
      </c>
      <c r="C365" s="83" t="s">
        <v>593</v>
      </c>
      <c r="D365" s="83" t="s">
        <v>763</v>
      </c>
      <c r="E365" s="83" t="s">
        <v>757</v>
      </c>
      <c r="F365" s="83" t="s">
        <v>757</v>
      </c>
      <c r="G365" s="83" t="s">
        <v>622</v>
      </c>
      <c r="H365" s="83" t="s">
        <v>621</v>
      </c>
      <c r="I365" s="82">
        <v>50.21</v>
      </c>
    </row>
    <row r="366" spans="1:9" x14ac:dyDescent="0.25">
      <c r="A366" s="82">
        <v>371</v>
      </c>
      <c r="B366" s="82">
        <v>10</v>
      </c>
      <c r="C366" s="83" t="s">
        <v>593</v>
      </c>
      <c r="D366" s="83" t="s">
        <v>763</v>
      </c>
      <c r="E366" s="83" t="s">
        <v>757</v>
      </c>
      <c r="F366" s="83" t="s">
        <v>757</v>
      </c>
      <c r="G366" s="83" t="s">
        <v>623</v>
      </c>
      <c r="H366" s="83" t="s">
        <v>621</v>
      </c>
      <c r="I366" s="82">
        <v>288.17</v>
      </c>
    </row>
    <row r="367" spans="1:9" x14ac:dyDescent="0.25">
      <c r="A367" s="82">
        <v>372</v>
      </c>
      <c r="B367" s="82">
        <v>10</v>
      </c>
      <c r="C367" s="83" t="s">
        <v>593</v>
      </c>
      <c r="D367" s="83" t="s">
        <v>763</v>
      </c>
      <c r="E367" s="83" t="s">
        <v>757</v>
      </c>
      <c r="F367" s="83" t="s">
        <v>757</v>
      </c>
      <c r="G367" s="83" t="s">
        <v>624</v>
      </c>
      <c r="H367" s="83" t="s">
        <v>621</v>
      </c>
      <c r="I367" s="82">
        <v>51.43</v>
      </c>
    </row>
    <row r="368" spans="1:9" x14ac:dyDescent="0.25">
      <c r="A368" s="82">
        <v>373</v>
      </c>
      <c r="B368" s="82">
        <v>10</v>
      </c>
      <c r="C368" s="83" t="s">
        <v>593</v>
      </c>
      <c r="D368" s="83" t="s">
        <v>763</v>
      </c>
      <c r="E368" s="83" t="s">
        <v>757</v>
      </c>
      <c r="F368" s="83" t="s">
        <v>757</v>
      </c>
      <c r="G368" s="83" t="s">
        <v>625</v>
      </c>
      <c r="H368" s="83" t="s">
        <v>621</v>
      </c>
      <c r="I368" s="82">
        <v>22.82</v>
      </c>
    </row>
    <row r="369" spans="1:9" x14ac:dyDescent="0.25">
      <c r="A369" s="82">
        <v>374</v>
      </c>
      <c r="B369" s="82">
        <v>10</v>
      </c>
      <c r="C369" s="83" t="s">
        <v>593</v>
      </c>
      <c r="D369" s="83" t="s">
        <v>763</v>
      </c>
      <c r="E369" s="83" t="s">
        <v>757</v>
      </c>
      <c r="F369" s="83" t="s">
        <v>757</v>
      </c>
      <c r="G369" s="83" t="s">
        <v>626</v>
      </c>
      <c r="H369" s="83" t="s">
        <v>621</v>
      </c>
      <c r="I369" s="82">
        <v>325.98</v>
      </c>
    </row>
    <row r="370" spans="1:9" x14ac:dyDescent="0.25">
      <c r="A370" s="82">
        <v>375</v>
      </c>
      <c r="B370" s="82">
        <v>10</v>
      </c>
      <c r="C370" s="83" t="s">
        <v>593</v>
      </c>
      <c r="D370" s="83" t="s">
        <v>763</v>
      </c>
      <c r="E370" s="83" t="s">
        <v>757</v>
      </c>
      <c r="F370" s="83" t="s">
        <v>757</v>
      </c>
      <c r="G370" s="83" t="s">
        <v>627</v>
      </c>
      <c r="H370" s="83" t="s">
        <v>621</v>
      </c>
      <c r="I370" s="82">
        <v>496.02</v>
      </c>
    </row>
    <row r="371" spans="1:9" x14ac:dyDescent="0.25">
      <c r="A371" s="82">
        <v>376</v>
      </c>
      <c r="B371" s="82">
        <v>10</v>
      </c>
      <c r="C371" s="83" t="s">
        <v>593</v>
      </c>
      <c r="D371" s="83" t="s">
        <v>763</v>
      </c>
      <c r="E371" s="83" t="s">
        <v>757</v>
      </c>
      <c r="F371" s="83" t="s">
        <v>757</v>
      </c>
      <c r="G371" s="83" t="s">
        <v>628</v>
      </c>
      <c r="H371" s="83" t="s">
        <v>621</v>
      </c>
      <c r="I371" s="82">
        <v>1166.5999999999999</v>
      </c>
    </row>
    <row r="372" spans="1:9" x14ac:dyDescent="0.25">
      <c r="A372" s="82">
        <v>377</v>
      </c>
      <c r="B372" s="82">
        <v>10</v>
      </c>
      <c r="C372" s="83" t="s">
        <v>593</v>
      </c>
      <c r="D372" s="83" t="s">
        <v>763</v>
      </c>
      <c r="E372" s="83" t="s">
        <v>757</v>
      </c>
      <c r="F372" s="83" t="s">
        <v>757</v>
      </c>
      <c r="G372" s="83" t="s">
        <v>629</v>
      </c>
      <c r="H372" s="83" t="s">
        <v>621</v>
      </c>
      <c r="I372" s="82">
        <v>503.26</v>
      </c>
    </row>
    <row r="373" spans="1:9" x14ac:dyDescent="0.25">
      <c r="A373" s="82">
        <v>378</v>
      </c>
      <c r="B373" s="82">
        <v>10</v>
      </c>
      <c r="C373" s="83" t="s">
        <v>593</v>
      </c>
      <c r="D373" s="83" t="s">
        <v>763</v>
      </c>
      <c r="E373" s="83" t="s">
        <v>757</v>
      </c>
      <c r="F373" s="83" t="s">
        <v>757</v>
      </c>
      <c r="G373" s="83" t="s">
        <v>630</v>
      </c>
      <c r="H373" s="83" t="s">
        <v>183</v>
      </c>
      <c r="I373" s="82">
        <v>1.95</v>
      </c>
    </row>
    <row r="374" spans="1:9" x14ac:dyDescent="0.25">
      <c r="A374" s="82">
        <v>379</v>
      </c>
      <c r="B374" s="82">
        <v>10</v>
      </c>
      <c r="C374" s="83" t="s">
        <v>593</v>
      </c>
      <c r="D374" s="83" t="s">
        <v>763</v>
      </c>
      <c r="E374" s="83" t="s">
        <v>757</v>
      </c>
      <c r="F374" s="83" t="s">
        <v>757</v>
      </c>
      <c r="G374" s="83" t="s">
        <v>631</v>
      </c>
      <c r="H374" s="83" t="s">
        <v>614</v>
      </c>
      <c r="I374" s="82">
        <v>33.74</v>
      </c>
    </row>
    <row r="375" spans="1:9" x14ac:dyDescent="0.25">
      <c r="A375" s="82">
        <v>380</v>
      </c>
      <c r="B375" s="82">
        <v>10</v>
      </c>
      <c r="C375" s="83" t="s">
        <v>593</v>
      </c>
      <c r="D375" s="83" t="s">
        <v>763</v>
      </c>
      <c r="E375" s="83" t="s">
        <v>757</v>
      </c>
      <c r="F375" s="83" t="s">
        <v>757</v>
      </c>
      <c r="G375" s="83" t="s">
        <v>632</v>
      </c>
      <c r="H375" s="83" t="s">
        <v>616</v>
      </c>
      <c r="I375" s="82">
        <v>8.4</v>
      </c>
    </row>
    <row r="376" spans="1:9" x14ac:dyDescent="0.25">
      <c r="A376" s="82">
        <v>381</v>
      </c>
      <c r="B376" s="82">
        <v>10</v>
      </c>
      <c r="C376" s="83" t="s">
        <v>593</v>
      </c>
      <c r="D376" s="83" t="s">
        <v>763</v>
      </c>
      <c r="E376" s="83" t="s">
        <v>757</v>
      </c>
      <c r="F376" s="83" t="s">
        <v>757</v>
      </c>
      <c r="G376" s="83" t="s">
        <v>633</v>
      </c>
      <c r="H376" s="83" t="s">
        <v>25</v>
      </c>
      <c r="I376" s="82">
        <v>103.68</v>
      </c>
    </row>
    <row r="377" spans="1:9" x14ac:dyDescent="0.25">
      <c r="A377" s="82">
        <v>382</v>
      </c>
      <c r="B377" s="82">
        <v>10</v>
      </c>
      <c r="C377" s="83" t="s">
        <v>593</v>
      </c>
      <c r="D377" s="83" t="s">
        <v>763</v>
      </c>
      <c r="E377" s="83" t="s">
        <v>757</v>
      </c>
      <c r="F377" s="83" t="s">
        <v>757</v>
      </c>
      <c r="G377" s="83" t="s">
        <v>634</v>
      </c>
      <c r="H377" s="83" t="s">
        <v>797</v>
      </c>
      <c r="I377" s="82">
        <v>2.2799999999999998</v>
      </c>
    </row>
    <row r="378" spans="1:9" x14ac:dyDescent="0.25">
      <c r="A378" s="82">
        <v>383</v>
      </c>
      <c r="B378" s="82">
        <v>10</v>
      </c>
      <c r="C378" s="83" t="s">
        <v>593</v>
      </c>
      <c r="D378" s="83" t="s">
        <v>763</v>
      </c>
      <c r="E378" s="83" t="s">
        <v>757</v>
      </c>
      <c r="F378" s="83" t="s">
        <v>757</v>
      </c>
      <c r="G378" s="83" t="s">
        <v>635</v>
      </c>
      <c r="H378" s="83" t="s">
        <v>621</v>
      </c>
      <c r="I378" s="82">
        <v>19.8</v>
      </c>
    </row>
    <row r="379" spans="1:9" x14ac:dyDescent="0.25">
      <c r="A379" s="82">
        <v>384</v>
      </c>
      <c r="B379" s="82">
        <v>10</v>
      </c>
      <c r="C379" s="83" t="s">
        <v>593</v>
      </c>
      <c r="D379" s="83" t="s">
        <v>763</v>
      </c>
      <c r="E379" s="83" t="s">
        <v>757</v>
      </c>
      <c r="F379" s="83" t="s">
        <v>757</v>
      </c>
      <c r="G379" s="83" t="s">
        <v>636</v>
      </c>
      <c r="H379" s="83" t="s">
        <v>621</v>
      </c>
      <c r="I379" s="82">
        <v>24.32</v>
      </c>
    </row>
    <row r="380" spans="1:9" x14ac:dyDescent="0.25">
      <c r="A380" s="82">
        <v>385</v>
      </c>
      <c r="B380" s="82">
        <v>10</v>
      </c>
      <c r="C380" s="83" t="s">
        <v>593</v>
      </c>
      <c r="D380" s="83" t="s">
        <v>763</v>
      </c>
      <c r="E380" s="83" t="s">
        <v>757</v>
      </c>
      <c r="F380" s="83" t="s">
        <v>757</v>
      </c>
      <c r="G380" s="83" t="s">
        <v>637</v>
      </c>
      <c r="H380" s="83" t="s">
        <v>621</v>
      </c>
      <c r="I380" s="82">
        <v>205.62</v>
      </c>
    </row>
    <row r="381" spans="1:9" x14ac:dyDescent="0.25">
      <c r="A381" s="82">
        <v>386</v>
      </c>
      <c r="B381" s="82">
        <v>10</v>
      </c>
      <c r="C381" s="83" t="s">
        <v>593</v>
      </c>
      <c r="D381" s="83" t="s">
        <v>763</v>
      </c>
      <c r="E381" s="83" t="s">
        <v>757</v>
      </c>
      <c r="F381" s="83" t="s">
        <v>757</v>
      </c>
      <c r="G381" s="83" t="s">
        <v>638</v>
      </c>
      <c r="H381" s="83" t="s">
        <v>621</v>
      </c>
      <c r="I381" s="82">
        <v>50.53</v>
      </c>
    </row>
    <row r="382" spans="1:9" x14ac:dyDescent="0.25">
      <c r="A382" s="82">
        <v>387</v>
      </c>
      <c r="B382" s="82">
        <v>10</v>
      </c>
      <c r="C382" s="83" t="s">
        <v>593</v>
      </c>
      <c r="D382" s="83" t="s">
        <v>763</v>
      </c>
      <c r="E382" s="83" t="s">
        <v>757</v>
      </c>
      <c r="F382" s="83" t="s">
        <v>757</v>
      </c>
      <c r="G382" s="83" t="s">
        <v>639</v>
      </c>
      <c r="H382" s="83" t="s">
        <v>621</v>
      </c>
      <c r="I382" s="82">
        <v>21.6</v>
      </c>
    </row>
    <row r="383" spans="1:9" x14ac:dyDescent="0.25">
      <c r="A383" s="82">
        <v>388</v>
      </c>
      <c r="B383" s="82">
        <v>10</v>
      </c>
      <c r="C383" s="83" t="s">
        <v>593</v>
      </c>
      <c r="D383" s="83" t="s">
        <v>763</v>
      </c>
      <c r="E383" s="83" t="s">
        <v>757</v>
      </c>
      <c r="F383" s="83" t="s">
        <v>757</v>
      </c>
      <c r="G383" s="83" t="s">
        <v>640</v>
      </c>
      <c r="H383" s="83" t="s">
        <v>621</v>
      </c>
      <c r="I383" s="82">
        <v>359.48</v>
      </c>
    </row>
    <row r="384" spans="1:9" x14ac:dyDescent="0.25">
      <c r="A384" s="82">
        <v>389</v>
      </c>
      <c r="B384" s="82">
        <v>10</v>
      </c>
      <c r="C384" s="83" t="s">
        <v>593</v>
      </c>
      <c r="D384" s="83" t="s">
        <v>763</v>
      </c>
      <c r="E384" s="83" t="s">
        <v>757</v>
      </c>
      <c r="F384" s="83" t="s">
        <v>757</v>
      </c>
      <c r="G384" s="83" t="s">
        <v>641</v>
      </c>
      <c r="H384" s="83" t="s">
        <v>621</v>
      </c>
      <c r="I384" s="82">
        <v>1113.53</v>
      </c>
    </row>
    <row r="385" spans="1:9" x14ac:dyDescent="0.25">
      <c r="A385" s="82">
        <v>390</v>
      </c>
      <c r="B385" s="82">
        <v>10</v>
      </c>
      <c r="C385" s="83" t="s">
        <v>593</v>
      </c>
      <c r="D385" s="83" t="s">
        <v>763</v>
      </c>
      <c r="E385" s="83" t="s">
        <v>757</v>
      </c>
      <c r="F385" s="83" t="s">
        <v>757</v>
      </c>
      <c r="G385" s="83" t="s">
        <v>642</v>
      </c>
      <c r="H385" s="83" t="s">
        <v>621</v>
      </c>
      <c r="I385" s="82">
        <v>339.67</v>
      </c>
    </row>
    <row r="386" spans="1:9" x14ac:dyDescent="0.25">
      <c r="A386" s="82">
        <v>391</v>
      </c>
      <c r="B386" s="82">
        <v>10</v>
      </c>
      <c r="C386" s="83" t="s">
        <v>593</v>
      </c>
      <c r="D386" s="83" t="s">
        <v>763</v>
      </c>
      <c r="E386" s="83" t="s">
        <v>757</v>
      </c>
      <c r="F386" s="83" t="s">
        <v>757</v>
      </c>
      <c r="G386" s="83" t="s">
        <v>643</v>
      </c>
      <c r="H386" s="83" t="s">
        <v>614</v>
      </c>
      <c r="I386" s="82">
        <v>34.049999999999997</v>
      </c>
    </row>
    <row r="387" spans="1:9" x14ac:dyDescent="0.25">
      <c r="A387" s="82">
        <v>392</v>
      </c>
      <c r="B387" s="82">
        <v>10</v>
      </c>
      <c r="C387" s="83" t="s">
        <v>593</v>
      </c>
      <c r="D387" s="83" t="s">
        <v>763</v>
      </c>
      <c r="E387" s="83" t="s">
        <v>757</v>
      </c>
      <c r="F387" s="83" t="s">
        <v>757</v>
      </c>
      <c r="G387" s="83" t="s">
        <v>644</v>
      </c>
      <c r="H387" s="83" t="s">
        <v>616</v>
      </c>
      <c r="I387" s="82">
        <v>8.3699999999999992</v>
      </c>
    </row>
    <row r="388" spans="1:9" x14ac:dyDescent="0.25">
      <c r="A388" s="82">
        <v>393</v>
      </c>
      <c r="B388" s="82">
        <v>10</v>
      </c>
      <c r="C388" s="83" t="s">
        <v>593</v>
      </c>
      <c r="D388" s="83" t="s">
        <v>763</v>
      </c>
      <c r="E388" s="83" t="s">
        <v>757</v>
      </c>
      <c r="F388" s="83" t="s">
        <v>757</v>
      </c>
      <c r="G388" s="83" t="s">
        <v>645</v>
      </c>
      <c r="H388" s="83" t="s">
        <v>25</v>
      </c>
      <c r="I388" s="82">
        <v>102.17</v>
      </c>
    </row>
    <row r="389" spans="1:9" x14ac:dyDescent="0.25">
      <c r="A389" s="82">
        <v>394</v>
      </c>
      <c r="B389" s="82">
        <v>10</v>
      </c>
      <c r="C389" s="83" t="s">
        <v>593</v>
      </c>
      <c r="D389" s="83" t="s">
        <v>763</v>
      </c>
      <c r="E389" s="83" t="s">
        <v>757</v>
      </c>
      <c r="F389" s="83" t="s">
        <v>757</v>
      </c>
      <c r="G389" s="83" t="s">
        <v>646</v>
      </c>
      <c r="H389" s="83" t="s">
        <v>797</v>
      </c>
      <c r="I389" s="82">
        <v>4.13</v>
      </c>
    </row>
    <row r="390" spans="1:9" x14ac:dyDescent="0.25">
      <c r="A390" s="82">
        <v>395</v>
      </c>
      <c r="B390" s="82">
        <v>10</v>
      </c>
      <c r="C390" s="83" t="s">
        <v>593</v>
      </c>
      <c r="D390" s="83" t="s">
        <v>763</v>
      </c>
      <c r="E390" s="83" t="s">
        <v>757</v>
      </c>
      <c r="F390" s="83" t="s">
        <v>757</v>
      </c>
      <c r="G390" s="83" t="s">
        <v>647</v>
      </c>
      <c r="H390" s="83" t="s">
        <v>621</v>
      </c>
      <c r="I390" s="82">
        <v>27.32</v>
      </c>
    </row>
    <row r="391" spans="1:9" x14ac:dyDescent="0.25">
      <c r="A391" s="82">
        <v>396</v>
      </c>
      <c r="B391" s="82">
        <v>10</v>
      </c>
      <c r="C391" s="83" t="s">
        <v>593</v>
      </c>
      <c r="D391" s="83" t="s">
        <v>763</v>
      </c>
      <c r="E391" s="83" t="s">
        <v>757</v>
      </c>
      <c r="F391" s="83" t="s">
        <v>757</v>
      </c>
      <c r="G391" s="83" t="s">
        <v>648</v>
      </c>
      <c r="H391" s="83" t="s">
        <v>621</v>
      </c>
      <c r="I391" s="82">
        <v>37.82</v>
      </c>
    </row>
    <row r="392" spans="1:9" x14ac:dyDescent="0.25">
      <c r="A392" s="82">
        <v>397</v>
      </c>
      <c r="B392" s="82">
        <v>10</v>
      </c>
      <c r="C392" s="83" t="s">
        <v>593</v>
      </c>
      <c r="D392" s="83" t="s">
        <v>763</v>
      </c>
      <c r="E392" s="83" t="s">
        <v>757</v>
      </c>
      <c r="F392" s="83" t="s">
        <v>757</v>
      </c>
      <c r="G392" s="83" t="s">
        <v>649</v>
      </c>
      <c r="H392" s="83" t="s">
        <v>621</v>
      </c>
      <c r="I392" s="82">
        <v>190.84</v>
      </c>
    </row>
    <row r="393" spans="1:9" x14ac:dyDescent="0.25">
      <c r="A393" s="82">
        <v>398</v>
      </c>
      <c r="B393" s="82">
        <v>10</v>
      </c>
      <c r="C393" s="83" t="s">
        <v>593</v>
      </c>
      <c r="D393" s="83" t="s">
        <v>763</v>
      </c>
      <c r="E393" s="83" t="s">
        <v>757</v>
      </c>
      <c r="F393" s="83" t="s">
        <v>757</v>
      </c>
      <c r="G393" s="83" t="s">
        <v>650</v>
      </c>
      <c r="H393" s="83" t="s">
        <v>621</v>
      </c>
      <c r="I393" s="82">
        <v>54.34</v>
      </c>
    </row>
    <row r="394" spans="1:9" x14ac:dyDescent="0.25">
      <c r="A394" s="82">
        <v>399</v>
      </c>
      <c r="B394" s="82">
        <v>10</v>
      </c>
      <c r="C394" s="83" t="s">
        <v>593</v>
      </c>
      <c r="D394" s="83" t="s">
        <v>763</v>
      </c>
      <c r="E394" s="83" t="s">
        <v>757</v>
      </c>
      <c r="F394" s="83" t="s">
        <v>757</v>
      </c>
      <c r="G394" s="83" t="s">
        <v>651</v>
      </c>
      <c r="H394" s="83" t="s">
        <v>621</v>
      </c>
      <c r="I394" s="82">
        <v>12.55</v>
      </c>
    </row>
    <row r="395" spans="1:9" x14ac:dyDescent="0.25">
      <c r="A395" s="82">
        <v>400</v>
      </c>
      <c r="B395" s="82">
        <v>10</v>
      </c>
      <c r="C395" s="83" t="s">
        <v>593</v>
      </c>
      <c r="D395" s="83" t="s">
        <v>763</v>
      </c>
      <c r="E395" s="83" t="s">
        <v>757</v>
      </c>
      <c r="F395" s="83" t="s">
        <v>757</v>
      </c>
      <c r="G395" s="83" t="s">
        <v>652</v>
      </c>
      <c r="H395" s="83" t="s">
        <v>621</v>
      </c>
      <c r="I395" s="82">
        <v>219.74</v>
      </c>
    </row>
    <row r="396" spans="1:9" x14ac:dyDescent="0.25">
      <c r="A396" s="82">
        <v>401</v>
      </c>
      <c r="B396" s="82">
        <v>10</v>
      </c>
      <c r="C396" s="83" t="s">
        <v>593</v>
      </c>
      <c r="D396" s="83" t="s">
        <v>763</v>
      </c>
      <c r="E396" s="83" t="s">
        <v>757</v>
      </c>
      <c r="F396" s="83" t="s">
        <v>757</v>
      </c>
      <c r="G396" s="83" t="s">
        <v>653</v>
      </c>
      <c r="H396" s="83" t="s">
        <v>621</v>
      </c>
      <c r="I396" s="82">
        <v>526.70000000000005</v>
      </c>
    </row>
    <row r="397" spans="1:9" x14ac:dyDescent="0.25">
      <c r="A397" s="82">
        <v>402</v>
      </c>
      <c r="B397" s="82">
        <v>10</v>
      </c>
      <c r="C397" s="83" t="s">
        <v>593</v>
      </c>
      <c r="D397" s="83" t="s">
        <v>763</v>
      </c>
      <c r="E397" s="83" t="s">
        <v>757</v>
      </c>
      <c r="F397" s="83" t="s">
        <v>757</v>
      </c>
      <c r="G397" s="83" t="s">
        <v>654</v>
      </c>
      <c r="H397" s="83" t="s">
        <v>621</v>
      </c>
      <c r="I397" s="82">
        <v>1103.03</v>
      </c>
    </row>
    <row r="398" spans="1:9" x14ac:dyDescent="0.25">
      <c r="A398" s="82">
        <v>403</v>
      </c>
      <c r="B398" s="82">
        <v>10</v>
      </c>
      <c r="C398" s="83" t="s">
        <v>593</v>
      </c>
      <c r="D398" s="83" t="s">
        <v>763</v>
      </c>
      <c r="E398" s="83" t="s">
        <v>757</v>
      </c>
      <c r="F398" s="83" t="s">
        <v>757</v>
      </c>
      <c r="G398" s="83" t="s">
        <v>655</v>
      </c>
      <c r="H398" s="83" t="s">
        <v>621</v>
      </c>
      <c r="I398" s="82">
        <v>318.7</v>
      </c>
    </row>
    <row r="399" spans="1:9" x14ac:dyDescent="0.25">
      <c r="A399" s="82">
        <v>404</v>
      </c>
      <c r="B399" s="82">
        <v>10</v>
      </c>
      <c r="C399" s="83" t="s">
        <v>593</v>
      </c>
      <c r="D399" s="83" t="s">
        <v>763</v>
      </c>
      <c r="E399" s="83" t="s">
        <v>757</v>
      </c>
      <c r="F399" s="83" t="s">
        <v>757</v>
      </c>
      <c r="G399" s="83" t="s">
        <v>656</v>
      </c>
      <c r="H399" s="83" t="s">
        <v>183</v>
      </c>
      <c r="I399" s="82">
        <v>3.56</v>
      </c>
    </row>
    <row r="400" spans="1:9" x14ac:dyDescent="0.25">
      <c r="A400" s="82">
        <v>405</v>
      </c>
      <c r="B400" s="82">
        <v>10</v>
      </c>
      <c r="C400" s="83" t="s">
        <v>593</v>
      </c>
      <c r="D400" s="83" t="s">
        <v>759</v>
      </c>
      <c r="E400" s="83" t="s">
        <v>768</v>
      </c>
      <c r="F400" s="83" t="s">
        <v>769</v>
      </c>
      <c r="G400" s="83" t="s">
        <v>657</v>
      </c>
      <c r="H400" s="83" t="s">
        <v>658</v>
      </c>
      <c r="I400" s="82">
        <v>23.27</v>
      </c>
    </row>
    <row r="401" spans="1:9" x14ac:dyDescent="0.25">
      <c r="A401" s="82">
        <v>406</v>
      </c>
      <c r="B401" s="82">
        <v>10</v>
      </c>
      <c r="C401" s="83" t="s">
        <v>593</v>
      </c>
      <c r="D401" s="83" t="s">
        <v>759</v>
      </c>
      <c r="E401" s="83" t="s">
        <v>768</v>
      </c>
      <c r="F401" s="83" t="s">
        <v>769</v>
      </c>
      <c r="G401" s="83" t="s">
        <v>659</v>
      </c>
      <c r="H401" s="83" t="s">
        <v>660</v>
      </c>
      <c r="I401" s="82">
        <v>53.6</v>
      </c>
    </row>
    <row r="402" spans="1:9" x14ac:dyDescent="0.25">
      <c r="A402" s="82">
        <v>407</v>
      </c>
      <c r="B402" s="82">
        <v>10</v>
      </c>
      <c r="C402" s="83" t="s">
        <v>593</v>
      </c>
      <c r="D402" s="83" t="s">
        <v>759</v>
      </c>
      <c r="E402" s="83" t="s">
        <v>768</v>
      </c>
      <c r="F402" s="83" t="s">
        <v>769</v>
      </c>
      <c r="G402" s="83" t="s">
        <v>661</v>
      </c>
      <c r="H402" s="83" t="s">
        <v>660</v>
      </c>
      <c r="I402" s="82">
        <v>312.8</v>
      </c>
    </row>
    <row r="403" spans="1:9" x14ac:dyDescent="0.25">
      <c r="A403" s="82">
        <v>408</v>
      </c>
      <c r="B403" s="82">
        <v>10</v>
      </c>
      <c r="C403" s="83" t="s">
        <v>593</v>
      </c>
      <c r="D403" s="83" t="s">
        <v>759</v>
      </c>
      <c r="E403" s="83" t="s">
        <v>768</v>
      </c>
      <c r="F403" s="83" t="s">
        <v>769</v>
      </c>
      <c r="G403" s="83" t="s">
        <v>662</v>
      </c>
      <c r="H403" s="83" t="s">
        <v>660</v>
      </c>
      <c r="I403" s="82">
        <v>9.1999999999999993</v>
      </c>
    </row>
    <row r="404" spans="1:9" x14ac:dyDescent="0.25">
      <c r="A404" s="82">
        <v>409</v>
      </c>
      <c r="B404" s="82">
        <v>10</v>
      </c>
      <c r="C404" s="83" t="s">
        <v>593</v>
      </c>
      <c r="D404" s="83" t="s">
        <v>759</v>
      </c>
      <c r="E404" s="83" t="s">
        <v>768</v>
      </c>
      <c r="F404" s="83" t="s">
        <v>769</v>
      </c>
      <c r="G404" s="83" t="s">
        <v>663</v>
      </c>
      <c r="H404" s="83" t="s">
        <v>660</v>
      </c>
      <c r="I404" s="82">
        <v>11.6</v>
      </c>
    </row>
    <row r="405" spans="1:9" x14ac:dyDescent="0.25">
      <c r="A405" s="82">
        <v>410</v>
      </c>
      <c r="B405" s="82">
        <v>10</v>
      </c>
      <c r="C405" s="83" t="s">
        <v>593</v>
      </c>
      <c r="D405" s="83" t="s">
        <v>759</v>
      </c>
      <c r="E405" s="83" t="s">
        <v>768</v>
      </c>
      <c r="F405" s="83" t="s">
        <v>769</v>
      </c>
      <c r="G405" s="83" t="s">
        <v>664</v>
      </c>
      <c r="H405" s="83" t="s">
        <v>660</v>
      </c>
      <c r="I405" s="82">
        <v>15.6</v>
      </c>
    </row>
    <row r="406" spans="1:9" x14ac:dyDescent="0.25">
      <c r="A406" s="82">
        <v>411</v>
      </c>
      <c r="B406" s="82">
        <v>10</v>
      </c>
      <c r="C406" s="83" t="s">
        <v>593</v>
      </c>
      <c r="D406" s="83" t="s">
        <v>759</v>
      </c>
      <c r="E406" s="83" t="s">
        <v>768</v>
      </c>
      <c r="F406" s="83" t="s">
        <v>769</v>
      </c>
      <c r="G406" s="83" t="s">
        <v>665</v>
      </c>
      <c r="H406" s="83" t="s">
        <v>660</v>
      </c>
      <c r="I406" s="82">
        <v>326</v>
      </c>
    </row>
    <row r="407" spans="1:9" x14ac:dyDescent="0.25">
      <c r="A407" s="82">
        <v>412</v>
      </c>
      <c r="B407" s="82">
        <v>10</v>
      </c>
      <c r="C407" s="83" t="s">
        <v>593</v>
      </c>
      <c r="D407" s="83" t="s">
        <v>759</v>
      </c>
      <c r="E407" s="83" t="s">
        <v>768</v>
      </c>
      <c r="F407" s="83" t="s">
        <v>769</v>
      </c>
      <c r="G407" s="83" t="s">
        <v>666</v>
      </c>
      <c r="H407" s="83" t="s">
        <v>660</v>
      </c>
      <c r="I407" s="82">
        <v>20</v>
      </c>
    </row>
    <row r="408" spans="1:9" x14ac:dyDescent="0.25">
      <c r="A408" s="82">
        <v>413</v>
      </c>
      <c r="B408" s="82">
        <v>10</v>
      </c>
      <c r="C408" s="83" t="s">
        <v>593</v>
      </c>
      <c r="D408" s="83" t="s">
        <v>759</v>
      </c>
      <c r="E408" s="83" t="s">
        <v>768</v>
      </c>
      <c r="F408" s="83" t="s">
        <v>769</v>
      </c>
      <c r="G408" s="83" t="s">
        <v>667</v>
      </c>
      <c r="H408" s="83" t="s">
        <v>660</v>
      </c>
      <c r="I408" s="82">
        <v>3.2</v>
      </c>
    </row>
    <row r="409" spans="1:9" x14ac:dyDescent="0.25">
      <c r="A409" s="82">
        <v>414</v>
      </c>
      <c r="B409" s="82">
        <v>10</v>
      </c>
      <c r="C409" s="83" t="s">
        <v>593</v>
      </c>
      <c r="D409" s="83" t="s">
        <v>759</v>
      </c>
      <c r="E409" s="83" t="s">
        <v>768</v>
      </c>
      <c r="F409" s="83" t="s">
        <v>769</v>
      </c>
      <c r="G409" s="83" t="s">
        <v>668</v>
      </c>
      <c r="H409" s="83" t="s">
        <v>660</v>
      </c>
      <c r="I409" s="82">
        <v>42.8</v>
      </c>
    </row>
    <row r="410" spans="1:9" x14ac:dyDescent="0.25">
      <c r="A410" s="82">
        <v>415</v>
      </c>
      <c r="B410" s="82">
        <v>10</v>
      </c>
      <c r="C410" s="83" t="s">
        <v>593</v>
      </c>
      <c r="D410" s="83" t="s">
        <v>759</v>
      </c>
      <c r="E410" s="83" t="s">
        <v>768</v>
      </c>
      <c r="F410" s="83" t="s">
        <v>769</v>
      </c>
      <c r="G410" s="83" t="s">
        <v>669</v>
      </c>
      <c r="H410" s="83" t="s">
        <v>660</v>
      </c>
      <c r="I410" s="82">
        <v>8</v>
      </c>
    </row>
    <row r="411" spans="1:9" x14ac:dyDescent="0.25">
      <c r="A411" s="82">
        <v>416</v>
      </c>
      <c r="B411" s="82">
        <v>10</v>
      </c>
      <c r="C411" s="83" t="s">
        <v>593</v>
      </c>
      <c r="D411" s="83" t="s">
        <v>759</v>
      </c>
      <c r="E411" s="83" t="s">
        <v>768</v>
      </c>
      <c r="F411" s="83" t="s">
        <v>769</v>
      </c>
      <c r="G411" s="83" t="s">
        <v>670</v>
      </c>
      <c r="H411" s="83" t="s">
        <v>660</v>
      </c>
      <c r="I411" s="82">
        <v>6.8</v>
      </c>
    </row>
    <row r="412" spans="1:9" x14ac:dyDescent="0.25">
      <c r="A412" s="82">
        <v>417</v>
      </c>
      <c r="B412" s="82">
        <v>10</v>
      </c>
      <c r="C412" s="83" t="s">
        <v>593</v>
      </c>
      <c r="D412" s="83" t="s">
        <v>759</v>
      </c>
      <c r="E412" s="83" t="s">
        <v>768</v>
      </c>
      <c r="F412" s="83" t="s">
        <v>769</v>
      </c>
      <c r="G412" s="83" t="s">
        <v>671</v>
      </c>
      <c r="H412" s="83" t="s">
        <v>660</v>
      </c>
      <c r="I412" s="82">
        <v>35.6</v>
      </c>
    </row>
    <row r="413" spans="1:9" x14ac:dyDescent="0.25">
      <c r="A413" s="82">
        <v>418</v>
      </c>
      <c r="B413" s="82">
        <v>10</v>
      </c>
      <c r="C413" s="83" t="s">
        <v>593</v>
      </c>
      <c r="D413" s="83" t="s">
        <v>759</v>
      </c>
      <c r="E413" s="83" t="s">
        <v>798</v>
      </c>
      <c r="F413" s="83" t="s">
        <v>769</v>
      </c>
      <c r="G413" s="83" t="s">
        <v>672</v>
      </c>
      <c r="H413" s="83" t="s">
        <v>660</v>
      </c>
      <c r="I413" s="82">
        <v>5.6</v>
      </c>
    </row>
    <row r="414" spans="1:9" x14ac:dyDescent="0.25">
      <c r="A414" s="82">
        <v>419</v>
      </c>
      <c r="B414" s="82">
        <v>10</v>
      </c>
      <c r="C414" s="83" t="s">
        <v>593</v>
      </c>
      <c r="D414" s="83" t="s">
        <v>759</v>
      </c>
      <c r="E414" s="83" t="s">
        <v>768</v>
      </c>
      <c r="F414" s="83" t="s">
        <v>769</v>
      </c>
      <c r="G414" s="83" t="s">
        <v>673</v>
      </c>
      <c r="H414" s="83" t="s">
        <v>660</v>
      </c>
      <c r="I414" s="82">
        <v>27.2</v>
      </c>
    </row>
    <row r="415" spans="1:9" x14ac:dyDescent="0.25">
      <c r="A415" s="82">
        <v>420</v>
      </c>
      <c r="B415" s="82">
        <v>10</v>
      </c>
      <c r="C415" s="83" t="s">
        <v>593</v>
      </c>
      <c r="D415" s="83" t="s">
        <v>759</v>
      </c>
      <c r="E415" s="83" t="s">
        <v>768</v>
      </c>
      <c r="F415" s="83" t="s">
        <v>769</v>
      </c>
      <c r="G415" s="83" t="s">
        <v>674</v>
      </c>
      <c r="H415" s="83" t="s">
        <v>660</v>
      </c>
      <c r="I415" s="82">
        <v>6.8</v>
      </c>
    </row>
    <row r="416" spans="1:9" x14ac:dyDescent="0.25">
      <c r="A416" s="82">
        <v>421</v>
      </c>
      <c r="B416" s="82">
        <v>10</v>
      </c>
      <c r="C416" s="83" t="s">
        <v>593</v>
      </c>
      <c r="D416" s="83" t="s">
        <v>759</v>
      </c>
      <c r="E416" s="83" t="s">
        <v>768</v>
      </c>
      <c r="F416" s="83" t="s">
        <v>769</v>
      </c>
      <c r="G416" s="83" t="s">
        <v>675</v>
      </c>
      <c r="H416" s="83" t="s">
        <v>660</v>
      </c>
      <c r="I416" s="82">
        <v>24.8</v>
      </c>
    </row>
    <row r="417" spans="1:9" x14ac:dyDescent="0.25">
      <c r="A417" s="82">
        <v>422</v>
      </c>
      <c r="B417" s="82">
        <v>10</v>
      </c>
      <c r="C417" s="83" t="s">
        <v>593</v>
      </c>
      <c r="D417" s="83" t="s">
        <v>759</v>
      </c>
      <c r="E417" s="83" t="s">
        <v>768</v>
      </c>
      <c r="F417" s="83" t="s">
        <v>769</v>
      </c>
      <c r="G417" s="83" t="s">
        <v>676</v>
      </c>
      <c r="H417" s="83" t="s">
        <v>660</v>
      </c>
      <c r="I417" s="82">
        <v>17.600000000000001</v>
      </c>
    </row>
    <row r="418" spans="1:9" x14ac:dyDescent="0.25">
      <c r="A418" s="82">
        <v>423</v>
      </c>
      <c r="B418" s="82">
        <v>10</v>
      </c>
      <c r="C418" s="83" t="s">
        <v>593</v>
      </c>
      <c r="D418" s="83" t="s">
        <v>759</v>
      </c>
      <c r="E418" s="83" t="s">
        <v>768</v>
      </c>
      <c r="F418" s="83" t="s">
        <v>769</v>
      </c>
      <c r="G418" s="83" t="s">
        <v>677</v>
      </c>
      <c r="H418" s="83" t="s">
        <v>660</v>
      </c>
      <c r="I418" s="82">
        <v>26</v>
      </c>
    </row>
    <row r="419" spans="1:9" x14ac:dyDescent="0.25">
      <c r="A419" s="82">
        <v>424</v>
      </c>
      <c r="B419" s="82">
        <v>10</v>
      </c>
      <c r="C419" s="83" t="s">
        <v>593</v>
      </c>
      <c r="D419" s="83" t="s">
        <v>759</v>
      </c>
      <c r="E419" s="83" t="s">
        <v>768</v>
      </c>
      <c r="F419" s="83" t="s">
        <v>769</v>
      </c>
      <c r="G419" s="83" t="s">
        <v>678</v>
      </c>
      <c r="H419" s="83" t="s">
        <v>660</v>
      </c>
      <c r="I419" s="82">
        <v>5.6</v>
      </c>
    </row>
    <row r="420" spans="1:9" x14ac:dyDescent="0.25">
      <c r="A420" s="82">
        <v>425</v>
      </c>
      <c r="B420" s="82">
        <v>10</v>
      </c>
      <c r="C420" s="83" t="s">
        <v>593</v>
      </c>
      <c r="D420" s="83" t="s">
        <v>759</v>
      </c>
      <c r="E420" s="83" t="s">
        <v>768</v>
      </c>
      <c r="F420" s="83" t="s">
        <v>769</v>
      </c>
      <c r="G420" s="83" t="s">
        <v>679</v>
      </c>
      <c r="H420" s="83" t="s">
        <v>660</v>
      </c>
      <c r="I420" s="82">
        <v>3.2</v>
      </c>
    </row>
    <row r="421" spans="1:9" x14ac:dyDescent="0.25">
      <c r="A421" s="82">
        <v>426</v>
      </c>
      <c r="B421" s="82">
        <v>10</v>
      </c>
      <c r="C421" s="83" t="s">
        <v>593</v>
      </c>
      <c r="D421" s="83" t="s">
        <v>759</v>
      </c>
      <c r="E421" s="83" t="s">
        <v>768</v>
      </c>
      <c r="F421" s="83" t="s">
        <v>769</v>
      </c>
      <c r="G421" s="83" t="s">
        <v>680</v>
      </c>
      <c r="H421" s="83" t="s">
        <v>660</v>
      </c>
      <c r="I421" s="82">
        <v>14</v>
      </c>
    </row>
    <row r="422" spans="1:9" x14ac:dyDescent="0.25">
      <c r="A422" s="82">
        <v>427</v>
      </c>
      <c r="B422" s="82">
        <v>10</v>
      </c>
      <c r="C422" s="83" t="s">
        <v>593</v>
      </c>
      <c r="D422" s="83" t="s">
        <v>759</v>
      </c>
      <c r="E422" s="83" t="s">
        <v>768</v>
      </c>
      <c r="F422" s="83" t="s">
        <v>769</v>
      </c>
      <c r="G422" s="83" t="s">
        <v>681</v>
      </c>
      <c r="H422" s="83" t="s">
        <v>660</v>
      </c>
      <c r="I422" s="82">
        <v>5.6</v>
      </c>
    </row>
    <row r="423" spans="1:9" x14ac:dyDescent="0.25">
      <c r="A423" s="82">
        <v>428</v>
      </c>
      <c r="B423" s="82">
        <v>10</v>
      </c>
      <c r="C423" s="83" t="s">
        <v>593</v>
      </c>
      <c r="D423" s="83" t="s">
        <v>759</v>
      </c>
      <c r="E423" s="83" t="s">
        <v>768</v>
      </c>
      <c r="F423" s="83" t="s">
        <v>769</v>
      </c>
      <c r="G423" s="83" t="s">
        <v>682</v>
      </c>
      <c r="H423" s="83" t="s">
        <v>660</v>
      </c>
      <c r="I423" s="82">
        <v>1.2</v>
      </c>
    </row>
    <row r="424" spans="1:9" x14ac:dyDescent="0.25">
      <c r="A424" s="82">
        <v>429</v>
      </c>
      <c r="B424" s="82">
        <v>10</v>
      </c>
      <c r="C424" s="83" t="s">
        <v>593</v>
      </c>
      <c r="D424" s="83" t="s">
        <v>759</v>
      </c>
      <c r="E424" s="83" t="s">
        <v>768</v>
      </c>
      <c r="F424" s="83" t="s">
        <v>769</v>
      </c>
      <c r="G424" s="83" t="s">
        <v>799</v>
      </c>
      <c r="H424" s="83" t="s">
        <v>660</v>
      </c>
      <c r="I424" s="82">
        <v>106.4</v>
      </c>
    </row>
    <row r="425" spans="1:9" x14ac:dyDescent="0.25">
      <c r="A425" s="82">
        <v>430</v>
      </c>
      <c r="B425" s="82">
        <v>10</v>
      </c>
      <c r="C425" s="83" t="s">
        <v>593</v>
      </c>
      <c r="D425" s="83" t="s">
        <v>759</v>
      </c>
      <c r="E425" s="83" t="s">
        <v>768</v>
      </c>
      <c r="F425" s="83" t="s">
        <v>769</v>
      </c>
      <c r="G425" s="83" t="s">
        <v>683</v>
      </c>
      <c r="H425" s="83" t="s">
        <v>660</v>
      </c>
      <c r="I425" s="82">
        <v>9.1999999999999993</v>
      </c>
    </row>
    <row r="426" spans="1:9" x14ac:dyDescent="0.25">
      <c r="A426" s="82">
        <v>431</v>
      </c>
      <c r="B426" s="82">
        <v>10</v>
      </c>
      <c r="C426" s="83" t="s">
        <v>593</v>
      </c>
      <c r="D426" s="83" t="s">
        <v>759</v>
      </c>
      <c r="E426" s="83" t="s">
        <v>768</v>
      </c>
      <c r="F426" s="83" t="s">
        <v>769</v>
      </c>
      <c r="G426" s="83" t="s">
        <v>684</v>
      </c>
      <c r="H426" s="83" t="s">
        <v>660</v>
      </c>
      <c r="I426" s="82">
        <v>5.2</v>
      </c>
    </row>
    <row r="427" spans="1:9" x14ac:dyDescent="0.25">
      <c r="A427" s="82">
        <v>432</v>
      </c>
      <c r="B427" s="82">
        <v>10</v>
      </c>
      <c r="C427" s="83" t="s">
        <v>593</v>
      </c>
      <c r="D427" s="83" t="s">
        <v>759</v>
      </c>
      <c r="E427" s="83" t="s">
        <v>768</v>
      </c>
      <c r="F427" s="83" t="s">
        <v>769</v>
      </c>
      <c r="G427" s="83" t="s">
        <v>685</v>
      </c>
      <c r="H427" s="83" t="s">
        <v>660</v>
      </c>
      <c r="I427" s="82">
        <v>8</v>
      </c>
    </row>
    <row r="428" spans="1:9" x14ac:dyDescent="0.25">
      <c r="A428" s="82">
        <v>433</v>
      </c>
      <c r="B428" s="82">
        <v>10</v>
      </c>
      <c r="C428" s="83" t="s">
        <v>593</v>
      </c>
      <c r="D428" s="83" t="s">
        <v>759</v>
      </c>
      <c r="E428" s="83" t="s">
        <v>768</v>
      </c>
      <c r="F428" s="83" t="s">
        <v>769</v>
      </c>
      <c r="G428" s="83" t="s">
        <v>686</v>
      </c>
      <c r="H428" s="83" t="s">
        <v>660</v>
      </c>
      <c r="I428" s="82">
        <v>35.6</v>
      </c>
    </row>
    <row r="429" spans="1:9" x14ac:dyDescent="0.25">
      <c r="A429" s="82">
        <v>434</v>
      </c>
      <c r="B429" s="82">
        <v>10</v>
      </c>
      <c r="C429" s="83" t="s">
        <v>593</v>
      </c>
      <c r="D429" s="83" t="s">
        <v>759</v>
      </c>
      <c r="E429" s="83" t="s">
        <v>768</v>
      </c>
      <c r="F429" s="83" t="s">
        <v>769</v>
      </c>
      <c r="G429" s="83" t="s">
        <v>687</v>
      </c>
      <c r="H429" s="83" t="s">
        <v>660</v>
      </c>
      <c r="I429" s="82">
        <v>22.4</v>
      </c>
    </row>
    <row r="430" spans="1:9" x14ac:dyDescent="0.25">
      <c r="A430" s="82">
        <v>435</v>
      </c>
      <c r="B430" s="82">
        <v>10</v>
      </c>
      <c r="C430" s="83" t="s">
        <v>593</v>
      </c>
      <c r="D430" s="83" t="s">
        <v>759</v>
      </c>
      <c r="E430" s="83" t="s">
        <v>768</v>
      </c>
      <c r="F430" s="83" t="s">
        <v>769</v>
      </c>
      <c r="G430" s="83" t="s">
        <v>688</v>
      </c>
      <c r="H430" s="83" t="s">
        <v>660</v>
      </c>
      <c r="I430" s="82">
        <v>36.799999999999997</v>
      </c>
    </row>
    <row r="431" spans="1:9" x14ac:dyDescent="0.25">
      <c r="A431" s="82">
        <v>436</v>
      </c>
      <c r="B431" s="82">
        <v>10</v>
      </c>
      <c r="C431" s="83" t="s">
        <v>593</v>
      </c>
      <c r="D431" s="83" t="s">
        <v>759</v>
      </c>
      <c r="E431" s="83" t="s">
        <v>768</v>
      </c>
      <c r="F431" s="83" t="s">
        <v>769</v>
      </c>
      <c r="G431" s="83" t="s">
        <v>689</v>
      </c>
      <c r="H431" s="83" t="s">
        <v>660</v>
      </c>
      <c r="I431" s="82">
        <v>1.2</v>
      </c>
    </row>
    <row r="432" spans="1:9" x14ac:dyDescent="0.25">
      <c r="A432" s="82">
        <v>437</v>
      </c>
      <c r="B432" s="82">
        <v>10</v>
      </c>
      <c r="C432" s="83" t="s">
        <v>593</v>
      </c>
      <c r="D432" s="83" t="s">
        <v>759</v>
      </c>
      <c r="E432" s="83" t="s">
        <v>768</v>
      </c>
      <c r="F432" s="83" t="s">
        <v>769</v>
      </c>
      <c r="G432" s="83" t="s">
        <v>800</v>
      </c>
      <c r="H432" s="83" t="s">
        <v>660</v>
      </c>
      <c r="I432" s="82">
        <v>6.8</v>
      </c>
    </row>
    <row r="433" spans="1:9" x14ac:dyDescent="0.25">
      <c r="A433" s="82">
        <v>438</v>
      </c>
      <c r="B433" s="82">
        <v>10</v>
      </c>
      <c r="C433" s="83" t="s">
        <v>593</v>
      </c>
      <c r="D433" s="83" t="s">
        <v>759</v>
      </c>
      <c r="E433" s="83" t="s">
        <v>768</v>
      </c>
      <c r="F433" s="83" t="s">
        <v>769</v>
      </c>
      <c r="G433" s="83" t="s">
        <v>690</v>
      </c>
      <c r="H433" s="83" t="s">
        <v>660</v>
      </c>
      <c r="I433" s="82">
        <v>1.2</v>
      </c>
    </row>
    <row r="434" spans="1:9" x14ac:dyDescent="0.25">
      <c r="A434" s="82">
        <v>439</v>
      </c>
      <c r="B434" s="82">
        <v>10</v>
      </c>
      <c r="C434" s="83" t="s">
        <v>593</v>
      </c>
      <c r="D434" s="83" t="s">
        <v>759</v>
      </c>
      <c r="E434" s="83" t="s">
        <v>768</v>
      </c>
      <c r="F434" s="83" t="s">
        <v>769</v>
      </c>
      <c r="G434" s="83" t="s">
        <v>691</v>
      </c>
      <c r="H434" s="83" t="s">
        <v>660</v>
      </c>
      <c r="I434" s="82">
        <v>6.8</v>
      </c>
    </row>
    <row r="435" spans="1:9" x14ac:dyDescent="0.25">
      <c r="A435" s="82">
        <v>440</v>
      </c>
      <c r="B435" s="82">
        <v>10</v>
      </c>
      <c r="C435" s="83" t="s">
        <v>593</v>
      </c>
      <c r="D435" s="83" t="s">
        <v>759</v>
      </c>
      <c r="E435" s="83" t="s">
        <v>768</v>
      </c>
      <c r="F435" s="83" t="s">
        <v>769</v>
      </c>
      <c r="G435" s="83" t="s">
        <v>692</v>
      </c>
      <c r="H435" s="83" t="s">
        <v>660</v>
      </c>
      <c r="I435" s="82">
        <v>10.4</v>
      </c>
    </row>
    <row r="436" spans="1:9" x14ac:dyDescent="0.25">
      <c r="A436" s="82">
        <v>441</v>
      </c>
      <c r="B436" s="82">
        <v>10</v>
      </c>
      <c r="C436" s="83" t="s">
        <v>593</v>
      </c>
      <c r="D436" s="83" t="s">
        <v>759</v>
      </c>
      <c r="E436" s="83" t="s">
        <v>768</v>
      </c>
      <c r="F436" s="83" t="s">
        <v>769</v>
      </c>
      <c r="G436" s="83" t="s">
        <v>693</v>
      </c>
      <c r="H436" s="83" t="s">
        <v>660</v>
      </c>
      <c r="I436" s="82">
        <v>3.2</v>
      </c>
    </row>
    <row r="437" spans="1:9" x14ac:dyDescent="0.25">
      <c r="A437" s="82">
        <v>442</v>
      </c>
      <c r="B437" s="82">
        <v>10</v>
      </c>
      <c r="C437" s="83" t="s">
        <v>593</v>
      </c>
      <c r="D437" s="83" t="s">
        <v>759</v>
      </c>
      <c r="E437" s="83" t="s">
        <v>768</v>
      </c>
      <c r="F437" s="83" t="s">
        <v>769</v>
      </c>
      <c r="G437" s="83" t="s">
        <v>694</v>
      </c>
      <c r="H437" s="83" t="s">
        <v>660</v>
      </c>
      <c r="I437" s="82">
        <v>18.8</v>
      </c>
    </row>
    <row r="438" spans="1:9" x14ac:dyDescent="0.25">
      <c r="A438" s="82">
        <v>443</v>
      </c>
      <c r="B438" s="82">
        <v>10</v>
      </c>
      <c r="C438" s="83" t="s">
        <v>593</v>
      </c>
      <c r="D438" s="83" t="s">
        <v>759</v>
      </c>
      <c r="E438" s="83" t="s">
        <v>768</v>
      </c>
      <c r="F438" s="83" t="s">
        <v>769</v>
      </c>
      <c r="G438" s="83" t="s">
        <v>695</v>
      </c>
      <c r="H438" s="83" t="s">
        <v>660</v>
      </c>
      <c r="I438" s="82">
        <v>5.6</v>
      </c>
    </row>
    <row r="439" spans="1:9" x14ac:dyDescent="0.25">
      <c r="A439" s="82">
        <v>444</v>
      </c>
      <c r="B439" s="82">
        <v>10</v>
      </c>
      <c r="C439" s="83" t="s">
        <v>593</v>
      </c>
      <c r="D439" s="83" t="s">
        <v>759</v>
      </c>
      <c r="E439" s="83" t="s">
        <v>768</v>
      </c>
      <c r="F439" s="83" t="s">
        <v>769</v>
      </c>
      <c r="G439" s="83" t="s">
        <v>696</v>
      </c>
      <c r="H439" s="83" t="s">
        <v>660</v>
      </c>
      <c r="I439" s="82">
        <v>2.4</v>
      </c>
    </row>
    <row r="440" spans="1:9" x14ac:dyDescent="0.25">
      <c r="A440" s="82">
        <v>445</v>
      </c>
      <c r="B440" s="82">
        <v>10</v>
      </c>
      <c r="C440" s="83" t="s">
        <v>593</v>
      </c>
      <c r="D440" s="83" t="s">
        <v>759</v>
      </c>
      <c r="E440" s="83" t="s">
        <v>768</v>
      </c>
      <c r="F440" s="83" t="s">
        <v>769</v>
      </c>
      <c r="G440" s="83" t="s">
        <v>697</v>
      </c>
      <c r="H440" s="83" t="s">
        <v>660</v>
      </c>
      <c r="I440" s="82">
        <v>24.8</v>
      </c>
    </row>
    <row r="441" spans="1:9" x14ac:dyDescent="0.25">
      <c r="A441" s="82">
        <v>446</v>
      </c>
      <c r="B441" s="82">
        <v>10</v>
      </c>
      <c r="C441" s="83" t="s">
        <v>593</v>
      </c>
      <c r="D441" s="83" t="s">
        <v>759</v>
      </c>
      <c r="E441" s="83" t="s">
        <v>768</v>
      </c>
      <c r="F441" s="83" t="s">
        <v>769</v>
      </c>
      <c r="G441" s="83" t="s">
        <v>801</v>
      </c>
      <c r="H441" s="83" t="s">
        <v>660</v>
      </c>
      <c r="I441" s="82">
        <v>1.2</v>
      </c>
    </row>
    <row r="442" spans="1:9" x14ac:dyDescent="0.25">
      <c r="A442" s="82">
        <v>447</v>
      </c>
      <c r="B442" s="82">
        <v>10</v>
      </c>
      <c r="C442" s="83" t="s">
        <v>593</v>
      </c>
      <c r="D442" s="83" t="s">
        <v>759</v>
      </c>
      <c r="E442" s="83" t="s">
        <v>768</v>
      </c>
      <c r="F442" s="83" t="s">
        <v>769</v>
      </c>
      <c r="G442" s="83" t="s">
        <v>698</v>
      </c>
      <c r="H442" s="83" t="s">
        <v>660</v>
      </c>
      <c r="I442" s="82">
        <v>3.2</v>
      </c>
    </row>
    <row r="443" spans="1:9" x14ac:dyDescent="0.25">
      <c r="A443" s="82">
        <v>448</v>
      </c>
      <c r="B443" s="82">
        <v>10</v>
      </c>
      <c r="C443" s="83" t="s">
        <v>593</v>
      </c>
      <c r="D443" s="83" t="s">
        <v>759</v>
      </c>
      <c r="E443" s="83" t="s">
        <v>768</v>
      </c>
      <c r="F443" s="83" t="s">
        <v>769</v>
      </c>
      <c r="G443" s="83" t="s">
        <v>699</v>
      </c>
      <c r="H443" s="83" t="s">
        <v>660</v>
      </c>
      <c r="I443" s="82">
        <v>4.4000000000000004</v>
      </c>
    </row>
    <row r="444" spans="1:9" x14ac:dyDescent="0.25">
      <c r="A444" s="82">
        <v>449</v>
      </c>
      <c r="B444" s="82">
        <v>10</v>
      </c>
      <c r="C444" s="83" t="s">
        <v>593</v>
      </c>
      <c r="D444" s="83" t="s">
        <v>759</v>
      </c>
      <c r="E444" s="83" t="s">
        <v>768</v>
      </c>
      <c r="F444" s="83" t="s">
        <v>769</v>
      </c>
      <c r="G444" s="83" t="s">
        <v>700</v>
      </c>
      <c r="H444" s="83" t="s">
        <v>660</v>
      </c>
      <c r="I444" s="82">
        <v>1.2</v>
      </c>
    </row>
    <row r="445" spans="1:9" x14ac:dyDescent="0.25">
      <c r="A445" s="82">
        <v>450</v>
      </c>
      <c r="B445" s="82">
        <v>10</v>
      </c>
      <c r="C445" s="83" t="s">
        <v>593</v>
      </c>
      <c r="D445" s="83" t="s">
        <v>759</v>
      </c>
      <c r="E445" s="83" t="s">
        <v>768</v>
      </c>
      <c r="F445" s="83" t="s">
        <v>769</v>
      </c>
      <c r="G445" s="83" t="s">
        <v>701</v>
      </c>
      <c r="H445" s="83" t="s">
        <v>660</v>
      </c>
      <c r="I445" s="82">
        <v>10.4</v>
      </c>
    </row>
    <row r="446" spans="1:9" x14ac:dyDescent="0.25">
      <c r="A446" s="82">
        <v>451</v>
      </c>
      <c r="B446" s="82">
        <v>10</v>
      </c>
      <c r="C446" s="83" t="s">
        <v>593</v>
      </c>
      <c r="D446" s="83" t="s">
        <v>759</v>
      </c>
      <c r="E446" s="83" t="s">
        <v>768</v>
      </c>
      <c r="F446" s="83" t="s">
        <v>769</v>
      </c>
      <c r="G446" s="83" t="s">
        <v>702</v>
      </c>
      <c r="H446" s="83" t="s">
        <v>660</v>
      </c>
      <c r="I446" s="82">
        <v>5.2</v>
      </c>
    </row>
    <row r="447" spans="1:9" x14ac:dyDescent="0.25">
      <c r="A447" s="82">
        <v>452</v>
      </c>
      <c r="B447" s="82">
        <v>10</v>
      </c>
      <c r="C447" s="83" t="s">
        <v>593</v>
      </c>
      <c r="D447" s="83" t="s">
        <v>759</v>
      </c>
      <c r="E447" s="83" t="s">
        <v>768</v>
      </c>
      <c r="F447" s="83" t="s">
        <v>769</v>
      </c>
      <c r="G447" s="83" t="s">
        <v>703</v>
      </c>
      <c r="H447" s="83" t="s">
        <v>660</v>
      </c>
      <c r="I447" s="82">
        <v>43.6</v>
      </c>
    </row>
    <row r="448" spans="1:9" x14ac:dyDescent="0.25">
      <c r="A448" s="82">
        <v>453</v>
      </c>
      <c r="B448" s="82">
        <v>10</v>
      </c>
      <c r="C448" s="83" t="s">
        <v>593</v>
      </c>
      <c r="D448" s="83" t="s">
        <v>759</v>
      </c>
      <c r="E448" s="83" t="s">
        <v>768</v>
      </c>
      <c r="F448" s="83" t="s">
        <v>769</v>
      </c>
      <c r="G448" s="83" t="s">
        <v>704</v>
      </c>
      <c r="H448" s="83" t="s">
        <v>660</v>
      </c>
      <c r="I448" s="82">
        <v>1.2</v>
      </c>
    </row>
    <row r="449" spans="1:9" x14ac:dyDescent="0.25">
      <c r="A449" s="82">
        <v>454</v>
      </c>
      <c r="B449" s="82">
        <v>10</v>
      </c>
      <c r="C449" s="83" t="s">
        <v>593</v>
      </c>
      <c r="D449" s="83" t="s">
        <v>759</v>
      </c>
      <c r="E449" s="83" t="s">
        <v>768</v>
      </c>
      <c r="F449" s="83" t="s">
        <v>769</v>
      </c>
      <c r="G449" s="83" t="s">
        <v>705</v>
      </c>
      <c r="H449" s="83" t="s">
        <v>660</v>
      </c>
      <c r="I449" s="82">
        <v>2.4</v>
      </c>
    </row>
    <row r="450" spans="1:9" x14ac:dyDescent="0.25">
      <c r="A450" s="82">
        <v>455</v>
      </c>
      <c r="B450" s="82">
        <v>10</v>
      </c>
      <c r="C450" s="83" t="s">
        <v>593</v>
      </c>
      <c r="D450" s="83" t="s">
        <v>759</v>
      </c>
      <c r="E450" s="83" t="s">
        <v>768</v>
      </c>
      <c r="F450" s="83" t="s">
        <v>769</v>
      </c>
      <c r="G450" s="83" t="s">
        <v>706</v>
      </c>
      <c r="H450" s="83" t="s">
        <v>660</v>
      </c>
      <c r="I450" s="82">
        <v>27.2</v>
      </c>
    </row>
    <row r="451" spans="1:9" x14ac:dyDescent="0.25">
      <c r="A451" s="82">
        <v>456</v>
      </c>
      <c r="B451" s="82">
        <v>10</v>
      </c>
      <c r="C451" s="83" t="s">
        <v>593</v>
      </c>
      <c r="D451" s="83" t="s">
        <v>759</v>
      </c>
      <c r="E451" s="83" t="s">
        <v>768</v>
      </c>
      <c r="F451" s="83" t="s">
        <v>769</v>
      </c>
      <c r="G451" s="83" t="s">
        <v>707</v>
      </c>
      <c r="H451" s="83" t="s">
        <v>660</v>
      </c>
      <c r="I451" s="82">
        <v>3.2</v>
      </c>
    </row>
    <row r="452" spans="1:9" x14ac:dyDescent="0.25">
      <c r="A452" s="82">
        <v>457</v>
      </c>
      <c r="B452" s="82">
        <v>10</v>
      </c>
      <c r="C452" s="83" t="s">
        <v>593</v>
      </c>
      <c r="D452" s="83" t="s">
        <v>759</v>
      </c>
      <c r="E452" s="83" t="s">
        <v>768</v>
      </c>
      <c r="F452" s="83" t="s">
        <v>769</v>
      </c>
      <c r="G452" s="83" t="s">
        <v>708</v>
      </c>
      <c r="H452" s="83" t="s">
        <v>660</v>
      </c>
      <c r="I452" s="82">
        <v>4.4000000000000004</v>
      </c>
    </row>
    <row r="453" spans="1:9" x14ac:dyDescent="0.25">
      <c r="A453" s="82">
        <v>458</v>
      </c>
      <c r="B453" s="82">
        <v>10</v>
      </c>
      <c r="C453" s="83" t="s">
        <v>593</v>
      </c>
      <c r="D453" s="83" t="s">
        <v>759</v>
      </c>
      <c r="E453" s="83" t="s">
        <v>768</v>
      </c>
      <c r="F453" s="83" t="s">
        <v>769</v>
      </c>
      <c r="G453" s="83" t="s">
        <v>709</v>
      </c>
      <c r="H453" s="83" t="s">
        <v>660</v>
      </c>
      <c r="I453" s="82">
        <v>23.6</v>
      </c>
    </row>
    <row r="454" spans="1:9" x14ac:dyDescent="0.25">
      <c r="A454" s="82">
        <v>459</v>
      </c>
      <c r="B454" s="82">
        <v>10</v>
      </c>
      <c r="C454" s="83" t="s">
        <v>593</v>
      </c>
      <c r="D454" s="83" t="s">
        <v>759</v>
      </c>
      <c r="E454" s="83" t="s">
        <v>768</v>
      </c>
      <c r="F454" s="83" t="s">
        <v>769</v>
      </c>
      <c r="G454" s="83" t="s">
        <v>802</v>
      </c>
      <c r="H454" s="83" t="s">
        <v>660</v>
      </c>
      <c r="I454" s="82">
        <v>3.2</v>
      </c>
    </row>
    <row r="455" spans="1:9" x14ac:dyDescent="0.25">
      <c r="A455" s="82">
        <v>460</v>
      </c>
      <c r="B455" s="82">
        <v>10</v>
      </c>
      <c r="C455" s="83" t="s">
        <v>593</v>
      </c>
      <c r="D455" s="83" t="s">
        <v>759</v>
      </c>
      <c r="E455" s="83" t="s">
        <v>768</v>
      </c>
      <c r="F455" s="83" t="s">
        <v>769</v>
      </c>
      <c r="G455" s="83" t="s">
        <v>803</v>
      </c>
      <c r="H455" s="83" t="s">
        <v>660</v>
      </c>
      <c r="I455" s="82">
        <v>3.2</v>
      </c>
    </row>
    <row r="456" spans="1:9" x14ac:dyDescent="0.25">
      <c r="A456" s="82">
        <v>461</v>
      </c>
      <c r="B456" s="82">
        <v>10</v>
      </c>
      <c r="C456" s="83" t="s">
        <v>593</v>
      </c>
      <c r="D456" s="83" t="s">
        <v>759</v>
      </c>
      <c r="E456" s="83" t="s">
        <v>768</v>
      </c>
      <c r="F456" s="83" t="s">
        <v>769</v>
      </c>
      <c r="G456" s="83" t="s">
        <v>804</v>
      </c>
      <c r="H456" s="83" t="s">
        <v>660</v>
      </c>
      <c r="I456" s="82">
        <v>3.2</v>
      </c>
    </row>
    <row r="457" spans="1:9" x14ac:dyDescent="0.25">
      <c r="A457" s="82">
        <v>462</v>
      </c>
      <c r="B457" s="82">
        <v>10</v>
      </c>
      <c r="C457" s="83" t="s">
        <v>593</v>
      </c>
      <c r="D457" s="83" t="s">
        <v>759</v>
      </c>
      <c r="E457" s="83" t="s">
        <v>768</v>
      </c>
      <c r="F457" s="83" t="s">
        <v>769</v>
      </c>
      <c r="G457" s="83" t="s">
        <v>717</v>
      </c>
      <c r="H457" s="83" t="s">
        <v>660</v>
      </c>
      <c r="I457" s="82">
        <v>5.6</v>
      </c>
    </row>
    <row r="458" spans="1:9" x14ac:dyDescent="0.25">
      <c r="A458" s="82">
        <v>463</v>
      </c>
      <c r="B458" s="82">
        <v>10</v>
      </c>
      <c r="C458" s="83" t="s">
        <v>593</v>
      </c>
      <c r="D458" s="83" t="s">
        <v>759</v>
      </c>
      <c r="E458" s="83" t="s">
        <v>768</v>
      </c>
      <c r="F458" s="83" t="s">
        <v>769</v>
      </c>
      <c r="G458" s="83" t="s">
        <v>710</v>
      </c>
      <c r="H458" s="83" t="s">
        <v>660</v>
      </c>
      <c r="I458" s="82">
        <v>6.8</v>
      </c>
    </row>
    <row r="459" spans="1:9" x14ac:dyDescent="0.25">
      <c r="A459" s="82">
        <v>464</v>
      </c>
      <c r="B459" s="82">
        <v>10</v>
      </c>
      <c r="C459" s="83" t="s">
        <v>593</v>
      </c>
      <c r="D459" s="83" t="s">
        <v>759</v>
      </c>
      <c r="E459" s="83" t="s">
        <v>768</v>
      </c>
      <c r="F459" s="83" t="s">
        <v>769</v>
      </c>
      <c r="G459" s="83" t="s">
        <v>711</v>
      </c>
      <c r="H459" s="83" t="s">
        <v>660</v>
      </c>
      <c r="I459" s="82">
        <v>1.2</v>
      </c>
    </row>
    <row r="460" spans="1:9" x14ac:dyDescent="0.25">
      <c r="A460" s="82">
        <v>465</v>
      </c>
      <c r="B460" s="82">
        <v>10</v>
      </c>
      <c r="C460" s="83" t="s">
        <v>593</v>
      </c>
      <c r="D460" s="83" t="s">
        <v>759</v>
      </c>
      <c r="E460" s="83" t="s">
        <v>768</v>
      </c>
      <c r="F460" s="83" t="s">
        <v>769</v>
      </c>
      <c r="G460" s="83" t="s">
        <v>712</v>
      </c>
      <c r="H460" s="83" t="s">
        <v>660</v>
      </c>
      <c r="I460" s="82">
        <v>9.1999999999999993</v>
      </c>
    </row>
    <row r="461" spans="1:9" x14ac:dyDescent="0.25">
      <c r="A461" s="82">
        <v>466</v>
      </c>
      <c r="B461" s="82">
        <v>10</v>
      </c>
      <c r="C461" s="83" t="s">
        <v>593</v>
      </c>
      <c r="D461" s="83" t="s">
        <v>759</v>
      </c>
      <c r="E461" s="83" t="s">
        <v>768</v>
      </c>
      <c r="F461" s="83" t="s">
        <v>769</v>
      </c>
      <c r="G461" s="83" t="s">
        <v>713</v>
      </c>
      <c r="H461" s="83" t="s">
        <v>660</v>
      </c>
      <c r="I461" s="82">
        <v>80.400000000000006</v>
      </c>
    </row>
    <row r="462" spans="1:9" x14ac:dyDescent="0.25">
      <c r="A462" s="82">
        <v>467</v>
      </c>
      <c r="B462" s="82">
        <v>10</v>
      </c>
      <c r="C462" s="83" t="s">
        <v>593</v>
      </c>
      <c r="D462" s="83" t="s">
        <v>759</v>
      </c>
      <c r="E462" s="83" t="s">
        <v>768</v>
      </c>
      <c r="F462" s="83" t="s">
        <v>769</v>
      </c>
      <c r="G462" s="83" t="s">
        <v>714</v>
      </c>
      <c r="H462" s="83" t="s">
        <v>660</v>
      </c>
      <c r="I462" s="82">
        <v>6.8</v>
      </c>
    </row>
    <row r="463" spans="1:9" x14ac:dyDescent="0.25">
      <c r="A463" s="82">
        <v>468</v>
      </c>
      <c r="B463" s="82">
        <v>10</v>
      </c>
      <c r="C463" s="83" t="s">
        <v>593</v>
      </c>
      <c r="D463" s="83" t="s">
        <v>759</v>
      </c>
      <c r="E463" s="83" t="s">
        <v>768</v>
      </c>
      <c r="F463" s="83" t="s">
        <v>769</v>
      </c>
      <c r="G463" s="83" t="s">
        <v>715</v>
      </c>
      <c r="H463" s="83" t="s">
        <v>660</v>
      </c>
      <c r="I463" s="82">
        <v>3.2</v>
      </c>
    </row>
    <row r="464" spans="1:9" x14ac:dyDescent="0.25">
      <c r="A464" s="82">
        <v>469</v>
      </c>
      <c r="B464" s="82">
        <v>10</v>
      </c>
      <c r="C464" s="83" t="s">
        <v>593</v>
      </c>
      <c r="D464" s="83" t="s">
        <v>759</v>
      </c>
      <c r="E464" s="83" t="s">
        <v>768</v>
      </c>
      <c r="F464" s="83" t="s">
        <v>769</v>
      </c>
      <c r="G464" s="83" t="s">
        <v>716</v>
      </c>
      <c r="H464" s="83" t="s">
        <v>660</v>
      </c>
      <c r="I464" s="82">
        <v>3.2</v>
      </c>
    </row>
    <row r="465" spans="1:9" x14ac:dyDescent="0.25">
      <c r="A465" s="82">
        <v>470</v>
      </c>
      <c r="B465" s="82">
        <v>10</v>
      </c>
      <c r="C465" s="83" t="s">
        <v>593</v>
      </c>
      <c r="D465" s="83" t="s">
        <v>759</v>
      </c>
      <c r="E465" s="83" t="s">
        <v>768</v>
      </c>
      <c r="F465" s="83" t="s">
        <v>769</v>
      </c>
      <c r="G465" s="83" t="s">
        <v>657</v>
      </c>
      <c r="H465" s="83" t="s">
        <v>658</v>
      </c>
      <c r="I465" s="82">
        <v>0.38</v>
      </c>
    </row>
    <row r="466" spans="1:9" x14ac:dyDescent="0.25">
      <c r="A466" s="82">
        <v>471</v>
      </c>
      <c r="B466" s="82">
        <v>10</v>
      </c>
      <c r="C466" s="83" t="s">
        <v>593</v>
      </c>
      <c r="D466" s="83" t="s">
        <v>759</v>
      </c>
      <c r="E466" s="83" t="s">
        <v>768</v>
      </c>
      <c r="F466" s="83" t="s">
        <v>769</v>
      </c>
      <c r="G466" s="83" t="s">
        <v>661</v>
      </c>
      <c r="H466" s="83" t="s">
        <v>660</v>
      </c>
      <c r="I466" s="82">
        <v>96.6</v>
      </c>
    </row>
    <row r="467" spans="1:9" x14ac:dyDescent="0.25">
      <c r="A467" s="82">
        <v>472</v>
      </c>
      <c r="B467" s="82">
        <v>10</v>
      </c>
      <c r="C467" s="83" t="s">
        <v>593</v>
      </c>
      <c r="D467" s="83" t="s">
        <v>759</v>
      </c>
      <c r="E467" s="83" t="s">
        <v>768</v>
      </c>
      <c r="F467" s="83" t="s">
        <v>769</v>
      </c>
      <c r="G467" s="83" t="s">
        <v>703</v>
      </c>
      <c r="H467" s="83" t="s">
        <v>660</v>
      </c>
      <c r="I467" s="82">
        <v>3.4</v>
      </c>
    </row>
    <row r="468" spans="1:9" x14ac:dyDescent="0.25">
      <c r="A468" s="82">
        <v>473</v>
      </c>
      <c r="B468" s="82">
        <v>10</v>
      </c>
      <c r="C468" s="83" t="s">
        <v>593</v>
      </c>
      <c r="D468" s="83" t="s">
        <v>759</v>
      </c>
      <c r="E468" s="83" t="s">
        <v>768</v>
      </c>
      <c r="F468" s="83" t="s">
        <v>769</v>
      </c>
      <c r="G468" s="83" t="s">
        <v>666</v>
      </c>
      <c r="H468" s="83" t="s">
        <v>660</v>
      </c>
      <c r="I468" s="82">
        <v>5.6</v>
      </c>
    </row>
    <row r="469" spans="1:9" x14ac:dyDescent="0.25">
      <c r="A469" s="82">
        <v>474</v>
      </c>
      <c r="B469" s="82">
        <v>10</v>
      </c>
      <c r="C469" s="83" t="s">
        <v>593</v>
      </c>
      <c r="D469" s="83" t="s">
        <v>759</v>
      </c>
      <c r="E469" s="83" t="s">
        <v>768</v>
      </c>
      <c r="F469" s="83" t="s">
        <v>769</v>
      </c>
      <c r="G469" s="83" t="s">
        <v>683</v>
      </c>
      <c r="H469" s="83" t="s">
        <v>660</v>
      </c>
      <c r="I469" s="82">
        <v>10.199999999999999</v>
      </c>
    </row>
    <row r="470" spans="1:9" x14ac:dyDescent="0.25">
      <c r="A470" s="82">
        <v>475</v>
      </c>
      <c r="B470" s="82">
        <v>10</v>
      </c>
      <c r="C470" s="83" t="s">
        <v>593</v>
      </c>
      <c r="D470" s="83" t="s">
        <v>759</v>
      </c>
      <c r="E470" s="83" t="s">
        <v>768</v>
      </c>
      <c r="F470" s="83" t="s">
        <v>769</v>
      </c>
      <c r="G470" s="83" t="s">
        <v>686</v>
      </c>
      <c r="H470" s="83" t="s">
        <v>660</v>
      </c>
      <c r="I470" s="82">
        <v>45.8</v>
      </c>
    </row>
    <row r="471" spans="1:9" x14ac:dyDescent="0.25">
      <c r="A471" s="82">
        <v>476</v>
      </c>
      <c r="B471" s="82">
        <v>10</v>
      </c>
      <c r="C471" s="83" t="s">
        <v>593</v>
      </c>
      <c r="D471" s="83" t="s">
        <v>759</v>
      </c>
      <c r="E471" s="83" t="s">
        <v>768</v>
      </c>
      <c r="F471" s="83" t="s">
        <v>769</v>
      </c>
      <c r="G471" s="83" t="s">
        <v>717</v>
      </c>
      <c r="H471" s="83" t="s">
        <v>660</v>
      </c>
      <c r="I471" s="82">
        <v>2.2999999999999998</v>
      </c>
    </row>
    <row r="472" spans="1:9" x14ac:dyDescent="0.25">
      <c r="A472" s="82">
        <v>477</v>
      </c>
      <c r="B472" s="82">
        <v>10</v>
      </c>
      <c r="C472" s="83" t="s">
        <v>593</v>
      </c>
      <c r="D472" s="83" t="s">
        <v>759</v>
      </c>
      <c r="E472" s="83" t="s">
        <v>768</v>
      </c>
      <c r="F472" s="83" t="s">
        <v>769</v>
      </c>
      <c r="G472" s="83" t="s">
        <v>687</v>
      </c>
      <c r="H472" s="83" t="s">
        <v>660</v>
      </c>
      <c r="I472" s="82">
        <v>3.4</v>
      </c>
    </row>
    <row r="473" spans="1:9" x14ac:dyDescent="0.25">
      <c r="A473" s="82">
        <v>478</v>
      </c>
      <c r="B473" s="82">
        <v>10</v>
      </c>
      <c r="C473" s="83" t="s">
        <v>593</v>
      </c>
      <c r="D473" s="83" t="s">
        <v>759</v>
      </c>
      <c r="E473" s="83" t="s">
        <v>768</v>
      </c>
      <c r="F473" s="83" t="s">
        <v>769</v>
      </c>
      <c r="G473" s="83" t="s">
        <v>718</v>
      </c>
      <c r="H473" s="83" t="s">
        <v>719</v>
      </c>
      <c r="I473" s="82">
        <v>3715.77</v>
      </c>
    </row>
    <row r="474" spans="1:9" x14ac:dyDescent="0.25">
      <c r="A474" s="82">
        <v>479</v>
      </c>
      <c r="B474" s="82">
        <v>10</v>
      </c>
      <c r="C474" s="83" t="s">
        <v>593</v>
      </c>
      <c r="D474" s="83" t="s">
        <v>759</v>
      </c>
      <c r="E474" s="83" t="s">
        <v>765</v>
      </c>
      <c r="F474" s="83" t="s">
        <v>769</v>
      </c>
      <c r="G474" s="83" t="s">
        <v>720</v>
      </c>
      <c r="H474" s="83" t="s">
        <v>719</v>
      </c>
      <c r="I474" s="82">
        <v>76.77</v>
      </c>
    </row>
    <row r="475" spans="1:9" x14ac:dyDescent="0.25">
      <c r="A475" s="82">
        <v>480</v>
      </c>
      <c r="B475" s="82">
        <v>10</v>
      </c>
      <c r="C475" s="83" t="s">
        <v>593</v>
      </c>
      <c r="D475" s="83" t="s">
        <v>759</v>
      </c>
      <c r="E475" s="83" t="s">
        <v>768</v>
      </c>
      <c r="F475" s="83" t="s">
        <v>769</v>
      </c>
      <c r="G475" s="83" t="s">
        <v>805</v>
      </c>
      <c r="H475" s="83" t="s">
        <v>719</v>
      </c>
      <c r="I475" s="82">
        <v>124.66</v>
      </c>
    </row>
    <row r="476" spans="1:9" x14ac:dyDescent="0.25">
      <c r="A476" s="82">
        <v>481</v>
      </c>
      <c r="B476" s="82">
        <v>10</v>
      </c>
      <c r="C476" s="83" t="s">
        <v>593</v>
      </c>
      <c r="D476" s="83" t="s">
        <v>759</v>
      </c>
      <c r="E476" s="83" t="s">
        <v>768</v>
      </c>
      <c r="F476" s="83" t="s">
        <v>769</v>
      </c>
      <c r="G476" s="83" t="s">
        <v>721</v>
      </c>
      <c r="H476" s="83" t="s">
        <v>719</v>
      </c>
      <c r="I476" s="82">
        <v>22.34</v>
      </c>
    </row>
    <row r="477" spans="1:9" x14ac:dyDescent="0.25">
      <c r="A477" s="82">
        <v>482</v>
      </c>
      <c r="B477" s="82">
        <v>10</v>
      </c>
      <c r="C477" s="83" t="s">
        <v>593</v>
      </c>
      <c r="D477" s="83" t="s">
        <v>759</v>
      </c>
      <c r="E477" s="83" t="s">
        <v>768</v>
      </c>
      <c r="F477" s="83" t="s">
        <v>769</v>
      </c>
      <c r="G477" s="83" t="s">
        <v>722</v>
      </c>
      <c r="H477" s="83" t="s">
        <v>719</v>
      </c>
      <c r="I477" s="82">
        <v>40.57</v>
      </c>
    </row>
    <row r="478" spans="1:9" x14ac:dyDescent="0.25">
      <c r="A478" s="82">
        <v>483</v>
      </c>
      <c r="B478" s="82">
        <v>10</v>
      </c>
      <c r="C478" s="83" t="s">
        <v>593</v>
      </c>
      <c r="D478" s="83" t="s">
        <v>759</v>
      </c>
      <c r="E478" s="83" t="s">
        <v>765</v>
      </c>
      <c r="F478" s="83" t="s">
        <v>769</v>
      </c>
      <c r="G478" s="83" t="s">
        <v>723</v>
      </c>
      <c r="H478" s="83" t="s">
        <v>719</v>
      </c>
      <c r="I478" s="82">
        <v>83.89</v>
      </c>
    </row>
    <row r="479" spans="1:9" x14ac:dyDescent="0.25">
      <c r="A479" s="82">
        <v>484</v>
      </c>
      <c r="B479" s="82">
        <v>10</v>
      </c>
      <c r="C479" s="83" t="s">
        <v>593</v>
      </c>
      <c r="D479" s="83" t="s">
        <v>759</v>
      </c>
      <c r="E479" s="83" t="s">
        <v>768</v>
      </c>
      <c r="F479" s="83" t="s">
        <v>769</v>
      </c>
      <c r="G479" s="83" t="s">
        <v>724</v>
      </c>
      <c r="H479" s="83" t="s">
        <v>719</v>
      </c>
      <c r="I479" s="82">
        <v>6.86</v>
      </c>
    </row>
    <row r="480" spans="1:9" x14ac:dyDescent="0.25">
      <c r="A480" s="82">
        <v>485</v>
      </c>
      <c r="B480" s="82">
        <v>10</v>
      </c>
      <c r="C480" s="83" t="s">
        <v>593</v>
      </c>
      <c r="D480" s="83" t="s">
        <v>759</v>
      </c>
      <c r="E480" s="83" t="s">
        <v>768</v>
      </c>
      <c r="F480" s="83" t="s">
        <v>769</v>
      </c>
      <c r="G480" s="83" t="s">
        <v>725</v>
      </c>
      <c r="H480" s="83" t="s">
        <v>719</v>
      </c>
      <c r="I480" s="82">
        <v>5.68</v>
      </c>
    </row>
    <row r="481" spans="1:9" x14ac:dyDescent="0.25">
      <c r="A481" s="82">
        <v>486</v>
      </c>
      <c r="B481" s="82">
        <v>10</v>
      </c>
      <c r="C481" s="83" t="s">
        <v>593</v>
      </c>
      <c r="D481" s="83" t="s">
        <v>759</v>
      </c>
      <c r="E481" s="83" t="s">
        <v>768</v>
      </c>
      <c r="F481" s="83" t="s">
        <v>769</v>
      </c>
      <c r="G481" s="83" t="s">
        <v>726</v>
      </c>
      <c r="H481" s="83" t="s">
        <v>719</v>
      </c>
      <c r="I481" s="82">
        <v>1.37</v>
      </c>
    </row>
    <row r="482" spans="1:9" x14ac:dyDescent="0.25">
      <c r="A482" s="82">
        <v>487</v>
      </c>
      <c r="B482" s="82">
        <v>10</v>
      </c>
      <c r="C482" s="83" t="s">
        <v>593</v>
      </c>
      <c r="D482" s="83" t="s">
        <v>759</v>
      </c>
      <c r="E482" s="83" t="s">
        <v>798</v>
      </c>
      <c r="F482" s="83" t="s">
        <v>769</v>
      </c>
      <c r="G482" s="83" t="s">
        <v>727</v>
      </c>
      <c r="H482" s="83" t="s">
        <v>719</v>
      </c>
      <c r="I482" s="82">
        <v>1.57</v>
      </c>
    </row>
    <row r="483" spans="1:9" x14ac:dyDescent="0.25">
      <c r="A483" s="82">
        <v>488</v>
      </c>
      <c r="B483" s="82">
        <v>10</v>
      </c>
      <c r="C483" s="83" t="s">
        <v>593</v>
      </c>
      <c r="D483" s="83" t="s">
        <v>759</v>
      </c>
      <c r="E483" s="83" t="s">
        <v>768</v>
      </c>
      <c r="F483" s="83" t="s">
        <v>769</v>
      </c>
      <c r="G483" s="83" t="s">
        <v>728</v>
      </c>
      <c r="H483" s="83" t="s">
        <v>719</v>
      </c>
      <c r="I483" s="82">
        <v>0.39</v>
      </c>
    </row>
    <row r="484" spans="1:9" x14ac:dyDescent="0.25">
      <c r="A484" s="82">
        <v>489</v>
      </c>
      <c r="B484" s="82">
        <v>10</v>
      </c>
      <c r="C484" s="83" t="s">
        <v>593</v>
      </c>
      <c r="D484" s="83" t="s">
        <v>759</v>
      </c>
      <c r="E484" s="83" t="s">
        <v>768</v>
      </c>
      <c r="F484" s="83" t="s">
        <v>769</v>
      </c>
      <c r="G484" s="83" t="s">
        <v>729</v>
      </c>
      <c r="H484" s="83" t="s">
        <v>719</v>
      </c>
      <c r="I484" s="82">
        <v>0.2</v>
      </c>
    </row>
    <row r="485" spans="1:9" x14ac:dyDescent="0.25">
      <c r="A485" s="82">
        <v>490</v>
      </c>
      <c r="B485" s="82">
        <v>10</v>
      </c>
      <c r="C485" s="83" t="s">
        <v>593</v>
      </c>
      <c r="D485" s="83" t="s">
        <v>759</v>
      </c>
      <c r="E485" s="83" t="s">
        <v>768</v>
      </c>
      <c r="F485" s="83" t="s">
        <v>769</v>
      </c>
      <c r="G485" s="83" t="s">
        <v>730</v>
      </c>
      <c r="H485" s="83" t="s">
        <v>719</v>
      </c>
      <c r="I485" s="82">
        <v>0.2</v>
      </c>
    </row>
    <row r="486" spans="1:9" x14ac:dyDescent="0.25">
      <c r="A486" s="82">
        <v>491</v>
      </c>
      <c r="B486" s="82">
        <v>10</v>
      </c>
      <c r="C486" s="83" t="s">
        <v>593</v>
      </c>
      <c r="D486" s="83" t="s">
        <v>759</v>
      </c>
      <c r="E486" s="83" t="s">
        <v>768</v>
      </c>
      <c r="F486" s="83" t="s">
        <v>769</v>
      </c>
      <c r="G486" s="83" t="s">
        <v>731</v>
      </c>
      <c r="H486" s="83" t="s">
        <v>719</v>
      </c>
      <c r="I486" s="82">
        <v>0.2</v>
      </c>
    </row>
    <row r="487" spans="1:9" x14ac:dyDescent="0.25">
      <c r="A487" s="82">
        <v>492</v>
      </c>
      <c r="B487" s="82">
        <v>10</v>
      </c>
      <c r="C487" s="83" t="s">
        <v>593</v>
      </c>
      <c r="D487" s="83" t="s">
        <v>759</v>
      </c>
      <c r="E487" s="83" t="s">
        <v>768</v>
      </c>
      <c r="F487" s="83" t="s">
        <v>769</v>
      </c>
      <c r="G487" s="83" t="s">
        <v>732</v>
      </c>
      <c r="H487" s="83" t="s">
        <v>719</v>
      </c>
      <c r="I487" s="82">
        <v>0.59</v>
      </c>
    </row>
    <row r="488" spans="1:9" x14ac:dyDescent="0.25">
      <c r="A488" s="82">
        <v>493</v>
      </c>
      <c r="B488" s="82">
        <v>10</v>
      </c>
      <c r="C488" s="83" t="s">
        <v>593</v>
      </c>
      <c r="D488" s="83" t="s">
        <v>759</v>
      </c>
      <c r="E488" s="83" t="s">
        <v>768</v>
      </c>
      <c r="F488" s="83" t="s">
        <v>769</v>
      </c>
      <c r="G488" s="83" t="s">
        <v>733</v>
      </c>
      <c r="H488" s="83" t="s">
        <v>719</v>
      </c>
      <c r="I488" s="82">
        <v>0.39</v>
      </c>
    </row>
    <row r="489" spans="1:9" x14ac:dyDescent="0.25">
      <c r="A489" s="82">
        <v>494</v>
      </c>
      <c r="B489" s="82">
        <v>10</v>
      </c>
      <c r="C489" s="83" t="s">
        <v>593</v>
      </c>
      <c r="D489" s="83" t="s">
        <v>759</v>
      </c>
      <c r="E489" s="83" t="s">
        <v>768</v>
      </c>
      <c r="F489" s="83" t="s">
        <v>769</v>
      </c>
      <c r="G489" s="83" t="s">
        <v>734</v>
      </c>
      <c r="H489" s="83" t="s">
        <v>719</v>
      </c>
      <c r="I489" s="82">
        <v>0.28999999999999998</v>
      </c>
    </row>
    <row r="490" spans="1:9" x14ac:dyDescent="0.25">
      <c r="A490" s="82">
        <v>495</v>
      </c>
      <c r="B490" s="82">
        <v>10</v>
      </c>
      <c r="C490" s="83" t="s">
        <v>593</v>
      </c>
      <c r="D490" s="83" t="s">
        <v>759</v>
      </c>
      <c r="E490" s="83" t="s">
        <v>768</v>
      </c>
      <c r="F490" s="83" t="s">
        <v>769</v>
      </c>
      <c r="G490" s="83" t="s">
        <v>735</v>
      </c>
      <c r="H490" s="83" t="s">
        <v>658</v>
      </c>
      <c r="I490" s="82">
        <v>7.56</v>
      </c>
    </row>
    <row r="491" spans="1:9" x14ac:dyDescent="0.25">
      <c r="A491" s="82">
        <v>496</v>
      </c>
      <c r="B491" s="82">
        <v>10</v>
      </c>
      <c r="C491" s="83" t="s">
        <v>593</v>
      </c>
      <c r="D491" s="83" t="s">
        <v>759</v>
      </c>
      <c r="E491" s="83" t="s">
        <v>768</v>
      </c>
      <c r="F491" s="83" t="s">
        <v>769</v>
      </c>
      <c r="G491" s="83" t="s">
        <v>736</v>
      </c>
      <c r="H491" s="83" t="s">
        <v>658</v>
      </c>
      <c r="I491" s="82">
        <v>0.66</v>
      </c>
    </row>
    <row r="492" spans="1:9" x14ac:dyDescent="0.25">
      <c r="A492" s="82">
        <v>497</v>
      </c>
      <c r="B492" s="82">
        <v>10</v>
      </c>
      <c r="C492" s="83" t="s">
        <v>593</v>
      </c>
      <c r="D492" s="83" t="s">
        <v>759</v>
      </c>
      <c r="E492" s="83" t="s">
        <v>768</v>
      </c>
      <c r="F492" s="83" t="s">
        <v>769</v>
      </c>
      <c r="G492" s="83" t="s">
        <v>737</v>
      </c>
      <c r="H492" s="83" t="s">
        <v>658</v>
      </c>
      <c r="I492" s="82">
        <v>1.65</v>
      </c>
    </row>
    <row r="493" spans="1:9" x14ac:dyDescent="0.25">
      <c r="A493" s="82">
        <v>498</v>
      </c>
      <c r="B493" s="82">
        <v>10</v>
      </c>
      <c r="C493" s="83" t="s">
        <v>593</v>
      </c>
      <c r="D493" s="83" t="s">
        <v>759</v>
      </c>
      <c r="E493" s="83" t="s">
        <v>768</v>
      </c>
      <c r="F493" s="83" t="s">
        <v>769</v>
      </c>
      <c r="G493" s="83" t="s">
        <v>657</v>
      </c>
      <c r="H493" s="83" t="s">
        <v>658</v>
      </c>
      <c r="I493" s="82">
        <v>0.16</v>
      </c>
    </row>
    <row r="494" spans="1:9" x14ac:dyDescent="0.25">
      <c r="A494" s="82">
        <v>499</v>
      </c>
      <c r="B494" s="82">
        <v>10</v>
      </c>
      <c r="C494" s="83" t="s">
        <v>593</v>
      </c>
      <c r="D494" s="83" t="s">
        <v>759</v>
      </c>
      <c r="E494" s="83" t="s">
        <v>768</v>
      </c>
      <c r="F494" s="83" t="s">
        <v>769</v>
      </c>
      <c r="G494" s="83" t="s">
        <v>736</v>
      </c>
      <c r="H494" s="83" t="s">
        <v>658</v>
      </c>
      <c r="I494" s="82">
        <v>29.29</v>
      </c>
    </row>
    <row r="495" spans="1:9" x14ac:dyDescent="0.25">
      <c r="A495" s="82">
        <v>500</v>
      </c>
      <c r="B495" s="82">
        <v>10</v>
      </c>
      <c r="C495" s="83" t="s">
        <v>593</v>
      </c>
      <c r="D495" s="83" t="s">
        <v>759</v>
      </c>
      <c r="E495" s="83" t="s">
        <v>768</v>
      </c>
      <c r="F495" s="83" t="s">
        <v>769</v>
      </c>
      <c r="G495" s="83" t="s">
        <v>736</v>
      </c>
      <c r="H495" s="83" t="s">
        <v>658</v>
      </c>
      <c r="I495" s="82">
        <v>27.45</v>
      </c>
    </row>
    <row r="496" spans="1:9" x14ac:dyDescent="0.25">
      <c r="A496" s="82">
        <v>501</v>
      </c>
      <c r="B496" s="82">
        <v>10</v>
      </c>
      <c r="C496" s="83" t="s">
        <v>593</v>
      </c>
      <c r="D496" s="83" t="s">
        <v>759</v>
      </c>
      <c r="E496" s="83" t="s">
        <v>768</v>
      </c>
      <c r="F496" s="83" t="s">
        <v>769</v>
      </c>
      <c r="G496" s="83" t="s">
        <v>737</v>
      </c>
      <c r="H496" s="83" t="s">
        <v>658</v>
      </c>
      <c r="I496" s="82">
        <v>3.54</v>
      </c>
    </row>
    <row r="497" spans="1:9" x14ac:dyDescent="0.25">
      <c r="A497" s="82">
        <v>502</v>
      </c>
      <c r="B497" s="82">
        <v>10</v>
      </c>
      <c r="C497" s="83" t="s">
        <v>593</v>
      </c>
      <c r="D497" s="83" t="s">
        <v>759</v>
      </c>
      <c r="E497" s="83" t="s">
        <v>768</v>
      </c>
      <c r="F497" s="83" t="s">
        <v>769</v>
      </c>
      <c r="G497" s="83" t="s">
        <v>657</v>
      </c>
      <c r="H497" s="83" t="s">
        <v>658</v>
      </c>
      <c r="I497" s="82">
        <v>0.9</v>
      </c>
    </row>
    <row r="498" spans="1:9" x14ac:dyDescent="0.25">
      <c r="A498" s="82">
        <v>503</v>
      </c>
      <c r="B498" s="82">
        <v>10</v>
      </c>
      <c r="C498" s="83" t="s">
        <v>593</v>
      </c>
      <c r="D498" s="83" t="s">
        <v>759</v>
      </c>
      <c r="E498" s="83" t="s">
        <v>768</v>
      </c>
      <c r="F498" s="83" t="s">
        <v>769</v>
      </c>
      <c r="G498" s="83" t="s">
        <v>736</v>
      </c>
      <c r="H498" s="83" t="s">
        <v>658</v>
      </c>
      <c r="I498" s="82">
        <v>1.48</v>
      </c>
    </row>
    <row r="499" spans="1:9" x14ac:dyDescent="0.25">
      <c r="A499" s="82">
        <v>504</v>
      </c>
      <c r="B499" s="82">
        <v>10</v>
      </c>
      <c r="C499" s="83" t="s">
        <v>593</v>
      </c>
      <c r="D499" s="83" t="s">
        <v>759</v>
      </c>
      <c r="E499" s="83" t="s">
        <v>768</v>
      </c>
      <c r="F499" s="83" t="s">
        <v>769</v>
      </c>
      <c r="G499" s="83" t="s">
        <v>657</v>
      </c>
      <c r="H499" s="83" t="s">
        <v>658</v>
      </c>
      <c r="I499" s="82">
        <v>0.55000000000000004</v>
      </c>
    </row>
    <row r="500" spans="1:9" x14ac:dyDescent="0.25">
      <c r="A500" s="82">
        <v>505</v>
      </c>
      <c r="B500" s="82">
        <v>10</v>
      </c>
      <c r="C500" s="83" t="s">
        <v>593</v>
      </c>
      <c r="D500" s="83" t="s">
        <v>777</v>
      </c>
      <c r="E500" s="83" t="s">
        <v>757</v>
      </c>
      <c r="F500" s="83" t="s">
        <v>757</v>
      </c>
      <c r="G500" s="83" t="s">
        <v>738</v>
      </c>
      <c r="H500" s="83" t="s">
        <v>739</v>
      </c>
      <c r="I500" s="82">
        <v>1.71</v>
      </c>
    </row>
    <row r="501" spans="1:9" x14ac:dyDescent="0.25">
      <c r="A501" s="82">
        <v>506</v>
      </c>
      <c r="B501" s="82">
        <v>10</v>
      </c>
      <c r="C501" s="83" t="s">
        <v>593</v>
      </c>
      <c r="D501" s="83" t="s">
        <v>777</v>
      </c>
      <c r="E501" s="83" t="s">
        <v>757</v>
      </c>
      <c r="F501" s="83" t="s">
        <v>757</v>
      </c>
      <c r="G501" s="83" t="s">
        <v>740</v>
      </c>
      <c r="H501" s="83" t="s">
        <v>739</v>
      </c>
      <c r="I501" s="82">
        <v>0.7</v>
      </c>
    </row>
    <row r="502" spans="1:9" x14ac:dyDescent="0.25">
      <c r="A502" s="82">
        <v>507</v>
      </c>
      <c r="B502" s="82">
        <v>10</v>
      </c>
      <c r="C502" s="83" t="s">
        <v>593</v>
      </c>
      <c r="D502" s="83" t="s">
        <v>777</v>
      </c>
      <c r="E502" s="83" t="s">
        <v>757</v>
      </c>
      <c r="F502" s="83" t="s">
        <v>757</v>
      </c>
      <c r="G502" s="83" t="s">
        <v>741</v>
      </c>
      <c r="H502" s="83" t="s">
        <v>739</v>
      </c>
      <c r="I502" s="82">
        <v>0.11</v>
      </c>
    </row>
    <row r="503" spans="1:9" x14ac:dyDescent="0.25">
      <c r="A503" s="82">
        <v>508</v>
      </c>
      <c r="B503" s="82">
        <v>10</v>
      </c>
      <c r="C503" s="83" t="s">
        <v>593</v>
      </c>
      <c r="D503" s="83" t="s">
        <v>777</v>
      </c>
      <c r="E503" s="83" t="s">
        <v>757</v>
      </c>
      <c r="F503" s="83" t="s">
        <v>757</v>
      </c>
      <c r="G503" s="83" t="s">
        <v>742</v>
      </c>
      <c r="H503" s="83" t="s">
        <v>739</v>
      </c>
      <c r="I503" s="82">
        <v>0.99</v>
      </c>
    </row>
    <row r="504" spans="1:9" x14ac:dyDescent="0.25">
      <c r="A504" s="82">
        <v>509</v>
      </c>
      <c r="B504" s="82">
        <v>10</v>
      </c>
      <c r="C504" s="83" t="s">
        <v>593</v>
      </c>
      <c r="D504" s="83" t="s">
        <v>763</v>
      </c>
      <c r="E504" s="83" t="s">
        <v>757</v>
      </c>
      <c r="F504" s="83" t="s">
        <v>757</v>
      </c>
      <c r="G504" s="83" t="s">
        <v>743</v>
      </c>
      <c r="H504" s="83" t="s">
        <v>797</v>
      </c>
      <c r="I504" s="82">
        <v>1.39</v>
      </c>
    </row>
    <row r="505" spans="1:9" x14ac:dyDescent="0.25">
      <c r="A505" s="82">
        <v>510</v>
      </c>
      <c r="B505" s="82">
        <v>10</v>
      </c>
      <c r="C505" s="83" t="s">
        <v>593</v>
      </c>
      <c r="D505" s="83" t="s">
        <v>777</v>
      </c>
      <c r="E505" s="83" t="s">
        <v>757</v>
      </c>
      <c r="F505" s="83" t="s">
        <v>757</v>
      </c>
      <c r="G505" s="83" t="s">
        <v>744</v>
      </c>
      <c r="H505" s="83" t="s">
        <v>797</v>
      </c>
      <c r="I505" s="82">
        <v>11.33</v>
      </c>
    </row>
    <row r="506" spans="1:9" x14ac:dyDescent="0.25">
      <c r="A506" s="82">
        <v>511</v>
      </c>
      <c r="B506" s="82">
        <v>10</v>
      </c>
      <c r="C506" s="83" t="s">
        <v>593</v>
      </c>
      <c r="D506" s="83" t="s">
        <v>777</v>
      </c>
      <c r="E506" s="83" t="s">
        <v>757</v>
      </c>
      <c r="F506" s="83" t="s">
        <v>757</v>
      </c>
      <c r="G506" s="83" t="s">
        <v>745</v>
      </c>
      <c r="H506" s="83" t="s">
        <v>797</v>
      </c>
      <c r="I506" s="82">
        <v>9.9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2" sqref="D2"/>
    </sheetView>
  </sheetViews>
  <sheetFormatPr defaultRowHeight="15" x14ac:dyDescent="0.25"/>
  <cols>
    <col min="2" max="2" width="28.5703125" customWidth="1"/>
    <col min="4" max="4" width="21.85546875" customWidth="1"/>
    <col min="6" max="6" width="25.7109375" customWidth="1"/>
  </cols>
  <sheetData>
    <row r="1" spans="1:6" x14ac:dyDescent="0.25">
      <c r="A1" s="86" t="s">
        <v>808</v>
      </c>
      <c r="B1" s="87" t="s">
        <v>809</v>
      </c>
      <c r="D1" s="88" t="s">
        <v>753</v>
      </c>
      <c r="F1" s="88" t="s">
        <v>810</v>
      </c>
    </row>
    <row r="2" spans="1:6" x14ac:dyDescent="0.25">
      <c r="A2" s="89">
        <v>1</v>
      </c>
      <c r="B2" s="90" t="s">
        <v>759</v>
      </c>
      <c r="D2" s="89" t="s">
        <v>768</v>
      </c>
      <c r="E2" s="91"/>
      <c r="F2" s="89" t="s">
        <v>761</v>
      </c>
    </row>
    <row r="3" spans="1:6" x14ac:dyDescent="0.25">
      <c r="A3" s="89">
        <v>2</v>
      </c>
      <c r="B3" s="90" t="s">
        <v>770</v>
      </c>
      <c r="D3" s="89" t="s">
        <v>31</v>
      </c>
      <c r="E3" s="91"/>
      <c r="F3" s="89" t="s">
        <v>791</v>
      </c>
    </row>
    <row r="4" spans="1:6" ht="45" x14ac:dyDescent="0.25">
      <c r="A4" s="89">
        <v>3</v>
      </c>
      <c r="B4" s="90" t="s">
        <v>756</v>
      </c>
      <c r="D4" s="89" t="s">
        <v>8</v>
      </c>
      <c r="E4" s="91"/>
      <c r="F4" s="89" t="s">
        <v>760</v>
      </c>
    </row>
    <row r="5" spans="1:6" x14ac:dyDescent="0.25">
      <c r="A5" s="89">
        <v>4</v>
      </c>
      <c r="B5" s="90" t="s">
        <v>811</v>
      </c>
      <c r="D5" s="89" t="s">
        <v>20</v>
      </c>
      <c r="E5" s="91"/>
      <c r="F5" s="89" t="s">
        <v>782</v>
      </c>
    </row>
    <row r="6" spans="1:6" x14ac:dyDescent="0.25">
      <c r="A6" s="89">
        <v>5</v>
      </c>
      <c r="B6" s="90" t="s">
        <v>763</v>
      </c>
      <c r="D6" s="89" t="s">
        <v>765</v>
      </c>
      <c r="E6" s="91"/>
      <c r="F6" s="89" t="s">
        <v>773</v>
      </c>
    </row>
    <row r="7" spans="1:6" x14ac:dyDescent="0.25">
      <c r="A7" s="92">
        <v>6</v>
      </c>
      <c r="B7" s="93" t="s">
        <v>771</v>
      </c>
      <c r="D7" s="89" t="s">
        <v>766</v>
      </c>
      <c r="E7" s="91"/>
      <c r="F7" s="89" t="s">
        <v>769</v>
      </c>
    </row>
    <row r="8" spans="1:6" x14ac:dyDescent="0.25">
      <c r="A8" s="94">
        <v>7</v>
      </c>
      <c r="B8" s="95" t="s">
        <v>812</v>
      </c>
      <c r="D8" s="96" t="s">
        <v>813</v>
      </c>
      <c r="E8" s="91"/>
      <c r="F8" s="89" t="s">
        <v>767</v>
      </c>
    </row>
    <row r="9" spans="1:6" x14ac:dyDescent="0.25">
      <c r="A9" s="94">
        <v>8</v>
      </c>
      <c r="B9" s="95" t="s">
        <v>777</v>
      </c>
      <c r="D9" s="91"/>
      <c r="E9" s="91"/>
      <c r="F9" s="89" t="s">
        <v>814</v>
      </c>
    </row>
    <row r="10" spans="1:6" ht="45" x14ac:dyDescent="0.25">
      <c r="A10" s="97">
        <v>9</v>
      </c>
      <c r="B10" s="98" t="s">
        <v>794</v>
      </c>
      <c r="D10" s="91"/>
      <c r="E10" s="91"/>
      <c r="F10" s="89" t="s">
        <v>815</v>
      </c>
    </row>
    <row r="11" spans="1:6" x14ac:dyDescent="0.25">
      <c r="A11" s="89">
        <v>10</v>
      </c>
      <c r="B11" s="90" t="s">
        <v>816</v>
      </c>
      <c r="D11" s="91"/>
      <c r="E11" s="91"/>
      <c r="F11" s="89" t="s">
        <v>50</v>
      </c>
    </row>
    <row r="12" spans="1:6" x14ac:dyDescent="0.25">
      <c r="A12" s="96">
        <v>11</v>
      </c>
      <c r="B12" s="99" t="s">
        <v>817</v>
      </c>
      <c r="D12" s="91"/>
      <c r="E12" s="91"/>
      <c r="F12" s="89" t="s">
        <v>818</v>
      </c>
    </row>
    <row r="13" spans="1:6" x14ac:dyDescent="0.25">
      <c r="D13" s="91"/>
      <c r="E13" s="91"/>
      <c r="F13" s="89" t="s">
        <v>762</v>
      </c>
    </row>
    <row r="14" spans="1:6" x14ac:dyDescent="0.25">
      <c r="A14" s="81"/>
      <c r="D14" s="91"/>
      <c r="E14" s="91"/>
      <c r="F14" s="89" t="s">
        <v>783</v>
      </c>
    </row>
    <row r="15" spans="1:6" x14ac:dyDescent="0.25">
      <c r="A15" s="81"/>
      <c r="D15" s="91"/>
      <c r="E15" s="91"/>
      <c r="F15" s="89" t="s">
        <v>789</v>
      </c>
    </row>
    <row r="16" spans="1:6" x14ac:dyDescent="0.25">
      <c r="A16" s="81"/>
      <c r="D16" s="91"/>
      <c r="E16" s="91"/>
      <c r="F16" s="89" t="s">
        <v>776</v>
      </c>
    </row>
    <row r="17" spans="1:6" x14ac:dyDescent="0.25">
      <c r="A17" s="81"/>
      <c r="D17" s="91"/>
      <c r="E17" s="91"/>
      <c r="F17" s="89" t="s">
        <v>819</v>
      </c>
    </row>
    <row r="18" spans="1:6" x14ac:dyDescent="0.25">
      <c r="A18" s="81"/>
      <c r="D18" s="91"/>
      <c r="E18" s="91"/>
      <c r="F18" s="96" t="s">
        <v>53</v>
      </c>
    </row>
    <row r="19" spans="1:6" x14ac:dyDescent="0.25">
      <c r="A19" s="81"/>
      <c r="B19" s="100"/>
      <c r="D19" s="91"/>
      <c r="E19" s="91"/>
      <c r="F19" s="101"/>
    </row>
    <row r="20" spans="1:6" x14ac:dyDescent="0.25">
      <c r="A20" s="81"/>
      <c r="B20" s="100"/>
      <c r="D20" s="91"/>
      <c r="E20" s="91"/>
      <c r="F20" s="91"/>
    </row>
    <row r="21" spans="1:6" x14ac:dyDescent="0.25">
      <c r="A21" s="81"/>
      <c r="B21" s="100"/>
      <c r="D21" s="91"/>
      <c r="E21" s="91"/>
      <c r="F21" s="91"/>
    </row>
    <row r="22" spans="1:6" x14ac:dyDescent="0.25">
      <c r="A22" s="81"/>
      <c r="B22" s="100"/>
      <c r="D22" s="81"/>
      <c r="E22" s="81"/>
      <c r="F22" s="81"/>
    </row>
    <row r="23" spans="1:6" x14ac:dyDescent="0.25">
      <c r="A23" s="81"/>
      <c r="B23" s="100"/>
      <c r="D23" s="81"/>
      <c r="E23" s="81"/>
      <c r="F23" s="81"/>
    </row>
    <row r="24" spans="1:6" x14ac:dyDescent="0.25">
      <c r="A24" s="81"/>
      <c r="B24" s="100"/>
      <c r="D24" s="81"/>
      <c r="E24" s="81"/>
      <c r="F24" s="81"/>
    </row>
    <row r="25" spans="1:6" x14ac:dyDescent="0.25">
      <c r="A25" s="81"/>
      <c r="B25" s="100"/>
      <c r="D25" s="81"/>
      <c r="E25" s="81"/>
      <c r="F25" s="81"/>
    </row>
    <row r="26" spans="1:6" x14ac:dyDescent="0.25">
      <c r="A26" s="81"/>
      <c r="D26" s="81"/>
      <c r="E26" s="81"/>
      <c r="F26" s="81"/>
    </row>
    <row r="27" spans="1:6" x14ac:dyDescent="0.25">
      <c r="A27" s="81"/>
      <c r="D27" s="81"/>
      <c r="E27" s="81"/>
      <c r="F27" s="81"/>
    </row>
    <row r="28" spans="1:6" x14ac:dyDescent="0.25">
      <c r="A28" s="81"/>
      <c r="D28" s="81"/>
      <c r="E28" s="81"/>
      <c r="F28" s="81"/>
    </row>
    <row r="29" spans="1:6" x14ac:dyDescent="0.25">
      <c r="A29" s="81"/>
      <c r="D29" s="81"/>
      <c r="E29" s="8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Data</vt:lpstr>
      <vt:lpstr>Data_ETC-ICM</vt:lpstr>
      <vt:lpstr>DEVOTES_cases</vt:lpstr>
      <vt:lpstr>MSFD_Classified</vt:lpstr>
      <vt:lpstr>Codelists</vt:lpstr>
      <vt:lpstr>BioGroup</vt:lpstr>
      <vt:lpstr>EcoComponent</vt:lpstr>
      <vt:lpstr>MSFD_Descriptors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Ciarán Murray</dc:creator>
  <cp:lastModifiedBy>Ciarán Murray</cp:lastModifiedBy>
  <dcterms:created xsi:type="dcterms:W3CDTF">2017-05-09T20:32:24Z</dcterms:created>
  <dcterms:modified xsi:type="dcterms:W3CDTF">2017-05-10T22:18:10Z</dcterms:modified>
</cp:coreProperties>
</file>