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niva-of5\osl-userdata$\LJB\Desktop\"/>
    </mc:Choice>
  </mc:AlternateContent>
  <xr:revisionPtr revIDLastSave="0" documentId="13_ncr:40009_{22F9E452-04C7-4D34-AC21-996ADDBA309A}" xr6:coauthVersionLast="44" xr6:coauthVersionMax="44" xr10:uidLastSave="{00000000-0000-0000-0000-000000000000}"/>
  <bookViews>
    <workbookView xWindow="6165" yWindow="4605" windowWidth="28800" windowHeight="15375" activeTab="1"/>
  </bookViews>
  <sheets>
    <sheet name="fluxes_monthly_Malselva" sheetId="1" r:id="rId1"/>
    <sheet name="Flux_summary_Målselva" sheetId="3" r:id="rId2"/>
    <sheet name="Sheet3" sheetId="4" r:id="rId3"/>
  </sheets>
  <definedNames>
    <definedName name="_xlnm._FilterDatabase" localSheetId="0" hidden="1">fluxes_monthly_Malselva!$A$2:$H$50</definedName>
  </definedNames>
  <calcPr calcId="0"/>
</workbook>
</file>

<file path=xl/calcChain.xml><?xml version="1.0" encoding="utf-8"?>
<calcChain xmlns="http://schemas.openxmlformats.org/spreadsheetml/2006/main">
  <c r="K58" i="3" l="1"/>
  <c r="K45" i="3"/>
  <c r="K47" i="3"/>
  <c r="M66" i="3"/>
  <c r="L66" i="3"/>
  <c r="K66" i="3"/>
  <c r="L65" i="3"/>
  <c r="K65" i="3"/>
  <c r="L64" i="3"/>
  <c r="K64" i="3"/>
  <c r="L63" i="3"/>
  <c r="K63" i="3"/>
  <c r="L62" i="3"/>
  <c r="K62" i="3"/>
  <c r="M60" i="3"/>
  <c r="L60" i="3"/>
  <c r="K60" i="3"/>
  <c r="L59" i="3"/>
  <c r="M59" i="3"/>
  <c r="K59" i="3"/>
  <c r="M61" i="3"/>
  <c r="L61" i="3"/>
  <c r="K61" i="3"/>
  <c r="E61" i="3"/>
  <c r="I65" i="3"/>
  <c r="H65" i="3"/>
  <c r="G65" i="3"/>
  <c r="F65" i="3"/>
  <c r="E65" i="3"/>
  <c r="F61" i="3"/>
  <c r="G61" i="3"/>
  <c r="H61" i="3"/>
  <c r="I61" i="3"/>
  <c r="K55" i="3"/>
  <c r="J54" i="3"/>
  <c r="K54" i="3"/>
  <c r="K52" i="3"/>
  <c r="K51" i="3"/>
  <c r="K49" i="3"/>
  <c r="K48" i="3"/>
  <c r="J49" i="3"/>
  <c r="J48" i="3"/>
  <c r="K50" i="3"/>
  <c r="K53" i="3"/>
  <c r="J50" i="3"/>
  <c r="E54" i="3"/>
  <c r="J45" i="3"/>
  <c r="J46" i="3"/>
  <c r="K46" i="3"/>
  <c r="J47" i="3"/>
  <c r="I54" i="3"/>
  <c r="H54" i="3"/>
  <c r="G54" i="3"/>
  <c r="F54" i="3"/>
  <c r="E50" i="3"/>
  <c r="I50" i="3"/>
  <c r="F50" i="3"/>
  <c r="G50" i="3"/>
  <c r="H50" i="3"/>
  <c r="D15" i="3"/>
  <c r="G15" i="3"/>
  <c r="J14" i="3"/>
  <c r="D14" i="3"/>
  <c r="G14" i="3"/>
  <c r="J5" i="3"/>
  <c r="D5" i="3"/>
  <c r="G13" i="3"/>
  <c r="J13" i="3"/>
  <c r="D13" i="3"/>
  <c r="G5" i="3"/>
  <c r="D4" i="3"/>
  <c r="G12" i="3"/>
  <c r="G4" i="3"/>
  <c r="C15" i="3"/>
  <c r="F15" i="3"/>
  <c r="C6" i="3"/>
  <c r="F14" i="3"/>
  <c r="I14" i="3"/>
  <c r="C14" i="3"/>
  <c r="I5" i="3"/>
  <c r="C5" i="3"/>
  <c r="F13" i="3"/>
  <c r="I13" i="3"/>
  <c r="C13" i="3"/>
  <c r="F5" i="3"/>
  <c r="C4" i="3"/>
  <c r="F12" i="3"/>
  <c r="F4" i="3"/>
</calcChain>
</file>

<file path=xl/sharedStrings.xml><?xml version="1.0" encoding="utf-8"?>
<sst xmlns="http://schemas.openxmlformats.org/spreadsheetml/2006/main" count="126" uniqueCount="28">
  <si>
    <t>flux_DOC_interp_monthly</t>
  </si>
  <si>
    <t>flux_DOC_interp_extra</t>
  </si>
  <si>
    <t>flux_DOC_sensor</t>
  </si>
  <si>
    <t>flux_SPM_interp_monthly</t>
  </si>
  <si>
    <t>flux_SPM_interp_extra</t>
  </si>
  <si>
    <t>flux_SPM_sensor</t>
  </si>
  <si>
    <t>Freshet</t>
  </si>
  <si>
    <t>DOC</t>
  </si>
  <si>
    <t>SPM</t>
  </si>
  <si>
    <t>Sensor</t>
  </si>
  <si>
    <t>Interpolation (monthly samples)</t>
  </si>
  <si>
    <t>Interpolation (extra samples)</t>
  </si>
  <si>
    <t>Not freshet</t>
  </si>
  <si>
    <t>Annual</t>
  </si>
  <si>
    <t>ospar_DOC_monthly</t>
  </si>
  <si>
    <t>ospar_SPM_monthly</t>
  </si>
  <si>
    <t>Målselva</t>
  </si>
  <si>
    <t>Ospar (monthly samples)</t>
  </si>
  <si>
    <t>Ospar (extra samples)</t>
  </si>
  <si>
    <t>Var</t>
  </si>
  <si>
    <t>Method</t>
  </si>
  <si>
    <t>Period</t>
  </si>
  <si>
    <t>Interpolation (monthly)</t>
  </si>
  <si>
    <t>Interpolation (extra)</t>
  </si>
  <si>
    <t>Ospar (monthly)</t>
  </si>
  <si>
    <t>Ospar (extra)</t>
  </si>
  <si>
    <t>Storelva</t>
  </si>
  <si>
    <t>% difference to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</si>
</sst>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9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1" fontId="0" fillId="0" borderId="0" xfId="0" applyNumberFormat="1" applyBorder="1"/>
    <xf numFmtId="0" fontId="0" fillId="0" borderId="12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1" fontId="0" fillId="0" borderId="12" xfId="0" applyNumberFormat="1" applyBorder="1"/>
    <xf numFmtId="0" fontId="0" fillId="0" borderId="11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0" fillId="0" borderId="24" xfId="0" applyNumberFormat="1" applyBorder="1"/>
    <xf numFmtId="0" fontId="0" fillId="0" borderId="25" xfId="0" applyBorder="1" applyAlignment="1">
      <alignment horizontal="center" vertical="center"/>
    </xf>
    <xf numFmtId="1" fontId="0" fillId="0" borderId="26" xfId="0" applyNumberFormat="1" applyBorder="1"/>
    <xf numFmtId="0" fontId="0" fillId="0" borderId="28" xfId="0" applyBorder="1" applyAlignment="1">
      <alignment horizontal="center" vertical="center"/>
    </xf>
    <xf numFmtId="0" fontId="0" fillId="0" borderId="17" xfId="0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33" xfId="0" applyBorder="1" applyAlignment="1">
      <alignment horizontal="center" vertical="center"/>
    </xf>
    <xf numFmtId="0" fontId="0" fillId="0" borderId="32" xfId="0" applyBorder="1"/>
    <xf numFmtId="0" fontId="0" fillId="0" borderId="3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2" fontId="0" fillId="0" borderId="32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168" fontId="0" fillId="0" borderId="0" xfId="0" applyNumberFormat="1"/>
    <xf numFmtId="0" fontId="0" fillId="0" borderId="3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33" borderId="15" xfId="0" applyFill="1" applyBorder="1"/>
    <xf numFmtId="2" fontId="0" fillId="33" borderId="32" xfId="0" applyNumberFormat="1" applyFill="1" applyBorder="1" applyAlignment="1">
      <alignment horizontal="center"/>
    </xf>
    <xf numFmtId="2" fontId="0" fillId="33" borderId="0" xfId="0" applyNumberFormat="1" applyFill="1" applyBorder="1" applyAlignment="1">
      <alignment horizontal="center"/>
    </xf>
    <xf numFmtId="2" fontId="0" fillId="33" borderId="26" xfId="0" applyNumberFormat="1" applyFill="1" applyBorder="1" applyAlignment="1">
      <alignment horizontal="center"/>
    </xf>
    <xf numFmtId="2" fontId="0" fillId="33" borderId="35" xfId="0" applyNumberFormat="1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2" fontId="0" fillId="33" borderId="23" xfId="0" applyNumberFormat="1" applyFill="1" applyBorder="1" applyAlignment="1">
      <alignment horizontal="center"/>
    </xf>
    <xf numFmtId="0" fontId="0" fillId="33" borderId="14" xfId="0" applyFill="1" applyBorder="1"/>
    <xf numFmtId="0" fontId="0" fillId="33" borderId="0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16" xfId="0" applyFill="1" applyBorder="1" applyAlignment="1">
      <alignment vertical="top"/>
    </xf>
    <xf numFmtId="2" fontId="0" fillId="33" borderId="36" xfId="0" applyNumberFormat="1" applyFill="1" applyBorder="1" applyAlignment="1">
      <alignment horizontal="center" vertical="top"/>
    </xf>
    <xf numFmtId="2" fontId="0" fillId="33" borderId="11" xfId="0" applyNumberFormat="1" applyFill="1" applyBorder="1" applyAlignment="1">
      <alignment horizontal="center" vertical="top"/>
    </xf>
    <xf numFmtId="2" fontId="0" fillId="33" borderId="27" xfId="0" applyNumberFormat="1" applyFill="1" applyBorder="1" applyAlignment="1">
      <alignment horizontal="center" vertical="top"/>
    </xf>
    <xf numFmtId="0" fontId="0" fillId="33" borderId="18" xfId="0" applyFill="1" applyBorder="1" applyAlignment="1">
      <alignment vertical="top"/>
    </xf>
    <xf numFmtId="0" fontId="0" fillId="33" borderId="37" xfId="0" applyFill="1" applyBorder="1" applyAlignment="1">
      <alignment horizontal="center" vertical="top"/>
    </xf>
    <xf numFmtId="2" fontId="0" fillId="33" borderId="17" xfId="0" applyNumberFormat="1" applyFill="1" applyBorder="1" applyAlignment="1">
      <alignment horizontal="center" vertical="top"/>
    </xf>
    <xf numFmtId="2" fontId="0" fillId="33" borderId="29" xfId="0" applyNumberFormat="1" applyFill="1" applyBorder="1" applyAlignment="1">
      <alignment horizontal="center" vertical="top"/>
    </xf>
    <xf numFmtId="2" fontId="0" fillId="33" borderId="37" xfId="0" applyNumberFormat="1" applyFill="1" applyBorder="1" applyAlignment="1">
      <alignment horizontal="center" vertical="top"/>
    </xf>
    <xf numFmtId="0" fontId="0" fillId="33" borderId="35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2" fontId="0" fillId="33" borderId="32" xfId="0" applyNumberFormat="1" applyFill="1" applyBorder="1" applyAlignment="1">
      <alignment horizontal="center" vertical="top"/>
    </xf>
    <xf numFmtId="2" fontId="0" fillId="33" borderId="0" xfId="0" applyNumberFormat="1" applyFill="1" applyBorder="1" applyAlignment="1">
      <alignment horizontal="center" vertical="top"/>
    </xf>
    <xf numFmtId="2" fontId="0" fillId="33" borderId="26" xfId="0" applyNumberFormat="1" applyFill="1" applyBorder="1" applyAlignment="1">
      <alignment horizontal="center" vertical="top"/>
    </xf>
    <xf numFmtId="0" fontId="0" fillId="33" borderId="18" xfId="0" applyFill="1" applyBorder="1"/>
    <xf numFmtId="0" fontId="0" fillId="33" borderId="38" xfId="0" applyFill="1" applyBorder="1" applyAlignment="1">
      <alignment horizontal="center"/>
    </xf>
    <xf numFmtId="0" fontId="0" fillId="33" borderId="39" xfId="0" applyFill="1" applyBorder="1" applyAlignment="1">
      <alignment horizontal="center"/>
    </xf>
    <xf numFmtId="0" fontId="0" fillId="33" borderId="40" xfId="0" applyFill="1" applyBorder="1" applyAlignment="1">
      <alignment horizontal="center"/>
    </xf>
    <xf numFmtId="2" fontId="0" fillId="33" borderId="37" xfId="0" applyNumberFormat="1" applyFill="1" applyBorder="1" applyAlignment="1">
      <alignment horizontal="center"/>
    </xf>
    <xf numFmtId="2" fontId="0" fillId="33" borderId="17" xfId="0" applyNumberFormat="1" applyFill="1" applyBorder="1" applyAlignment="1">
      <alignment horizontal="center"/>
    </xf>
    <xf numFmtId="2" fontId="0" fillId="33" borderId="29" xfId="0" applyNumberFormat="1" applyFill="1" applyBorder="1" applyAlignment="1">
      <alignment horizontal="center"/>
    </xf>
    <xf numFmtId="1" fontId="0" fillId="33" borderId="35" xfId="0" applyNumberFormat="1" applyFill="1" applyBorder="1" applyAlignment="1">
      <alignment horizontal="center"/>
    </xf>
    <xf numFmtId="1" fontId="0" fillId="33" borderId="10" xfId="0" applyNumberFormat="1" applyFill="1" applyBorder="1" applyAlignment="1">
      <alignment horizontal="center"/>
    </xf>
    <xf numFmtId="1" fontId="0" fillId="33" borderId="23" xfId="0" applyNumberFormat="1" applyFill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0" fillId="0" borderId="34" xfId="0" applyNumberFormat="1" applyBorder="1" applyAlignment="1">
      <alignment horizontal="center"/>
    </xf>
    <xf numFmtId="1" fontId="0" fillId="33" borderId="32" xfId="0" applyNumberFormat="1" applyFill="1" applyBorder="1" applyAlignment="1">
      <alignment horizontal="center"/>
    </xf>
    <xf numFmtId="1" fontId="0" fillId="33" borderId="0" xfId="0" applyNumberFormat="1" applyFill="1" applyBorder="1" applyAlignment="1">
      <alignment horizontal="center"/>
    </xf>
    <xf numFmtId="1" fontId="0" fillId="33" borderId="36" xfId="0" applyNumberFormat="1" applyFill="1" applyBorder="1" applyAlignment="1">
      <alignment horizontal="center" vertical="top"/>
    </xf>
    <xf numFmtId="1" fontId="0" fillId="33" borderId="11" xfId="0" applyNumberFormat="1" applyFill="1" applyBorder="1" applyAlignment="1">
      <alignment horizontal="center" vertical="top"/>
    </xf>
    <xf numFmtId="1" fontId="0" fillId="33" borderId="37" xfId="0" applyNumberFormat="1" applyFill="1" applyBorder="1" applyAlignment="1">
      <alignment horizontal="center"/>
    </xf>
    <xf numFmtId="1" fontId="0" fillId="33" borderId="17" xfId="0" applyNumberForma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41" xfId="0" applyNumberFormat="1" applyBorder="1" applyAlignment="1">
      <alignment horizontal="center"/>
    </xf>
    <xf numFmtId="1" fontId="0" fillId="33" borderId="29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0"/>
  <sheetViews>
    <sheetView workbookViewId="0">
      <selection activeCell="A27" sqref="A27:H38"/>
    </sheetView>
  </sheetViews>
  <sheetFormatPr defaultRowHeight="15" x14ac:dyDescent="0.25"/>
  <cols>
    <col min="1" max="1" width="10.140625" bestFit="1" customWidth="1"/>
    <col min="2" max="2" width="24.5703125" bestFit="1" customWidth="1"/>
    <col min="3" max="3" width="21.7109375" bestFit="1" customWidth="1"/>
    <col min="4" max="4" width="16.28515625" bestFit="1" customWidth="1"/>
    <col min="5" max="5" width="24.5703125" bestFit="1" customWidth="1"/>
    <col min="6" max="6" width="21.7109375" bestFit="1" customWidth="1"/>
    <col min="7" max="7" width="16.28515625" bestFit="1" customWidth="1"/>
  </cols>
  <sheetData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1">
        <v>43131</v>
      </c>
      <c r="B3">
        <v>0</v>
      </c>
      <c r="C3">
        <v>0</v>
      </c>
      <c r="D3">
        <v>91.698417095048399</v>
      </c>
      <c r="E3">
        <v>0</v>
      </c>
      <c r="F3">
        <v>0</v>
      </c>
      <c r="G3">
        <v>0</v>
      </c>
      <c r="H3">
        <v>0</v>
      </c>
    </row>
    <row r="4" spans="1:8" x14ac:dyDescent="0.25">
      <c r="A4" s="1">
        <v>43159</v>
      </c>
      <c r="B4">
        <v>50.197800304203398</v>
      </c>
      <c r="C4">
        <v>50.197800304203398</v>
      </c>
      <c r="D4">
        <v>73.143674759661295</v>
      </c>
      <c r="E4">
        <v>52.303820987201902</v>
      </c>
      <c r="F4">
        <v>52.303820987201902</v>
      </c>
      <c r="G4">
        <v>0</v>
      </c>
      <c r="H4">
        <v>0</v>
      </c>
    </row>
    <row r="5" spans="1:8" x14ac:dyDescent="0.25">
      <c r="A5" s="1">
        <v>43190</v>
      </c>
      <c r="B5">
        <v>84.372596558262103</v>
      </c>
      <c r="C5">
        <v>84.372596558262103</v>
      </c>
      <c r="D5">
        <v>69.487748065831198</v>
      </c>
      <c r="E5">
        <v>95.869395460777298</v>
      </c>
      <c r="F5">
        <v>95.869395460777298</v>
      </c>
      <c r="G5">
        <v>0</v>
      </c>
      <c r="H5">
        <v>0</v>
      </c>
    </row>
    <row r="6" spans="1:8" x14ac:dyDescent="0.25">
      <c r="A6" s="1">
        <v>43220</v>
      </c>
      <c r="B6">
        <v>222.323524434609</v>
      </c>
      <c r="C6">
        <v>222.323524434609</v>
      </c>
      <c r="D6">
        <v>133.82198090365301</v>
      </c>
      <c r="E6">
        <v>976.81947525453995</v>
      </c>
      <c r="F6">
        <v>976.81947525453995</v>
      </c>
      <c r="G6">
        <v>0</v>
      </c>
      <c r="H6">
        <v>0</v>
      </c>
    </row>
    <row r="7" spans="1:8" x14ac:dyDescent="0.25">
      <c r="A7" s="1">
        <v>43251</v>
      </c>
      <c r="B7">
        <v>1898.3734673809199</v>
      </c>
      <c r="C7">
        <v>1898.3734673809199</v>
      </c>
      <c r="D7">
        <v>1404.1816951538499</v>
      </c>
      <c r="E7">
        <v>10592.936014008599</v>
      </c>
      <c r="F7">
        <v>10592.936014008599</v>
      </c>
      <c r="G7">
        <v>61.284047786971399</v>
      </c>
      <c r="H7">
        <v>1</v>
      </c>
    </row>
    <row r="8" spans="1:8" x14ac:dyDescent="0.25">
      <c r="A8" s="1">
        <v>43281</v>
      </c>
      <c r="B8">
        <v>974.50567265175403</v>
      </c>
      <c r="C8">
        <v>974.50567265175403</v>
      </c>
      <c r="D8">
        <v>1700.1467941168301</v>
      </c>
      <c r="E8">
        <v>3299.6155359096701</v>
      </c>
      <c r="F8">
        <v>3299.6155359096701</v>
      </c>
      <c r="G8">
        <v>3706.2231377061298</v>
      </c>
      <c r="H8">
        <v>1</v>
      </c>
    </row>
    <row r="9" spans="1:8" x14ac:dyDescent="0.25">
      <c r="A9" s="1">
        <v>43312</v>
      </c>
      <c r="B9">
        <v>615.06871424436304</v>
      </c>
      <c r="C9">
        <v>615.06871424436304</v>
      </c>
      <c r="D9">
        <v>489.49985896693698</v>
      </c>
      <c r="E9">
        <v>1185.3913018403</v>
      </c>
      <c r="F9">
        <v>1185.3913018403</v>
      </c>
      <c r="G9">
        <v>1049.11107683002</v>
      </c>
      <c r="H9">
        <v>0</v>
      </c>
    </row>
    <row r="10" spans="1:8" x14ac:dyDescent="0.25">
      <c r="A10" s="1">
        <v>43343</v>
      </c>
      <c r="B10">
        <v>439.14130918241</v>
      </c>
      <c r="C10">
        <v>439.14130918241</v>
      </c>
      <c r="D10">
        <v>419.28625572274899</v>
      </c>
      <c r="E10">
        <v>1160.3347873077601</v>
      </c>
      <c r="F10">
        <v>1160.3347873077601</v>
      </c>
      <c r="G10">
        <v>900.38607707116</v>
      </c>
      <c r="H10">
        <v>0</v>
      </c>
    </row>
    <row r="11" spans="1:8" x14ac:dyDescent="0.25">
      <c r="A11" s="1">
        <v>43373</v>
      </c>
      <c r="B11">
        <v>327.15897340243703</v>
      </c>
      <c r="C11">
        <v>327.15897340243703</v>
      </c>
      <c r="D11">
        <v>299.99117564334699</v>
      </c>
      <c r="E11">
        <v>215.91348628734499</v>
      </c>
      <c r="F11">
        <v>215.91348628734499</v>
      </c>
      <c r="G11">
        <v>583.17451100815504</v>
      </c>
      <c r="H11">
        <v>0</v>
      </c>
    </row>
    <row r="12" spans="1:8" x14ac:dyDescent="0.25">
      <c r="A12" s="1">
        <v>43404</v>
      </c>
      <c r="B12">
        <v>475.55302894992599</v>
      </c>
      <c r="C12">
        <v>475.55302894992599</v>
      </c>
      <c r="D12">
        <v>471.08726384003899</v>
      </c>
      <c r="E12">
        <v>304.82706065231503</v>
      </c>
      <c r="F12">
        <v>304.82706065231503</v>
      </c>
      <c r="G12">
        <v>824.16186971964805</v>
      </c>
      <c r="H12">
        <v>0</v>
      </c>
    </row>
    <row r="13" spans="1:8" x14ac:dyDescent="0.25">
      <c r="A13" s="1">
        <v>43434</v>
      </c>
      <c r="B13">
        <v>240.01450837996501</v>
      </c>
      <c r="C13">
        <v>240.01450837996501</v>
      </c>
      <c r="D13">
        <v>271.96831357812101</v>
      </c>
      <c r="E13">
        <v>213.377399621547</v>
      </c>
      <c r="F13">
        <v>213.377399621547</v>
      </c>
      <c r="G13">
        <v>604.96566841252502</v>
      </c>
      <c r="H13">
        <v>0</v>
      </c>
    </row>
    <row r="14" spans="1:8" x14ac:dyDescent="0.25">
      <c r="A14" s="1">
        <v>43465</v>
      </c>
      <c r="B14">
        <v>181.46906850250701</v>
      </c>
      <c r="C14">
        <v>181.46906850250701</v>
      </c>
      <c r="D14">
        <v>177.995498038682</v>
      </c>
      <c r="E14">
        <v>169.50447094427901</v>
      </c>
      <c r="F14">
        <v>169.50447094427901</v>
      </c>
      <c r="G14">
        <v>262.94716322256198</v>
      </c>
      <c r="H14">
        <v>0</v>
      </c>
    </row>
    <row r="15" spans="1:8" x14ac:dyDescent="0.25">
      <c r="A15" s="1">
        <v>43496</v>
      </c>
      <c r="B15">
        <v>142.93594815722801</v>
      </c>
      <c r="C15">
        <v>142.93594815722801</v>
      </c>
      <c r="D15">
        <v>128.89211900108401</v>
      </c>
      <c r="E15">
        <v>257.17582873579801</v>
      </c>
      <c r="F15">
        <v>257.17582873579801</v>
      </c>
      <c r="G15">
        <v>196.582504639278</v>
      </c>
      <c r="H15">
        <v>0</v>
      </c>
    </row>
    <row r="16" spans="1:8" x14ac:dyDescent="0.25">
      <c r="A16" s="1">
        <v>43524</v>
      </c>
      <c r="B16">
        <v>126.877514071158</v>
      </c>
      <c r="C16">
        <v>126.877514071158</v>
      </c>
      <c r="D16">
        <v>121.87618894555</v>
      </c>
      <c r="E16">
        <v>252.91764550425901</v>
      </c>
      <c r="F16">
        <v>252.91764550425901</v>
      </c>
      <c r="G16">
        <v>215.09470014563601</v>
      </c>
      <c r="H16">
        <v>0</v>
      </c>
    </row>
    <row r="17" spans="1:8" x14ac:dyDescent="0.25">
      <c r="A17" s="1">
        <v>43555</v>
      </c>
      <c r="B17">
        <v>160.00963603374899</v>
      </c>
      <c r="C17">
        <v>160.00963603374899</v>
      </c>
      <c r="D17">
        <v>147.401260703562</v>
      </c>
      <c r="E17">
        <v>121.960729939787</v>
      </c>
      <c r="F17">
        <v>121.960729939787</v>
      </c>
      <c r="G17">
        <v>173.83004882649001</v>
      </c>
      <c r="H17">
        <v>0</v>
      </c>
    </row>
    <row r="18" spans="1:8" x14ac:dyDescent="0.25">
      <c r="A18" s="1">
        <v>43585</v>
      </c>
      <c r="B18">
        <v>340.63565252604701</v>
      </c>
      <c r="C18">
        <v>340.63565252604701</v>
      </c>
      <c r="D18">
        <v>472.826233001464</v>
      </c>
      <c r="E18">
        <v>805.33819760150095</v>
      </c>
      <c r="F18">
        <v>805.33819760150095</v>
      </c>
      <c r="G18">
        <v>1342.6113828457001</v>
      </c>
      <c r="H18">
        <v>0</v>
      </c>
    </row>
    <row r="19" spans="1:8" x14ac:dyDescent="0.25">
      <c r="A19" s="1">
        <v>43616</v>
      </c>
      <c r="B19">
        <v>1291.75303058587</v>
      </c>
      <c r="C19">
        <v>1904.2867902806699</v>
      </c>
      <c r="D19">
        <v>2234.66847170746</v>
      </c>
      <c r="E19">
        <v>3624.7003580354899</v>
      </c>
      <c r="F19">
        <v>12789.560402498901</v>
      </c>
      <c r="G19">
        <v>4490.6385302430799</v>
      </c>
      <c r="H19">
        <v>1</v>
      </c>
    </row>
    <row r="20" spans="1:8" x14ac:dyDescent="0.25">
      <c r="A20" s="1">
        <v>43646</v>
      </c>
      <c r="B20">
        <v>1561.04949614252</v>
      </c>
      <c r="C20">
        <v>1892.38531528984</v>
      </c>
      <c r="D20">
        <v>1839.8977944681201</v>
      </c>
      <c r="E20">
        <v>3349.6453346114199</v>
      </c>
      <c r="F20">
        <v>33512.744053069</v>
      </c>
      <c r="G20">
        <v>8977.74887823678</v>
      </c>
      <c r="H20">
        <v>1</v>
      </c>
    </row>
    <row r="21" spans="1:8" x14ac:dyDescent="0.25">
      <c r="A21" s="1">
        <v>43677</v>
      </c>
      <c r="B21">
        <v>644.45345580068101</v>
      </c>
      <c r="C21">
        <v>644.45345580068101</v>
      </c>
      <c r="D21">
        <v>639.28298644101199</v>
      </c>
      <c r="E21">
        <v>1488.5739943190599</v>
      </c>
      <c r="F21">
        <v>1488.5739943190599</v>
      </c>
      <c r="G21">
        <v>1323.7831327609099</v>
      </c>
      <c r="H21">
        <v>0</v>
      </c>
    </row>
    <row r="22" spans="1:8" x14ac:dyDescent="0.25">
      <c r="A22" s="1">
        <v>43708</v>
      </c>
      <c r="B22">
        <v>195.821132468445</v>
      </c>
      <c r="C22">
        <v>195.821132468445</v>
      </c>
      <c r="D22">
        <v>246.347949697421</v>
      </c>
      <c r="E22">
        <v>366.351427853019</v>
      </c>
      <c r="F22">
        <v>366.351427853019</v>
      </c>
      <c r="G22">
        <v>534.59132147848095</v>
      </c>
      <c r="H22">
        <v>0</v>
      </c>
    </row>
    <row r="23" spans="1:8" x14ac:dyDescent="0.25">
      <c r="A23" s="1">
        <v>43738</v>
      </c>
      <c r="B23">
        <v>212.57079948786</v>
      </c>
      <c r="C23">
        <v>212.57079948786</v>
      </c>
      <c r="D23">
        <v>274.62170237922498</v>
      </c>
      <c r="E23">
        <v>334.00291596540899</v>
      </c>
      <c r="F23">
        <v>334.00291596540899</v>
      </c>
      <c r="G23">
        <v>447.56590630232103</v>
      </c>
      <c r="H23">
        <v>0</v>
      </c>
    </row>
    <row r="24" spans="1:8" x14ac:dyDescent="0.25">
      <c r="A24" s="1">
        <v>43769</v>
      </c>
      <c r="B24">
        <v>168.65275266237001</v>
      </c>
      <c r="C24">
        <v>168.65275266237001</v>
      </c>
      <c r="D24">
        <v>179.89340112019801</v>
      </c>
      <c r="E24">
        <v>387.90424942885198</v>
      </c>
      <c r="F24">
        <v>387.90424942885198</v>
      </c>
      <c r="G24">
        <v>324.375014855806</v>
      </c>
      <c r="H24">
        <v>0</v>
      </c>
    </row>
    <row r="25" spans="1:8" x14ac:dyDescent="0.25">
      <c r="A25" s="1">
        <v>43799</v>
      </c>
      <c r="B25">
        <v>203.20765093155299</v>
      </c>
      <c r="C25">
        <v>203.20765093155299</v>
      </c>
      <c r="D25">
        <v>190.85167064011301</v>
      </c>
      <c r="E25">
        <v>476.69581185223501</v>
      </c>
      <c r="F25">
        <v>476.69581185223501</v>
      </c>
      <c r="G25">
        <v>389.06194065385603</v>
      </c>
      <c r="H25">
        <v>0</v>
      </c>
    </row>
    <row r="26" spans="1:8" x14ac:dyDescent="0.25">
      <c r="A26" s="1">
        <v>43830</v>
      </c>
      <c r="B26">
        <v>158.189156771304</v>
      </c>
      <c r="C26">
        <v>158.189156771304</v>
      </c>
      <c r="D26">
        <v>148.23480366076899</v>
      </c>
      <c r="E26">
        <v>109.58007606935</v>
      </c>
      <c r="F26">
        <v>109.58007606935</v>
      </c>
      <c r="G26">
        <v>214.83462794652399</v>
      </c>
      <c r="H26">
        <v>0</v>
      </c>
    </row>
    <row r="27" spans="1:8" x14ac:dyDescent="0.25">
      <c r="A27" s="1">
        <v>43861</v>
      </c>
      <c r="B27">
        <v>204.90265452810499</v>
      </c>
      <c r="C27">
        <v>204.90265452810499</v>
      </c>
      <c r="D27">
        <v>165.892709995524</v>
      </c>
      <c r="E27">
        <v>126.282705835374</v>
      </c>
      <c r="F27">
        <v>126.282705835374</v>
      </c>
      <c r="G27">
        <v>204.33994323325101</v>
      </c>
      <c r="H27">
        <v>0</v>
      </c>
    </row>
    <row r="28" spans="1:8" x14ac:dyDescent="0.25">
      <c r="A28" s="1">
        <v>43890</v>
      </c>
      <c r="B28">
        <v>60.813935493305799</v>
      </c>
      <c r="C28">
        <v>60.813935493305799</v>
      </c>
      <c r="D28">
        <v>96.909284932834197</v>
      </c>
      <c r="E28">
        <v>167.50546362127901</v>
      </c>
      <c r="F28">
        <v>167.50546362127901</v>
      </c>
      <c r="G28">
        <v>138.001646765895</v>
      </c>
      <c r="H28">
        <v>0</v>
      </c>
    </row>
    <row r="29" spans="1:8" x14ac:dyDescent="0.25">
      <c r="A29" s="1">
        <v>43921</v>
      </c>
      <c r="B29">
        <v>0</v>
      </c>
      <c r="C29">
        <v>0</v>
      </c>
      <c r="D29">
        <v>77.603729837531603</v>
      </c>
      <c r="E29">
        <v>267.29252276957902</v>
      </c>
      <c r="F29">
        <v>267.29252276957902</v>
      </c>
      <c r="G29">
        <v>107.08517023841399</v>
      </c>
      <c r="H29">
        <v>0</v>
      </c>
    </row>
    <row r="30" spans="1:8" x14ac:dyDescent="0.25">
      <c r="A30" s="1">
        <v>43951</v>
      </c>
      <c r="B30">
        <v>0</v>
      </c>
      <c r="C30">
        <v>0</v>
      </c>
      <c r="D30">
        <v>132.23110300132001</v>
      </c>
      <c r="E30">
        <v>443.97234113654201</v>
      </c>
      <c r="F30">
        <v>443.97234113654201</v>
      </c>
      <c r="G30">
        <v>146.071775233132</v>
      </c>
      <c r="H30">
        <v>0</v>
      </c>
    </row>
    <row r="31" spans="1:8" x14ac:dyDescent="0.25">
      <c r="A31" s="1">
        <v>43982</v>
      </c>
      <c r="B31">
        <v>0</v>
      </c>
      <c r="C31">
        <v>0</v>
      </c>
      <c r="D31">
        <v>1028.7659902439</v>
      </c>
      <c r="E31">
        <v>604.75814822066002</v>
      </c>
      <c r="F31">
        <v>5397.1191495191897</v>
      </c>
      <c r="G31">
        <v>1332.20029948101</v>
      </c>
      <c r="H31">
        <v>1</v>
      </c>
    </row>
    <row r="32" spans="1:8" x14ac:dyDescent="0.25">
      <c r="A32" s="1">
        <v>44012</v>
      </c>
      <c r="B32">
        <v>0</v>
      </c>
      <c r="C32">
        <v>0</v>
      </c>
      <c r="D32">
        <v>3178.1735089460899</v>
      </c>
      <c r="E32">
        <v>4376.0761612648203</v>
      </c>
      <c r="F32">
        <v>30382.533550192999</v>
      </c>
      <c r="G32">
        <v>9905.3178739733194</v>
      </c>
      <c r="H32">
        <v>1</v>
      </c>
    </row>
    <row r="33" spans="1:8" x14ac:dyDescent="0.25">
      <c r="A33" s="1">
        <v>44043</v>
      </c>
      <c r="B33">
        <v>0</v>
      </c>
      <c r="C33">
        <v>0</v>
      </c>
      <c r="D33">
        <v>738.57881874343195</v>
      </c>
      <c r="E33">
        <v>3202.4031955494102</v>
      </c>
      <c r="F33">
        <v>2804.9179373268898</v>
      </c>
      <c r="G33">
        <v>2535.7374611793598</v>
      </c>
      <c r="H33">
        <v>0</v>
      </c>
    </row>
    <row r="34" spans="1:8" x14ac:dyDescent="0.25">
      <c r="A34" s="1">
        <v>44074</v>
      </c>
      <c r="B34">
        <v>0</v>
      </c>
      <c r="C34">
        <v>0</v>
      </c>
      <c r="D34">
        <v>0</v>
      </c>
      <c r="E34">
        <v>2322.2376749159898</v>
      </c>
      <c r="F34">
        <v>1880.1108410750601</v>
      </c>
      <c r="G34">
        <v>1746.5204195662</v>
      </c>
      <c r="H34">
        <v>0</v>
      </c>
    </row>
    <row r="35" spans="1:8" x14ac:dyDescent="0.25">
      <c r="A35" s="1">
        <v>44104</v>
      </c>
      <c r="B35">
        <v>0</v>
      </c>
      <c r="C35">
        <v>0</v>
      </c>
      <c r="D35">
        <v>0</v>
      </c>
      <c r="E35">
        <v>1518.43213310691</v>
      </c>
      <c r="F35">
        <v>1508.1409815388599</v>
      </c>
      <c r="G35">
        <v>1108.3336023644099</v>
      </c>
      <c r="H35">
        <v>0</v>
      </c>
    </row>
    <row r="36" spans="1:8" x14ac:dyDescent="0.25">
      <c r="A36" s="1">
        <v>44135</v>
      </c>
      <c r="B36">
        <v>0</v>
      </c>
      <c r="C36">
        <v>0</v>
      </c>
      <c r="D36">
        <v>0</v>
      </c>
      <c r="E36">
        <v>383.83303522939298</v>
      </c>
      <c r="F36">
        <v>383.83303522939298</v>
      </c>
      <c r="G36">
        <v>605.00439323757098</v>
      </c>
      <c r="H36">
        <v>0</v>
      </c>
    </row>
    <row r="37" spans="1:8" x14ac:dyDescent="0.25">
      <c r="A37" s="1">
        <v>44165</v>
      </c>
      <c r="B37">
        <v>0</v>
      </c>
      <c r="C37">
        <v>0</v>
      </c>
      <c r="D37">
        <v>0</v>
      </c>
      <c r="E37">
        <v>431.51826754757201</v>
      </c>
      <c r="F37">
        <v>431.51826754757201</v>
      </c>
      <c r="G37">
        <v>554.39070961542598</v>
      </c>
      <c r="H37">
        <v>0</v>
      </c>
    </row>
    <row r="38" spans="1:8" x14ac:dyDescent="0.25">
      <c r="A38" s="1">
        <v>44196</v>
      </c>
      <c r="B38">
        <v>0</v>
      </c>
      <c r="C38">
        <v>0</v>
      </c>
      <c r="D38">
        <v>3.3230963720036399</v>
      </c>
      <c r="E38">
        <v>312.985781404818</v>
      </c>
      <c r="F38">
        <v>312.985781404818</v>
      </c>
      <c r="G38">
        <v>298.00297884473201</v>
      </c>
      <c r="H38">
        <v>0</v>
      </c>
    </row>
    <row r="39" spans="1:8" x14ac:dyDescent="0.25">
      <c r="A39" s="1">
        <v>44227</v>
      </c>
      <c r="B39">
        <v>0</v>
      </c>
      <c r="C39">
        <v>0</v>
      </c>
      <c r="D39">
        <v>33.230963720036499</v>
      </c>
      <c r="E39">
        <v>248.33567968573399</v>
      </c>
      <c r="F39">
        <v>248.33567968573399</v>
      </c>
      <c r="G39">
        <v>252.209686292751</v>
      </c>
      <c r="H39">
        <v>0</v>
      </c>
    </row>
    <row r="40" spans="1:8" x14ac:dyDescent="0.25">
      <c r="A40" s="1">
        <v>44255</v>
      </c>
      <c r="B40">
        <v>0</v>
      </c>
      <c r="C40">
        <v>0</v>
      </c>
      <c r="D40">
        <v>0</v>
      </c>
      <c r="E40">
        <v>217.20693255119801</v>
      </c>
      <c r="F40">
        <v>217.20693255119801</v>
      </c>
      <c r="G40">
        <v>188.54140580010201</v>
      </c>
      <c r="H40">
        <v>0</v>
      </c>
    </row>
    <row r="41" spans="1:8" x14ac:dyDescent="0.25">
      <c r="A41" s="1">
        <v>44286</v>
      </c>
      <c r="B41">
        <v>0</v>
      </c>
      <c r="C41">
        <v>0</v>
      </c>
      <c r="D41">
        <v>0</v>
      </c>
      <c r="E41">
        <v>380.26674381194101</v>
      </c>
      <c r="F41">
        <v>380.26674381194101</v>
      </c>
      <c r="G41">
        <v>145.31409329832201</v>
      </c>
      <c r="H41">
        <v>0</v>
      </c>
    </row>
    <row r="42" spans="1:8" x14ac:dyDescent="0.25">
      <c r="A42" s="1">
        <v>44316</v>
      </c>
      <c r="B42">
        <v>0</v>
      </c>
      <c r="C42">
        <v>0</v>
      </c>
      <c r="D42">
        <v>0</v>
      </c>
      <c r="E42">
        <v>488.50342857467899</v>
      </c>
      <c r="F42">
        <v>488.50342857467899</v>
      </c>
      <c r="G42">
        <v>215.012916940672</v>
      </c>
      <c r="H42">
        <v>0</v>
      </c>
    </row>
    <row r="43" spans="1:8" x14ac:dyDescent="0.25">
      <c r="A43" s="1">
        <v>44347</v>
      </c>
      <c r="B43">
        <v>0</v>
      </c>
      <c r="C43">
        <v>0</v>
      </c>
      <c r="D43">
        <v>0</v>
      </c>
      <c r="E43">
        <v>2955.0763087529499</v>
      </c>
      <c r="F43">
        <v>2955.0763087529499</v>
      </c>
      <c r="G43">
        <v>2579.4685753500198</v>
      </c>
      <c r="H43">
        <v>1</v>
      </c>
    </row>
    <row r="44" spans="1:8" x14ac:dyDescent="0.25">
      <c r="A44" s="1">
        <v>44377</v>
      </c>
      <c r="B44">
        <v>0</v>
      </c>
      <c r="C44">
        <v>0</v>
      </c>
      <c r="D44">
        <v>0</v>
      </c>
      <c r="E44">
        <v>10117.209578885</v>
      </c>
      <c r="F44">
        <v>10117.209578885</v>
      </c>
      <c r="G44">
        <v>28088.316229180102</v>
      </c>
      <c r="H44">
        <v>1</v>
      </c>
    </row>
    <row r="45" spans="1:8" x14ac:dyDescent="0.25">
      <c r="A45" s="1">
        <v>44408</v>
      </c>
      <c r="B45">
        <v>0</v>
      </c>
      <c r="C45">
        <v>0</v>
      </c>
      <c r="D45">
        <v>0</v>
      </c>
      <c r="E45">
        <v>1704.40252174139</v>
      </c>
      <c r="F45">
        <v>1704.40252174139</v>
      </c>
      <c r="G45">
        <v>6600.4169568117204</v>
      </c>
      <c r="H45">
        <v>0</v>
      </c>
    </row>
    <row r="46" spans="1:8" x14ac:dyDescent="0.25">
      <c r="A46" s="1">
        <v>44439</v>
      </c>
      <c r="B46">
        <v>0</v>
      </c>
      <c r="C46">
        <v>0</v>
      </c>
      <c r="D46">
        <v>0</v>
      </c>
      <c r="E46">
        <v>364.77445355302802</v>
      </c>
      <c r="F46">
        <v>364.77445355302802</v>
      </c>
      <c r="G46">
        <v>1694.5451447904099</v>
      </c>
      <c r="H46">
        <v>0</v>
      </c>
    </row>
    <row r="47" spans="1:8" x14ac:dyDescent="0.25">
      <c r="A47" s="1">
        <v>44469</v>
      </c>
      <c r="B47">
        <v>0</v>
      </c>
      <c r="C47">
        <v>0</v>
      </c>
      <c r="D47">
        <v>0</v>
      </c>
      <c r="E47">
        <v>1620.2516338677401</v>
      </c>
      <c r="F47">
        <v>1620.2516338677401</v>
      </c>
      <c r="G47">
        <v>3889.8761125235601</v>
      </c>
      <c r="H47">
        <v>0</v>
      </c>
    </row>
    <row r="48" spans="1:8" x14ac:dyDescent="0.25">
      <c r="A48" s="1">
        <v>44500</v>
      </c>
      <c r="B48">
        <v>0</v>
      </c>
      <c r="C48">
        <v>0</v>
      </c>
      <c r="D48">
        <v>0</v>
      </c>
      <c r="E48">
        <v>2194.40522959483</v>
      </c>
      <c r="F48">
        <v>2194.40522959483</v>
      </c>
      <c r="G48">
        <v>1619.62768930262</v>
      </c>
      <c r="H48">
        <v>0</v>
      </c>
    </row>
    <row r="49" spans="1:8" x14ac:dyDescent="0.25">
      <c r="A49" s="1">
        <v>44530</v>
      </c>
      <c r="B49">
        <v>0</v>
      </c>
      <c r="C49">
        <v>0</v>
      </c>
      <c r="D49">
        <v>0</v>
      </c>
      <c r="E49">
        <v>274.40442712558598</v>
      </c>
      <c r="F49">
        <v>274.40442712558598</v>
      </c>
      <c r="G49">
        <v>654.98991473094202</v>
      </c>
      <c r="H49">
        <v>0</v>
      </c>
    </row>
    <row r="50" spans="1:8" x14ac:dyDescent="0.25">
      <c r="A50" s="1">
        <v>44561</v>
      </c>
      <c r="B50">
        <v>0</v>
      </c>
      <c r="C50">
        <v>0</v>
      </c>
      <c r="D50">
        <v>0</v>
      </c>
      <c r="E50">
        <v>94.176991630154006</v>
      </c>
      <c r="F50">
        <v>94.176991630154006</v>
      </c>
      <c r="G50">
        <v>769.68687861652995</v>
      </c>
      <c r="H50">
        <v>0</v>
      </c>
    </row>
  </sheetData>
  <autoFilter ref="A2:H5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6"/>
  <sheetViews>
    <sheetView tabSelected="1" topLeftCell="A19" workbookViewId="0">
      <selection activeCell="N57" sqref="N57"/>
    </sheetView>
  </sheetViews>
  <sheetFormatPr defaultRowHeight="15" x14ac:dyDescent="0.25"/>
  <cols>
    <col min="2" max="2" width="5" bestFit="1" customWidth="1"/>
    <col min="3" max="3" width="13.5703125" style="4" customWidth="1"/>
    <col min="4" max="4" width="11.140625" bestFit="1" customWidth="1"/>
    <col min="5" max="5" width="8.140625" customWidth="1"/>
    <col min="6" max="6" width="7.5703125" customWidth="1"/>
    <col min="7" max="7" width="8.5703125" customWidth="1"/>
    <col min="8" max="8" width="6.7109375" customWidth="1"/>
    <col min="9" max="9" width="7" customWidth="1"/>
    <col min="10" max="10" width="11" customWidth="1"/>
    <col min="11" max="11" width="7.28515625" bestFit="1" customWidth="1"/>
  </cols>
  <sheetData>
    <row r="1" spans="2:13" x14ac:dyDescent="0.25">
      <c r="C1" s="4" t="s">
        <v>7</v>
      </c>
    </row>
    <row r="2" spans="2:13" x14ac:dyDescent="0.25">
      <c r="C2" s="4" t="s">
        <v>9</v>
      </c>
      <c r="F2" t="s">
        <v>10</v>
      </c>
      <c r="I2" t="s">
        <v>11</v>
      </c>
      <c r="L2" t="s">
        <v>17</v>
      </c>
      <c r="M2" t="s">
        <v>18</v>
      </c>
    </row>
    <row r="3" spans="2:13" x14ac:dyDescent="0.25">
      <c r="C3" s="4" t="s">
        <v>6</v>
      </c>
      <c r="D3" t="s">
        <v>12</v>
      </c>
      <c r="E3" t="s">
        <v>13</v>
      </c>
      <c r="F3" t="s">
        <v>6</v>
      </c>
      <c r="G3" t="s">
        <v>12</v>
      </c>
      <c r="H3" t="s">
        <v>13</v>
      </c>
      <c r="I3" t="s">
        <v>6</v>
      </c>
      <c r="J3" t="s">
        <v>12</v>
      </c>
      <c r="K3" t="s">
        <v>13</v>
      </c>
      <c r="L3" t="s">
        <v>13</v>
      </c>
      <c r="M3" t="s">
        <v>13</v>
      </c>
    </row>
    <row r="4" spans="2:13" x14ac:dyDescent="0.25">
      <c r="B4">
        <v>2018</v>
      </c>
      <c r="C4" s="5">
        <f>fluxes_monthly_Malselva!D7+fluxes_monthly_Malselva!D8</f>
        <v>3104.3284892706797</v>
      </c>
      <c r="D4" s="3">
        <f>fluxes_monthly_Malselva!D3+fluxes_monthly_Malselva!D4+fluxes_monthly_Malselva!D5+fluxes_monthly_Malselva!D6+fluxes_monthly_Malselva!D9+fluxes_monthly_Malselva!D10+fluxes_monthly_Malselva!D11+fluxes_monthly_Malselva!D12+fluxes_monthly_Malselva!D13+fluxes_monthly_Malselva!D14</f>
        <v>2497.9801866140692</v>
      </c>
      <c r="E4" s="42">
        <v>5.6023086758847498</v>
      </c>
      <c r="F4" s="3">
        <f>fluxes_monthly_Malselva!B7+fluxes_monthly_Malselva!B8</f>
        <v>2872.8791400326741</v>
      </c>
      <c r="G4" s="3">
        <f>fluxes_monthly_Malselva!B3+fluxes_monthly_Malselva!B4+fluxes_monthly_Malselva!B5+fluxes_monthly_Malselva!B6+fluxes_monthly_Malselva!B9+fluxes_monthly_Malselva!B10+fluxes_monthly_Malselva!B11+fluxes_monthly_Malselva!B12+fluxes_monthly_Malselva!B13+fluxes_monthly_Malselva!B14</f>
        <v>2635.2995239586826</v>
      </c>
      <c r="H4">
        <v>5.5081786639913597</v>
      </c>
      <c r="I4" s="3"/>
      <c r="J4" s="3"/>
      <c r="L4">
        <v>5.63</v>
      </c>
    </row>
    <row r="5" spans="2:13" x14ac:dyDescent="0.25">
      <c r="B5">
        <v>2019</v>
      </c>
      <c r="C5" s="5">
        <f>fluxes_monthly_Malselva!D19+fluxes_monthly_Malselva!D20</f>
        <v>4074.56626617558</v>
      </c>
      <c r="D5" s="3">
        <f>fluxes_monthly_Malselva!D15+fluxes_monthly_Malselva!D16+fluxes_monthly_Malselva!D17+fluxes_monthly_Malselva!D18+fluxes_monthly_Malselva!D21+fluxes_monthly_Malselva!D22+fluxes_monthly_Malselva!D23+fluxes_monthly_Malselva!D24+fluxes_monthly_Malselva!D25+fluxes_monthly_Malselva!D26</f>
        <v>2550.2283155903983</v>
      </c>
      <c r="E5" s="42">
        <v>6.6247945817659897</v>
      </c>
      <c r="F5" s="3">
        <f>fluxes_monthly_Malselva!B19+fluxes_monthly_Malselva!B20</f>
        <v>2852.8025267283901</v>
      </c>
      <c r="G5" s="3">
        <f>fluxes_monthly_Malselva!B15+fluxes_monthly_Malselva!B16+fluxes_monthly_Malselva!B17+fluxes_monthly_Malselva!B18+fluxes_monthly_Malselva!B21+fluxes_monthly_Malselva!B22+fluxes_monthly_Malselva!B23+fluxes_monthly_Malselva!B24+fluxes_monthly_Malselva!B25+fluxes_monthly_Malselva!B26</f>
        <v>2353.3536989103955</v>
      </c>
      <c r="H5">
        <v>5.2061562256388001</v>
      </c>
      <c r="I5" s="3">
        <f>fluxes_monthly_Malselva!C19+fluxes_monthly_Malselva!C20</f>
        <v>3796.6721055705102</v>
      </c>
      <c r="J5" s="3">
        <f>fluxes_monthly_Malselva!C15+fluxes_monthly_Malselva!C16+fluxes_monthly_Malselva!C17+fluxes_monthly_Malselva!C18+fluxes_monthly_Malselva!C21+fluxes_monthly_Malselva!C22+fluxes_monthly_Malselva!C23+fluxes_monthly_Malselva!C24+fluxes_monthly_Malselva!C25+fluxes_monthly_Malselva!C26</f>
        <v>2353.3536989103955</v>
      </c>
      <c r="K5">
        <v>6.1500258044809097</v>
      </c>
      <c r="L5">
        <v>5.17</v>
      </c>
      <c r="M5">
        <v>6.33</v>
      </c>
    </row>
    <row r="6" spans="2:13" x14ac:dyDescent="0.25">
      <c r="B6">
        <v>2020</v>
      </c>
      <c r="C6" s="5">
        <f>fluxes_monthly_Malselva!D31+fluxes_monthly_Malselva!D32</f>
        <v>4206.9394991899899</v>
      </c>
      <c r="E6" s="42">
        <v>5.4214782420726397</v>
      </c>
      <c r="F6" s="3"/>
      <c r="I6" s="3"/>
    </row>
    <row r="7" spans="2:13" x14ac:dyDescent="0.25">
      <c r="B7">
        <v>2021</v>
      </c>
      <c r="C7" s="5"/>
      <c r="E7" s="42"/>
      <c r="F7" s="3"/>
      <c r="I7" s="3"/>
    </row>
    <row r="8" spans="2:13" x14ac:dyDescent="0.25">
      <c r="C8" s="5"/>
      <c r="E8" s="42"/>
      <c r="F8" s="3"/>
      <c r="I8" s="3"/>
    </row>
    <row r="9" spans="2:13" x14ac:dyDescent="0.25">
      <c r="C9" s="4" t="s">
        <v>8</v>
      </c>
      <c r="E9" s="42"/>
    </row>
    <row r="10" spans="2:13" x14ac:dyDescent="0.25">
      <c r="C10" s="4" t="s">
        <v>9</v>
      </c>
      <c r="E10" s="42"/>
      <c r="F10" t="s">
        <v>10</v>
      </c>
      <c r="I10" t="s">
        <v>11</v>
      </c>
      <c r="L10" t="s">
        <v>17</v>
      </c>
      <c r="M10" t="s">
        <v>18</v>
      </c>
    </row>
    <row r="11" spans="2:13" x14ac:dyDescent="0.25">
      <c r="C11" s="4" t="s">
        <v>6</v>
      </c>
      <c r="D11" t="s">
        <v>12</v>
      </c>
      <c r="E11" s="42" t="s">
        <v>13</v>
      </c>
      <c r="F11" t="s">
        <v>6</v>
      </c>
      <c r="G11" t="s">
        <v>12</v>
      </c>
      <c r="H11" t="s">
        <v>13</v>
      </c>
      <c r="I11" t="s">
        <v>6</v>
      </c>
      <c r="J11" t="s">
        <v>12</v>
      </c>
      <c r="K11" t="s">
        <v>13</v>
      </c>
      <c r="L11" t="s">
        <v>13</v>
      </c>
      <c r="M11" t="s">
        <v>13</v>
      </c>
    </row>
    <row r="12" spans="2:13" x14ac:dyDescent="0.25">
      <c r="B12">
        <v>2018</v>
      </c>
      <c r="C12" s="5"/>
      <c r="E12" s="42"/>
      <c r="F12" s="3">
        <f>fluxes_monthly_Malselva!E7+fluxes_monthly_Malselva!E8</f>
        <v>13892.551549918269</v>
      </c>
      <c r="G12" s="3">
        <f>fluxes_monthly_Malselva!E3+fluxes_monthly_Malselva!E4+fluxes_monthly_Malselva!E5+fluxes_monthly_Malselva!E6+fluxes_monthly_Malselva!E9+fluxes_monthly_Malselva!E10+fluxes_monthly_Malselva!E11+fluxes_monthly_Malselva!E12+fluxes_monthly_Malselva!E13+fluxes_monthly_Malselva!E14</f>
        <v>4374.3411983560654</v>
      </c>
      <c r="H12">
        <v>18.266892748274401</v>
      </c>
      <c r="I12" s="3"/>
      <c r="J12" s="3"/>
      <c r="M12">
        <v>18</v>
      </c>
    </row>
    <row r="13" spans="2:13" x14ac:dyDescent="0.25">
      <c r="B13">
        <v>2019</v>
      </c>
      <c r="C13" s="5">
        <f>fluxes_monthly_Malselva!G19+fluxes_monthly_Malselva!G20</f>
        <v>13468.387408479859</v>
      </c>
      <c r="D13" s="3">
        <f>fluxes_monthly_Malselva!G15+fluxes_monthly_Malselva!G16+fluxes_monthly_Malselva!G17+fluxes_monthly_Malselva!G18+fluxes_monthly_Malselva!G21+fluxes_monthly_Malselva!G22+fluxes_monthly_Malselva!G23+fluxes_monthly_Malselva!G24+fluxes_monthly_Malselva!G25+fluxes_monthly_Malselva!G26</f>
        <v>5162.3305804550018</v>
      </c>
      <c r="E13" s="42">
        <v>18.630717988934801</v>
      </c>
      <c r="F13" s="3">
        <f>fluxes_monthly_Malselva!E19+fluxes_monthly_Malselva!E20</f>
        <v>6974.3456926469098</v>
      </c>
      <c r="G13" s="3">
        <f>fluxes_monthly_Malselva!E15+fluxes_monthly_Malselva!E16+fluxes_monthly_Malselva!E17+fluxes_monthly_Malselva!E18+fluxes_monthly_Malselva!E21+fluxes_monthly_Malselva!E22+fluxes_monthly_Malselva!E23+fluxes_monthly_Malselva!E24+fluxes_monthly_Malselva!E25+fluxes_monthly_Malselva!E26</f>
        <v>4600.5008772692709</v>
      </c>
      <c r="H13">
        <v>11.574846569916099</v>
      </c>
      <c r="I13" s="3">
        <f>fluxes_monthly_Malselva!F19+fluxes_monthly_Malselva!F20</f>
        <v>46302.304455567901</v>
      </c>
      <c r="J13" s="3">
        <f>fluxes_monthly_Malselva!F15+fluxes_monthly_Malselva!F16+fluxes_monthly_Malselva!F17+fluxes_monthly_Malselva!F18+fluxes_monthly_Malselva!F21+fluxes_monthly_Malselva!F22+fluxes_monthly_Malselva!F23+fluxes_monthly_Malselva!F24+fluxes_monthly_Malselva!F25+fluxes_monthly_Malselva!F26</f>
        <v>4600.5008772692709</v>
      </c>
      <c r="K13">
        <v>50.902805332837303</v>
      </c>
      <c r="L13">
        <v>67.900000000000006</v>
      </c>
      <c r="M13">
        <v>11.9</v>
      </c>
    </row>
    <row r="14" spans="2:13" x14ac:dyDescent="0.25">
      <c r="B14">
        <v>2020</v>
      </c>
      <c r="C14" s="5">
        <f>fluxes_monthly_Malselva!G31+fluxes_monthly_Malselva!G32</f>
        <v>11237.518173454329</v>
      </c>
      <c r="D14" s="3">
        <f>fluxes_monthly_Malselva!G27+fluxes_monthly_Malselva!G28+fluxes_monthly_Malselva!G29+fluxes_monthly_Malselva!G30+fluxes_monthly_Malselva!G33+fluxes_monthly_Malselva!G34+fluxes_monthly_Malselva!G35+fluxes_monthly_Malselva!G36+fluxes_monthly_Malselva!G37+fluxes_monthly_Malselva!G38</f>
        <v>7443.4881002783904</v>
      </c>
      <c r="E14" s="42">
        <v>18.681006273732699</v>
      </c>
      <c r="F14" s="3">
        <f>fluxes_monthly_Malselva!E31+fluxes_monthly_Malselva!E32</f>
        <v>4980.8343094854799</v>
      </c>
      <c r="G14" s="3">
        <f>fluxes_monthly_Malselva!E27+fluxes_monthly_Malselva!E28+fluxes_monthly_Malselva!E29+fluxes_monthly_Malselva!E30+fluxes_monthly_Malselva!E33+fluxes_monthly_Malselva!E34+fluxes_monthly_Malselva!E35+fluxes_monthly_Malselva!E36+fluxes_monthly_Malselva!E37+fluxes_monthly_Malselva!E38</f>
        <v>9176.4631211168653</v>
      </c>
      <c r="H14">
        <v>14.1572974306023</v>
      </c>
      <c r="I14" s="3">
        <f>fluxes_monthly_Malselva!F31+fluxes_monthly_Malselva!F32</f>
        <v>35779.652699712191</v>
      </c>
      <c r="J14" s="3">
        <f>fluxes_monthly_Malselva!F27+fluxes_monthly_Malselva!F28+fluxes_monthly_Malselva!F29+fluxes_monthly_Malselva!F30+fluxes_monthly_Malselva!F33+fluxes_monthly_Malselva!F34+fluxes_monthly_Malselva!F35+fluxes_monthly_Malselva!F36+fluxes_monthly_Malselva!F37+fluxes_monthly_Malselva!F38</f>
        <v>8326.5598774853661</v>
      </c>
      <c r="K14">
        <v>44.106212577197603</v>
      </c>
      <c r="L14">
        <v>18</v>
      </c>
      <c r="M14">
        <v>18</v>
      </c>
    </row>
    <row r="15" spans="2:13" x14ac:dyDescent="0.25">
      <c r="B15">
        <v>2021</v>
      </c>
      <c r="C15" s="5">
        <f>fluxes_monthly_Malselva!G43+fluxes_monthly_Malselva!G44</f>
        <v>30667.784804530122</v>
      </c>
      <c r="D15" s="3">
        <f>fluxes_monthly_Malselva!G39+fluxes_monthly_Malselva!G40+fluxes_monthly_Malselva!G41+fluxes_monthly_Malselva!G42+fluxes_monthly_Malselva!G45+fluxes_monthly_Malselva!G46+fluxes_monthly_Malselva!G47+fluxes_monthly_Malselva!G48+fluxes_monthly_Malselva!G49+fluxes_monthly_Malselva!G50</f>
        <v>16030.22079910763</v>
      </c>
      <c r="E15" s="42">
        <v>46.698005603637803</v>
      </c>
      <c r="F15" s="3">
        <f>fluxes_monthly_Malselva!E43+fluxes_monthly_Malselva!E44</f>
        <v>13072.285887637951</v>
      </c>
      <c r="G15" s="3">
        <f>fluxes_monthly_Malselva!E39+fluxes_monthly_Malselva!E40+fluxes_monthly_Malselva!E41+fluxes_monthly_Malselva!E42+fluxes_monthly_Malselva!E45+fluxes_monthly_Malselva!E46+fluxes_monthly_Malselva!E47+fluxes_monthly_Malselva!E48+fluxes_monthly_Malselva!E49+fluxes_monthly_Malselva!E50</f>
        <v>7586.7280421362802</v>
      </c>
      <c r="H15">
        <v>20.6590139297743</v>
      </c>
      <c r="I15" s="3"/>
      <c r="J15" s="3"/>
      <c r="M15">
        <v>21</v>
      </c>
    </row>
    <row r="17" spans="2:13" ht="15.75" thickBot="1" x14ac:dyDescent="0.3"/>
    <row r="18" spans="2:13" x14ac:dyDescent="0.25">
      <c r="B18" s="14" t="s">
        <v>19</v>
      </c>
      <c r="C18" s="15" t="s">
        <v>20</v>
      </c>
      <c r="D18" s="37" t="s">
        <v>21</v>
      </c>
      <c r="E18" s="35" t="s">
        <v>26</v>
      </c>
      <c r="F18" s="16"/>
      <c r="G18" s="16"/>
      <c r="H18" s="16"/>
      <c r="I18" s="17"/>
      <c r="J18" s="35" t="s">
        <v>16</v>
      </c>
      <c r="K18" s="16"/>
      <c r="L18" s="16"/>
      <c r="M18" s="17"/>
    </row>
    <row r="19" spans="2:13" ht="15.75" thickBot="1" x14ac:dyDescent="0.3">
      <c r="B19" s="21"/>
      <c r="C19" s="22"/>
      <c r="D19" s="38"/>
      <c r="E19" s="43">
        <v>2017</v>
      </c>
      <c r="F19" s="44">
        <v>2018</v>
      </c>
      <c r="G19" s="44">
        <v>2019</v>
      </c>
      <c r="H19" s="44">
        <v>2020</v>
      </c>
      <c r="I19" s="45">
        <v>2021</v>
      </c>
      <c r="J19" s="39">
        <v>2018</v>
      </c>
      <c r="K19" s="23">
        <v>2019</v>
      </c>
      <c r="L19" s="23">
        <v>2020</v>
      </c>
      <c r="M19" s="24">
        <v>2021</v>
      </c>
    </row>
    <row r="20" spans="2:13" x14ac:dyDescent="0.25">
      <c r="B20" s="19" t="s">
        <v>7</v>
      </c>
      <c r="C20" s="6" t="s">
        <v>9</v>
      </c>
      <c r="D20" s="34" t="s">
        <v>6</v>
      </c>
      <c r="E20" s="46"/>
      <c r="F20" s="47"/>
      <c r="G20" s="47"/>
      <c r="H20" s="47"/>
      <c r="I20" s="48"/>
      <c r="J20" s="40">
        <v>3.1043284892706797</v>
      </c>
      <c r="K20" s="27">
        <v>4.0745662661755802</v>
      </c>
      <c r="L20" s="27">
        <v>4.20693949918999</v>
      </c>
      <c r="M20" s="28"/>
    </row>
    <row r="21" spans="2:13" x14ac:dyDescent="0.25">
      <c r="B21" s="19"/>
      <c r="C21" s="6"/>
      <c r="D21" s="34" t="s">
        <v>12</v>
      </c>
      <c r="E21" s="46"/>
      <c r="F21" s="47"/>
      <c r="G21" s="47"/>
      <c r="H21" s="47"/>
      <c r="I21" s="48"/>
      <c r="J21" s="40">
        <v>2.4979801866140692</v>
      </c>
      <c r="K21" s="27">
        <v>2.5502283155903984</v>
      </c>
      <c r="L21" s="27"/>
      <c r="M21" s="28"/>
    </row>
    <row r="22" spans="2:13" x14ac:dyDescent="0.25">
      <c r="B22" s="19"/>
      <c r="C22" s="10"/>
      <c r="D22" s="52" t="s">
        <v>13</v>
      </c>
      <c r="E22" s="56">
        <v>2.4437376039999998</v>
      </c>
      <c r="F22" s="57">
        <v>1.9397677520000001</v>
      </c>
      <c r="G22" s="57">
        <v>3.3365650360000001</v>
      </c>
      <c r="H22" s="57">
        <v>3.0800086809999998</v>
      </c>
      <c r="I22" s="58">
        <v>1.973817331</v>
      </c>
      <c r="J22" s="56">
        <v>5.6020000000000003</v>
      </c>
      <c r="K22" s="57">
        <v>6.625</v>
      </c>
      <c r="L22" s="57"/>
      <c r="M22" s="58"/>
    </row>
    <row r="23" spans="2:13" x14ac:dyDescent="0.25">
      <c r="B23" s="19"/>
      <c r="C23" s="9" t="s">
        <v>22</v>
      </c>
      <c r="D23" s="33" t="s">
        <v>6</v>
      </c>
      <c r="E23" s="49"/>
      <c r="F23" s="50"/>
      <c r="G23" s="50"/>
      <c r="H23" s="50"/>
      <c r="I23" s="51"/>
      <c r="J23" s="41">
        <v>2.8728791400326741</v>
      </c>
      <c r="K23" s="29">
        <v>2.8528025267283903</v>
      </c>
      <c r="L23" s="29"/>
      <c r="M23" s="30"/>
    </row>
    <row r="24" spans="2:13" x14ac:dyDescent="0.25">
      <c r="B24" s="19"/>
      <c r="C24" s="6"/>
      <c r="D24" s="34" t="s">
        <v>12</v>
      </c>
      <c r="E24" s="46"/>
      <c r="F24" s="47"/>
      <c r="G24" s="47"/>
      <c r="H24" s="47"/>
      <c r="I24" s="48"/>
      <c r="J24" s="40">
        <v>2.6352995239586825</v>
      </c>
      <c r="K24" s="27">
        <v>2.3533536989103956</v>
      </c>
      <c r="L24" s="27"/>
      <c r="M24" s="28"/>
    </row>
    <row r="25" spans="2:13" x14ac:dyDescent="0.25">
      <c r="B25" s="19"/>
      <c r="C25" s="10"/>
      <c r="D25" s="52" t="s">
        <v>13</v>
      </c>
      <c r="E25" s="56">
        <v>2.929919693</v>
      </c>
      <c r="F25" s="57">
        <v>1.876643201</v>
      </c>
      <c r="G25" s="57">
        <v>3.353662248</v>
      </c>
      <c r="H25" s="57">
        <v>3.1665882870000002</v>
      </c>
      <c r="I25" s="58">
        <v>1.7932162620000001</v>
      </c>
      <c r="J25" s="56">
        <v>5.508</v>
      </c>
      <c r="K25" s="57">
        <v>5.2060000000000004</v>
      </c>
      <c r="L25" s="57"/>
      <c r="M25" s="58"/>
    </row>
    <row r="26" spans="2:13" x14ac:dyDescent="0.25">
      <c r="B26" s="19"/>
      <c r="C26" s="6" t="s">
        <v>23</v>
      </c>
      <c r="D26" s="34" t="s">
        <v>6</v>
      </c>
      <c r="E26" s="49"/>
      <c r="F26" s="50"/>
      <c r="G26" s="50"/>
      <c r="H26" s="50"/>
      <c r="I26" s="51"/>
      <c r="J26" s="40"/>
      <c r="K26" s="27">
        <v>3.7966721055705102</v>
      </c>
      <c r="L26" s="27"/>
      <c r="M26" s="28"/>
    </row>
    <row r="27" spans="2:13" x14ac:dyDescent="0.25">
      <c r="B27" s="19"/>
      <c r="C27" s="6"/>
      <c r="D27" s="34" t="s">
        <v>12</v>
      </c>
      <c r="E27" s="46"/>
      <c r="F27" s="47"/>
      <c r="G27" s="47"/>
      <c r="H27" s="47"/>
      <c r="I27" s="48"/>
      <c r="J27" s="40"/>
      <c r="K27" s="27">
        <v>2.3533536989103956</v>
      </c>
      <c r="L27" s="27"/>
      <c r="M27" s="28"/>
    </row>
    <row r="28" spans="2:13" x14ac:dyDescent="0.25">
      <c r="B28" s="19"/>
      <c r="C28" s="6"/>
      <c r="D28" s="59" t="s">
        <v>13</v>
      </c>
      <c r="E28" s="71"/>
      <c r="F28" s="72"/>
      <c r="G28" s="72"/>
      <c r="H28" s="72"/>
      <c r="I28" s="73"/>
      <c r="J28" s="53"/>
      <c r="K28" s="54">
        <v>6.15</v>
      </c>
      <c r="L28" s="54"/>
      <c r="M28" s="55"/>
    </row>
    <row r="29" spans="2:13" ht="30" x14ac:dyDescent="0.25">
      <c r="B29" s="19"/>
      <c r="C29" s="12" t="s">
        <v>24</v>
      </c>
      <c r="D29" s="62" t="s">
        <v>13</v>
      </c>
      <c r="E29" s="74">
        <v>3.3478240000000001</v>
      </c>
      <c r="F29" s="75">
        <v>1.950534</v>
      </c>
      <c r="G29" s="75">
        <v>3.3675670000000002</v>
      </c>
      <c r="H29" s="75">
        <v>3.3068230000000001</v>
      </c>
      <c r="I29" s="76">
        <v>2.026043</v>
      </c>
      <c r="J29" s="63">
        <v>5.63</v>
      </c>
      <c r="K29" s="64">
        <v>5.17</v>
      </c>
      <c r="L29" s="64"/>
      <c r="M29" s="65"/>
    </row>
    <row r="30" spans="2:13" ht="15.75" thickBot="1" x14ac:dyDescent="0.3">
      <c r="B30" s="21"/>
      <c r="C30" s="13" t="s">
        <v>25</v>
      </c>
      <c r="D30" s="77" t="s">
        <v>13</v>
      </c>
      <c r="E30" s="78"/>
      <c r="F30" s="79"/>
      <c r="G30" s="79"/>
      <c r="H30" s="79"/>
      <c r="I30" s="80"/>
      <c r="J30" s="81"/>
      <c r="K30" s="82">
        <v>6.33</v>
      </c>
      <c r="L30" s="82"/>
      <c r="M30" s="83"/>
    </row>
    <row r="31" spans="2:13" x14ac:dyDescent="0.25">
      <c r="B31" s="19" t="s">
        <v>8</v>
      </c>
      <c r="C31" s="6" t="s">
        <v>9</v>
      </c>
      <c r="D31" s="34" t="s">
        <v>6</v>
      </c>
      <c r="E31" s="46"/>
      <c r="F31" s="47"/>
      <c r="G31" s="47"/>
      <c r="H31" s="47"/>
      <c r="I31" s="48"/>
      <c r="J31" s="40"/>
      <c r="K31" s="27">
        <v>13.46838740847986</v>
      </c>
      <c r="L31" s="27">
        <v>11.23751817345433</v>
      </c>
      <c r="M31" s="28">
        <v>30.667784804530122</v>
      </c>
    </row>
    <row r="32" spans="2:13" x14ac:dyDescent="0.25">
      <c r="B32" s="19"/>
      <c r="C32" s="6"/>
      <c r="D32" s="34" t="s">
        <v>12</v>
      </c>
      <c r="E32" s="46"/>
      <c r="F32" s="47"/>
      <c r="G32" s="47"/>
      <c r="H32" s="47"/>
      <c r="I32" s="48"/>
      <c r="J32" s="40"/>
      <c r="K32" s="27">
        <v>5.1623305804550021</v>
      </c>
      <c r="L32" s="27">
        <v>7.4434881002783904</v>
      </c>
      <c r="M32" s="28">
        <v>16.030220799107632</v>
      </c>
    </row>
    <row r="33" spans="2:13" x14ac:dyDescent="0.25">
      <c r="B33" s="19"/>
      <c r="C33" s="10"/>
      <c r="D33" s="52" t="s">
        <v>13</v>
      </c>
      <c r="E33" s="53">
        <v>1.357542289</v>
      </c>
      <c r="F33" s="54">
        <v>0.76536810799999999</v>
      </c>
      <c r="G33" s="54">
        <v>1.1635680230000001</v>
      </c>
      <c r="H33" s="54">
        <v>1.3389494260000001</v>
      </c>
      <c r="I33" s="55">
        <v>0.79238023000000002</v>
      </c>
      <c r="J33" s="56"/>
      <c r="K33" s="57">
        <v>18.630717988934801</v>
      </c>
      <c r="L33" s="57">
        <v>18.681006273732699</v>
      </c>
      <c r="M33" s="58">
        <v>46.698005603637803</v>
      </c>
    </row>
    <row r="34" spans="2:13" ht="15" customHeight="1" x14ac:dyDescent="0.25">
      <c r="B34" s="19"/>
      <c r="C34" s="9" t="s">
        <v>22</v>
      </c>
      <c r="D34" s="33" t="s">
        <v>6</v>
      </c>
      <c r="E34" s="49"/>
      <c r="F34" s="50"/>
      <c r="G34" s="50"/>
      <c r="H34" s="50"/>
      <c r="I34" s="51"/>
      <c r="J34" s="41">
        <v>13.89255154991827</v>
      </c>
      <c r="K34" s="29">
        <v>6.9743456926469101</v>
      </c>
      <c r="L34" s="29">
        <v>4.9808343094854797</v>
      </c>
      <c r="M34" s="30">
        <v>13.07228588763795</v>
      </c>
    </row>
    <row r="35" spans="2:13" x14ac:dyDescent="0.25">
      <c r="B35" s="19"/>
      <c r="C35" s="6"/>
      <c r="D35" s="34" t="s">
        <v>12</v>
      </c>
      <c r="E35" s="46"/>
      <c r="F35" s="47"/>
      <c r="G35" s="47"/>
      <c r="H35" s="47"/>
      <c r="I35" s="48"/>
      <c r="J35" s="40">
        <v>4.3743411983560652</v>
      </c>
      <c r="K35" s="27">
        <v>4.6005008772692708</v>
      </c>
      <c r="L35" s="27">
        <v>9.1764631211168659</v>
      </c>
      <c r="M35" s="28">
        <v>7.5867280421362802</v>
      </c>
    </row>
    <row r="36" spans="2:13" x14ac:dyDescent="0.25">
      <c r="B36" s="19"/>
      <c r="C36" s="10"/>
      <c r="D36" s="52" t="s">
        <v>13</v>
      </c>
      <c r="E36" s="56">
        <v>1.610075245</v>
      </c>
      <c r="F36" s="57">
        <v>0.64253171200000003</v>
      </c>
      <c r="G36" s="57">
        <v>0.85854350300000004</v>
      </c>
      <c r="H36" s="57">
        <v>1.3834783639999999</v>
      </c>
      <c r="I36" s="58">
        <v>0.974677236</v>
      </c>
      <c r="J36" s="56">
        <v>18.266892748274401</v>
      </c>
      <c r="K36" s="57">
        <v>11.574846569916099</v>
      </c>
      <c r="L36" s="57">
        <v>14.1572974306023</v>
      </c>
      <c r="M36" s="58">
        <v>20.6590139297743</v>
      </c>
    </row>
    <row r="37" spans="2:13" ht="15" customHeight="1" x14ac:dyDescent="0.25">
      <c r="B37" s="19"/>
      <c r="C37" s="6" t="s">
        <v>23</v>
      </c>
      <c r="D37" s="34" t="s">
        <v>6</v>
      </c>
      <c r="E37" s="46"/>
      <c r="F37" s="47"/>
      <c r="G37" s="47"/>
      <c r="H37" s="47"/>
      <c r="I37" s="48"/>
      <c r="J37" s="40"/>
      <c r="K37" s="27">
        <v>46.302304455567899</v>
      </c>
      <c r="L37" s="27">
        <v>35.779652699712194</v>
      </c>
      <c r="M37" s="28"/>
    </row>
    <row r="38" spans="2:13" x14ac:dyDescent="0.25">
      <c r="B38" s="19"/>
      <c r="C38" s="6"/>
      <c r="D38" s="34" t="s">
        <v>12</v>
      </c>
      <c r="E38" s="40"/>
      <c r="F38" s="27"/>
      <c r="G38" s="27"/>
      <c r="H38" s="47"/>
      <c r="I38" s="48"/>
      <c r="J38" s="40"/>
      <c r="K38" s="27">
        <v>4.6005008772692708</v>
      </c>
      <c r="L38" s="27">
        <v>8.3265598774853657</v>
      </c>
      <c r="M38" s="28"/>
    </row>
    <row r="39" spans="2:13" x14ac:dyDescent="0.25">
      <c r="B39" s="19"/>
      <c r="C39" s="6"/>
      <c r="D39" s="59" t="s">
        <v>13</v>
      </c>
      <c r="E39" s="53"/>
      <c r="F39" s="54"/>
      <c r="G39" s="54"/>
      <c r="H39" s="60"/>
      <c r="I39" s="61"/>
      <c r="J39" s="53"/>
      <c r="K39" s="54">
        <v>50.902805332837303</v>
      </c>
      <c r="L39" s="54">
        <v>44.106212577197603</v>
      </c>
      <c r="M39" s="55"/>
    </row>
    <row r="40" spans="2:13" ht="30" x14ac:dyDescent="0.25">
      <c r="B40" s="19"/>
      <c r="C40" s="12" t="s">
        <v>24</v>
      </c>
      <c r="D40" s="62" t="s">
        <v>13</v>
      </c>
      <c r="E40" s="63">
        <v>2.6213440000000001</v>
      </c>
      <c r="F40" s="64">
        <v>0.75058930000000001</v>
      </c>
      <c r="G40" s="64">
        <v>0.86561549999999998</v>
      </c>
      <c r="H40" s="64">
        <v>1.747876</v>
      </c>
      <c r="I40" s="65">
        <v>1.3574520000000001</v>
      </c>
      <c r="J40" s="63"/>
      <c r="K40" s="64">
        <v>67.900000000000006</v>
      </c>
      <c r="L40" s="64">
        <v>18</v>
      </c>
      <c r="M40" s="65"/>
    </row>
    <row r="41" spans="2:13" ht="15.75" thickBot="1" x14ac:dyDescent="0.3">
      <c r="B41" s="21"/>
      <c r="C41" s="13" t="s">
        <v>25</v>
      </c>
      <c r="D41" s="66" t="s">
        <v>13</v>
      </c>
      <c r="E41" s="67"/>
      <c r="F41" s="68"/>
      <c r="G41" s="68"/>
      <c r="H41" s="68"/>
      <c r="I41" s="69"/>
      <c r="J41" s="70">
        <v>18</v>
      </c>
      <c r="K41" s="68">
        <v>11.9</v>
      </c>
      <c r="L41" s="68">
        <v>18</v>
      </c>
      <c r="M41" s="69">
        <v>21</v>
      </c>
    </row>
    <row r="42" spans="2:13" ht="15.75" thickBot="1" x14ac:dyDescent="0.3">
      <c r="B42" t="s">
        <v>27</v>
      </c>
    </row>
    <row r="43" spans="2:13" x14ac:dyDescent="0.25">
      <c r="B43" s="14" t="s">
        <v>19</v>
      </c>
      <c r="C43" s="15" t="s">
        <v>20</v>
      </c>
      <c r="D43" s="37" t="s">
        <v>21</v>
      </c>
      <c r="E43" s="35" t="s">
        <v>26</v>
      </c>
      <c r="F43" s="16"/>
      <c r="G43" s="16"/>
      <c r="H43" s="16"/>
      <c r="I43" s="17"/>
      <c r="J43" s="35" t="s">
        <v>16</v>
      </c>
      <c r="K43" s="16"/>
      <c r="L43" s="16"/>
      <c r="M43" s="17"/>
    </row>
    <row r="44" spans="2:13" ht="15.75" thickBot="1" x14ac:dyDescent="0.3">
      <c r="B44" s="21"/>
      <c r="C44" s="22"/>
      <c r="D44" s="38"/>
      <c r="E44" s="43">
        <v>2017</v>
      </c>
      <c r="F44" s="44">
        <v>2018</v>
      </c>
      <c r="G44" s="44">
        <v>2019</v>
      </c>
      <c r="H44" s="44">
        <v>2020</v>
      </c>
      <c r="I44" s="45">
        <v>2021</v>
      </c>
      <c r="J44" s="39">
        <v>2018</v>
      </c>
      <c r="K44" s="23">
        <v>2019</v>
      </c>
      <c r="L44" s="23">
        <v>2020</v>
      </c>
      <c r="M44" s="24">
        <v>2021</v>
      </c>
    </row>
    <row r="45" spans="2:13" x14ac:dyDescent="0.25">
      <c r="B45" s="19" t="s">
        <v>7</v>
      </c>
      <c r="C45" s="6" t="s">
        <v>9</v>
      </c>
      <c r="D45" s="34" t="s">
        <v>6</v>
      </c>
      <c r="E45" s="46"/>
      <c r="F45" s="47"/>
      <c r="G45" s="47"/>
      <c r="H45" s="47"/>
      <c r="I45" s="48"/>
      <c r="J45" s="87">
        <f>100*J20/J$22</f>
        <v>55.414646363275253</v>
      </c>
      <c r="K45" s="25">
        <f>100*K20/K$22</f>
        <v>61.502887036612528</v>
      </c>
      <c r="L45" s="27"/>
      <c r="M45" s="28"/>
    </row>
    <row r="46" spans="2:13" x14ac:dyDescent="0.25">
      <c r="B46" s="19"/>
      <c r="C46" s="6"/>
      <c r="D46" s="34" t="s">
        <v>12</v>
      </c>
      <c r="E46" s="46"/>
      <c r="F46" s="47"/>
      <c r="G46" s="47"/>
      <c r="H46" s="47"/>
      <c r="I46" s="48"/>
      <c r="J46" s="87">
        <f t="shared" ref="J46:K46" si="0">100*J21/J$22</f>
        <v>44.590863738201875</v>
      </c>
      <c r="K46" s="25">
        <f t="shared" si="0"/>
        <v>38.494012310798468</v>
      </c>
      <c r="L46" s="27"/>
      <c r="M46" s="28"/>
    </row>
    <row r="47" spans="2:13" x14ac:dyDescent="0.25">
      <c r="B47" s="19"/>
      <c r="C47" s="10"/>
      <c r="D47" s="52" t="s">
        <v>13</v>
      </c>
      <c r="E47" s="56"/>
      <c r="F47" s="57"/>
      <c r="G47" s="57"/>
      <c r="H47" s="57"/>
      <c r="I47" s="58"/>
      <c r="J47" s="84">
        <f t="shared" ref="J47:K47" si="1">100*J22/J$22</f>
        <v>100</v>
      </c>
      <c r="K47" s="85">
        <f>100*K22/K$22</f>
        <v>100</v>
      </c>
      <c r="L47" s="57"/>
      <c r="M47" s="58"/>
    </row>
    <row r="48" spans="2:13" x14ac:dyDescent="0.25">
      <c r="B48" s="19"/>
      <c r="C48" s="9" t="s">
        <v>22</v>
      </c>
      <c r="D48" s="33" t="s">
        <v>6</v>
      </c>
      <c r="E48" s="49"/>
      <c r="F48" s="50"/>
      <c r="G48" s="50"/>
      <c r="H48" s="50"/>
      <c r="I48" s="51"/>
      <c r="J48" s="88">
        <f>100*J23/J$20</f>
        <v>92.544302252872043</v>
      </c>
      <c r="K48" s="26">
        <f>100*K23/K$20</f>
        <v>70.014876194566185</v>
      </c>
      <c r="L48" s="29"/>
      <c r="M48" s="30"/>
    </row>
    <row r="49" spans="2:13" x14ac:dyDescent="0.25">
      <c r="B49" s="19"/>
      <c r="C49" s="6"/>
      <c r="D49" s="34" t="s">
        <v>12</v>
      </c>
      <c r="E49" s="46"/>
      <c r="F49" s="47"/>
      <c r="G49" s="47"/>
      <c r="H49" s="47"/>
      <c r="I49" s="48"/>
      <c r="J49" s="87">
        <f>100*J24/J$21</f>
        <v>105.49721483302656</v>
      </c>
      <c r="K49" s="25">
        <f>100*K24/K$21</f>
        <v>92.28011800055539</v>
      </c>
      <c r="L49" s="27"/>
      <c r="M49" s="28"/>
    </row>
    <row r="50" spans="2:13" x14ac:dyDescent="0.25">
      <c r="B50" s="19"/>
      <c r="C50" s="10"/>
      <c r="D50" s="52" t="s">
        <v>13</v>
      </c>
      <c r="E50" s="84">
        <f>100*E25/E$22</f>
        <v>119.89502016109256</v>
      </c>
      <c r="F50" s="85">
        <f t="shared" ref="F50:H50" si="2">100*F25/F$22</f>
        <v>96.745767583004948</v>
      </c>
      <c r="G50" s="85">
        <f t="shared" si="2"/>
        <v>100.51241956369886</v>
      </c>
      <c r="H50" s="85">
        <f t="shared" si="2"/>
        <v>102.811018245958</v>
      </c>
      <c r="I50" s="86">
        <f>100*I25/I$22</f>
        <v>90.850162972857191</v>
      </c>
      <c r="J50" s="84">
        <f>100*J25/J$22</f>
        <v>98.322027847197418</v>
      </c>
      <c r="K50" s="85">
        <f>100*K25/K$22</f>
        <v>78.5811320754717</v>
      </c>
      <c r="L50" s="57"/>
      <c r="M50" s="58"/>
    </row>
    <row r="51" spans="2:13" x14ac:dyDescent="0.25">
      <c r="B51" s="19"/>
      <c r="C51" s="6" t="s">
        <v>23</v>
      </c>
      <c r="D51" s="34" t="s">
        <v>6</v>
      </c>
      <c r="E51" s="49"/>
      <c r="F51" s="50"/>
      <c r="G51" s="50"/>
      <c r="H51" s="50"/>
      <c r="I51" s="51"/>
      <c r="J51" s="87"/>
      <c r="K51" s="25">
        <f>100*K26/K$20</f>
        <v>93.179785467916716</v>
      </c>
      <c r="L51" s="27"/>
      <c r="M51" s="28"/>
    </row>
    <row r="52" spans="2:13" x14ac:dyDescent="0.25">
      <c r="B52" s="19"/>
      <c r="C52" s="6"/>
      <c r="D52" s="34" t="s">
        <v>12</v>
      </c>
      <c r="E52" s="46"/>
      <c r="F52" s="47"/>
      <c r="G52" s="47"/>
      <c r="H52" s="47"/>
      <c r="I52" s="48"/>
      <c r="J52" s="87"/>
      <c r="K52" s="25">
        <f>100*K27/K$21</f>
        <v>92.28011800055539</v>
      </c>
      <c r="L52" s="27"/>
      <c r="M52" s="28"/>
    </row>
    <row r="53" spans="2:13" x14ac:dyDescent="0.25">
      <c r="B53" s="19"/>
      <c r="C53" s="6"/>
      <c r="D53" s="59" t="s">
        <v>13</v>
      </c>
      <c r="E53" s="71"/>
      <c r="F53" s="72"/>
      <c r="G53" s="72"/>
      <c r="H53" s="72"/>
      <c r="I53" s="73"/>
      <c r="J53" s="89"/>
      <c r="K53" s="90">
        <f t="shared" ref="K53" si="3">100*K28/K$22</f>
        <v>92.830188679245282</v>
      </c>
      <c r="L53" s="54"/>
      <c r="M53" s="55"/>
    </row>
    <row r="54" spans="2:13" ht="30" x14ac:dyDescent="0.25">
      <c r="B54" s="19"/>
      <c r="C54" s="12" t="s">
        <v>24</v>
      </c>
      <c r="D54" s="62" t="s">
        <v>13</v>
      </c>
      <c r="E54" s="84">
        <f>100*E29/E$22</f>
        <v>136.99605041556663</v>
      </c>
      <c r="F54" s="85">
        <f t="shared" ref="F54:I54" si="4">100*F29/F$22</f>
        <v>100.5550276825099</v>
      </c>
      <c r="G54" s="85">
        <f t="shared" si="4"/>
        <v>100.92915809119569</v>
      </c>
      <c r="H54" s="85">
        <f t="shared" si="4"/>
        <v>107.36408051052503</v>
      </c>
      <c r="I54" s="86">
        <f>100*I29/I$22</f>
        <v>102.64592210128892</v>
      </c>
      <c r="J54" s="91">
        <f>100*J29/J$22</f>
        <v>100.49982149232416</v>
      </c>
      <c r="K54" s="92">
        <f>100*K29/K$22</f>
        <v>78.037735849056602</v>
      </c>
      <c r="L54" s="64"/>
      <c r="M54" s="65"/>
    </row>
    <row r="55" spans="2:13" ht="15.75" thickBot="1" x14ac:dyDescent="0.3">
      <c r="B55" s="21"/>
      <c r="C55" s="13" t="s">
        <v>25</v>
      </c>
      <c r="D55" s="77" t="s">
        <v>13</v>
      </c>
      <c r="E55" s="78"/>
      <c r="F55" s="79"/>
      <c r="G55" s="79"/>
      <c r="H55" s="79"/>
      <c r="I55" s="80"/>
      <c r="J55" s="93"/>
      <c r="K55" s="94">
        <f>100*K30/K$22</f>
        <v>95.547169811320757</v>
      </c>
      <c r="L55" s="82"/>
      <c r="M55" s="83"/>
    </row>
    <row r="56" spans="2:13" x14ac:dyDescent="0.25">
      <c r="B56" s="19" t="s">
        <v>8</v>
      </c>
      <c r="C56" s="6" t="s">
        <v>9</v>
      </c>
      <c r="D56" s="34" t="s">
        <v>6</v>
      </c>
      <c r="E56" s="95"/>
      <c r="F56" s="96"/>
      <c r="G56" s="96"/>
      <c r="H56" s="96"/>
      <c r="I56" s="96"/>
      <c r="J56" s="97"/>
      <c r="K56" s="25"/>
      <c r="L56" s="31"/>
      <c r="M56" s="32"/>
    </row>
    <row r="57" spans="2:13" x14ac:dyDescent="0.25">
      <c r="B57" s="19"/>
      <c r="C57" s="6"/>
      <c r="D57" s="34" t="s">
        <v>12</v>
      </c>
      <c r="E57" s="46"/>
      <c r="F57" s="47"/>
      <c r="G57" s="47"/>
      <c r="H57" s="47"/>
      <c r="I57" s="47"/>
      <c r="J57" s="40"/>
      <c r="K57" s="25"/>
      <c r="L57" s="27"/>
      <c r="M57" s="28"/>
    </row>
    <row r="58" spans="2:13" x14ac:dyDescent="0.25">
      <c r="B58" s="19"/>
      <c r="C58" s="10"/>
      <c r="D58" s="52" t="s">
        <v>13</v>
      </c>
      <c r="E58" s="36"/>
      <c r="F58" s="7"/>
      <c r="G58" s="7"/>
      <c r="H58" s="7"/>
      <c r="I58" s="7"/>
      <c r="J58" s="56"/>
      <c r="K58" s="85">
        <f>100*K33/K$22</f>
        <v>281.21838473863852</v>
      </c>
      <c r="L58" s="57"/>
      <c r="M58" s="58"/>
    </row>
    <row r="59" spans="2:13" x14ac:dyDescent="0.25">
      <c r="B59" s="19"/>
      <c r="C59" s="9" t="s">
        <v>22</v>
      </c>
      <c r="D59" s="33" t="s">
        <v>6</v>
      </c>
      <c r="E59" s="49"/>
      <c r="F59" s="50"/>
      <c r="G59" s="50"/>
      <c r="H59" s="50"/>
      <c r="I59" s="50"/>
      <c r="J59" s="41"/>
      <c r="K59" s="8">
        <f>100*K34/K31</f>
        <v>51.78307900659123</v>
      </c>
      <c r="L59" s="8">
        <f t="shared" ref="L59:M59" si="5">100*L34/L31</f>
        <v>44.323259216179835</v>
      </c>
      <c r="M59" s="20">
        <f t="shared" si="5"/>
        <v>42.625465031002058</v>
      </c>
    </row>
    <row r="60" spans="2:13" x14ac:dyDescent="0.25">
      <c r="B60" s="19"/>
      <c r="C60" s="6"/>
      <c r="D60" s="34" t="s">
        <v>12</v>
      </c>
      <c r="E60" s="46"/>
      <c r="F60" s="47"/>
      <c r="G60" s="47"/>
      <c r="H60" s="47"/>
      <c r="I60" s="47"/>
      <c r="J60" s="40"/>
      <c r="K60" s="8">
        <f>100*K35/K32</f>
        <v>89.116743020819627</v>
      </c>
      <c r="L60" s="8">
        <f>100*L35/L32</f>
        <v>123.28175980792743</v>
      </c>
      <c r="M60" s="20">
        <f>100*M35/M32</f>
        <v>47.327657785965229</v>
      </c>
    </row>
    <row r="61" spans="2:13" x14ac:dyDescent="0.25">
      <c r="B61" s="19"/>
      <c r="C61" s="10"/>
      <c r="D61" s="52" t="s">
        <v>13</v>
      </c>
      <c r="E61" s="84">
        <f>100*E36/E$33</f>
        <v>118.60221652365777</v>
      </c>
      <c r="F61" s="85">
        <f>100*F36/F$33</f>
        <v>83.950677495435954</v>
      </c>
      <c r="G61" s="85">
        <f>100*G36/G$33</f>
        <v>73.785415723821416</v>
      </c>
      <c r="H61" s="85">
        <f>100*H36/H$33</f>
        <v>103.32566242871668</v>
      </c>
      <c r="I61" s="85">
        <f>100*I36/I$33</f>
        <v>123.00625370221566</v>
      </c>
      <c r="J61" s="84"/>
      <c r="K61" s="85">
        <f>100*K36/K$33</f>
        <v>62.1277536206101</v>
      </c>
      <c r="L61" s="85">
        <f>100*L36/L$33</f>
        <v>75.784447706699979</v>
      </c>
      <c r="M61" s="86">
        <f>100*M36/M$33</f>
        <v>44.23960651579722</v>
      </c>
    </row>
    <row r="62" spans="2:13" x14ac:dyDescent="0.25">
      <c r="B62" s="19"/>
      <c r="C62" s="6" t="s">
        <v>23</v>
      </c>
      <c r="D62" s="34" t="s">
        <v>6</v>
      </c>
      <c r="E62" s="49"/>
      <c r="F62" s="50"/>
      <c r="G62" s="50"/>
      <c r="H62" s="50"/>
      <c r="I62" s="50"/>
      <c r="J62" s="41"/>
      <c r="K62" s="11">
        <f>100*K37/K31</f>
        <v>343.78506536287642</v>
      </c>
      <c r="L62" s="11">
        <f>100*L37/L31</f>
        <v>318.39461478453649</v>
      </c>
      <c r="M62" s="18"/>
    </row>
    <row r="63" spans="2:13" x14ac:dyDescent="0.25">
      <c r="B63" s="19"/>
      <c r="C63" s="6"/>
      <c r="D63" s="34" t="s">
        <v>12</v>
      </c>
      <c r="E63" s="40"/>
      <c r="F63" s="27"/>
      <c r="G63" s="27"/>
      <c r="H63" s="47"/>
      <c r="I63" s="47"/>
      <c r="J63" s="40"/>
      <c r="K63" s="8">
        <f>100*K38/K35</f>
        <v>100</v>
      </c>
      <c r="L63" s="8">
        <f>100*L38/L35</f>
        <v>90.73822634697126</v>
      </c>
      <c r="M63" s="20"/>
    </row>
    <row r="64" spans="2:13" x14ac:dyDescent="0.25">
      <c r="B64" s="19"/>
      <c r="C64" s="6"/>
      <c r="D64" s="59" t="s">
        <v>13</v>
      </c>
      <c r="E64" s="56"/>
      <c r="F64" s="57"/>
      <c r="G64" s="57"/>
      <c r="H64" s="72"/>
      <c r="I64" s="72"/>
      <c r="J64" s="56"/>
      <c r="K64" s="85">
        <f>100*K39/K$33</f>
        <v>273.21977265218453</v>
      </c>
      <c r="L64" s="85">
        <f>100*L39/L$33</f>
        <v>236.10190977353935</v>
      </c>
      <c r="M64" s="86"/>
    </row>
    <row r="65" spans="2:13" ht="30" x14ac:dyDescent="0.25">
      <c r="B65" s="19"/>
      <c r="C65" s="12" t="s">
        <v>24</v>
      </c>
      <c r="D65" s="62" t="s">
        <v>13</v>
      </c>
      <c r="E65" s="84">
        <f>100*E40/E$33</f>
        <v>193.09483183252794</v>
      </c>
      <c r="F65" s="85">
        <f>100*F40/F$33</f>
        <v>98.069058816858885</v>
      </c>
      <c r="G65" s="85">
        <f>100*G40/G$33</f>
        <v>74.39320116139011</v>
      </c>
      <c r="H65" s="85">
        <f>100*H40/H$33</f>
        <v>130.54085285518468</v>
      </c>
      <c r="I65" s="85">
        <f>100*I40/I$33</f>
        <v>171.31320906378497</v>
      </c>
      <c r="J65" s="84"/>
      <c r="K65" s="85">
        <f>100*K40/K$33</f>
        <v>364.4518694358818</v>
      </c>
      <c r="L65" s="85">
        <f>100*L40/L$33</f>
        <v>96.354552513103854</v>
      </c>
      <c r="M65" s="86"/>
    </row>
    <row r="66" spans="2:13" ht="15.75" thickBot="1" x14ac:dyDescent="0.3">
      <c r="B66" s="21"/>
      <c r="C66" s="13" t="s">
        <v>25</v>
      </c>
      <c r="D66" s="66" t="s">
        <v>13</v>
      </c>
      <c r="E66" s="67"/>
      <c r="F66" s="68"/>
      <c r="G66" s="68"/>
      <c r="H66" s="68"/>
      <c r="I66" s="68"/>
      <c r="J66" s="93"/>
      <c r="K66" s="94">
        <f>100*K41/K$33</f>
        <v>63.873008045463813</v>
      </c>
      <c r="L66" s="94">
        <f>100*L41/L$33</f>
        <v>96.354552513103854</v>
      </c>
      <c r="M66" s="98">
        <f>100*M41/M$33</f>
        <v>44.969800591150062</v>
      </c>
    </row>
  </sheetData>
  <mergeCells count="26">
    <mergeCell ref="J43:M43"/>
    <mergeCell ref="B45:B55"/>
    <mergeCell ref="C45:C47"/>
    <mergeCell ref="C48:C50"/>
    <mergeCell ref="C51:C53"/>
    <mergeCell ref="B56:B66"/>
    <mergeCell ref="C56:C58"/>
    <mergeCell ref="C59:C61"/>
    <mergeCell ref="C62:C64"/>
    <mergeCell ref="C34:C36"/>
    <mergeCell ref="C37:C39"/>
    <mergeCell ref="E18:I18"/>
    <mergeCell ref="B43:B44"/>
    <mergeCell ref="C43:C44"/>
    <mergeCell ref="D43:D44"/>
    <mergeCell ref="E43:I43"/>
    <mergeCell ref="J18:M18"/>
    <mergeCell ref="D18:D19"/>
    <mergeCell ref="C18:C19"/>
    <mergeCell ref="B18:B19"/>
    <mergeCell ref="B20:B30"/>
    <mergeCell ref="B31:B41"/>
    <mergeCell ref="C20:C22"/>
    <mergeCell ref="C23:C25"/>
    <mergeCell ref="C26:C28"/>
    <mergeCell ref="C31:C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workbookViewId="0">
      <selection activeCell="A2" sqref="A2:F8"/>
    </sheetView>
  </sheetViews>
  <sheetFormatPr defaultRowHeight="15" x14ac:dyDescent="0.25"/>
  <cols>
    <col min="1" max="1" width="24.5703125" bestFit="1" customWidth="1"/>
    <col min="2" max="2" width="16.28515625" bestFit="1" customWidth="1"/>
    <col min="3" max="3" width="5" bestFit="1" customWidth="1"/>
    <col min="4" max="4" width="16.28515625" bestFit="1" customWidth="1"/>
    <col min="5" max="5" width="5" bestFit="1" customWidth="1"/>
    <col min="6" max="6" width="16.42578125" bestFit="1" customWidth="1"/>
    <col min="7" max="7" width="19.42578125" bestFit="1" customWidth="1"/>
    <col min="8" max="8" width="16.42578125" bestFit="1" customWidth="1"/>
    <col min="9" max="9" width="19.42578125" bestFit="1" customWidth="1"/>
  </cols>
  <sheetData>
    <row r="2" spans="1:6" x14ac:dyDescent="0.25">
      <c r="B2">
        <v>2017</v>
      </c>
      <c r="C2">
        <v>2018</v>
      </c>
      <c r="D2">
        <v>2019</v>
      </c>
      <c r="E2">
        <v>2020</v>
      </c>
      <c r="F2">
        <v>2021</v>
      </c>
    </row>
    <row r="3" spans="1:6" x14ac:dyDescent="0.25">
      <c r="A3" t="s">
        <v>2</v>
      </c>
      <c r="B3" s="2">
        <v>2.4437376039999998</v>
      </c>
      <c r="C3" s="2">
        <v>1.9397677520000001</v>
      </c>
      <c r="D3" s="2">
        <v>3.3365650360000001</v>
      </c>
      <c r="E3" s="2">
        <v>3.0800086809999998</v>
      </c>
      <c r="F3" s="2">
        <v>1.973817331</v>
      </c>
    </row>
    <row r="4" spans="1:6" x14ac:dyDescent="0.25">
      <c r="A4" t="s">
        <v>0</v>
      </c>
      <c r="B4" s="2">
        <v>2.929919693</v>
      </c>
      <c r="C4" s="2">
        <v>1.876643201</v>
      </c>
      <c r="D4" s="2">
        <v>3.353662248</v>
      </c>
      <c r="E4" s="2">
        <v>3.1665882870000002</v>
      </c>
      <c r="F4" s="2">
        <v>1.7932162620000001</v>
      </c>
    </row>
    <row r="5" spans="1:6" x14ac:dyDescent="0.25">
      <c r="A5" t="s">
        <v>14</v>
      </c>
      <c r="B5" s="2">
        <v>3.3478240000000001</v>
      </c>
      <c r="C5" s="2">
        <v>1.950534</v>
      </c>
      <c r="D5" s="2">
        <v>3.3675670000000002</v>
      </c>
      <c r="E5" s="2">
        <v>3.3068230000000001</v>
      </c>
      <c r="F5" s="2">
        <v>2.026043</v>
      </c>
    </row>
    <row r="6" spans="1:6" x14ac:dyDescent="0.25">
      <c r="A6" t="s">
        <v>5</v>
      </c>
      <c r="B6" s="2">
        <v>1.357542289</v>
      </c>
      <c r="C6" s="2">
        <v>0.76536810799999999</v>
      </c>
      <c r="D6" s="2">
        <v>1.1635680230000001</v>
      </c>
      <c r="E6" s="2">
        <v>1.3389494260000001</v>
      </c>
      <c r="F6" s="2">
        <v>0.79238023000000002</v>
      </c>
    </row>
    <row r="7" spans="1:6" x14ac:dyDescent="0.25">
      <c r="A7" t="s">
        <v>3</v>
      </c>
      <c r="B7" s="2">
        <v>1.610075245</v>
      </c>
      <c r="C7" s="2">
        <v>0.64253171200000003</v>
      </c>
      <c r="D7" s="2">
        <v>0.85854350300000004</v>
      </c>
      <c r="E7" s="2">
        <v>1.3834783639999999</v>
      </c>
      <c r="F7" s="2">
        <v>0.974677236</v>
      </c>
    </row>
    <row r="8" spans="1:6" x14ac:dyDescent="0.25">
      <c r="A8" t="s">
        <v>15</v>
      </c>
      <c r="B8" s="2">
        <v>2.6213440000000001</v>
      </c>
      <c r="C8" s="2">
        <v>0.75058930000000001</v>
      </c>
      <c r="D8" s="2">
        <v>0.86561549999999998</v>
      </c>
      <c r="E8" s="2">
        <v>1.747876</v>
      </c>
      <c r="F8" s="2">
        <v>1.3574520000000001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fluxes_monthly_Malselva</vt:lpstr>
      <vt:lpstr>Flux_summary_Målselva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Jackson-Blake</dc:creator>
  <cp:lastModifiedBy>Leah Jackson-Blake</cp:lastModifiedBy>
  <dcterms:created xsi:type="dcterms:W3CDTF">2022-11-10T11:22:58Z</dcterms:created>
  <dcterms:modified xsi:type="dcterms:W3CDTF">2022-11-10T13:34:07Z</dcterms:modified>
</cp:coreProperties>
</file>