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man Gohar\FairnessExperiments\Analysis\"/>
    </mc:Choice>
  </mc:AlternateContent>
  <xr:revisionPtr revIDLastSave="0" documentId="13_ncr:1_{42C08804-93FF-42C2-B2EF-F65D3CA94EA3}" xr6:coauthVersionLast="46" xr6:coauthVersionMax="46" xr10:uidLastSave="{00000000-0000-0000-0000-000000000000}"/>
  <bookViews>
    <workbookView xWindow="-120" yWindow="-120" windowWidth="29040" windowHeight="15840" activeTab="1" xr2:uid="{37C6E86F-4B80-4827-A768-9148A7BF704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  <c r="I8" i="1"/>
  <c r="H8" i="1"/>
  <c r="G8" i="1"/>
  <c r="F8" i="1"/>
  <c r="E8" i="1"/>
  <c r="D17" i="1"/>
  <c r="C8" i="1"/>
  <c r="B8" i="1"/>
  <c r="I7" i="1"/>
  <c r="H7" i="1"/>
  <c r="G7" i="1"/>
  <c r="F7" i="1"/>
  <c r="E7" i="1"/>
  <c r="D16" i="1"/>
  <c r="C7" i="1"/>
  <c r="B7" i="1"/>
  <c r="I6" i="1"/>
  <c r="H6" i="1"/>
  <c r="G6" i="1"/>
  <c r="F6" i="1"/>
  <c r="E6" i="1"/>
  <c r="D15" i="1"/>
  <c r="C6" i="1"/>
  <c r="B6" i="1"/>
  <c r="I5" i="1"/>
  <c r="H5" i="1"/>
  <c r="G5" i="1"/>
  <c r="F5" i="1"/>
  <c r="E5" i="1"/>
  <c r="D14" i="1"/>
  <c r="C5" i="1"/>
  <c r="B5" i="1"/>
  <c r="I4" i="1"/>
  <c r="H4" i="1"/>
  <c r="G4" i="1"/>
  <c r="F4" i="1"/>
  <c r="E4" i="1"/>
  <c r="D13" i="1"/>
  <c r="C4" i="1"/>
  <c r="B4" i="1"/>
  <c r="I3" i="1"/>
  <c r="H3" i="1"/>
  <c r="G3" i="1"/>
  <c r="F3" i="1"/>
  <c r="E3" i="1"/>
  <c r="D12" i="1"/>
  <c r="C3" i="1"/>
  <c r="B3" i="1"/>
  <c r="I2" i="1"/>
  <c r="H2" i="1"/>
  <c r="G2" i="1"/>
  <c r="F2" i="1"/>
  <c r="E2" i="1"/>
  <c r="D11" i="1"/>
  <c r="C2" i="1"/>
  <c r="B2" i="1"/>
</calcChain>
</file>

<file path=xl/sharedStrings.xml><?xml version="1.0" encoding="utf-8"?>
<sst xmlns="http://schemas.openxmlformats.org/spreadsheetml/2006/main" count="31" uniqueCount="18">
  <si>
    <t>TM-STK1</t>
  </si>
  <si>
    <t>TM-STK2</t>
  </si>
  <si>
    <t>TM-STK3</t>
  </si>
  <si>
    <t>TM-STK4</t>
  </si>
  <si>
    <t>TM-STK6</t>
  </si>
  <si>
    <t>AC-STK1</t>
  </si>
  <si>
    <t>BM-STK1</t>
  </si>
  <si>
    <t>GC-STK1</t>
  </si>
  <si>
    <t>Acc</t>
  </si>
  <si>
    <t>F1</t>
  </si>
  <si>
    <t>SPD</t>
  </si>
  <si>
    <t>EOD</t>
  </si>
  <si>
    <t>AOD</t>
  </si>
  <si>
    <t>DI</t>
  </si>
  <si>
    <t>TI</t>
  </si>
  <si>
    <t>GC_STK1</t>
  </si>
  <si>
    <t>Accuracy</t>
  </si>
  <si>
    <t>XGB as Meta-Learner (Below)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</si>
</sst>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88210724266243E-2"/>
          <c:y val="0.15319444444444447"/>
          <c:w val="0.876561163740926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Sheet1!$B$1:$I$1</c:f>
              <c:strCache>
                <c:ptCount val="8"/>
                <c:pt idx="0">
                  <c:v>TM-STK1</c:v>
                </c:pt>
                <c:pt idx="1">
                  <c:v>TM-STK2</c:v>
                </c:pt>
                <c:pt idx="2">
                  <c:v>TM-STK3</c:v>
                </c:pt>
                <c:pt idx="3">
                  <c:v>TM-STK4</c:v>
                </c:pt>
                <c:pt idx="4">
                  <c:v>TM-STK6</c:v>
                </c:pt>
                <c:pt idx="5">
                  <c:v>AC-STK1</c:v>
                </c:pt>
                <c:pt idx="6">
                  <c:v>BM-STK1</c:v>
                </c:pt>
                <c:pt idx="7">
                  <c:v>GC-STK1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-3.7000000000000033E-2</c:v>
                </c:pt>
                <c:pt idx="1">
                  <c:v>-0.11899999999999999</c:v>
                </c:pt>
                <c:pt idx="2">
                  <c:v>-6.3999999999999946E-2</c:v>
                </c:pt>
                <c:pt idx="3">
                  <c:v>-7.0999999999999952E-2</c:v>
                </c:pt>
                <c:pt idx="4">
                  <c:v>-4.1000000000000036E-2</c:v>
                </c:pt>
                <c:pt idx="5">
                  <c:v>-4.3999999999999928E-2</c:v>
                </c:pt>
                <c:pt idx="6">
                  <c:v>-1.4000000000000012E-2</c:v>
                </c:pt>
                <c:pt idx="7">
                  <c:v>-5.3000000000000047E-2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B-470D-9F12-539DA5DE68F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Sheet1!$B$1:$I$1</c:f>
              <c:strCache>
                <c:ptCount val="8"/>
                <c:pt idx="0">
                  <c:v>TM-STK1</c:v>
                </c:pt>
                <c:pt idx="1">
                  <c:v>TM-STK2</c:v>
                </c:pt>
                <c:pt idx="2">
                  <c:v>TM-STK3</c:v>
                </c:pt>
                <c:pt idx="3">
                  <c:v>TM-STK4</c:v>
                </c:pt>
                <c:pt idx="4">
                  <c:v>TM-STK6</c:v>
                </c:pt>
                <c:pt idx="5">
                  <c:v>AC-STK1</c:v>
                </c:pt>
                <c:pt idx="6">
                  <c:v>BM-STK1</c:v>
                </c:pt>
                <c:pt idx="7">
                  <c:v>GC-STK1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-4.0000000000000036E-2</c:v>
                </c:pt>
                <c:pt idx="1">
                  <c:v>-0.14000000000000001</c:v>
                </c:pt>
                <c:pt idx="2">
                  <c:v>-0.123</c:v>
                </c:pt>
                <c:pt idx="3">
                  <c:v>-9.9999999999999978E-2</c:v>
                </c:pt>
                <c:pt idx="4">
                  <c:v>-4.599999999999993E-2</c:v>
                </c:pt>
                <c:pt idx="5">
                  <c:v>-0.13</c:v>
                </c:pt>
                <c:pt idx="6">
                  <c:v>-0.11900000000000005</c:v>
                </c:pt>
                <c:pt idx="7">
                  <c:v>8.0999999999999961E-2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B-470D-9F12-539DA5DE68F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SPD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Sheet1!$B$1:$I$1</c:f>
              <c:strCache>
                <c:ptCount val="8"/>
                <c:pt idx="0">
                  <c:v>TM-STK1</c:v>
                </c:pt>
                <c:pt idx="1">
                  <c:v>TM-STK2</c:v>
                </c:pt>
                <c:pt idx="2">
                  <c:v>TM-STK3</c:v>
                </c:pt>
                <c:pt idx="3">
                  <c:v>TM-STK4</c:v>
                </c:pt>
                <c:pt idx="4">
                  <c:v>TM-STK6</c:v>
                </c:pt>
                <c:pt idx="5">
                  <c:v>AC-STK1</c:v>
                </c:pt>
                <c:pt idx="6">
                  <c:v>BM-STK1</c:v>
                </c:pt>
                <c:pt idx="7">
                  <c:v>GC-STK1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2.0000000000000018E-2</c:v>
                </c:pt>
                <c:pt idx="1">
                  <c:v>0.38899999999999996</c:v>
                </c:pt>
                <c:pt idx="2">
                  <c:v>0.28500000000000003</c:v>
                </c:pt>
                <c:pt idx="3">
                  <c:v>0.29500000000000004</c:v>
                </c:pt>
                <c:pt idx="4">
                  <c:v>0.21399999999999997</c:v>
                </c:pt>
                <c:pt idx="5">
                  <c:v>0.08</c:v>
                </c:pt>
                <c:pt idx="6">
                  <c:v>2.1999999999999992E-2</c:v>
                </c:pt>
                <c:pt idx="7">
                  <c:v>5.2000000000000005E-2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B-470D-9F12-539DA5DE68F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EOD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Sheet1!$B$1:$I$1</c:f>
              <c:strCache>
                <c:ptCount val="8"/>
                <c:pt idx="0">
                  <c:v>TM-STK1</c:v>
                </c:pt>
                <c:pt idx="1">
                  <c:v>TM-STK2</c:v>
                </c:pt>
                <c:pt idx="2">
                  <c:v>TM-STK3</c:v>
                </c:pt>
                <c:pt idx="3">
                  <c:v>TM-STK4</c:v>
                </c:pt>
                <c:pt idx="4">
                  <c:v>TM-STK6</c:v>
                </c:pt>
                <c:pt idx="5">
                  <c:v>AC-STK1</c:v>
                </c:pt>
                <c:pt idx="6">
                  <c:v>BM-STK1</c:v>
                </c:pt>
                <c:pt idx="7">
                  <c:v>GC-STK1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2.6000000000000023E-2</c:v>
                </c:pt>
                <c:pt idx="1">
                  <c:v>0.32799999999999996</c:v>
                </c:pt>
                <c:pt idx="2">
                  <c:v>0.25</c:v>
                </c:pt>
                <c:pt idx="3">
                  <c:v>0.14300000000000002</c:v>
                </c:pt>
                <c:pt idx="4">
                  <c:v>0.28900000000000003</c:v>
                </c:pt>
                <c:pt idx="5">
                  <c:v>9.4E-2</c:v>
                </c:pt>
                <c:pt idx="6">
                  <c:v>8.7999999999999995E-2</c:v>
                </c:pt>
                <c:pt idx="7">
                  <c:v>-7.5999999999999998E-2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BB-470D-9F12-539DA5DE68F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Sheet1!$B$1:$I$1</c:f>
              <c:strCache>
                <c:ptCount val="8"/>
                <c:pt idx="0">
                  <c:v>TM-STK1</c:v>
                </c:pt>
                <c:pt idx="1">
                  <c:v>TM-STK2</c:v>
                </c:pt>
                <c:pt idx="2">
                  <c:v>TM-STK3</c:v>
                </c:pt>
                <c:pt idx="3">
                  <c:v>TM-STK4</c:v>
                </c:pt>
                <c:pt idx="4">
                  <c:v>TM-STK6</c:v>
                </c:pt>
                <c:pt idx="5">
                  <c:v>AC-STK1</c:v>
                </c:pt>
                <c:pt idx="6">
                  <c:v>BM-STK1</c:v>
                </c:pt>
                <c:pt idx="7">
                  <c:v>GC-STK1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-4.3999999999999928E-2</c:v>
                </c:pt>
                <c:pt idx="1">
                  <c:v>0.37500000000000006</c:v>
                </c:pt>
                <c:pt idx="2">
                  <c:v>0.26300000000000001</c:v>
                </c:pt>
                <c:pt idx="3">
                  <c:v>0.27600000000000002</c:v>
                </c:pt>
                <c:pt idx="4">
                  <c:v>0.249</c:v>
                </c:pt>
                <c:pt idx="5">
                  <c:v>6.8000000000000005E-2</c:v>
                </c:pt>
                <c:pt idx="6">
                  <c:v>3.2000000000000001E-2</c:v>
                </c:pt>
                <c:pt idx="7">
                  <c:v>6.7999999999999991E-2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BB-470D-9F12-539DA5DE68FD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TI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Sheet1!$B$1:$I$1</c:f>
              <c:strCache>
                <c:ptCount val="8"/>
                <c:pt idx="0">
                  <c:v>TM-STK1</c:v>
                </c:pt>
                <c:pt idx="1">
                  <c:v>TM-STK2</c:v>
                </c:pt>
                <c:pt idx="2">
                  <c:v>TM-STK3</c:v>
                </c:pt>
                <c:pt idx="3">
                  <c:v>TM-STK4</c:v>
                </c:pt>
                <c:pt idx="4">
                  <c:v>TM-STK6</c:v>
                </c:pt>
                <c:pt idx="5">
                  <c:v>AC-STK1</c:v>
                </c:pt>
                <c:pt idx="6">
                  <c:v>BM-STK1</c:v>
                </c:pt>
                <c:pt idx="7">
                  <c:v>GC-STK1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-1.8000000000000016E-2</c:v>
                </c:pt>
                <c:pt idx="1">
                  <c:v>-9.4999999999999987E-2</c:v>
                </c:pt>
                <c:pt idx="2">
                  <c:v>-6.699999999999999E-2</c:v>
                </c:pt>
                <c:pt idx="3">
                  <c:v>-0.05</c:v>
                </c:pt>
                <c:pt idx="4">
                  <c:v>-1.4999999999999999E-2</c:v>
                </c:pt>
                <c:pt idx="5">
                  <c:v>-4.300000000000001E-2</c:v>
                </c:pt>
                <c:pt idx="6">
                  <c:v>-1.6999999999999987E-2</c:v>
                </c:pt>
                <c:pt idx="7">
                  <c:v>-0.11800000000000001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BB-470D-9F12-539DA5DE6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49455"/>
        <c:axId val="383436143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DI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Sheet1!$B$1:$I$1</c15:sqref>
                        </c15:formulaRef>
                      </c:ext>
                    </c:extLst>
                    <c:strCache>
                      <c:ptCount val="8"/>
                      <c:pt idx="0">
                        <c:v>TM-STK1</c:v>
                      </c:pt>
                      <c:pt idx="1">
                        <c:v>TM-STK2</c:v>
                      </c:pt>
                      <c:pt idx="2">
                        <c:v>TM-STK3</c:v>
                      </c:pt>
                      <c:pt idx="3">
                        <c:v>TM-STK4</c:v>
                      </c:pt>
                      <c:pt idx="4">
                        <c:v>TM-STK6</c:v>
                      </c:pt>
                      <c:pt idx="5">
                        <c:v>AC-STK1</c:v>
                      </c:pt>
                      <c:pt idx="6">
                        <c:v>BM-STK1</c:v>
                      </c:pt>
                      <c:pt idx="7">
                        <c:v>GC-STK1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Sheet1!$B$7:$I$7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0.33599999999999985</c:v>
                      </c:pt>
                      <c:pt idx="1">
                        <c:v>1.49</c:v>
                      </c:pt>
                      <c:pt idx="2">
                        <c:v>0.78600000000000003</c:v>
                      </c:pt>
                      <c:pt idx="3">
                        <c:v>1.163</c:v>
                      </c:pt>
                      <c:pt idx="4">
                        <c:v>0.98599999999999999</c:v>
                      </c:pt>
                      <c:pt idx="5">
                        <c:v>0.55199999999999994</c:v>
                      </c:pt>
                      <c:pt idx="6">
                        <c:v>-6.0000000000000053E-3</c:v>
                      </c:pt>
                      <c:pt idx="7">
                        <c:v>4.3999999999999997E-2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0BB-470D-9F12-539DA5DE68FD}"/>
                  </c:ext>
                </c:extLst>
              </c15:ser>
            </c15:filteredLineSeries>
          </c:ext>
        </c:extLst>
      </c:lineChart>
      <c:catAx>
        <c:axId val="38344945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prstDash val="dash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icrosoft New Tai Lue" panose="020B0502040204020203" pitchFamily="34" charset="0"/>
                <a:ea typeface="+mn-ea"/>
                <a:cs typeface="Microsoft New Tai Lue" panose="020B0502040204020203" pitchFamily="34" charset="0"/>
              </a:defRPr>
            </a:pPr>
            <a:endParaRPr lang="en-US"/>
          </a:p>
        </c:txPr>
        <c:crossAx val="383436143"/>
        <c:crosses val="autoZero"/>
        <c:auto val="1"/>
        <c:lblAlgn val="ctr"/>
        <c:lblOffset val="100"/>
        <c:tickMarkSkip val="1"/>
        <c:noMultiLvlLbl val="0"/>
      </c:catAx>
      <c:valAx>
        <c:axId val="383436143"/>
        <c:scaling>
          <c:orientation val="minMax"/>
          <c:max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icrosoft New Tai Lue" panose="020B0502040204020203" pitchFamily="34" charset="0"/>
                <a:ea typeface="+mn-ea"/>
                <a:cs typeface="Microsoft New Tai Lue" panose="020B0502040204020203" pitchFamily="34" charset="0"/>
              </a:defRPr>
            </a:pPr>
            <a:endParaRPr lang="en-US"/>
          </a:p>
        </c:txPr>
        <c:crossAx val="38344945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Microsoft New Tai Lue" panose="020B0502040204020203" pitchFamily="34" charset="0"/>
              <a:ea typeface="+mn-ea"/>
              <a:cs typeface="Microsoft New Tai Lue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972694614566223E-2"/>
          <c:y val="5.5555555555555552E-2"/>
          <c:w val="0.8768503418807555"/>
          <c:h val="0.79224482356372117"/>
        </c:manualLayout>
      </c:layout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Sheet1!$B$10:$I$10</c:f>
              <c:strCache>
                <c:ptCount val="8"/>
                <c:pt idx="0">
                  <c:v>TM-STK1</c:v>
                </c:pt>
                <c:pt idx="1">
                  <c:v>TM-STK2</c:v>
                </c:pt>
                <c:pt idx="2">
                  <c:v>TM-STK3</c:v>
                </c:pt>
                <c:pt idx="3">
                  <c:v>TM-STK4</c:v>
                </c:pt>
                <c:pt idx="4">
                  <c:v>TM-STK6</c:v>
                </c:pt>
                <c:pt idx="5">
                  <c:v>AC-STK1</c:v>
                </c:pt>
                <c:pt idx="6">
                  <c:v>BM-STK1</c:v>
                </c:pt>
                <c:pt idx="7">
                  <c:v>GC_STK1</c:v>
                </c:pt>
              </c:strCache>
            </c:str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3.7309999999999999E-3</c:v>
                </c:pt>
                <c:pt idx="1">
                  <c:v>-1.4925000000000001E-2</c:v>
                </c:pt>
                <c:pt idx="2">
                  <c:v>-6.3999999999999946E-2</c:v>
                </c:pt>
                <c:pt idx="3">
                  <c:v>-3.7312999999999999E-2</c:v>
                </c:pt>
                <c:pt idx="4">
                  <c:v>-3.7314E-2</c:v>
                </c:pt>
                <c:pt idx="5">
                  <c:v>-4.0949999999999997E-3</c:v>
                </c:pt>
                <c:pt idx="6">
                  <c:v>-3.5609999999999999E-3</c:v>
                </c:pt>
                <c:pt idx="7">
                  <c:v>4.3333000000000003E-2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7-4136-9690-7C0839B149B0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Sheet1!$B$10:$I$10</c:f>
              <c:strCache>
                <c:ptCount val="8"/>
                <c:pt idx="0">
                  <c:v>TM-STK1</c:v>
                </c:pt>
                <c:pt idx="1">
                  <c:v>TM-STK2</c:v>
                </c:pt>
                <c:pt idx="2">
                  <c:v>TM-STK3</c:v>
                </c:pt>
                <c:pt idx="3">
                  <c:v>TM-STK4</c:v>
                </c:pt>
                <c:pt idx="4">
                  <c:v>TM-STK6</c:v>
                </c:pt>
                <c:pt idx="5">
                  <c:v>AC-STK1</c:v>
                </c:pt>
                <c:pt idx="6">
                  <c:v>BM-STK1</c:v>
                </c:pt>
                <c:pt idx="7">
                  <c:v>GC_STK1</c:v>
                </c:pt>
              </c:strCache>
            </c:str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1.3254E-2</c:v>
                </c:pt>
                <c:pt idx="1">
                  <c:v>-1.2012999999999999E-2</c:v>
                </c:pt>
                <c:pt idx="2">
                  <c:v>-0.123</c:v>
                </c:pt>
                <c:pt idx="3">
                  <c:v>-3.4731999999999999E-2</c:v>
                </c:pt>
                <c:pt idx="4">
                  <c:v>-5.4094999999999997E-2</c:v>
                </c:pt>
                <c:pt idx="5">
                  <c:v>-1.3372999999999999E-2</c:v>
                </c:pt>
                <c:pt idx="6">
                  <c:v>-4.7967000000000003E-2</c:v>
                </c:pt>
                <c:pt idx="7">
                  <c:v>0.172154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7-4136-9690-7C0839B149B0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SPD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Sheet1!$B$10:$I$10</c:f>
              <c:strCache>
                <c:ptCount val="8"/>
                <c:pt idx="0">
                  <c:v>TM-STK1</c:v>
                </c:pt>
                <c:pt idx="1">
                  <c:v>TM-STK2</c:v>
                </c:pt>
                <c:pt idx="2">
                  <c:v>TM-STK3</c:v>
                </c:pt>
                <c:pt idx="3">
                  <c:v>TM-STK4</c:v>
                </c:pt>
                <c:pt idx="4">
                  <c:v>TM-STK6</c:v>
                </c:pt>
                <c:pt idx="5">
                  <c:v>AC-STK1</c:v>
                </c:pt>
                <c:pt idx="6">
                  <c:v>BM-STK1</c:v>
                </c:pt>
                <c:pt idx="7">
                  <c:v>GC_STK1</c:v>
                </c:pt>
              </c:strCache>
            </c:str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4.1419999999999998E-2</c:v>
                </c:pt>
                <c:pt idx="1">
                  <c:v>0.147151</c:v>
                </c:pt>
                <c:pt idx="2">
                  <c:v>0.28500000000000003</c:v>
                </c:pt>
                <c:pt idx="3">
                  <c:v>7.2289000000000006E-2</c:v>
                </c:pt>
                <c:pt idx="4">
                  <c:v>8.8455000000000006E-2</c:v>
                </c:pt>
                <c:pt idx="5">
                  <c:v>3.1640000000000001E-3</c:v>
                </c:pt>
                <c:pt idx="6">
                  <c:v>2.9797000000000001E-2</c:v>
                </c:pt>
                <c:pt idx="7">
                  <c:v>8.1115000000000007E-2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7-4136-9690-7C0839B149B0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EOD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Sheet1!$B$10:$I$10</c:f>
              <c:strCache>
                <c:ptCount val="8"/>
                <c:pt idx="0">
                  <c:v>TM-STK1</c:v>
                </c:pt>
                <c:pt idx="1">
                  <c:v>TM-STK2</c:v>
                </c:pt>
                <c:pt idx="2">
                  <c:v>TM-STK3</c:v>
                </c:pt>
                <c:pt idx="3">
                  <c:v>TM-STK4</c:v>
                </c:pt>
                <c:pt idx="4">
                  <c:v>TM-STK6</c:v>
                </c:pt>
                <c:pt idx="5">
                  <c:v>AC-STK1</c:v>
                </c:pt>
                <c:pt idx="6">
                  <c:v>BM-STK1</c:v>
                </c:pt>
                <c:pt idx="7">
                  <c:v>GC_STK1</c:v>
                </c:pt>
              </c:strCache>
            </c:str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7.0675000000000002E-2</c:v>
                </c:pt>
                <c:pt idx="1">
                  <c:v>0.231601</c:v>
                </c:pt>
                <c:pt idx="2">
                  <c:v>0.25</c:v>
                </c:pt>
                <c:pt idx="3">
                  <c:v>0.04</c:v>
                </c:pt>
                <c:pt idx="4">
                  <c:v>4.9931999999999997E-2</c:v>
                </c:pt>
                <c:pt idx="5">
                  <c:v>1.1682E-2</c:v>
                </c:pt>
                <c:pt idx="6">
                  <c:v>5.7765999999999998E-2</c:v>
                </c:pt>
                <c:pt idx="7">
                  <c:v>-1.2602E-2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07-4136-9690-7C0839B149B0}"/>
            </c:ext>
          </c:extLst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AOD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Sheet1!$B$10:$I$10</c:f>
              <c:strCache>
                <c:ptCount val="8"/>
                <c:pt idx="0">
                  <c:v>TM-STK1</c:v>
                </c:pt>
                <c:pt idx="1">
                  <c:v>TM-STK2</c:v>
                </c:pt>
                <c:pt idx="2">
                  <c:v>TM-STK3</c:v>
                </c:pt>
                <c:pt idx="3">
                  <c:v>TM-STK4</c:v>
                </c:pt>
                <c:pt idx="4">
                  <c:v>TM-STK6</c:v>
                </c:pt>
                <c:pt idx="5">
                  <c:v>AC-STK1</c:v>
                </c:pt>
                <c:pt idx="6">
                  <c:v>BM-STK1</c:v>
                </c:pt>
                <c:pt idx="7">
                  <c:v>GC_STK1</c:v>
                </c:pt>
              </c:strCache>
            </c:strRef>
          </c:cat>
          <c:val>
            <c:numRef>
              <c:f>Sheet1!$B$15:$I$15</c:f>
              <c:numCache>
                <c:formatCode>General</c:formatCode>
                <c:ptCount val="8"/>
                <c:pt idx="0">
                  <c:v>7.5374999999999998E-2</c:v>
                </c:pt>
                <c:pt idx="1">
                  <c:v>0.18418499999999999</c:v>
                </c:pt>
                <c:pt idx="2">
                  <c:v>0.26300000000000001</c:v>
                </c:pt>
                <c:pt idx="3">
                  <c:v>5.9006999999999997E-2</c:v>
                </c:pt>
                <c:pt idx="4">
                  <c:v>5.8691E-2</c:v>
                </c:pt>
                <c:pt idx="5">
                  <c:v>4.5760000000000002E-3</c:v>
                </c:pt>
                <c:pt idx="6">
                  <c:v>3.4812999999999997E-2</c:v>
                </c:pt>
                <c:pt idx="7">
                  <c:v>0.101337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07-4136-9690-7C0839B149B0}"/>
            </c:ext>
          </c:extLst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TI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Sheet1!$B$10:$I$10</c:f>
              <c:strCache>
                <c:ptCount val="8"/>
                <c:pt idx="0">
                  <c:v>TM-STK1</c:v>
                </c:pt>
                <c:pt idx="1">
                  <c:v>TM-STK2</c:v>
                </c:pt>
                <c:pt idx="2">
                  <c:v>TM-STK3</c:v>
                </c:pt>
                <c:pt idx="3">
                  <c:v>TM-STK4</c:v>
                </c:pt>
                <c:pt idx="4">
                  <c:v>TM-STK6</c:v>
                </c:pt>
                <c:pt idx="5">
                  <c:v>AC-STK1</c:v>
                </c:pt>
                <c:pt idx="6">
                  <c:v>BM-STK1</c:v>
                </c:pt>
                <c:pt idx="7">
                  <c:v>GC_STK1</c:v>
                </c:pt>
              </c:strCache>
            </c:strRef>
          </c:cat>
          <c:val>
            <c:numRef>
              <c:f>Sheet1!$B$17:$I$17</c:f>
              <c:numCache>
                <c:formatCode>General</c:formatCode>
                <c:ptCount val="8"/>
                <c:pt idx="0">
                  <c:v>1.4E-2</c:v>
                </c:pt>
                <c:pt idx="1">
                  <c:v>-1.1659999999999999E-3</c:v>
                </c:pt>
                <c:pt idx="2">
                  <c:v>-6.699999999999999E-2</c:v>
                </c:pt>
                <c:pt idx="3">
                  <c:v>-5.1380000000000002E-3</c:v>
                </c:pt>
                <c:pt idx="4">
                  <c:v>-3.2701000000000001E-2</c:v>
                </c:pt>
                <c:pt idx="5">
                  <c:v>-4.9550000000000002E-3</c:v>
                </c:pt>
                <c:pt idx="6">
                  <c:v>-6.8799999999999998E-3</c:v>
                </c:pt>
                <c:pt idx="7">
                  <c:v>-1.5845999999999999E-2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07-4136-9690-7C0839B14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567679"/>
        <c:axId val="464568095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DI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Sheet1!$B$10:$I$10</c15:sqref>
                        </c15:formulaRef>
                      </c:ext>
                    </c:extLst>
                    <c:strCache>
                      <c:ptCount val="8"/>
                      <c:pt idx="0">
                        <c:v>TM-STK1</c:v>
                      </c:pt>
                      <c:pt idx="1">
                        <c:v>TM-STK2</c:v>
                      </c:pt>
                      <c:pt idx="2">
                        <c:v>TM-STK3</c:v>
                      </c:pt>
                      <c:pt idx="3">
                        <c:v>TM-STK4</c:v>
                      </c:pt>
                      <c:pt idx="4">
                        <c:v>TM-STK6</c:v>
                      </c:pt>
                      <c:pt idx="5">
                        <c:v>AC-STK1</c:v>
                      </c:pt>
                      <c:pt idx="6">
                        <c:v>BM-STK1</c:v>
                      </c:pt>
                      <c:pt idx="7">
                        <c:v>GC_STK1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Sheet1!$B$16:$I$16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0.459532</c:v>
                      </c:pt>
                      <c:pt idx="1">
                        <c:v>1.231816</c:v>
                      </c:pt>
                      <c:pt idx="2">
                        <c:v>0.78600000000000003</c:v>
                      </c:pt>
                      <c:pt idx="3">
                        <c:v>0.69314699999999996</c:v>
                      </c:pt>
                      <c:pt idx="4">
                        <c:v>0.28226099999999998</c:v>
                      </c:pt>
                      <c:pt idx="5">
                        <c:v>-1.6449999999999999E-2</c:v>
                      </c:pt>
                      <c:pt idx="6">
                        <c:v>8.2505999999999996E-2</c:v>
                      </c:pt>
                      <c:pt idx="7">
                        <c:v>9.3243999999999994E-2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A07-4136-9690-7C0839B149B0}"/>
                  </c:ext>
                </c:extLst>
              </c15:ser>
            </c15:filteredLineSeries>
          </c:ext>
        </c:extLst>
      </c:lineChart>
      <c:catAx>
        <c:axId val="46456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68095"/>
        <c:crosses val="autoZero"/>
        <c:auto val="1"/>
        <c:lblAlgn val="ctr"/>
        <c:lblOffset val="100"/>
        <c:noMultiLvlLbl val="0"/>
      </c:catAx>
      <c:valAx>
        <c:axId val="464568095"/>
        <c:scaling>
          <c:orientation val="minMax"/>
          <c:max val="0.30000000000000004"/>
          <c:min val="-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icrosoft New Tai Lue" panose="020B0502040204020203" pitchFamily="34" charset="0"/>
                <a:ea typeface="+mn-ea"/>
                <a:cs typeface="Microsoft New Tai Lue" panose="020B0502040204020203" pitchFamily="34" charset="0"/>
              </a:defRPr>
            </a:pPr>
            <a:endParaRPr lang="en-US"/>
          </a:p>
        </c:txPr>
        <c:crossAx val="46456767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88210724266243E-2"/>
          <c:y val="0.15319444444444447"/>
          <c:w val="0.876561163740926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Sheet1!$B$1:$I$1</c:f>
              <c:strCache>
                <c:ptCount val="8"/>
                <c:pt idx="0">
                  <c:v>TM-STK1</c:v>
                </c:pt>
                <c:pt idx="1">
                  <c:v>TM-STK2</c:v>
                </c:pt>
                <c:pt idx="2">
                  <c:v>TM-STK3</c:v>
                </c:pt>
                <c:pt idx="3">
                  <c:v>TM-STK4</c:v>
                </c:pt>
                <c:pt idx="4">
                  <c:v>TM-STK6</c:v>
                </c:pt>
                <c:pt idx="5">
                  <c:v>AC-STK1</c:v>
                </c:pt>
                <c:pt idx="6">
                  <c:v>BM-STK1</c:v>
                </c:pt>
                <c:pt idx="7">
                  <c:v>GC-STK1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-3.7000000000000033E-2</c:v>
                </c:pt>
                <c:pt idx="1">
                  <c:v>-0.11899999999999999</c:v>
                </c:pt>
                <c:pt idx="2">
                  <c:v>-6.3999999999999946E-2</c:v>
                </c:pt>
                <c:pt idx="3">
                  <c:v>-7.0999999999999952E-2</c:v>
                </c:pt>
                <c:pt idx="4">
                  <c:v>-4.1000000000000036E-2</c:v>
                </c:pt>
                <c:pt idx="5">
                  <c:v>-4.3999999999999928E-2</c:v>
                </c:pt>
                <c:pt idx="6">
                  <c:v>-1.4000000000000012E-2</c:v>
                </c:pt>
                <c:pt idx="7">
                  <c:v>-5.3000000000000047E-2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F-42FB-B679-7CA0EBF1DD9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Sheet1!$B$1:$I$1</c:f>
              <c:strCache>
                <c:ptCount val="8"/>
                <c:pt idx="0">
                  <c:v>TM-STK1</c:v>
                </c:pt>
                <c:pt idx="1">
                  <c:v>TM-STK2</c:v>
                </c:pt>
                <c:pt idx="2">
                  <c:v>TM-STK3</c:v>
                </c:pt>
                <c:pt idx="3">
                  <c:v>TM-STK4</c:v>
                </c:pt>
                <c:pt idx="4">
                  <c:v>TM-STK6</c:v>
                </c:pt>
                <c:pt idx="5">
                  <c:v>AC-STK1</c:v>
                </c:pt>
                <c:pt idx="6">
                  <c:v>BM-STK1</c:v>
                </c:pt>
                <c:pt idx="7">
                  <c:v>GC-STK1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-4.0000000000000036E-2</c:v>
                </c:pt>
                <c:pt idx="1">
                  <c:v>-0.14000000000000001</c:v>
                </c:pt>
                <c:pt idx="2">
                  <c:v>-0.123</c:v>
                </c:pt>
                <c:pt idx="3">
                  <c:v>-9.9999999999999978E-2</c:v>
                </c:pt>
                <c:pt idx="4">
                  <c:v>-4.599999999999993E-2</c:v>
                </c:pt>
                <c:pt idx="5">
                  <c:v>-0.13</c:v>
                </c:pt>
                <c:pt idx="6">
                  <c:v>-0.11900000000000005</c:v>
                </c:pt>
                <c:pt idx="7">
                  <c:v>8.0999999999999961E-2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F-42FB-B679-7CA0EBF1DD9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SPD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Sheet1!$B$1:$I$1</c:f>
              <c:strCache>
                <c:ptCount val="8"/>
                <c:pt idx="0">
                  <c:v>TM-STK1</c:v>
                </c:pt>
                <c:pt idx="1">
                  <c:v>TM-STK2</c:v>
                </c:pt>
                <c:pt idx="2">
                  <c:v>TM-STK3</c:v>
                </c:pt>
                <c:pt idx="3">
                  <c:v>TM-STK4</c:v>
                </c:pt>
                <c:pt idx="4">
                  <c:v>TM-STK6</c:v>
                </c:pt>
                <c:pt idx="5">
                  <c:v>AC-STK1</c:v>
                </c:pt>
                <c:pt idx="6">
                  <c:v>BM-STK1</c:v>
                </c:pt>
                <c:pt idx="7">
                  <c:v>GC-STK1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2.0000000000000018E-2</c:v>
                </c:pt>
                <c:pt idx="1">
                  <c:v>0.38899999999999996</c:v>
                </c:pt>
                <c:pt idx="2">
                  <c:v>0.28500000000000003</c:v>
                </c:pt>
                <c:pt idx="3">
                  <c:v>0.29500000000000004</c:v>
                </c:pt>
                <c:pt idx="4">
                  <c:v>0.21399999999999997</c:v>
                </c:pt>
                <c:pt idx="5">
                  <c:v>0.08</c:v>
                </c:pt>
                <c:pt idx="6">
                  <c:v>2.1999999999999992E-2</c:v>
                </c:pt>
                <c:pt idx="7">
                  <c:v>5.2000000000000005E-2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BF-42FB-B679-7CA0EBF1DD9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EOD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Sheet1!$B$1:$I$1</c:f>
              <c:strCache>
                <c:ptCount val="8"/>
                <c:pt idx="0">
                  <c:v>TM-STK1</c:v>
                </c:pt>
                <c:pt idx="1">
                  <c:v>TM-STK2</c:v>
                </c:pt>
                <c:pt idx="2">
                  <c:v>TM-STK3</c:v>
                </c:pt>
                <c:pt idx="3">
                  <c:v>TM-STK4</c:v>
                </c:pt>
                <c:pt idx="4">
                  <c:v>TM-STK6</c:v>
                </c:pt>
                <c:pt idx="5">
                  <c:v>AC-STK1</c:v>
                </c:pt>
                <c:pt idx="6">
                  <c:v>BM-STK1</c:v>
                </c:pt>
                <c:pt idx="7">
                  <c:v>GC-STK1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2.6000000000000023E-2</c:v>
                </c:pt>
                <c:pt idx="1">
                  <c:v>0.32799999999999996</c:v>
                </c:pt>
                <c:pt idx="2">
                  <c:v>0.25</c:v>
                </c:pt>
                <c:pt idx="3">
                  <c:v>0.14300000000000002</c:v>
                </c:pt>
                <c:pt idx="4">
                  <c:v>0.28900000000000003</c:v>
                </c:pt>
                <c:pt idx="5">
                  <c:v>9.4E-2</c:v>
                </c:pt>
                <c:pt idx="6">
                  <c:v>8.7999999999999995E-2</c:v>
                </c:pt>
                <c:pt idx="7">
                  <c:v>-7.5999999999999998E-2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BF-42FB-B679-7CA0EBF1DD95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Sheet1!$B$1:$I$1</c:f>
              <c:strCache>
                <c:ptCount val="8"/>
                <c:pt idx="0">
                  <c:v>TM-STK1</c:v>
                </c:pt>
                <c:pt idx="1">
                  <c:v>TM-STK2</c:v>
                </c:pt>
                <c:pt idx="2">
                  <c:v>TM-STK3</c:v>
                </c:pt>
                <c:pt idx="3">
                  <c:v>TM-STK4</c:v>
                </c:pt>
                <c:pt idx="4">
                  <c:v>TM-STK6</c:v>
                </c:pt>
                <c:pt idx="5">
                  <c:v>AC-STK1</c:v>
                </c:pt>
                <c:pt idx="6">
                  <c:v>BM-STK1</c:v>
                </c:pt>
                <c:pt idx="7">
                  <c:v>GC-STK1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-4.3999999999999928E-2</c:v>
                </c:pt>
                <c:pt idx="1">
                  <c:v>0.37500000000000006</c:v>
                </c:pt>
                <c:pt idx="2">
                  <c:v>0.26300000000000001</c:v>
                </c:pt>
                <c:pt idx="3">
                  <c:v>0.27600000000000002</c:v>
                </c:pt>
                <c:pt idx="4">
                  <c:v>0.249</c:v>
                </c:pt>
                <c:pt idx="5">
                  <c:v>6.8000000000000005E-2</c:v>
                </c:pt>
                <c:pt idx="6">
                  <c:v>3.2000000000000001E-2</c:v>
                </c:pt>
                <c:pt idx="7">
                  <c:v>6.7999999999999991E-2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BF-42FB-B679-7CA0EBF1DD95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TI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Sheet1!$B$1:$I$1</c:f>
              <c:strCache>
                <c:ptCount val="8"/>
                <c:pt idx="0">
                  <c:v>TM-STK1</c:v>
                </c:pt>
                <c:pt idx="1">
                  <c:v>TM-STK2</c:v>
                </c:pt>
                <c:pt idx="2">
                  <c:v>TM-STK3</c:v>
                </c:pt>
                <c:pt idx="3">
                  <c:v>TM-STK4</c:v>
                </c:pt>
                <c:pt idx="4">
                  <c:v>TM-STK6</c:v>
                </c:pt>
                <c:pt idx="5">
                  <c:v>AC-STK1</c:v>
                </c:pt>
                <c:pt idx="6">
                  <c:v>BM-STK1</c:v>
                </c:pt>
                <c:pt idx="7">
                  <c:v>GC-STK1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-1.8000000000000016E-2</c:v>
                </c:pt>
                <c:pt idx="1">
                  <c:v>-9.4999999999999987E-2</c:v>
                </c:pt>
                <c:pt idx="2">
                  <c:v>-6.699999999999999E-2</c:v>
                </c:pt>
                <c:pt idx="3">
                  <c:v>-0.05</c:v>
                </c:pt>
                <c:pt idx="4">
                  <c:v>-1.4999999999999999E-2</c:v>
                </c:pt>
                <c:pt idx="5">
                  <c:v>-4.300000000000001E-2</c:v>
                </c:pt>
                <c:pt idx="6">
                  <c:v>-1.6999999999999987E-2</c:v>
                </c:pt>
                <c:pt idx="7">
                  <c:v>-0.11800000000000001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BF-42FB-B679-7CA0EBF1D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49455"/>
        <c:axId val="383436143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DI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Sheet1!$B$1:$I$1</c15:sqref>
                        </c15:formulaRef>
                      </c:ext>
                    </c:extLst>
                    <c:strCache>
                      <c:ptCount val="8"/>
                      <c:pt idx="0">
                        <c:v>TM-STK1</c:v>
                      </c:pt>
                      <c:pt idx="1">
                        <c:v>TM-STK2</c:v>
                      </c:pt>
                      <c:pt idx="2">
                        <c:v>TM-STK3</c:v>
                      </c:pt>
                      <c:pt idx="3">
                        <c:v>TM-STK4</c:v>
                      </c:pt>
                      <c:pt idx="4">
                        <c:v>TM-STK6</c:v>
                      </c:pt>
                      <c:pt idx="5">
                        <c:v>AC-STK1</c:v>
                      </c:pt>
                      <c:pt idx="6">
                        <c:v>BM-STK1</c:v>
                      </c:pt>
                      <c:pt idx="7">
                        <c:v>GC-STK1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Sheet1!$B$7:$I$7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0.33599999999999985</c:v>
                      </c:pt>
                      <c:pt idx="1">
                        <c:v>1.49</c:v>
                      </c:pt>
                      <c:pt idx="2">
                        <c:v>0.78600000000000003</c:v>
                      </c:pt>
                      <c:pt idx="3">
                        <c:v>1.163</c:v>
                      </c:pt>
                      <c:pt idx="4">
                        <c:v>0.98599999999999999</c:v>
                      </c:pt>
                      <c:pt idx="5">
                        <c:v>0.55199999999999994</c:v>
                      </c:pt>
                      <c:pt idx="6">
                        <c:v>-6.0000000000000053E-3</c:v>
                      </c:pt>
                      <c:pt idx="7">
                        <c:v>4.3999999999999997E-2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7BF-42FB-B679-7CA0EBF1DD95}"/>
                  </c:ext>
                </c:extLst>
              </c15:ser>
            </c15:filteredLineSeries>
          </c:ext>
        </c:extLst>
      </c:lineChart>
      <c:catAx>
        <c:axId val="38344945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prstDash val="dash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icrosoft New Tai Lue" panose="020B0502040204020203" pitchFamily="34" charset="0"/>
                <a:ea typeface="+mn-ea"/>
                <a:cs typeface="Microsoft New Tai Lue" panose="020B0502040204020203" pitchFamily="34" charset="0"/>
              </a:defRPr>
            </a:pPr>
            <a:endParaRPr lang="en-US"/>
          </a:p>
        </c:txPr>
        <c:crossAx val="383436143"/>
        <c:crosses val="autoZero"/>
        <c:auto val="1"/>
        <c:lblAlgn val="ctr"/>
        <c:lblOffset val="100"/>
        <c:tickMarkSkip val="1"/>
        <c:noMultiLvlLbl val="0"/>
      </c:catAx>
      <c:valAx>
        <c:axId val="383436143"/>
        <c:scaling>
          <c:orientation val="minMax"/>
          <c:max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icrosoft New Tai Lue" panose="020B0502040204020203" pitchFamily="34" charset="0"/>
                <a:ea typeface="+mn-ea"/>
                <a:cs typeface="Microsoft New Tai Lue" panose="020B0502040204020203" pitchFamily="34" charset="0"/>
              </a:defRPr>
            </a:pPr>
            <a:endParaRPr lang="en-US"/>
          </a:p>
        </c:txPr>
        <c:crossAx val="38344945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Microsoft New Tai Lue" panose="020B0502040204020203" pitchFamily="34" charset="0"/>
              <a:ea typeface="+mn-ea"/>
              <a:cs typeface="Microsoft New Tai Lue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972694614566223E-2"/>
          <c:y val="5.5555555555555552E-2"/>
          <c:w val="0.8768503418807555"/>
          <c:h val="0.79224482356372117"/>
        </c:manualLayout>
      </c:layout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Sheet1!$B$10:$I$10</c:f>
              <c:strCache>
                <c:ptCount val="8"/>
                <c:pt idx="0">
                  <c:v>TM-STK1</c:v>
                </c:pt>
                <c:pt idx="1">
                  <c:v>TM-STK2</c:v>
                </c:pt>
                <c:pt idx="2">
                  <c:v>TM-STK3</c:v>
                </c:pt>
                <c:pt idx="3">
                  <c:v>TM-STK4</c:v>
                </c:pt>
                <c:pt idx="4">
                  <c:v>TM-STK6</c:v>
                </c:pt>
                <c:pt idx="5">
                  <c:v>AC-STK1</c:v>
                </c:pt>
                <c:pt idx="6">
                  <c:v>BM-STK1</c:v>
                </c:pt>
                <c:pt idx="7">
                  <c:v>GC_STK1</c:v>
                </c:pt>
              </c:strCache>
            </c:str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3.7309999999999999E-3</c:v>
                </c:pt>
                <c:pt idx="1">
                  <c:v>-1.4925000000000001E-2</c:v>
                </c:pt>
                <c:pt idx="2">
                  <c:v>-6.3999999999999946E-2</c:v>
                </c:pt>
                <c:pt idx="3">
                  <c:v>-3.7312999999999999E-2</c:v>
                </c:pt>
                <c:pt idx="4">
                  <c:v>-3.7314E-2</c:v>
                </c:pt>
                <c:pt idx="5">
                  <c:v>-4.0949999999999997E-3</c:v>
                </c:pt>
                <c:pt idx="6">
                  <c:v>-3.5609999999999999E-3</c:v>
                </c:pt>
                <c:pt idx="7">
                  <c:v>4.3333000000000003E-2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9-4A22-88D7-6928C303B108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Sheet1!$B$10:$I$10</c:f>
              <c:strCache>
                <c:ptCount val="8"/>
                <c:pt idx="0">
                  <c:v>TM-STK1</c:v>
                </c:pt>
                <c:pt idx="1">
                  <c:v>TM-STK2</c:v>
                </c:pt>
                <c:pt idx="2">
                  <c:v>TM-STK3</c:v>
                </c:pt>
                <c:pt idx="3">
                  <c:v>TM-STK4</c:v>
                </c:pt>
                <c:pt idx="4">
                  <c:v>TM-STK6</c:v>
                </c:pt>
                <c:pt idx="5">
                  <c:v>AC-STK1</c:v>
                </c:pt>
                <c:pt idx="6">
                  <c:v>BM-STK1</c:v>
                </c:pt>
                <c:pt idx="7">
                  <c:v>GC_STK1</c:v>
                </c:pt>
              </c:strCache>
            </c:str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1.3254E-2</c:v>
                </c:pt>
                <c:pt idx="1">
                  <c:v>-1.2012999999999999E-2</c:v>
                </c:pt>
                <c:pt idx="2">
                  <c:v>-0.123</c:v>
                </c:pt>
                <c:pt idx="3">
                  <c:v>-3.4731999999999999E-2</c:v>
                </c:pt>
                <c:pt idx="4">
                  <c:v>-5.4094999999999997E-2</c:v>
                </c:pt>
                <c:pt idx="5">
                  <c:v>-1.3372999999999999E-2</c:v>
                </c:pt>
                <c:pt idx="6">
                  <c:v>-4.7967000000000003E-2</c:v>
                </c:pt>
                <c:pt idx="7">
                  <c:v>0.172154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9-4A22-88D7-6928C303B108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SPD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Sheet1!$B$10:$I$10</c:f>
              <c:strCache>
                <c:ptCount val="8"/>
                <c:pt idx="0">
                  <c:v>TM-STK1</c:v>
                </c:pt>
                <c:pt idx="1">
                  <c:v>TM-STK2</c:v>
                </c:pt>
                <c:pt idx="2">
                  <c:v>TM-STK3</c:v>
                </c:pt>
                <c:pt idx="3">
                  <c:v>TM-STK4</c:v>
                </c:pt>
                <c:pt idx="4">
                  <c:v>TM-STK6</c:v>
                </c:pt>
                <c:pt idx="5">
                  <c:v>AC-STK1</c:v>
                </c:pt>
                <c:pt idx="6">
                  <c:v>BM-STK1</c:v>
                </c:pt>
                <c:pt idx="7">
                  <c:v>GC_STK1</c:v>
                </c:pt>
              </c:strCache>
            </c:str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4.1419999999999998E-2</c:v>
                </c:pt>
                <c:pt idx="1">
                  <c:v>0.147151</c:v>
                </c:pt>
                <c:pt idx="2">
                  <c:v>0.28500000000000003</c:v>
                </c:pt>
                <c:pt idx="3">
                  <c:v>7.2289000000000006E-2</c:v>
                </c:pt>
                <c:pt idx="4">
                  <c:v>8.8455000000000006E-2</c:v>
                </c:pt>
                <c:pt idx="5">
                  <c:v>3.1640000000000001E-3</c:v>
                </c:pt>
                <c:pt idx="6">
                  <c:v>2.9797000000000001E-2</c:v>
                </c:pt>
                <c:pt idx="7">
                  <c:v>8.1115000000000007E-2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C9-4A22-88D7-6928C303B108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EOD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Sheet1!$B$10:$I$10</c:f>
              <c:strCache>
                <c:ptCount val="8"/>
                <c:pt idx="0">
                  <c:v>TM-STK1</c:v>
                </c:pt>
                <c:pt idx="1">
                  <c:v>TM-STK2</c:v>
                </c:pt>
                <c:pt idx="2">
                  <c:v>TM-STK3</c:v>
                </c:pt>
                <c:pt idx="3">
                  <c:v>TM-STK4</c:v>
                </c:pt>
                <c:pt idx="4">
                  <c:v>TM-STK6</c:v>
                </c:pt>
                <c:pt idx="5">
                  <c:v>AC-STK1</c:v>
                </c:pt>
                <c:pt idx="6">
                  <c:v>BM-STK1</c:v>
                </c:pt>
                <c:pt idx="7">
                  <c:v>GC_STK1</c:v>
                </c:pt>
              </c:strCache>
            </c:str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7.0675000000000002E-2</c:v>
                </c:pt>
                <c:pt idx="1">
                  <c:v>0.231601</c:v>
                </c:pt>
                <c:pt idx="2">
                  <c:v>0.25</c:v>
                </c:pt>
                <c:pt idx="3">
                  <c:v>0.04</c:v>
                </c:pt>
                <c:pt idx="4">
                  <c:v>4.9931999999999997E-2</c:v>
                </c:pt>
                <c:pt idx="5">
                  <c:v>1.1682E-2</c:v>
                </c:pt>
                <c:pt idx="6">
                  <c:v>5.7765999999999998E-2</c:v>
                </c:pt>
                <c:pt idx="7">
                  <c:v>-1.2602E-2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C9-4A22-88D7-6928C303B108}"/>
            </c:ext>
          </c:extLst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AOD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Sheet1!$B$10:$I$10</c:f>
              <c:strCache>
                <c:ptCount val="8"/>
                <c:pt idx="0">
                  <c:v>TM-STK1</c:v>
                </c:pt>
                <c:pt idx="1">
                  <c:v>TM-STK2</c:v>
                </c:pt>
                <c:pt idx="2">
                  <c:v>TM-STK3</c:v>
                </c:pt>
                <c:pt idx="3">
                  <c:v>TM-STK4</c:v>
                </c:pt>
                <c:pt idx="4">
                  <c:v>TM-STK6</c:v>
                </c:pt>
                <c:pt idx="5">
                  <c:v>AC-STK1</c:v>
                </c:pt>
                <c:pt idx="6">
                  <c:v>BM-STK1</c:v>
                </c:pt>
                <c:pt idx="7">
                  <c:v>GC_STK1</c:v>
                </c:pt>
              </c:strCache>
            </c:strRef>
          </c:cat>
          <c:val>
            <c:numRef>
              <c:f>Sheet1!$B$15:$I$15</c:f>
              <c:numCache>
                <c:formatCode>General</c:formatCode>
                <c:ptCount val="8"/>
                <c:pt idx="0">
                  <c:v>7.5374999999999998E-2</c:v>
                </c:pt>
                <c:pt idx="1">
                  <c:v>0.18418499999999999</c:v>
                </c:pt>
                <c:pt idx="2">
                  <c:v>0.26300000000000001</c:v>
                </c:pt>
                <c:pt idx="3">
                  <c:v>5.9006999999999997E-2</c:v>
                </c:pt>
                <c:pt idx="4">
                  <c:v>5.8691E-2</c:v>
                </c:pt>
                <c:pt idx="5">
                  <c:v>4.5760000000000002E-3</c:v>
                </c:pt>
                <c:pt idx="6">
                  <c:v>3.4812999999999997E-2</c:v>
                </c:pt>
                <c:pt idx="7">
                  <c:v>0.101337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C9-4A22-88D7-6928C303B108}"/>
            </c:ext>
          </c:extLst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TI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Sheet1!$B$10:$I$10</c:f>
              <c:strCache>
                <c:ptCount val="8"/>
                <c:pt idx="0">
                  <c:v>TM-STK1</c:v>
                </c:pt>
                <c:pt idx="1">
                  <c:v>TM-STK2</c:v>
                </c:pt>
                <c:pt idx="2">
                  <c:v>TM-STK3</c:v>
                </c:pt>
                <c:pt idx="3">
                  <c:v>TM-STK4</c:v>
                </c:pt>
                <c:pt idx="4">
                  <c:v>TM-STK6</c:v>
                </c:pt>
                <c:pt idx="5">
                  <c:v>AC-STK1</c:v>
                </c:pt>
                <c:pt idx="6">
                  <c:v>BM-STK1</c:v>
                </c:pt>
                <c:pt idx="7">
                  <c:v>GC_STK1</c:v>
                </c:pt>
              </c:strCache>
            </c:strRef>
          </c:cat>
          <c:val>
            <c:numRef>
              <c:f>Sheet1!$B$17:$I$17</c:f>
              <c:numCache>
                <c:formatCode>General</c:formatCode>
                <c:ptCount val="8"/>
                <c:pt idx="0">
                  <c:v>1.4E-2</c:v>
                </c:pt>
                <c:pt idx="1">
                  <c:v>-1.1659999999999999E-3</c:v>
                </c:pt>
                <c:pt idx="2">
                  <c:v>-6.699999999999999E-2</c:v>
                </c:pt>
                <c:pt idx="3">
                  <c:v>-5.1380000000000002E-3</c:v>
                </c:pt>
                <c:pt idx="4">
                  <c:v>-3.2701000000000001E-2</c:v>
                </c:pt>
                <c:pt idx="5">
                  <c:v>-4.9550000000000002E-3</c:v>
                </c:pt>
                <c:pt idx="6">
                  <c:v>-6.8799999999999998E-3</c:v>
                </c:pt>
                <c:pt idx="7">
                  <c:v>-1.5845999999999999E-2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C9-4A22-88D7-6928C303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567679"/>
        <c:axId val="464568095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DI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Sheet1!$B$10:$I$10</c15:sqref>
                        </c15:formulaRef>
                      </c:ext>
                    </c:extLst>
                    <c:strCache>
                      <c:ptCount val="8"/>
                      <c:pt idx="0">
                        <c:v>TM-STK1</c:v>
                      </c:pt>
                      <c:pt idx="1">
                        <c:v>TM-STK2</c:v>
                      </c:pt>
                      <c:pt idx="2">
                        <c:v>TM-STK3</c:v>
                      </c:pt>
                      <c:pt idx="3">
                        <c:v>TM-STK4</c:v>
                      </c:pt>
                      <c:pt idx="4">
                        <c:v>TM-STK6</c:v>
                      </c:pt>
                      <c:pt idx="5">
                        <c:v>AC-STK1</c:v>
                      </c:pt>
                      <c:pt idx="6">
                        <c:v>BM-STK1</c:v>
                      </c:pt>
                      <c:pt idx="7">
                        <c:v>GC_STK1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Sheet1!$B$16:$I$16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0.459532</c:v>
                      </c:pt>
                      <c:pt idx="1">
                        <c:v>1.231816</c:v>
                      </c:pt>
                      <c:pt idx="2">
                        <c:v>0.78600000000000003</c:v>
                      </c:pt>
                      <c:pt idx="3">
                        <c:v>0.69314699999999996</c:v>
                      </c:pt>
                      <c:pt idx="4">
                        <c:v>0.28226099999999998</c:v>
                      </c:pt>
                      <c:pt idx="5">
                        <c:v>-1.6449999999999999E-2</c:v>
                      </c:pt>
                      <c:pt idx="6">
                        <c:v>8.2505999999999996E-2</c:v>
                      </c:pt>
                      <c:pt idx="7">
                        <c:v>9.3243999999999994E-2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AC9-4A22-88D7-6928C303B108}"/>
                  </c:ext>
                </c:extLst>
              </c15:ser>
            </c15:filteredLineSeries>
          </c:ext>
        </c:extLst>
      </c:lineChart>
      <c:catAx>
        <c:axId val="46456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68095"/>
        <c:crosses val="autoZero"/>
        <c:auto val="1"/>
        <c:lblAlgn val="ctr"/>
        <c:lblOffset val="100"/>
        <c:noMultiLvlLbl val="0"/>
      </c:catAx>
      <c:valAx>
        <c:axId val="464568095"/>
        <c:scaling>
          <c:orientation val="minMax"/>
          <c:max val="0.30000000000000004"/>
          <c:min val="-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icrosoft New Tai Lue" panose="020B0502040204020203" pitchFamily="34" charset="0"/>
                <a:ea typeface="+mn-ea"/>
                <a:cs typeface="Microsoft New Tai Lue" panose="020B0502040204020203" pitchFamily="34" charset="0"/>
              </a:defRPr>
            </a:pPr>
            <a:endParaRPr lang="en-US"/>
          </a:p>
        </c:txPr>
        <c:crossAx val="46456767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409576</xdr:colOff>
      <xdr:row>2</xdr:row>
      <xdr:rowOff>57151</xdr:rowOff>
    </xdr:from>
    <xdr:to>
      <xdr:col>18</xdr:col>
      <xdr:colOff>285750</xdr:colOff>
      <xdr:row>24</xdr:row>
      <xdr:rowOff>47628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9A5506A2-C662-4651-ADAD-A707AE12F78C}"/>
            </a:ext>
          </a:extLst>
        </xdr:cNvPr>
        <xdr:cNvGrpSpPr/>
      </xdr:nvGrpSpPr>
      <xdr:grpSpPr>
        <a:xfrm>
          <a:off x="6505576" y="438151"/>
          <a:ext cx="4752974" cy="4410077"/>
          <a:chOff x="8782051" y="609601"/>
          <a:chExt cx="4752974" cy="4609004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D738A9A4-AD9D-484F-BC0A-70F1B83E6C65}"/>
              </a:ext>
            </a:extLst>
          </xdr:cNvPr>
          <xdr:cNvGraphicFramePr/>
        </xdr:nvGraphicFramePr>
        <xdr:xfrm>
          <a:off x="8782051" y="609601"/>
          <a:ext cx="4752974" cy="28860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B1E56067-AE63-4A24-81BD-FCFA599D72D7}"/>
              </a:ext>
            </a:extLst>
          </xdr:cNvPr>
          <xdr:cNvGraphicFramePr/>
        </xdr:nvGraphicFramePr>
        <xdr:xfrm>
          <a:off x="8782051" y="3123882"/>
          <a:ext cx="4752973" cy="20947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11</xdr:col>
      <xdr:colOff>190500</xdr:colOff>
      <xdr:row>12</xdr:row>
      <xdr:rowOff>104775</xdr:rowOff>
    </xdr:from>
    <xdr:to>
      <xdr:col>18</xdr:col>
      <xdr:colOff>114300</xdr:colOff>
      <xdr:row>13</xdr:row>
      <xdr:rowOff>133350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48A44C8-CDB0-48B1-9A0E-7AF6AF7E2019}"/>
            </a:ext>
          </a:extLst>
        </xdr:cNvPr>
        <xdr:cNvSpPr/>
      </xdr:nvSpPr>
      <xdr:spPr>
        <a:xfrm>
          <a:off x="6896100" y="2571750"/>
          <a:ext cx="4191000" cy="2286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0</xdr:rowOff>
    </xdr:from>
    <xdr:to>
      <xdr:col>9</xdr:col>
      <xdr:colOff>285750</xdr:colOff>
      <xdr:row>26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60CF1679-3BED-45B0-8B8D-8CECB31A2754}"/>
            </a:ext>
          </a:extLst>
        </xdr:cNvPr>
        <xdr:cNvGrpSpPr/>
      </xdr:nvGrpSpPr>
      <xdr:grpSpPr>
        <a:xfrm>
          <a:off x="1228725" y="762000"/>
          <a:ext cx="4543425" cy="4305300"/>
          <a:chOff x="8782051" y="609601"/>
          <a:chExt cx="4752974" cy="4609004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59B9789A-F743-403B-AA29-D80F80683F72}"/>
              </a:ext>
            </a:extLst>
          </xdr:cNvPr>
          <xdr:cNvGraphicFramePr/>
        </xdr:nvGraphicFramePr>
        <xdr:xfrm>
          <a:off x="8782051" y="609601"/>
          <a:ext cx="4752974" cy="28860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E6A83A0C-B2A3-4B3A-9659-A2EB45998CB1}"/>
              </a:ext>
            </a:extLst>
          </xdr:cNvPr>
          <xdr:cNvGraphicFramePr/>
        </xdr:nvGraphicFramePr>
        <xdr:xfrm>
          <a:off x="8782051" y="3123882"/>
          <a:ext cx="4752973" cy="20947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0.07757</cdr:x>
      <cdr:y>0.77494</cdr:y>
    </cdr:from>
    <cdr:to>
      <cdr:x>0.97345</cdr:x>
      <cdr:y>0.86562</cdr:y>
    </cdr:to>
    <cdr:sp macro="" textlink="">
      <cdr:nvSpPr>
        <cdr:cNvPr id="2" name="Rectangle: Rounded Corners 1">
          <a:extLst xmlns:a="http://schemas.openxmlformats.org/drawingml/2006/main">
            <a:ext uri="{FF2B5EF4-FFF2-40B4-BE49-F238E27FC236}">
              <a16:creationId xmlns:a16="http://schemas.microsoft.com/office/drawing/2014/main" id="{048A44C8-CDB0-48B1-9A0E-7AF6AF7E2019}"/>
            </a:ext>
          </a:extLst>
        </cdr:cNvPr>
        <cdr:cNvSpPr/>
      </cdr:nvSpPr>
      <cdr:spPr>
        <a:xfrm xmlns:a="http://schemas.openxmlformats.org/drawingml/2006/main">
          <a:off x="352425" y="2089150"/>
          <a:ext cx="4070350" cy="24447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323F-D6B1-4BD8-9952-110E1D7B832C}">
  <dimension ref="A1:I17"/>
  <sheetViews>
    <sheetView workbookViewId="0">
      <selection activeCell="V11" sqref="V11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f xml:space="preserve"> -(0.802-0.765)</f>
        <v>-3.7000000000000033E-2</v>
      </c>
      <c r="C2">
        <f>-(0.847-0.728)</f>
        <v>-0.11899999999999999</v>
      </c>
      <c r="D2">
        <f xml:space="preserve"> -(0.836-0.772)</f>
        <v>-6.3999999999999946E-2</v>
      </c>
      <c r="E2">
        <f xml:space="preserve"> -(0.828-0.757)</f>
        <v>-7.0999999999999952E-2</v>
      </c>
      <c r="F2">
        <f xml:space="preserve"> -(0.877-0.836)</f>
        <v>-4.1000000000000036E-2</v>
      </c>
      <c r="G2">
        <f xml:space="preserve"> -(0.853-0.809)</f>
        <v>-4.3999999999999928E-2</v>
      </c>
      <c r="H2">
        <f xml:space="preserve"> -(0.91-0.896)</f>
        <v>-1.4000000000000012E-2</v>
      </c>
      <c r="I2">
        <f xml:space="preserve"> -(0.68-0.627)</f>
        <v>-5.3000000000000047E-2</v>
      </c>
    </row>
    <row r="3" spans="1:9" x14ac:dyDescent="0.25">
      <c r="A3" t="s">
        <v>9</v>
      </c>
      <c r="B3">
        <f xml:space="preserve"> -(0.741-0.701)</f>
        <v>-4.0000000000000036E-2</v>
      </c>
      <c r="C3">
        <f xml:space="preserve"> -(0.8-0.66)</f>
        <v>-0.14000000000000001</v>
      </c>
      <c r="D3">
        <f xml:space="preserve"> -(0.753-0.63)</f>
        <v>-0.123</v>
      </c>
      <c r="E3">
        <f xml:space="preserve"> -(0.763-0.663)</f>
        <v>-9.9999999999999978E-2</v>
      </c>
      <c r="F3">
        <f xml:space="preserve"> -(0.836-0.79)</f>
        <v>-4.599999999999993E-2</v>
      </c>
      <c r="G3">
        <f xml:space="preserve"> -(0.662-0.532)</f>
        <v>-0.13</v>
      </c>
      <c r="H3">
        <f xml:space="preserve"> -(0.549-0.43)</f>
        <v>-0.11900000000000005</v>
      </c>
      <c r="I3">
        <f xml:space="preserve"> -(0.342-0.423)</f>
        <v>8.0999999999999961E-2</v>
      </c>
    </row>
    <row r="4" spans="1:9" x14ac:dyDescent="0.25">
      <c r="A4" t="s">
        <v>10</v>
      </c>
      <c r="B4">
        <f>0.717-0.697</f>
        <v>2.0000000000000018E-2</v>
      </c>
      <c r="C4">
        <f>0.843-0.454</f>
        <v>0.38899999999999996</v>
      </c>
      <c r="D4">
        <f xml:space="preserve"> 0.773-0.488</f>
        <v>0.28500000000000003</v>
      </c>
      <c r="E4">
        <f>0.781-0.486</f>
        <v>0.29500000000000004</v>
      </c>
      <c r="F4">
        <f>0.756-0.542</f>
        <v>0.21399999999999997</v>
      </c>
      <c r="G4">
        <f>0.184-0.104</f>
        <v>0.08</v>
      </c>
      <c r="H4">
        <f>0.123-0.101</f>
        <v>2.1999999999999992E-2</v>
      </c>
      <c r="I4">
        <f>0.126-0.074</f>
        <v>5.2000000000000005E-2</v>
      </c>
    </row>
    <row r="5" spans="1:9" x14ac:dyDescent="0.25">
      <c r="A5" t="s">
        <v>11</v>
      </c>
      <c r="B5">
        <f>0.639-0.613</f>
        <v>2.6000000000000023E-2</v>
      </c>
      <c r="C5">
        <f>0.72-0.392</f>
        <v>0.32799999999999996</v>
      </c>
      <c r="D5">
        <f>0.617-0.367</f>
        <v>0.25</v>
      </c>
      <c r="E5">
        <f>0.623-0.48</f>
        <v>0.14300000000000002</v>
      </c>
      <c r="F5">
        <f>0.645-0.356</f>
        <v>0.28900000000000003</v>
      </c>
      <c r="G5">
        <f>0.103-0.009</f>
        <v>9.4E-2</v>
      </c>
      <c r="H5">
        <f>0.095-0.007</f>
        <v>8.7999999999999995E-2</v>
      </c>
      <c r="I5">
        <f>0.045-0.121</f>
        <v>-7.5999999999999998E-2</v>
      </c>
    </row>
    <row r="6" spans="1:9" x14ac:dyDescent="0.25">
      <c r="A6" t="s">
        <v>12</v>
      </c>
      <c r="B6">
        <f>0.554-0.598</f>
        <v>-4.3999999999999928E-2</v>
      </c>
      <c r="C6">
        <f>0.675-0.3</f>
        <v>0.37500000000000006</v>
      </c>
      <c r="D6">
        <f>0.61-0.347</f>
        <v>0.26300000000000001</v>
      </c>
      <c r="E6">
        <f>0.625-0.349</f>
        <v>0.27600000000000002</v>
      </c>
      <c r="F6">
        <f>0.504-0.255</f>
        <v>0.249</v>
      </c>
      <c r="G6">
        <f>0.09-0.022</f>
        <v>6.8000000000000005E-2</v>
      </c>
      <c r="H6">
        <f>0.078-0.046</f>
        <v>3.2000000000000001E-2</v>
      </c>
      <c r="I6">
        <f>0.142-0.074</f>
        <v>6.7999999999999991E-2</v>
      </c>
    </row>
    <row r="7" spans="1:9" x14ac:dyDescent="0.25">
      <c r="A7" t="s">
        <v>13</v>
      </c>
      <c r="B7">
        <f>2.407-2.071</f>
        <v>0.33599999999999985</v>
      </c>
      <c r="C7">
        <f>2.642-1.152</f>
        <v>1.49</v>
      </c>
      <c r="D7">
        <f>2.398-1.612</f>
        <v>0.78600000000000003</v>
      </c>
      <c r="E7">
        <f>2.468-1.305</f>
        <v>1.163</v>
      </c>
      <c r="F7">
        <f>2.315-1.329</f>
        <v>0.98599999999999999</v>
      </c>
      <c r="G7">
        <f>1.289-0.737</f>
        <v>0.55199999999999994</v>
      </c>
      <c r="H7">
        <f>0.895-0.901</f>
        <v>-6.0000000000000053E-3</v>
      </c>
      <c r="I7">
        <f>0.152-0.108</f>
        <v>4.3999999999999997E-2</v>
      </c>
    </row>
    <row r="8" spans="1:9" x14ac:dyDescent="0.25">
      <c r="A8" t="s">
        <v>14</v>
      </c>
      <c r="B8">
        <f>0.178 -0.196</f>
        <v>-1.8000000000000016E-2</v>
      </c>
      <c r="C8">
        <f>0.114-0.209</f>
        <v>-9.4999999999999987E-2</v>
      </c>
      <c r="D8">
        <f>0.117-0.184</f>
        <v>-6.699999999999999E-2</v>
      </c>
      <c r="E8">
        <f>0.113-0.163</f>
        <v>-0.05</v>
      </c>
      <c r="F8">
        <f>0.096-0.111</f>
        <v>-1.4999999999999999E-2</v>
      </c>
      <c r="G8">
        <f>0.122-0.165</f>
        <v>-4.300000000000001E-2</v>
      </c>
      <c r="H8">
        <f>0.07-0.087</f>
        <v>-1.6999999999999987E-2</v>
      </c>
      <c r="I8">
        <f>0.115-0.233</f>
        <v>-0.11800000000000001</v>
      </c>
    </row>
    <row r="9" spans="1:9" ht="15.75" thickBot="1" x14ac:dyDescent="0.3">
      <c r="A9" s="3" t="s">
        <v>17</v>
      </c>
      <c r="B9" s="3"/>
      <c r="C9" s="3"/>
      <c r="D9" s="3"/>
      <c r="E9" s="3"/>
      <c r="F9" s="3"/>
      <c r="G9" s="3"/>
      <c r="H9" s="3"/>
      <c r="I9" s="3"/>
    </row>
    <row r="10" spans="1:9" ht="27" thickBot="1" x14ac:dyDescent="0.3">
      <c r="A10" s="1"/>
      <c r="B10" s="1" t="s">
        <v>0</v>
      </c>
      <c r="C10" s="1" t="s">
        <v>1</v>
      </c>
      <c r="D10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15</v>
      </c>
    </row>
    <row r="11" spans="1:9" ht="15.75" thickBot="1" x14ac:dyDescent="0.3">
      <c r="A11" s="1" t="s">
        <v>16</v>
      </c>
      <c r="B11" s="2">
        <v>3.7309999999999999E-3</v>
      </c>
      <c r="C11" s="2">
        <v>-1.4925000000000001E-2</v>
      </c>
      <c r="D11">
        <f xml:space="preserve"> -(0.836-0.772)</f>
        <v>-6.3999999999999946E-2</v>
      </c>
      <c r="E11" s="2">
        <v>-3.7312999999999999E-2</v>
      </c>
      <c r="F11" s="2">
        <v>-3.7314E-2</v>
      </c>
      <c r="G11" s="2">
        <v>-4.0949999999999997E-3</v>
      </c>
      <c r="H11" s="2">
        <v>-3.5609999999999999E-3</v>
      </c>
      <c r="I11" s="2">
        <v>4.3333000000000003E-2</v>
      </c>
    </row>
    <row r="12" spans="1:9" ht="15.75" thickBot="1" x14ac:dyDescent="0.3">
      <c r="A12" s="1" t="s">
        <v>9</v>
      </c>
      <c r="B12" s="2">
        <v>1.3254E-2</v>
      </c>
      <c r="C12" s="2">
        <v>-1.2012999999999999E-2</v>
      </c>
      <c r="D12">
        <f xml:space="preserve"> -(0.753-0.63)</f>
        <v>-0.123</v>
      </c>
      <c r="E12" s="2">
        <v>-3.4731999999999999E-2</v>
      </c>
      <c r="F12" s="2">
        <v>-5.4094999999999997E-2</v>
      </c>
      <c r="G12" s="2">
        <v>-1.3372999999999999E-2</v>
      </c>
      <c r="H12" s="2">
        <v>-4.7967000000000003E-2</v>
      </c>
      <c r="I12" s="2">
        <v>0.172154</v>
      </c>
    </row>
    <row r="13" spans="1:9" ht="15.75" thickBot="1" x14ac:dyDescent="0.3">
      <c r="A13" s="1" t="s">
        <v>10</v>
      </c>
      <c r="B13" s="2">
        <v>4.1419999999999998E-2</v>
      </c>
      <c r="C13" s="2">
        <v>0.147151</v>
      </c>
      <c r="D13">
        <f xml:space="preserve"> 0.773-0.488</f>
        <v>0.28500000000000003</v>
      </c>
      <c r="E13" s="2">
        <v>7.2289000000000006E-2</v>
      </c>
      <c r="F13" s="2">
        <v>8.8455000000000006E-2</v>
      </c>
      <c r="G13" s="2">
        <v>3.1640000000000001E-3</v>
      </c>
      <c r="H13" s="2">
        <v>2.9797000000000001E-2</v>
      </c>
      <c r="I13" s="2">
        <v>8.1115000000000007E-2</v>
      </c>
    </row>
    <row r="14" spans="1:9" ht="15.75" thickBot="1" x14ac:dyDescent="0.3">
      <c r="A14" s="1" t="s">
        <v>11</v>
      </c>
      <c r="B14" s="2">
        <v>7.0675000000000002E-2</v>
      </c>
      <c r="C14" s="2">
        <v>0.231601</v>
      </c>
      <c r="D14">
        <f>0.617-0.367</f>
        <v>0.25</v>
      </c>
      <c r="E14" s="2">
        <v>0.04</v>
      </c>
      <c r="F14" s="2">
        <v>4.9931999999999997E-2</v>
      </c>
      <c r="G14" s="2">
        <v>1.1682E-2</v>
      </c>
      <c r="H14" s="2">
        <v>5.7765999999999998E-2</v>
      </c>
      <c r="I14" s="2">
        <v>-1.2602E-2</v>
      </c>
    </row>
    <row r="15" spans="1:9" ht="15.75" thickBot="1" x14ac:dyDescent="0.3">
      <c r="A15" s="1" t="s">
        <v>12</v>
      </c>
      <c r="B15" s="2">
        <v>7.5374999999999998E-2</v>
      </c>
      <c r="C15" s="2">
        <v>0.18418499999999999</v>
      </c>
      <c r="D15">
        <f>0.61-0.347</f>
        <v>0.26300000000000001</v>
      </c>
      <c r="E15" s="2">
        <v>5.9006999999999997E-2</v>
      </c>
      <c r="F15" s="2">
        <v>5.8691E-2</v>
      </c>
      <c r="G15" s="2">
        <v>4.5760000000000002E-3</v>
      </c>
      <c r="H15" s="2">
        <v>3.4812999999999997E-2</v>
      </c>
      <c r="I15" s="2">
        <v>0.101337</v>
      </c>
    </row>
    <row r="16" spans="1:9" ht="15.75" thickBot="1" x14ac:dyDescent="0.3">
      <c r="A16" s="1" t="s">
        <v>13</v>
      </c>
      <c r="B16" s="2">
        <v>0.459532</v>
      </c>
      <c r="C16" s="2">
        <v>1.231816</v>
      </c>
      <c r="D16">
        <f>2.398-1.612</f>
        <v>0.78600000000000003</v>
      </c>
      <c r="E16" s="2">
        <v>0.69314699999999996</v>
      </c>
      <c r="F16" s="2">
        <v>0.28226099999999998</v>
      </c>
      <c r="G16" s="2">
        <v>-1.6449999999999999E-2</v>
      </c>
      <c r="H16" s="2">
        <v>8.2505999999999996E-2</v>
      </c>
      <c r="I16" s="2">
        <v>9.3243999999999994E-2</v>
      </c>
    </row>
    <row r="17" spans="1:9" ht="15.75" thickBot="1" x14ac:dyDescent="0.3">
      <c r="A17" s="1" t="s">
        <v>14</v>
      </c>
      <c r="B17" s="2">
        <v>1.4E-2</v>
      </c>
      <c r="C17" s="2">
        <v>-1.1659999999999999E-3</v>
      </c>
      <c r="D17">
        <f>0.117-0.184</f>
        <v>-6.699999999999999E-2</v>
      </c>
      <c r="E17" s="2">
        <v>-5.1380000000000002E-3</v>
      </c>
      <c r="F17" s="2">
        <v>-3.2701000000000001E-2</v>
      </c>
      <c r="G17" s="2">
        <v>-4.9550000000000002E-3</v>
      </c>
      <c r="H17" s="2">
        <v>-6.8799999999999998E-3</v>
      </c>
      <c r="I17" s="2">
        <v>-1.5845999999999999E-2</v>
      </c>
    </row>
  </sheetData>
  <mergeCells count="1">
    <mergeCell ref="A9:I9"/>
  </mergeCells>
  <phoneticPr fontId="1" type="noConversion"/>
  <pageMargins left="0" right="0" top="0" bottom="0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98C6-7489-44E2-A530-AEBBFD0E14AC}">
  <dimension ref="A1"/>
  <sheetViews>
    <sheetView tabSelected="1" workbookViewId="0">
      <selection activeCell="W17" sqref="W17"/>
    </sheetView>
  </sheetViews>
  <sheetFormatPr defaultRowHeight="15" x14ac:dyDescent="0.25"/>
  <sheetData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Gohar</dc:creator>
  <cp:lastModifiedBy>Usman Gohar</cp:lastModifiedBy>
  <cp:lastPrinted>2022-08-09T01:16:26Z</cp:lastPrinted>
  <dcterms:created xsi:type="dcterms:W3CDTF">2022-08-06T21:32:40Z</dcterms:created>
  <dcterms:modified xsi:type="dcterms:W3CDTF">2022-08-09T01:20:40Z</dcterms:modified>
</cp:coreProperties>
</file>