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e Tan\Documents\"/>
    </mc:Choice>
  </mc:AlternateContent>
  <bookViews>
    <workbookView xWindow="0" yWindow="0" windowWidth="19200" windowHeight="6720" activeTab="1"/>
  </bookViews>
  <sheets>
    <sheet name="Linearity Report 1" sheetId="3" r:id="rId1"/>
    <sheet name="Sheet1" sheetId="1" r:id="rId2"/>
    <sheet name="Sheet2" sheetId="2" r:id="rId3"/>
  </sheets>
  <definedNames>
    <definedName name="solver_adj" localSheetId="1" hidden="1">Sheet1!$D$7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Sheet1!$D$21:$D$22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Sheet1!$D$24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71027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C17" i="1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E18" i="2"/>
  <c r="F18" i="2"/>
  <c r="G18" i="2"/>
  <c r="H18" i="2"/>
  <c r="D18" i="2"/>
  <c r="H14" i="2" l="1"/>
  <c r="G14" i="2"/>
  <c r="F14" i="2"/>
  <c r="E14" i="2"/>
  <c r="D14" i="2"/>
  <c r="D13" i="2"/>
  <c r="E13" i="2"/>
  <c r="F13" i="2"/>
  <c r="G13" i="2"/>
  <c r="H13" i="2"/>
  <c r="F12" i="2"/>
  <c r="G12" i="2"/>
  <c r="H12" i="2" s="1"/>
  <c r="E12" i="2"/>
  <c r="D12" i="2"/>
  <c r="E11" i="2"/>
  <c r="F11" i="2"/>
  <c r="G11" i="2"/>
  <c r="H11" i="2"/>
  <c r="D11" i="2"/>
  <c r="E13" i="1"/>
  <c r="E19" i="1" s="1"/>
  <c r="D13" i="1"/>
  <c r="D19" i="1" s="1"/>
  <c r="C13" i="1"/>
  <c r="C19" i="1" s="1"/>
  <c r="D22" i="1" l="1"/>
  <c r="D23" i="1"/>
  <c r="D21" i="1" l="1"/>
  <c r="D24" i="1" l="1"/>
  <c r="E22" i="1"/>
</calcChain>
</file>

<file path=xl/sharedStrings.xml><?xml version="1.0" encoding="utf-8"?>
<sst xmlns="http://schemas.openxmlformats.org/spreadsheetml/2006/main" count="56" uniqueCount="48">
  <si>
    <t>Table 1.1</t>
  </si>
  <si>
    <t>Starting Fare</t>
  </si>
  <si>
    <t xml:space="preserve">Rate 1 </t>
  </si>
  <si>
    <t xml:space="preserve">Rate 2 - after 10km </t>
  </si>
  <si>
    <t>$0.20 every 250m or less</t>
  </si>
  <si>
    <t>$0.20 every 300m or less</t>
  </si>
  <si>
    <t>$0.10 every 225m or less</t>
  </si>
  <si>
    <t>$0.10 every 220m or less</t>
  </si>
  <si>
    <t>$0.10 every 200m or less</t>
  </si>
  <si>
    <t xml:space="preserve">Company 1 </t>
  </si>
  <si>
    <t>Company 2</t>
  </si>
  <si>
    <t>Company 3</t>
  </si>
  <si>
    <t xml:space="preserve">travel distance </t>
  </si>
  <si>
    <t>SF</t>
  </si>
  <si>
    <t>rate 1</t>
  </si>
  <si>
    <t>Block dist</t>
  </si>
  <si>
    <t>rate 2</t>
  </si>
  <si>
    <t>after 10km</t>
  </si>
  <si>
    <t>diff1</t>
  </si>
  <si>
    <t>diff2</t>
  </si>
  <si>
    <t xml:space="preserve">age of replacement </t>
  </si>
  <si>
    <t>capital cost</t>
  </si>
  <si>
    <t>cumulative running cost</t>
  </si>
  <si>
    <t>total cost</t>
  </si>
  <si>
    <t>average cost per year</t>
  </si>
  <si>
    <t>Age of machine</t>
  </si>
  <si>
    <t>Resale value</t>
  </si>
  <si>
    <t>Running cost in previous year</t>
  </si>
  <si>
    <t>Age Bought</t>
  </si>
  <si>
    <t>Age Sold</t>
  </si>
  <si>
    <t>diff3</t>
  </si>
  <si>
    <t>Microsoft Excel 16.0 Linearity Report</t>
  </si>
  <si>
    <t>Worksheet: [sample_test.xlsx]Sheet1</t>
  </si>
  <si>
    <t>Report Created: 4/15/2017 5:25:56 PM</t>
  </si>
  <si>
    <t>Objective Cell (Value Of)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</si>
  <si>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</si>
  <si>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</si>
  <si>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</si>
  <si>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</si>
  <si>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</si>
  <si>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</si>
  <si>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</si>
  <si>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</si>
  <si>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NONE</t>
  </si>
  <si>
    <t>$D$24</t>
  </si>
  <si>
    <t>No</t>
  </si>
  <si>
    <t>$D$7</t>
  </si>
  <si>
    <t>travel distance  $0.10 every 220m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</si>
</sst>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"/>
    </xf>
    <xf numFmtId="164" fontId="0" fillId="0" borderId="3" xfId="0" applyNumberFormat="1" applyFill="1" applyBorder="1" applyAlignment="1"/>
    <xf numFmtId="0" fontId="1" fillId="0" borderId="3" xfId="0" applyFont="1" applyFill="1" applyBorder="1" applyAlignment="1"/>
    <xf numFmtId="0" fontId="0" fillId="0" borderId="3" xfId="0" applyNumberFormat="1" applyFill="1" applyBorder="1" applyAlignme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workbookViewId="0"/>
  </sheetViews>
  <sheetFormatPr defaultRowHeight="14.4" x14ac:dyDescent="0.55000000000000004"/>
  <cols>
    <col min="1" max="1" width="2.1015625" customWidth="1"/>
    <col min="2" max="2" width="5.89453125" bestFit="1" customWidth="1"/>
    <col min="3" max="3" width="33" bestFit="1" customWidth="1"/>
    <col min="4" max="4" width="12.1015625" bestFit="1" customWidth="1"/>
    <col min="5" max="5" width="9.578125" bestFit="1" customWidth="1"/>
    <col min="6" max="6" width="13.20703125" bestFit="1" customWidth="1"/>
  </cols>
  <sheetData>
    <row r="1" spans="1:6" x14ac:dyDescent="0.55000000000000004">
      <c r="A1" s="8" t="s">
        <v>31</v>
      </c>
    </row>
    <row r="2" spans="1:6" x14ac:dyDescent="0.55000000000000004">
      <c r="A2" s="8" t="s">
        <v>32</v>
      </c>
    </row>
    <row r="3" spans="1:6" x14ac:dyDescent="0.55000000000000004">
      <c r="A3" s="8" t="s">
        <v>33</v>
      </c>
    </row>
    <row r="6" spans="1:6" ht="14.7" thickBot="1" x14ac:dyDescent="0.6">
      <c r="A6" t="s">
        <v>34</v>
      </c>
    </row>
    <row r="7" spans="1:6" ht="14.7" thickBot="1" x14ac:dyDescent="0.6">
      <c r="B7" s="10" t="s">
        <v>35</v>
      </c>
      <c r="C7" s="10" t="s">
        <v>36</v>
      </c>
      <c r="D7" s="10" t="s">
        <v>37</v>
      </c>
      <c r="E7" s="10" t="s">
        <v>38</v>
      </c>
      <c r="F7" s="10" t="s">
        <v>39</v>
      </c>
    </row>
    <row r="8" spans="1:6" ht="14.7" thickBot="1" x14ac:dyDescent="0.6">
      <c r="B8" s="9" t="s">
        <v>44</v>
      </c>
      <c r="C8" s="9" t="s">
        <v>7</v>
      </c>
      <c r="D8" s="11">
        <v>0.1</v>
      </c>
      <c r="E8" s="11">
        <v>0.1</v>
      </c>
      <c r="F8" s="12" t="s">
        <v>45</v>
      </c>
    </row>
    <row r="11" spans="1:6" ht="14.7" thickBot="1" x14ac:dyDescent="0.6">
      <c r="A11" t="s">
        <v>40</v>
      </c>
    </row>
    <row r="12" spans="1:6" ht="14.7" thickBot="1" x14ac:dyDescent="0.6">
      <c r="B12" s="10" t="s">
        <v>35</v>
      </c>
      <c r="C12" s="10" t="s">
        <v>36</v>
      </c>
      <c r="D12" s="10" t="s">
        <v>37</v>
      </c>
      <c r="E12" s="10" t="s">
        <v>38</v>
      </c>
      <c r="F12" s="10" t="s">
        <v>41</v>
      </c>
    </row>
    <row r="13" spans="1:6" ht="14.7" thickBot="1" x14ac:dyDescent="0.6">
      <c r="B13" s="9" t="s">
        <v>46</v>
      </c>
      <c r="C13" s="9" t="s">
        <v>47</v>
      </c>
      <c r="D13" s="13">
        <v>16.399999999999999</v>
      </c>
      <c r="E13" s="13">
        <v>16.399999999999999</v>
      </c>
      <c r="F13" s="12" t="s">
        <v>45</v>
      </c>
    </row>
    <row r="16" spans="1:6" x14ac:dyDescent="0.55000000000000004">
      <c r="A16" t="s">
        <v>42</v>
      </c>
    </row>
    <row r="17" spans="2:2" x14ac:dyDescent="0.55000000000000004">
      <c r="B17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zoomScale="70" zoomScaleNormal="70" workbookViewId="0">
      <selection activeCell="D21" sqref="D21:D24"/>
    </sheetView>
  </sheetViews>
  <sheetFormatPr defaultRowHeight="14.4" x14ac:dyDescent="0.55000000000000004"/>
  <cols>
    <col min="1" max="1" width="8.83984375" style="1"/>
    <col min="2" max="2" width="17" style="1" customWidth="1"/>
    <col min="3" max="3" width="21.89453125" style="1" customWidth="1"/>
    <col min="4" max="4" width="22.05078125" style="1" customWidth="1"/>
    <col min="5" max="5" width="21.15625" style="1" customWidth="1"/>
    <col min="6" max="16384" width="8.83984375" style="1"/>
  </cols>
  <sheetData>
    <row r="2" spans="2:5" x14ac:dyDescent="0.55000000000000004">
      <c r="B2" s="2" t="s">
        <v>0</v>
      </c>
      <c r="C2" s="2" t="s">
        <v>9</v>
      </c>
      <c r="D2" s="2" t="s">
        <v>10</v>
      </c>
      <c r="E2" s="2" t="s">
        <v>11</v>
      </c>
    </row>
    <row r="3" spans="2:5" x14ac:dyDescent="0.55000000000000004">
      <c r="B3" s="2" t="s">
        <v>1</v>
      </c>
      <c r="C3" s="2">
        <v>2</v>
      </c>
      <c r="D3" s="2">
        <v>2.5</v>
      </c>
      <c r="E3" s="2">
        <v>3</v>
      </c>
    </row>
    <row r="4" spans="2:5" x14ac:dyDescent="0.55000000000000004">
      <c r="B4" s="2" t="s">
        <v>2</v>
      </c>
      <c r="C4" s="2" t="s">
        <v>4</v>
      </c>
      <c r="D4" s="2" t="s">
        <v>4</v>
      </c>
      <c r="E4" s="2" t="s">
        <v>5</v>
      </c>
    </row>
    <row r="5" spans="2:5" x14ac:dyDescent="0.55000000000000004">
      <c r="B5" s="2" t="s">
        <v>3</v>
      </c>
      <c r="C5" s="2" t="s">
        <v>6</v>
      </c>
      <c r="D5" s="2" t="s">
        <v>7</v>
      </c>
      <c r="E5" s="2" t="s">
        <v>8</v>
      </c>
    </row>
    <row r="7" spans="2:5" x14ac:dyDescent="0.55000000000000004">
      <c r="C7" s="2" t="s">
        <v>12</v>
      </c>
      <c r="D7" s="2">
        <v>16.399999999999999</v>
      </c>
    </row>
    <row r="10" spans="2:5" x14ac:dyDescent="0.55000000000000004">
      <c r="B10" s="1" t="s">
        <v>13</v>
      </c>
      <c r="C10" s="1">
        <v>2</v>
      </c>
      <c r="D10" s="1">
        <v>2.5</v>
      </c>
      <c r="E10" s="1">
        <v>3</v>
      </c>
    </row>
    <row r="11" spans="2:5" x14ac:dyDescent="0.55000000000000004">
      <c r="B11" s="1" t="s">
        <v>14</v>
      </c>
      <c r="C11" s="1">
        <v>0.2</v>
      </c>
      <c r="D11" s="1">
        <v>0.2</v>
      </c>
      <c r="E11" s="1">
        <v>0.2</v>
      </c>
    </row>
    <row r="12" spans="2:5" x14ac:dyDescent="0.55000000000000004">
      <c r="B12" s="1" t="s">
        <v>15</v>
      </c>
      <c r="C12" s="1">
        <v>0.25</v>
      </c>
      <c r="D12" s="1">
        <v>0.27500000000000002</v>
      </c>
      <c r="E12" s="1">
        <v>0.3</v>
      </c>
    </row>
    <row r="13" spans="2:5" x14ac:dyDescent="0.55000000000000004">
      <c r="C13" s="3">
        <f>IF(D7&gt;10,ROUNDUP((9/C12),0)*C11,ROUNDUP((D7-1)/C12,0)*C11)</f>
        <v>7.2</v>
      </c>
      <c r="D13" s="3">
        <f>IF($D$7&gt;10,ROUNDUP(9/D12,0)*$D$11,ROUNDUP(($D$7-1)/D12,0)*C11)</f>
        <v>6.6000000000000005</v>
      </c>
      <c r="E13" s="3">
        <f>IF($D$7&gt;10,ROUNDUP(9/E12,0)*$D$11,ROUNDUP(($D$7-1)/E12,0)*D11)</f>
        <v>6</v>
      </c>
    </row>
    <row r="14" spans="2:5" x14ac:dyDescent="0.55000000000000004">
      <c r="B14" s="1" t="s">
        <v>17</v>
      </c>
    </row>
    <row r="15" spans="2:5" x14ac:dyDescent="0.55000000000000004">
      <c r="B15" s="1" t="s">
        <v>16</v>
      </c>
      <c r="C15" s="1">
        <v>0.1</v>
      </c>
      <c r="D15" s="1">
        <v>0.1</v>
      </c>
      <c r="E15" s="1">
        <v>0.1</v>
      </c>
    </row>
    <row r="16" spans="2:5" x14ac:dyDescent="0.55000000000000004">
      <c r="B16" s="1" t="s">
        <v>15</v>
      </c>
      <c r="C16" s="1">
        <v>0.22500000000000001</v>
      </c>
      <c r="D16" s="1">
        <v>0.22</v>
      </c>
      <c r="E16" s="1">
        <v>0.2</v>
      </c>
    </row>
    <row r="17" spans="3:6" x14ac:dyDescent="0.55000000000000004">
      <c r="C17" s="3">
        <f>IF($D$7&gt;1+ROUNDUP(9/C12,0)*C12,ROUNDUP(($D$7-1-(ROUNDUP(9/C12,0)*C12))/C16,0)*C15,0)</f>
        <v>2.9000000000000004</v>
      </c>
      <c r="D17" s="3">
        <f t="shared" ref="D17:E17" si="0">IF($D$7&gt;1+ROUNDUP(9/D12,0)*D12,ROUNDUP(($D$7-1-(ROUNDUP(9/D12,0)*D12))/D16,0)*D15,0)</f>
        <v>2.9000000000000004</v>
      </c>
      <c r="E17" s="3">
        <f t="shared" si="0"/>
        <v>3.2</v>
      </c>
      <c r="F17" s="3"/>
    </row>
    <row r="19" spans="3:6" x14ac:dyDescent="0.55000000000000004">
      <c r="C19" s="3">
        <f>C13+C17+C10</f>
        <v>12.100000000000001</v>
      </c>
      <c r="D19" s="3">
        <f t="shared" ref="D19:E19" si="1">D13+D17+D10</f>
        <v>12</v>
      </c>
      <c r="E19" s="3">
        <f t="shared" si="1"/>
        <v>12.2</v>
      </c>
      <c r="F19" s="3"/>
    </row>
    <row r="21" spans="3:6" x14ac:dyDescent="0.55000000000000004">
      <c r="C21" s="3" t="s">
        <v>18</v>
      </c>
      <c r="D21" s="14">
        <f>C19-D19</f>
        <v>0.10000000000000142</v>
      </c>
    </row>
    <row r="22" spans="3:6" x14ac:dyDescent="0.55000000000000004">
      <c r="C22" s="1" t="s">
        <v>19</v>
      </c>
      <c r="D22" s="14">
        <f>E19-D19</f>
        <v>0.19999999999999929</v>
      </c>
      <c r="E22" s="3">
        <f>SUM(D21:D23)</f>
        <v>0.39999999999999858</v>
      </c>
    </row>
    <row r="23" spans="3:6" x14ac:dyDescent="0.55000000000000004">
      <c r="C23" s="1" t="s">
        <v>30</v>
      </c>
      <c r="D23" s="14">
        <f>E19-C19</f>
        <v>9.9999999999997868E-2</v>
      </c>
    </row>
    <row r="24" spans="3:6" x14ac:dyDescent="0.55000000000000004">
      <c r="D24" s="14">
        <f>MIN(D21:D23)</f>
        <v>9.9999999999997868E-2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2"/>
  <sheetViews>
    <sheetView topLeftCell="A13" workbookViewId="0">
      <selection activeCell="H21" sqref="H21"/>
    </sheetView>
  </sheetViews>
  <sheetFormatPr defaultRowHeight="14.4" x14ac:dyDescent="0.55000000000000004"/>
  <cols>
    <col min="2" max="2" width="27.26171875" customWidth="1"/>
    <col min="3" max="4" width="10.62890625" bestFit="1" customWidth="1"/>
    <col min="5" max="8" width="9.62890625" bestFit="1" customWidth="1"/>
  </cols>
  <sheetData>
    <row r="5" spans="2:9" x14ac:dyDescent="0.55000000000000004">
      <c r="B5" t="s">
        <v>25</v>
      </c>
      <c r="C5" s="5">
        <v>0</v>
      </c>
      <c r="D5" s="5">
        <v>1</v>
      </c>
      <c r="E5" s="5">
        <v>2</v>
      </c>
      <c r="F5" s="5">
        <v>3</v>
      </c>
      <c r="G5" s="5">
        <v>4</v>
      </c>
      <c r="H5" s="5">
        <v>5</v>
      </c>
    </row>
    <row r="6" spans="2:9" x14ac:dyDescent="0.55000000000000004">
      <c r="B6" t="s">
        <v>26</v>
      </c>
      <c r="C6" s="4">
        <v>200000</v>
      </c>
      <c r="D6" s="4">
        <v>134064</v>
      </c>
      <c r="E6" s="4">
        <v>89866</v>
      </c>
      <c r="F6" s="4">
        <v>60239</v>
      </c>
      <c r="G6" s="4">
        <v>40379</v>
      </c>
      <c r="H6" s="4">
        <v>27067</v>
      </c>
    </row>
    <row r="7" spans="2:9" x14ac:dyDescent="0.55000000000000004">
      <c r="B7" t="s">
        <v>27</v>
      </c>
      <c r="C7" s="4"/>
      <c r="D7" s="4">
        <v>20000</v>
      </c>
      <c r="E7" s="4">
        <v>21000</v>
      </c>
      <c r="F7" s="4">
        <v>22000</v>
      </c>
      <c r="G7" s="4">
        <v>23000</v>
      </c>
      <c r="H7" s="4">
        <v>24000</v>
      </c>
      <c r="I7" s="4"/>
    </row>
    <row r="10" spans="2:9" x14ac:dyDescent="0.55000000000000004">
      <c r="B10" t="s">
        <v>20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2:9" x14ac:dyDescent="0.55000000000000004">
      <c r="B11" t="s">
        <v>21</v>
      </c>
      <c r="C11" s="4"/>
      <c r="D11" s="4">
        <f>$C$6-D6</f>
        <v>65936</v>
      </c>
      <c r="E11" s="4">
        <f t="shared" ref="E11:H11" si="0">$C$6-E6</f>
        <v>110134</v>
      </c>
      <c r="F11" s="4">
        <f t="shared" si="0"/>
        <v>139761</v>
      </c>
      <c r="G11" s="4">
        <f t="shared" si="0"/>
        <v>159621</v>
      </c>
      <c r="H11" s="4">
        <f t="shared" si="0"/>
        <v>172933</v>
      </c>
    </row>
    <row r="12" spans="2:9" x14ac:dyDescent="0.55000000000000004">
      <c r="B12" t="s">
        <v>22</v>
      </c>
      <c r="D12" s="4">
        <f>D7+C7</f>
        <v>20000</v>
      </c>
      <c r="E12" s="4">
        <f>E7+D12</f>
        <v>41000</v>
      </c>
      <c r="F12" s="4">
        <f t="shared" ref="F12:H12" si="1">F7+E12</f>
        <v>63000</v>
      </c>
      <c r="G12" s="4">
        <f t="shared" si="1"/>
        <v>86000</v>
      </c>
      <c r="H12" s="4">
        <f t="shared" si="1"/>
        <v>110000</v>
      </c>
    </row>
    <row r="13" spans="2:9" x14ac:dyDescent="0.55000000000000004">
      <c r="B13" t="s">
        <v>23</v>
      </c>
      <c r="C13" s="4"/>
      <c r="D13" s="4">
        <f t="shared" ref="D13:H13" si="2">SUM(D11:D12)</f>
        <v>85936</v>
      </c>
      <c r="E13" s="4">
        <f t="shared" si="2"/>
        <v>151134</v>
      </c>
      <c r="F13" s="4">
        <f t="shared" si="2"/>
        <v>202761</v>
      </c>
      <c r="G13" s="4">
        <f t="shared" si="2"/>
        <v>245621</v>
      </c>
      <c r="H13" s="4">
        <f t="shared" si="2"/>
        <v>282933</v>
      </c>
    </row>
    <row r="14" spans="2:9" x14ac:dyDescent="0.55000000000000004">
      <c r="B14" t="s">
        <v>24</v>
      </c>
      <c r="C14" s="4"/>
      <c r="D14" s="4">
        <f>D13/1</f>
        <v>85936</v>
      </c>
      <c r="E14" s="4">
        <f>E13/2</f>
        <v>75567</v>
      </c>
      <c r="F14" s="4">
        <f>F13/3</f>
        <v>67587</v>
      </c>
      <c r="G14" s="4">
        <f>G13/4</f>
        <v>61405.25</v>
      </c>
      <c r="H14" s="4">
        <f>H13/5</f>
        <v>56586.6</v>
      </c>
    </row>
    <row r="15" spans="2:9" x14ac:dyDescent="0.55000000000000004">
      <c r="C15" s="4"/>
      <c r="D15" s="4"/>
      <c r="E15" s="4"/>
      <c r="F15" s="4"/>
      <c r="G15" s="4"/>
      <c r="H15" s="4"/>
    </row>
    <row r="16" spans="2:9" x14ac:dyDescent="0.55000000000000004">
      <c r="D16" s="7" t="s">
        <v>29</v>
      </c>
      <c r="E16" s="7"/>
      <c r="F16" s="7"/>
      <c r="G16" s="7"/>
      <c r="H16" s="7"/>
    </row>
    <row r="17" spans="2:8" x14ac:dyDescent="0.55000000000000004">
      <c r="D17">
        <v>1</v>
      </c>
      <c r="E17">
        <v>2</v>
      </c>
      <c r="F17">
        <v>3</v>
      </c>
      <c r="G17">
        <v>4</v>
      </c>
      <c r="H17">
        <v>5</v>
      </c>
    </row>
    <row r="18" spans="2:8" x14ac:dyDescent="0.55000000000000004">
      <c r="B18" s="6" t="s">
        <v>28</v>
      </c>
      <c r="C18">
        <v>0</v>
      </c>
      <c r="D18" s="4">
        <f>IF(D$17&gt;$C18,(HLOOKUP($C18,$C$5:$H$6,2)+HLOOKUP(D$17-$C18,$C$5:$H$7,3)-HLOOKUP(D$17,$C$5:$H$6,2))/(D$17-$C18), "NIL")</f>
        <v>85936</v>
      </c>
      <c r="E18" s="4">
        <f t="shared" ref="E18:H22" si="3">IF(E$17&gt;$C18,(HLOOKUP($C18,$C$5:$H$6,2)+HLOOKUP(E$17-$C18,$C$5:$H$7,3)-HLOOKUP(E$17,$C$5:$H$6,2))/(E$17-$C18), "NIL")</f>
        <v>65567</v>
      </c>
      <c r="F18" s="4">
        <f t="shared" si="3"/>
        <v>53920.333333333336</v>
      </c>
      <c r="G18" s="4">
        <f t="shared" si="3"/>
        <v>45655.25</v>
      </c>
      <c r="H18" s="4">
        <f t="shared" si="3"/>
        <v>39386.6</v>
      </c>
    </row>
    <row r="19" spans="2:8" x14ac:dyDescent="0.55000000000000004">
      <c r="B19" s="6"/>
      <c r="C19">
        <v>1</v>
      </c>
      <c r="D19" s="4" t="str">
        <f t="shared" ref="D19:D22" si="4">IF(D$17&gt;$C19,(HLOOKUP($C19,$C$5:$H$6,2)+HLOOKUP(D$17-$C19,$C$5:$H$7,3)-HLOOKUP(D$17,$C$5:$H$6,2))/(D$17-$C19), "NIL")</f>
        <v>NIL</v>
      </c>
      <c r="E19" s="4">
        <f t="shared" si="3"/>
        <v>64198</v>
      </c>
      <c r="F19" s="4">
        <f t="shared" si="3"/>
        <v>47412.5</v>
      </c>
      <c r="G19" s="4">
        <f t="shared" si="3"/>
        <v>38561.666666666664</v>
      </c>
      <c r="H19" s="4">
        <f t="shared" si="3"/>
        <v>32499.25</v>
      </c>
    </row>
    <row r="20" spans="2:8" x14ac:dyDescent="0.55000000000000004">
      <c r="B20" s="6"/>
      <c r="C20">
        <v>2</v>
      </c>
      <c r="D20" s="4" t="str">
        <f t="shared" si="4"/>
        <v>NIL</v>
      </c>
      <c r="E20" s="4" t="str">
        <f t="shared" si="3"/>
        <v>NIL</v>
      </c>
      <c r="F20" s="4">
        <f t="shared" si="3"/>
        <v>49627</v>
      </c>
      <c r="G20" s="4">
        <f t="shared" si="3"/>
        <v>35243.5</v>
      </c>
      <c r="H20" s="4">
        <f t="shared" si="3"/>
        <v>28266.333333333332</v>
      </c>
    </row>
    <row r="21" spans="2:8" x14ac:dyDescent="0.55000000000000004">
      <c r="B21" s="6"/>
      <c r="C21">
        <v>3</v>
      </c>
      <c r="D21" s="4" t="str">
        <f t="shared" si="4"/>
        <v>NIL</v>
      </c>
      <c r="E21" s="4" t="str">
        <f t="shared" si="3"/>
        <v>NIL</v>
      </c>
      <c r="F21" s="4" t="str">
        <f t="shared" si="3"/>
        <v>NIL</v>
      </c>
      <c r="G21" s="4">
        <f t="shared" si="3"/>
        <v>39860</v>
      </c>
      <c r="H21" s="4">
        <f t="shared" si="3"/>
        <v>27086</v>
      </c>
    </row>
    <row r="22" spans="2:8" x14ac:dyDescent="0.55000000000000004">
      <c r="B22" s="6"/>
      <c r="C22">
        <v>4</v>
      </c>
      <c r="D22" s="4" t="str">
        <f t="shared" si="4"/>
        <v>NIL</v>
      </c>
      <c r="E22" s="4" t="str">
        <f t="shared" si="3"/>
        <v>NIL</v>
      </c>
      <c r="F22" s="4" t="str">
        <f t="shared" si="3"/>
        <v>NIL</v>
      </c>
      <c r="G22" s="4" t="str">
        <f t="shared" si="3"/>
        <v>NIL</v>
      </c>
      <c r="H22" s="4">
        <f t="shared" si="3"/>
        <v>33312</v>
      </c>
    </row>
  </sheetData>
  <mergeCells count="2">
    <mergeCell ref="B18:B22"/>
    <mergeCell ref="D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Linearity Report 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Tan</dc:creator>
  <cp:lastModifiedBy>Eugene Tan</cp:lastModifiedBy>
  <dcterms:created xsi:type="dcterms:W3CDTF">2017-04-15T04:12:03Z</dcterms:created>
  <dcterms:modified xsi:type="dcterms:W3CDTF">2017-04-15T09:32:50Z</dcterms:modified>
</cp:coreProperties>
</file>