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ENRY\Desktop\CRESSY\DATA PROJECTS\excel\"/>
    </mc:Choice>
  </mc:AlternateContent>
  <bookViews>
    <workbookView xWindow="0" yWindow="0" windowWidth="15530" windowHeight="6930"/>
  </bookViews>
  <sheets>
    <sheet name="Retail Store Sales" sheetId="4" r:id="rId1"/>
    <sheet name="Sheet1" sheetId="5" r:id="rId2"/>
    <sheet name="Cost Per Unit" sheetId="3" state="hidden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4" l="1"/>
  <c r="P2" i="4"/>
  <c r="Q2" i="4"/>
  <c r="O3" i="4"/>
  <c r="P3" i="4"/>
  <c r="Q3" i="4"/>
  <c r="O4" i="4"/>
  <c r="P4" i="4"/>
  <c r="Q4" i="4"/>
  <c r="O5" i="4"/>
  <c r="P5" i="4"/>
  <c r="Q5" i="4"/>
  <c r="O6" i="4"/>
  <c r="P6" i="4"/>
  <c r="Q6" i="4"/>
  <c r="O7" i="4"/>
  <c r="P7" i="4"/>
  <c r="Q7" i="4"/>
  <c r="O8" i="4"/>
  <c r="P8" i="4"/>
  <c r="Q8" i="4"/>
  <c r="O9" i="4"/>
  <c r="P9" i="4"/>
  <c r="Q9" i="4"/>
  <c r="O10" i="4"/>
  <c r="P10" i="4"/>
  <c r="Q10" i="4"/>
  <c r="O11" i="4"/>
  <c r="P11" i="4"/>
  <c r="Q11" i="4"/>
  <c r="O12" i="4"/>
  <c r="P12" i="4"/>
  <c r="Q12" i="4"/>
  <c r="O13" i="4"/>
  <c r="P13" i="4"/>
  <c r="Q13" i="4"/>
  <c r="O14" i="4"/>
  <c r="P14" i="4"/>
  <c r="Q14" i="4"/>
  <c r="O15" i="4"/>
  <c r="P15" i="4"/>
  <c r="Q15" i="4"/>
  <c r="O16" i="4"/>
  <c r="P16" i="4"/>
  <c r="Q16" i="4"/>
  <c r="O17" i="4"/>
  <c r="P17" i="4"/>
  <c r="Q17" i="4"/>
  <c r="O18" i="4"/>
  <c r="P18" i="4"/>
  <c r="Q18" i="4"/>
  <c r="O19" i="4"/>
  <c r="P19" i="4"/>
  <c r="Q19" i="4"/>
  <c r="O20" i="4"/>
  <c r="P20" i="4"/>
  <c r="Q20" i="4"/>
  <c r="O21" i="4"/>
  <c r="P21" i="4"/>
  <c r="Q21" i="4"/>
  <c r="O22" i="4"/>
  <c r="P22" i="4"/>
  <c r="Q22" i="4"/>
  <c r="O23" i="4"/>
  <c r="P23" i="4"/>
  <c r="Q23" i="4"/>
  <c r="O24" i="4"/>
  <c r="P24" i="4"/>
  <c r="Q24" i="4"/>
  <c r="O25" i="4"/>
  <c r="P25" i="4"/>
  <c r="Q25" i="4"/>
  <c r="O26" i="4"/>
  <c r="P26" i="4"/>
  <c r="Q26" i="4"/>
  <c r="O27" i="4"/>
  <c r="P27" i="4"/>
  <c r="Q27" i="4"/>
  <c r="O28" i="4"/>
  <c r="P28" i="4"/>
  <c r="Q28" i="4"/>
  <c r="O29" i="4"/>
  <c r="P29" i="4"/>
  <c r="Q29" i="4"/>
  <c r="O30" i="4"/>
  <c r="P30" i="4"/>
  <c r="Q30" i="4"/>
  <c r="O31" i="4"/>
  <c r="P31" i="4"/>
  <c r="Q31" i="4"/>
  <c r="O32" i="4"/>
  <c r="P32" i="4"/>
  <c r="Q32" i="4"/>
  <c r="O33" i="4"/>
  <c r="P33" i="4"/>
  <c r="Q33" i="4"/>
  <c r="O34" i="4"/>
  <c r="P34" i="4"/>
  <c r="Q34" i="4"/>
  <c r="O35" i="4"/>
  <c r="P35" i="4"/>
  <c r="Q35" i="4"/>
  <c r="O36" i="4"/>
  <c r="P36" i="4"/>
  <c r="Q36" i="4"/>
  <c r="O37" i="4"/>
  <c r="P37" i="4"/>
  <c r="Q37" i="4"/>
  <c r="O38" i="4"/>
  <c r="P38" i="4"/>
  <c r="Q38" i="4"/>
  <c r="O39" i="4"/>
  <c r="P39" i="4"/>
  <c r="Q39" i="4"/>
  <c r="O40" i="4"/>
  <c r="P40" i="4"/>
  <c r="Q40" i="4"/>
  <c r="O41" i="4"/>
  <c r="P41" i="4"/>
  <c r="Q41" i="4"/>
  <c r="O42" i="4"/>
  <c r="P42" i="4"/>
  <c r="Q42" i="4"/>
  <c r="O43" i="4"/>
  <c r="P43" i="4"/>
  <c r="Q43" i="4"/>
  <c r="O44" i="4"/>
  <c r="P44" i="4"/>
  <c r="Q44" i="4"/>
  <c r="O45" i="4"/>
  <c r="P45" i="4"/>
  <c r="Q45" i="4"/>
  <c r="O46" i="4"/>
  <c r="P46" i="4"/>
  <c r="Q46" i="4"/>
  <c r="O47" i="4"/>
  <c r="P47" i="4"/>
  <c r="Q47" i="4"/>
  <c r="O48" i="4"/>
  <c r="P48" i="4"/>
  <c r="Q48" i="4"/>
  <c r="O49" i="4"/>
  <c r="P49" i="4"/>
  <c r="Q49" i="4"/>
  <c r="O50" i="4"/>
  <c r="P50" i="4"/>
  <c r="Q50" i="4"/>
  <c r="O51" i="4"/>
  <c r="P51" i="4"/>
  <c r="Q51" i="4"/>
  <c r="O52" i="4"/>
  <c r="P52" i="4"/>
  <c r="Q52" i="4"/>
  <c r="O53" i="4"/>
  <c r="P53" i="4"/>
  <c r="Q53" i="4"/>
  <c r="O54" i="4"/>
  <c r="P54" i="4"/>
  <c r="Q54" i="4"/>
  <c r="O55" i="4"/>
  <c r="P55" i="4"/>
  <c r="Q55" i="4"/>
  <c r="O56" i="4"/>
  <c r="P56" i="4"/>
  <c r="Q56" i="4"/>
  <c r="O57" i="4"/>
  <c r="P57" i="4"/>
  <c r="Q57" i="4"/>
  <c r="O58" i="4"/>
  <c r="P58" i="4"/>
  <c r="Q58" i="4"/>
  <c r="O59" i="4"/>
  <c r="P59" i="4"/>
  <c r="Q59" i="4"/>
  <c r="O60" i="4"/>
  <c r="P60" i="4"/>
  <c r="Q60" i="4"/>
  <c r="O61" i="4"/>
  <c r="P61" i="4"/>
  <c r="Q61" i="4"/>
  <c r="O62" i="4"/>
  <c r="P62" i="4"/>
  <c r="Q62" i="4"/>
  <c r="O63" i="4"/>
  <c r="P63" i="4"/>
  <c r="Q63" i="4"/>
  <c r="O64" i="4"/>
  <c r="P64" i="4"/>
  <c r="Q64" i="4"/>
  <c r="O65" i="4"/>
  <c r="P65" i="4"/>
  <c r="Q65" i="4"/>
  <c r="O66" i="4"/>
  <c r="P66" i="4"/>
  <c r="Q66" i="4"/>
  <c r="O67" i="4"/>
  <c r="P67" i="4"/>
  <c r="Q67" i="4"/>
  <c r="O68" i="4"/>
  <c r="P68" i="4"/>
  <c r="Q68" i="4"/>
  <c r="O69" i="4"/>
  <c r="P69" i="4"/>
  <c r="Q69" i="4"/>
  <c r="O70" i="4"/>
  <c r="P70" i="4"/>
  <c r="Q70" i="4"/>
  <c r="O71" i="4"/>
  <c r="P71" i="4"/>
  <c r="Q71" i="4"/>
  <c r="O72" i="4"/>
  <c r="P72" i="4"/>
  <c r="Q72" i="4"/>
  <c r="O73" i="4"/>
  <c r="P73" i="4"/>
  <c r="Q73" i="4"/>
  <c r="O74" i="4"/>
  <c r="P74" i="4"/>
  <c r="Q74" i="4"/>
  <c r="O75" i="4"/>
  <c r="P75" i="4"/>
  <c r="Q75" i="4"/>
  <c r="O76" i="4"/>
  <c r="P76" i="4"/>
  <c r="Q76" i="4"/>
  <c r="O77" i="4"/>
  <c r="P77" i="4"/>
  <c r="Q77" i="4"/>
  <c r="O78" i="4"/>
  <c r="P78" i="4"/>
  <c r="Q78" i="4"/>
  <c r="O79" i="4"/>
  <c r="P79" i="4"/>
  <c r="Q79" i="4"/>
  <c r="O80" i="4"/>
  <c r="P80" i="4"/>
  <c r="Q80" i="4"/>
  <c r="O81" i="4"/>
  <c r="P81" i="4"/>
  <c r="Q81" i="4"/>
  <c r="O82" i="4"/>
  <c r="P82" i="4"/>
  <c r="Q82" i="4"/>
  <c r="O83" i="4"/>
  <c r="P83" i="4"/>
  <c r="Q83" i="4"/>
  <c r="O84" i="4"/>
  <c r="P84" i="4"/>
  <c r="Q84" i="4"/>
  <c r="O85" i="4"/>
  <c r="P85" i="4"/>
  <c r="Q85" i="4"/>
  <c r="O86" i="4"/>
  <c r="P86" i="4"/>
  <c r="Q86" i="4"/>
  <c r="O87" i="4"/>
  <c r="P87" i="4"/>
  <c r="Q87" i="4"/>
  <c r="O88" i="4"/>
  <c r="P88" i="4"/>
  <c r="Q88" i="4"/>
  <c r="O89" i="4"/>
  <c r="P89" i="4"/>
  <c r="Q89" i="4"/>
  <c r="O90" i="4"/>
  <c r="P90" i="4"/>
  <c r="Q90" i="4"/>
  <c r="O91" i="4"/>
  <c r="P91" i="4"/>
  <c r="Q91" i="4"/>
  <c r="O92" i="4"/>
  <c r="P92" i="4"/>
  <c r="Q92" i="4"/>
  <c r="O93" i="4"/>
  <c r="P93" i="4"/>
  <c r="Q93" i="4"/>
  <c r="O94" i="4"/>
  <c r="P94" i="4"/>
  <c r="Q94" i="4"/>
  <c r="O95" i="4"/>
  <c r="P95" i="4"/>
  <c r="Q95" i="4"/>
  <c r="O96" i="4"/>
  <c r="P96" i="4"/>
  <c r="Q96" i="4"/>
  <c r="O97" i="4"/>
  <c r="P97" i="4"/>
  <c r="Q97" i="4"/>
  <c r="O98" i="4"/>
  <c r="P98" i="4"/>
  <c r="Q98" i="4"/>
  <c r="O99" i="4"/>
  <c r="P99" i="4"/>
  <c r="Q99" i="4"/>
  <c r="O100" i="4"/>
  <c r="P100" i="4"/>
  <c r="Q100" i="4"/>
  <c r="O101" i="4"/>
  <c r="P101" i="4"/>
  <c r="Q101" i="4"/>
  <c r="O102" i="4"/>
  <c r="P102" i="4"/>
  <c r="Q102" i="4"/>
  <c r="O103" i="4"/>
  <c r="P103" i="4"/>
  <c r="Q103" i="4"/>
  <c r="O104" i="4"/>
  <c r="P104" i="4"/>
  <c r="Q104" i="4"/>
  <c r="O105" i="4"/>
  <c r="P105" i="4"/>
  <c r="Q105" i="4"/>
  <c r="O106" i="4"/>
  <c r="P106" i="4"/>
  <c r="Q106" i="4"/>
  <c r="O107" i="4"/>
  <c r="P107" i="4"/>
  <c r="Q107" i="4"/>
  <c r="O108" i="4"/>
  <c r="P108" i="4"/>
  <c r="Q108" i="4"/>
  <c r="O109" i="4"/>
  <c r="P109" i="4"/>
  <c r="Q109" i="4"/>
  <c r="O110" i="4"/>
  <c r="P110" i="4"/>
  <c r="Q110" i="4"/>
  <c r="O111" i="4"/>
  <c r="P111" i="4"/>
  <c r="Q111" i="4"/>
  <c r="O112" i="4"/>
  <c r="P112" i="4"/>
  <c r="Q112" i="4"/>
  <c r="O113" i="4"/>
  <c r="P113" i="4"/>
  <c r="Q113" i="4"/>
  <c r="O114" i="4"/>
  <c r="P114" i="4"/>
  <c r="Q114" i="4"/>
  <c r="O115" i="4"/>
  <c r="P115" i="4"/>
  <c r="Q115" i="4"/>
  <c r="O116" i="4"/>
  <c r="P116" i="4"/>
  <c r="Q116" i="4"/>
  <c r="O117" i="4"/>
  <c r="P117" i="4"/>
  <c r="Q117" i="4"/>
  <c r="O118" i="4"/>
  <c r="P118" i="4"/>
  <c r="Q118" i="4"/>
  <c r="O119" i="4"/>
  <c r="P119" i="4"/>
  <c r="Q119" i="4"/>
  <c r="O120" i="4"/>
  <c r="P120" i="4"/>
  <c r="Q120" i="4"/>
  <c r="O121" i="4"/>
  <c r="P121" i="4"/>
  <c r="Q121" i="4"/>
  <c r="O122" i="4"/>
  <c r="P122" i="4"/>
  <c r="Q122" i="4"/>
  <c r="O123" i="4"/>
  <c r="P123" i="4"/>
  <c r="Q123" i="4"/>
  <c r="O124" i="4"/>
  <c r="P124" i="4"/>
  <c r="Q124" i="4"/>
  <c r="O125" i="4"/>
  <c r="P125" i="4"/>
  <c r="Q125" i="4"/>
  <c r="O126" i="4"/>
  <c r="P126" i="4"/>
  <c r="Q126" i="4"/>
  <c r="O127" i="4"/>
  <c r="P127" i="4"/>
  <c r="Q127" i="4"/>
  <c r="O128" i="4"/>
  <c r="P128" i="4"/>
  <c r="Q128" i="4"/>
  <c r="O129" i="4"/>
  <c r="P129" i="4"/>
  <c r="Q129" i="4"/>
  <c r="O130" i="4"/>
  <c r="P130" i="4"/>
  <c r="Q130" i="4"/>
  <c r="O131" i="4"/>
  <c r="P131" i="4"/>
  <c r="Q131" i="4"/>
  <c r="O132" i="4"/>
  <c r="P132" i="4"/>
  <c r="Q132" i="4"/>
  <c r="O133" i="4"/>
  <c r="P133" i="4"/>
  <c r="Q133" i="4"/>
  <c r="O134" i="4"/>
  <c r="P134" i="4"/>
  <c r="Q134" i="4"/>
  <c r="O135" i="4"/>
  <c r="P135" i="4"/>
  <c r="Q135" i="4"/>
  <c r="O136" i="4"/>
  <c r="P136" i="4"/>
  <c r="Q136" i="4"/>
  <c r="O137" i="4"/>
  <c r="P137" i="4"/>
  <c r="Q137" i="4"/>
  <c r="O138" i="4"/>
  <c r="P138" i="4"/>
  <c r="Q138" i="4"/>
  <c r="O139" i="4"/>
  <c r="P139" i="4"/>
  <c r="Q139" i="4"/>
  <c r="O140" i="4"/>
  <c r="P140" i="4"/>
  <c r="Q140" i="4"/>
  <c r="O141" i="4"/>
  <c r="P141" i="4"/>
  <c r="Q141" i="4"/>
  <c r="O142" i="4"/>
  <c r="P142" i="4"/>
  <c r="Q142" i="4"/>
  <c r="O143" i="4"/>
  <c r="P143" i="4"/>
  <c r="Q143" i="4"/>
  <c r="O144" i="4"/>
  <c r="P144" i="4"/>
  <c r="Q144" i="4"/>
  <c r="O145" i="4"/>
  <c r="P145" i="4"/>
  <c r="Q145" i="4"/>
  <c r="O146" i="4"/>
  <c r="P146" i="4"/>
  <c r="Q146" i="4"/>
  <c r="O147" i="4"/>
  <c r="P147" i="4"/>
  <c r="Q147" i="4"/>
  <c r="O148" i="4"/>
  <c r="P148" i="4"/>
  <c r="Q148" i="4"/>
  <c r="O149" i="4"/>
  <c r="P149" i="4"/>
  <c r="Q149" i="4"/>
  <c r="O150" i="4"/>
  <c r="P150" i="4"/>
  <c r="Q150" i="4"/>
  <c r="O151" i="4"/>
  <c r="P151" i="4"/>
  <c r="Q151" i="4"/>
  <c r="O152" i="4"/>
  <c r="P152" i="4"/>
  <c r="Q152" i="4"/>
  <c r="O153" i="4"/>
  <c r="P153" i="4"/>
  <c r="Q153" i="4"/>
  <c r="O154" i="4"/>
  <c r="P154" i="4"/>
  <c r="Q154" i="4"/>
  <c r="O155" i="4"/>
  <c r="P155" i="4"/>
  <c r="Q155" i="4"/>
  <c r="O156" i="4"/>
  <c r="P156" i="4"/>
  <c r="Q156" i="4"/>
  <c r="O157" i="4"/>
  <c r="P157" i="4"/>
  <c r="Q157" i="4"/>
  <c r="O158" i="4"/>
  <c r="P158" i="4"/>
  <c r="Q158" i="4"/>
  <c r="O159" i="4"/>
  <c r="P159" i="4"/>
  <c r="Q159" i="4"/>
  <c r="O160" i="4"/>
  <c r="P160" i="4"/>
  <c r="Q160" i="4"/>
  <c r="O161" i="4"/>
  <c r="P161" i="4"/>
  <c r="Q161" i="4"/>
  <c r="O162" i="4"/>
  <c r="P162" i="4"/>
  <c r="Q162" i="4"/>
  <c r="O163" i="4"/>
  <c r="P163" i="4"/>
  <c r="Q163" i="4"/>
  <c r="O164" i="4"/>
  <c r="P164" i="4"/>
  <c r="Q164" i="4"/>
  <c r="O165" i="4"/>
  <c r="P165" i="4"/>
  <c r="Q165" i="4"/>
  <c r="O166" i="4"/>
  <c r="P166" i="4"/>
  <c r="Q166" i="4"/>
  <c r="O167" i="4"/>
  <c r="P167" i="4"/>
  <c r="Q167" i="4"/>
  <c r="O168" i="4"/>
  <c r="P168" i="4"/>
  <c r="Q168" i="4"/>
  <c r="O169" i="4"/>
  <c r="P169" i="4"/>
  <c r="Q169" i="4"/>
  <c r="O170" i="4"/>
  <c r="P170" i="4"/>
  <c r="Q170" i="4"/>
  <c r="O171" i="4"/>
  <c r="P171" i="4"/>
  <c r="Q171" i="4"/>
  <c r="O172" i="4"/>
  <c r="P172" i="4"/>
  <c r="Q172" i="4"/>
  <c r="O173" i="4"/>
  <c r="P173" i="4"/>
  <c r="Q173" i="4"/>
  <c r="O174" i="4"/>
  <c r="P174" i="4"/>
  <c r="Q174" i="4"/>
  <c r="O175" i="4"/>
  <c r="P175" i="4"/>
  <c r="Q175" i="4"/>
  <c r="O176" i="4"/>
  <c r="P176" i="4"/>
  <c r="Q176" i="4"/>
  <c r="O177" i="4"/>
  <c r="P177" i="4"/>
  <c r="Q177" i="4"/>
  <c r="O178" i="4"/>
  <c r="P178" i="4"/>
  <c r="Q178" i="4"/>
  <c r="O179" i="4"/>
  <c r="P179" i="4"/>
  <c r="Q179" i="4"/>
  <c r="O180" i="4"/>
  <c r="P180" i="4"/>
  <c r="Q180" i="4"/>
  <c r="O181" i="4"/>
  <c r="P181" i="4"/>
  <c r="Q181" i="4"/>
  <c r="O182" i="4"/>
  <c r="P182" i="4"/>
  <c r="Q182" i="4"/>
  <c r="O183" i="4"/>
  <c r="P183" i="4"/>
  <c r="Q183" i="4"/>
  <c r="O184" i="4"/>
  <c r="P184" i="4"/>
  <c r="Q184" i="4"/>
  <c r="O185" i="4"/>
  <c r="P185" i="4"/>
  <c r="Q185" i="4"/>
  <c r="O186" i="4"/>
  <c r="P186" i="4"/>
  <c r="Q186" i="4"/>
  <c r="O187" i="4"/>
  <c r="P187" i="4"/>
  <c r="Q187" i="4"/>
  <c r="O188" i="4"/>
  <c r="P188" i="4"/>
  <c r="Q188" i="4"/>
  <c r="O189" i="4"/>
  <c r="P189" i="4"/>
  <c r="Q189" i="4"/>
  <c r="O190" i="4"/>
  <c r="P190" i="4"/>
  <c r="Q190" i="4"/>
  <c r="O191" i="4"/>
  <c r="P191" i="4"/>
  <c r="Q191" i="4"/>
  <c r="O192" i="4"/>
  <c r="P192" i="4"/>
  <c r="Q192" i="4"/>
  <c r="O193" i="4"/>
  <c r="P193" i="4"/>
  <c r="Q193" i="4"/>
  <c r="O194" i="4"/>
  <c r="P194" i="4"/>
  <c r="Q194" i="4"/>
  <c r="O195" i="4"/>
  <c r="P195" i="4"/>
  <c r="Q195" i="4"/>
  <c r="O196" i="4"/>
  <c r="P196" i="4"/>
  <c r="Q196" i="4"/>
  <c r="O197" i="4"/>
  <c r="P197" i="4"/>
  <c r="Q197" i="4"/>
  <c r="O198" i="4"/>
  <c r="P198" i="4"/>
  <c r="Q198" i="4"/>
  <c r="O199" i="4"/>
  <c r="P199" i="4"/>
  <c r="Q199" i="4"/>
  <c r="O200" i="4"/>
  <c r="P200" i="4"/>
  <c r="Q200" i="4"/>
  <c r="O201" i="4"/>
  <c r="P201" i="4"/>
  <c r="Q201" i="4"/>
  <c r="O202" i="4"/>
  <c r="P202" i="4"/>
  <c r="Q202" i="4"/>
  <c r="O203" i="4"/>
  <c r="P203" i="4"/>
  <c r="Q203" i="4"/>
  <c r="O204" i="4"/>
  <c r="P204" i="4"/>
  <c r="Q204" i="4"/>
  <c r="O205" i="4"/>
  <c r="P205" i="4"/>
  <c r="Q205" i="4"/>
  <c r="O206" i="4"/>
  <c r="P206" i="4"/>
  <c r="Q206" i="4"/>
  <c r="O207" i="4"/>
  <c r="P207" i="4"/>
  <c r="Q207" i="4"/>
  <c r="O208" i="4"/>
  <c r="P208" i="4"/>
  <c r="Q208" i="4"/>
  <c r="O209" i="4"/>
  <c r="P209" i="4"/>
  <c r="Q209" i="4"/>
  <c r="O210" i="4"/>
  <c r="P210" i="4"/>
  <c r="Q210" i="4"/>
  <c r="O211" i="4"/>
  <c r="P211" i="4"/>
  <c r="Q211" i="4"/>
  <c r="O212" i="4"/>
  <c r="P212" i="4"/>
  <c r="Q212" i="4"/>
  <c r="O213" i="4"/>
  <c r="P213" i="4"/>
  <c r="Q213" i="4"/>
  <c r="O214" i="4"/>
  <c r="P214" i="4"/>
  <c r="Q214" i="4"/>
  <c r="O215" i="4"/>
  <c r="P215" i="4"/>
  <c r="Q215" i="4"/>
  <c r="O216" i="4"/>
  <c r="P216" i="4"/>
  <c r="Q216" i="4"/>
  <c r="O217" i="4"/>
  <c r="P217" i="4"/>
  <c r="Q217" i="4"/>
  <c r="O218" i="4"/>
  <c r="P218" i="4"/>
  <c r="Q218" i="4"/>
  <c r="O219" i="4"/>
  <c r="P219" i="4"/>
  <c r="Q219" i="4"/>
  <c r="O220" i="4"/>
  <c r="P220" i="4"/>
  <c r="Q220" i="4"/>
  <c r="O221" i="4"/>
  <c r="P221" i="4"/>
  <c r="Q221" i="4"/>
  <c r="O222" i="4"/>
  <c r="P222" i="4"/>
  <c r="Q222" i="4"/>
  <c r="O223" i="4"/>
  <c r="P223" i="4"/>
  <c r="Q223" i="4"/>
  <c r="O224" i="4"/>
  <c r="P224" i="4"/>
  <c r="Q224" i="4"/>
  <c r="O225" i="4"/>
  <c r="P225" i="4"/>
  <c r="Q225" i="4"/>
  <c r="O226" i="4"/>
  <c r="P226" i="4"/>
  <c r="Q226" i="4"/>
  <c r="O227" i="4"/>
  <c r="P227" i="4"/>
  <c r="Q227" i="4"/>
  <c r="O228" i="4"/>
  <c r="P228" i="4"/>
  <c r="Q228" i="4"/>
  <c r="O229" i="4"/>
  <c r="P229" i="4"/>
  <c r="Q229" i="4"/>
  <c r="O230" i="4"/>
  <c r="P230" i="4"/>
  <c r="Q230" i="4"/>
  <c r="O231" i="4"/>
  <c r="P231" i="4"/>
  <c r="Q231" i="4"/>
  <c r="O232" i="4"/>
  <c r="P232" i="4"/>
  <c r="Q232" i="4"/>
  <c r="O233" i="4"/>
  <c r="P233" i="4"/>
  <c r="Q233" i="4"/>
  <c r="O234" i="4"/>
  <c r="P234" i="4"/>
  <c r="Q234" i="4"/>
  <c r="O235" i="4"/>
  <c r="P235" i="4"/>
  <c r="Q235" i="4"/>
  <c r="O236" i="4"/>
  <c r="P236" i="4"/>
  <c r="Q236" i="4"/>
  <c r="O237" i="4"/>
  <c r="P237" i="4"/>
  <c r="Q237" i="4"/>
  <c r="O238" i="4"/>
  <c r="P238" i="4"/>
  <c r="Q238" i="4"/>
  <c r="O239" i="4"/>
  <c r="P239" i="4"/>
  <c r="Q239" i="4"/>
  <c r="O240" i="4"/>
  <c r="P240" i="4"/>
  <c r="Q240" i="4"/>
  <c r="O241" i="4"/>
  <c r="P241" i="4"/>
  <c r="Q241" i="4"/>
  <c r="O242" i="4"/>
  <c r="P242" i="4"/>
  <c r="Q242" i="4"/>
  <c r="O243" i="4"/>
  <c r="P243" i="4"/>
  <c r="Q243" i="4"/>
  <c r="O244" i="4"/>
  <c r="P244" i="4"/>
  <c r="Q244" i="4"/>
  <c r="O245" i="4"/>
  <c r="P245" i="4"/>
  <c r="Q245" i="4"/>
  <c r="O246" i="4"/>
  <c r="P246" i="4"/>
  <c r="Q246" i="4"/>
  <c r="O247" i="4"/>
  <c r="P247" i="4"/>
  <c r="Q247" i="4"/>
  <c r="O248" i="4"/>
  <c r="P248" i="4"/>
  <c r="Q248" i="4"/>
  <c r="O249" i="4"/>
  <c r="P249" i="4"/>
  <c r="Q249" i="4"/>
  <c r="O250" i="4"/>
  <c r="P250" i="4"/>
  <c r="Q250" i="4"/>
  <c r="O251" i="4"/>
  <c r="P251" i="4"/>
  <c r="Q251" i="4"/>
  <c r="O252" i="4"/>
  <c r="P252" i="4"/>
  <c r="Q252" i="4"/>
  <c r="O253" i="4"/>
  <c r="P253" i="4"/>
  <c r="Q253" i="4"/>
  <c r="O254" i="4"/>
  <c r="P254" i="4"/>
  <c r="Q254" i="4"/>
  <c r="O255" i="4"/>
  <c r="P255" i="4"/>
  <c r="Q255" i="4"/>
  <c r="O256" i="4"/>
  <c r="P256" i="4"/>
  <c r="Q256" i="4"/>
  <c r="O257" i="4"/>
  <c r="P257" i="4"/>
  <c r="Q257" i="4"/>
  <c r="O258" i="4"/>
  <c r="P258" i="4"/>
  <c r="Q258" i="4"/>
  <c r="O259" i="4"/>
  <c r="P259" i="4"/>
  <c r="Q259" i="4"/>
  <c r="O260" i="4"/>
  <c r="P260" i="4"/>
  <c r="Q260" i="4"/>
  <c r="O261" i="4"/>
  <c r="P261" i="4"/>
  <c r="Q261" i="4"/>
  <c r="O262" i="4"/>
  <c r="P262" i="4"/>
  <c r="Q262" i="4"/>
  <c r="O263" i="4"/>
  <c r="P263" i="4"/>
  <c r="Q263" i="4"/>
  <c r="O264" i="4"/>
  <c r="P264" i="4"/>
  <c r="Q264" i="4"/>
  <c r="O265" i="4"/>
  <c r="P265" i="4"/>
  <c r="Q265" i="4"/>
  <c r="O266" i="4"/>
  <c r="P266" i="4"/>
  <c r="Q266" i="4"/>
  <c r="O267" i="4"/>
  <c r="P267" i="4"/>
  <c r="Q267" i="4"/>
  <c r="O268" i="4"/>
  <c r="P268" i="4"/>
  <c r="Q268" i="4"/>
  <c r="O269" i="4"/>
  <c r="P269" i="4"/>
  <c r="Q269" i="4"/>
  <c r="O270" i="4"/>
  <c r="P270" i="4"/>
  <c r="Q270" i="4"/>
  <c r="O271" i="4"/>
  <c r="P271" i="4"/>
  <c r="Q271" i="4"/>
  <c r="O272" i="4"/>
  <c r="P272" i="4"/>
  <c r="Q272" i="4"/>
  <c r="O273" i="4"/>
  <c r="P273" i="4"/>
  <c r="Q273" i="4"/>
  <c r="O274" i="4"/>
  <c r="P274" i="4"/>
  <c r="Q274" i="4"/>
  <c r="O275" i="4"/>
  <c r="P275" i="4"/>
  <c r="Q275" i="4"/>
  <c r="O276" i="4"/>
  <c r="P276" i="4"/>
  <c r="Q276" i="4"/>
  <c r="O277" i="4"/>
  <c r="P277" i="4"/>
  <c r="Q277" i="4"/>
  <c r="O278" i="4"/>
  <c r="P278" i="4"/>
  <c r="Q278" i="4"/>
  <c r="O279" i="4"/>
  <c r="P279" i="4"/>
  <c r="Q279" i="4"/>
  <c r="O280" i="4"/>
  <c r="P280" i="4"/>
  <c r="Q280" i="4"/>
  <c r="O281" i="4"/>
  <c r="P281" i="4"/>
  <c r="Q281" i="4"/>
  <c r="O282" i="4"/>
  <c r="P282" i="4"/>
  <c r="Q282" i="4"/>
  <c r="O283" i="4"/>
  <c r="P283" i="4"/>
  <c r="Q283" i="4"/>
  <c r="O284" i="4"/>
  <c r="P284" i="4"/>
  <c r="Q284" i="4"/>
  <c r="O285" i="4"/>
  <c r="P285" i="4"/>
  <c r="Q285" i="4"/>
  <c r="O286" i="4"/>
  <c r="P286" i="4"/>
  <c r="Q286" i="4"/>
  <c r="O287" i="4"/>
  <c r="P287" i="4"/>
  <c r="Q287" i="4"/>
  <c r="O288" i="4"/>
  <c r="P288" i="4"/>
  <c r="Q288" i="4"/>
  <c r="O289" i="4"/>
  <c r="P289" i="4"/>
  <c r="Q289" i="4"/>
  <c r="O290" i="4"/>
  <c r="P290" i="4"/>
  <c r="Q290" i="4"/>
  <c r="O291" i="4"/>
  <c r="P291" i="4"/>
  <c r="Q291" i="4"/>
  <c r="O292" i="4"/>
  <c r="P292" i="4"/>
  <c r="Q292" i="4"/>
  <c r="O293" i="4"/>
  <c r="P293" i="4"/>
  <c r="Q293" i="4"/>
  <c r="O294" i="4"/>
  <c r="P294" i="4"/>
  <c r="Q294" i="4"/>
  <c r="O295" i="4"/>
  <c r="P295" i="4"/>
  <c r="Q295" i="4"/>
  <c r="O296" i="4"/>
  <c r="P296" i="4"/>
  <c r="Q296" i="4"/>
  <c r="O297" i="4"/>
  <c r="P297" i="4"/>
  <c r="Q297" i="4"/>
  <c r="O298" i="4"/>
  <c r="P298" i="4"/>
  <c r="Q298" i="4"/>
  <c r="O299" i="4"/>
  <c r="P299" i="4"/>
  <c r="Q299" i="4"/>
  <c r="O300" i="4"/>
  <c r="P300" i="4"/>
  <c r="Q300" i="4"/>
  <c r="O301" i="4"/>
  <c r="P301" i="4"/>
  <c r="Q301" i="4"/>
  <c r="O302" i="4"/>
  <c r="P302" i="4"/>
  <c r="Q302" i="4"/>
  <c r="O303" i="4"/>
  <c r="P303" i="4"/>
  <c r="Q303" i="4"/>
  <c r="O304" i="4"/>
  <c r="P304" i="4"/>
  <c r="Q304" i="4"/>
  <c r="O305" i="4"/>
  <c r="P305" i="4"/>
  <c r="Q305" i="4"/>
  <c r="O306" i="4"/>
  <c r="P306" i="4"/>
  <c r="Q306" i="4"/>
  <c r="O307" i="4"/>
  <c r="P307" i="4"/>
  <c r="Q307" i="4"/>
  <c r="O308" i="4"/>
  <c r="P308" i="4"/>
  <c r="Q308" i="4"/>
  <c r="O309" i="4"/>
  <c r="P309" i="4"/>
  <c r="Q309" i="4"/>
  <c r="O310" i="4"/>
  <c r="P310" i="4"/>
  <c r="Q310" i="4"/>
  <c r="O311" i="4"/>
  <c r="P311" i="4"/>
  <c r="Q311" i="4"/>
  <c r="O312" i="4"/>
  <c r="P312" i="4"/>
  <c r="Q312" i="4"/>
  <c r="O313" i="4"/>
  <c r="P313" i="4"/>
  <c r="Q313" i="4"/>
  <c r="O314" i="4"/>
  <c r="P314" i="4"/>
  <c r="Q314" i="4"/>
  <c r="O315" i="4"/>
  <c r="P315" i="4"/>
  <c r="Q315" i="4"/>
  <c r="O316" i="4"/>
  <c r="P316" i="4"/>
  <c r="Q316" i="4"/>
  <c r="O317" i="4"/>
  <c r="P317" i="4"/>
  <c r="Q317" i="4"/>
  <c r="O318" i="4"/>
  <c r="P318" i="4"/>
  <c r="Q318" i="4"/>
  <c r="O319" i="4"/>
  <c r="P319" i="4"/>
  <c r="Q319" i="4"/>
  <c r="O320" i="4"/>
  <c r="P320" i="4"/>
  <c r="Q320" i="4"/>
  <c r="O321" i="4"/>
  <c r="P321" i="4"/>
  <c r="Q321" i="4"/>
  <c r="O322" i="4"/>
  <c r="P322" i="4"/>
  <c r="Q322" i="4"/>
  <c r="O323" i="4"/>
  <c r="P323" i="4"/>
  <c r="Q323" i="4"/>
  <c r="O324" i="4"/>
  <c r="P324" i="4"/>
  <c r="Q324" i="4"/>
  <c r="O325" i="4"/>
  <c r="P325" i="4"/>
  <c r="Q325" i="4"/>
  <c r="O326" i="4"/>
  <c r="P326" i="4"/>
  <c r="Q326" i="4"/>
  <c r="O327" i="4"/>
  <c r="P327" i="4"/>
  <c r="Q327" i="4"/>
  <c r="O328" i="4"/>
  <c r="P328" i="4"/>
  <c r="Q328" i="4"/>
  <c r="O329" i="4"/>
  <c r="P329" i="4"/>
  <c r="Q329" i="4"/>
  <c r="O330" i="4"/>
  <c r="P330" i="4"/>
  <c r="Q330" i="4"/>
  <c r="O331" i="4"/>
  <c r="P331" i="4"/>
  <c r="Q331" i="4"/>
  <c r="O332" i="4"/>
  <c r="P332" i="4"/>
  <c r="Q332" i="4"/>
  <c r="O333" i="4"/>
  <c r="P333" i="4"/>
  <c r="Q333" i="4"/>
  <c r="O334" i="4"/>
  <c r="P334" i="4"/>
  <c r="Q334" i="4"/>
  <c r="O335" i="4"/>
  <c r="P335" i="4"/>
  <c r="Q335" i="4"/>
  <c r="O336" i="4"/>
  <c r="P336" i="4"/>
  <c r="Q336" i="4"/>
  <c r="O337" i="4"/>
  <c r="P337" i="4"/>
  <c r="Q337" i="4"/>
  <c r="O338" i="4"/>
  <c r="P338" i="4"/>
  <c r="Q338" i="4"/>
  <c r="O339" i="4"/>
  <c r="P339" i="4"/>
  <c r="Q339" i="4"/>
  <c r="O340" i="4"/>
  <c r="P340" i="4"/>
  <c r="Q340" i="4"/>
  <c r="O341" i="4"/>
  <c r="P341" i="4"/>
  <c r="Q341" i="4"/>
  <c r="O342" i="4"/>
  <c r="P342" i="4"/>
  <c r="Q342" i="4"/>
  <c r="O343" i="4"/>
  <c r="P343" i="4"/>
  <c r="Q343" i="4"/>
  <c r="O344" i="4"/>
  <c r="P344" i="4"/>
  <c r="Q344" i="4"/>
  <c r="O345" i="4"/>
  <c r="P345" i="4"/>
  <c r="Q345" i="4"/>
  <c r="O346" i="4"/>
  <c r="P346" i="4"/>
  <c r="Q346" i="4"/>
  <c r="O347" i="4"/>
  <c r="P347" i="4"/>
  <c r="Q347" i="4"/>
  <c r="O348" i="4"/>
  <c r="P348" i="4"/>
  <c r="Q348" i="4"/>
  <c r="O349" i="4"/>
  <c r="P349" i="4"/>
  <c r="Q349" i="4"/>
  <c r="O350" i="4"/>
  <c r="P350" i="4"/>
  <c r="Q350" i="4"/>
  <c r="O351" i="4"/>
  <c r="P351" i="4"/>
  <c r="Q351" i="4"/>
  <c r="O352" i="4"/>
  <c r="P352" i="4"/>
  <c r="Q352" i="4"/>
  <c r="O353" i="4"/>
  <c r="P353" i="4"/>
  <c r="Q353" i="4"/>
  <c r="O354" i="4"/>
  <c r="P354" i="4"/>
  <c r="Q354" i="4"/>
  <c r="O355" i="4"/>
  <c r="P355" i="4"/>
  <c r="Q355" i="4"/>
  <c r="O356" i="4"/>
  <c r="P356" i="4"/>
  <c r="Q356" i="4"/>
  <c r="O357" i="4"/>
  <c r="P357" i="4"/>
  <c r="Q357" i="4"/>
  <c r="O358" i="4"/>
  <c r="P358" i="4"/>
  <c r="Q358" i="4"/>
  <c r="O359" i="4"/>
  <c r="P359" i="4"/>
  <c r="Q359" i="4"/>
  <c r="O360" i="4"/>
  <c r="P360" i="4"/>
  <c r="Q360" i="4"/>
  <c r="O361" i="4"/>
  <c r="P361" i="4"/>
  <c r="Q361" i="4"/>
  <c r="O362" i="4"/>
  <c r="P362" i="4"/>
  <c r="Q362" i="4"/>
  <c r="O363" i="4"/>
  <c r="P363" i="4"/>
  <c r="Q363" i="4"/>
  <c r="O364" i="4"/>
  <c r="P364" i="4"/>
  <c r="Q364" i="4"/>
  <c r="O365" i="4"/>
  <c r="P365" i="4"/>
  <c r="Q365" i="4"/>
  <c r="O366" i="4"/>
  <c r="P366" i="4"/>
  <c r="Q366" i="4"/>
  <c r="O367" i="4"/>
  <c r="P367" i="4"/>
  <c r="Q367" i="4"/>
  <c r="O368" i="4"/>
  <c r="P368" i="4"/>
  <c r="Q368" i="4"/>
  <c r="O369" i="4"/>
  <c r="P369" i="4"/>
  <c r="Q369" i="4"/>
  <c r="O370" i="4"/>
  <c r="P370" i="4"/>
  <c r="Q370" i="4"/>
  <c r="O371" i="4"/>
  <c r="P371" i="4"/>
  <c r="Q371" i="4"/>
  <c r="O372" i="4"/>
  <c r="P372" i="4"/>
  <c r="Q372" i="4"/>
  <c r="O373" i="4"/>
  <c r="P373" i="4"/>
  <c r="Q373" i="4"/>
  <c r="O374" i="4"/>
  <c r="P374" i="4"/>
  <c r="Q374" i="4"/>
  <c r="O375" i="4"/>
  <c r="P375" i="4"/>
  <c r="Q375" i="4"/>
  <c r="O376" i="4"/>
  <c r="P376" i="4"/>
  <c r="Q376" i="4"/>
  <c r="O377" i="4"/>
  <c r="P377" i="4"/>
  <c r="Q377" i="4"/>
  <c r="O378" i="4"/>
  <c r="P378" i="4"/>
  <c r="Q378" i="4"/>
  <c r="O379" i="4"/>
  <c r="P379" i="4"/>
  <c r="Q379" i="4"/>
  <c r="O380" i="4"/>
  <c r="P380" i="4"/>
  <c r="Q380" i="4"/>
  <c r="O381" i="4"/>
  <c r="P381" i="4"/>
  <c r="Q381" i="4"/>
  <c r="O382" i="4"/>
  <c r="P382" i="4"/>
  <c r="Q382" i="4"/>
  <c r="O383" i="4"/>
  <c r="P383" i="4"/>
  <c r="Q383" i="4"/>
  <c r="O384" i="4"/>
  <c r="P384" i="4"/>
  <c r="Q384" i="4"/>
  <c r="O385" i="4"/>
  <c r="P385" i="4"/>
  <c r="Q385" i="4"/>
  <c r="O386" i="4"/>
  <c r="P386" i="4"/>
  <c r="Q386" i="4"/>
  <c r="O387" i="4"/>
  <c r="P387" i="4"/>
  <c r="Q387" i="4"/>
  <c r="O388" i="4"/>
  <c r="P388" i="4"/>
  <c r="Q388" i="4"/>
  <c r="O389" i="4"/>
  <c r="P389" i="4"/>
  <c r="Q389" i="4"/>
  <c r="O390" i="4"/>
  <c r="P390" i="4"/>
  <c r="Q390" i="4"/>
  <c r="O391" i="4"/>
  <c r="P391" i="4"/>
  <c r="Q391" i="4"/>
  <c r="O392" i="4"/>
  <c r="P392" i="4"/>
  <c r="Q392" i="4"/>
  <c r="O393" i="4"/>
  <c r="P393" i="4"/>
  <c r="Q393" i="4"/>
  <c r="O394" i="4"/>
  <c r="P394" i="4"/>
  <c r="Q394" i="4"/>
  <c r="O395" i="4"/>
  <c r="P395" i="4"/>
  <c r="Q395" i="4"/>
  <c r="O396" i="4"/>
  <c r="P396" i="4"/>
  <c r="Q396" i="4"/>
  <c r="O397" i="4"/>
  <c r="P397" i="4"/>
  <c r="Q397" i="4"/>
  <c r="O398" i="4"/>
  <c r="P398" i="4"/>
  <c r="Q398" i="4"/>
  <c r="O399" i="4"/>
  <c r="P399" i="4"/>
  <c r="Q399" i="4"/>
  <c r="O400" i="4"/>
  <c r="P400" i="4"/>
  <c r="Q400" i="4"/>
  <c r="O401" i="4"/>
  <c r="P401" i="4"/>
  <c r="Q401" i="4"/>
  <c r="O402" i="4"/>
  <c r="P402" i="4"/>
  <c r="Q402" i="4"/>
  <c r="O403" i="4"/>
  <c r="P403" i="4"/>
  <c r="Q403" i="4"/>
  <c r="O404" i="4"/>
  <c r="P404" i="4"/>
  <c r="Q404" i="4"/>
  <c r="O405" i="4"/>
  <c r="P405" i="4"/>
  <c r="Q405" i="4"/>
  <c r="O406" i="4"/>
  <c r="P406" i="4"/>
  <c r="Q406" i="4"/>
  <c r="O407" i="4"/>
  <c r="P407" i="4"/>
  <c r="Q407" i="4"/>
  <c r="O408" i="4"/>
  <c r="P408" i="4"/>
  <c r="Q408" i="4"/>
  <c r="O409" i="4"/>
  <c r="P409" i="4"/>
  <c r="Q409" i="4"/>
  <c r="O410" i="4"/>
  <c r="P410" i="4"/>
  <c r="Q410" i="4"/>
  <c r="O411" i="4"/>
  <c r="P411" i="4"/>
  <c r="Q411" i="4"/>
  <c r="O412" i="4"/>
  <c r="P412" i="4"/>
  <c r="Q412" i="4"/>
  <c r="O413" i="4"/>
  <c r="P413" i="4"/>
  <c r="Q413" i="4"/>
  <c r="O414" i="4"/>
  <c r="P414" i="4"/>
  <c r="Q414" i="4"/>
  <c r="O415" i="4"/>
  <c r="P415" i="4"/>
  <c r="Q415" i="4"/>
  <c r="O416" i="4"/>
  <c r="P416" i="4"/>
  <c r="Q416" i="4"/>
  <c r="O417" i="4"/>
  <c r="P417" i="4"/>
  <c r="Q417" i="4"/>
  <c r="O418" i="4"/>
  <c r="P418" i="4"/>
  <c r="Q418" i="4"/>
  <c r="O419" i="4"/>
  <c r="P419" i="4"/>
  <c r="Q419" i="4"/>
  <c r="O420" i="4"/>
  <c r="P420" i="4"/>
  <c r="Q420" i="4"/>
  <c r="O421" i="4"/>
  <c r="P421" i="4"/>
  <c r="Q421" i="4"/>
  <c r="O422" i="4"/>
  <c r="P422" i="4"/>
  <c r="Q422" i="4"/>
  <c r="O423" i="4"/>
  <c r="P423" i="4"/>
  <c r="Q423" i="4"/>
  <c r="O424" i="4"/>
  <c r="P424" i="4"/>
  <c r="Q424" i="4"/>
  <c r="O425" i="4"/>
  <c r="P425" i="4"/>
  <c r="Q425" i="4"/>
  <c r="O426" i="4"/>
  <c r="P426" i="4"/>
  <c r="Q426" i="4"/>
  <c r="O427" i="4"/>
  <c r="P427" i="4"/>
  <c r="Q427" i="4"/>
  <c r="O428" i="4"/>
  <c r="P428" i="4"/>
  <c r="Q428" i="4"/>
  <c r="O429" i="4"/>
  <c r="P429" i="4"/>
  <c r="Q429" i="4"/>
  <c r="O430" i="4"/>
  <c r="P430" i="4"/>
  <c r="Q430" i="4"/>
  <c r="O431" i="4"/>
  <c r="P431" i="4"/>
  <c r="Q431" i="4"/>
  <c r="O432" i="4"/>
  <c r="P432" i="4"/>
  <c r="Q432" i="4"/>
  <c r="O433" i="4"/>
  <c r="P433" i="4"/>
  <c r="Q433" i="4"/>
  <c r="O434" i="4"/>
  <c r="P434" i="4"/>
  <c r="Q434" i="4"/>
  <c r="O435" i="4"/>
  <c r="P435" i="4"/>
  <c r="Q435" i="4"/>
  <c r="O436" i="4"/>
  <c r="P436" i="4"/>
  <c r="Q436" i="4"/>
  <c r="O437" i="4"/>
  <c r="P437" i="4"/>
  <c r="Q437" i="4"/>
  <c r="O438" i="4"/>
  <c r="P438" i="4"/>
  <c r="Q438" i="4"/>
  <c r="O439" i="4"/>
  <c r="P439" i="4"/>
  <c r="Q439" i="4"/>
  <c r="O440" i="4"/>
  <c r="P440" i="4"/>
  <c r="Q440" i="4"/>
  <c r="O441" i="4"/>
  <c r="P441" i="4"/>
  <c r="Q441" i="4"/>
  <c r="O442" i="4"/>
  <c r="P442" i="4"/>
  <c r="Q442" i="4"/>
  <c r="O443" i="4"/>
  <c r="P443" i="4"/>
  <c r="Q443" i="4"/>
  <c r="O444" i="4"/>
  <c r="P444" i="4"/>
  <c r="Q444" i="4"/>
  <c r="O445" i="4"/>
  <c r="P445" i="4"/>
  <c r="Q445" i="4"/>
  <c r="O446" i="4"/>
  <c r="P446" i="4"/>
  <c r="Q446" i="4"/>
  <c r="O447" i="4"/>
  <c r="P447" i="4"/>
  <c r="Q447" i="4"/>
  <c r="O448" i="4"/>
  <c r="P448" i="4"/>
  <c r="Q448" i="4"/>
  <c r="O449" i="4"/>
  <c r="P449" i="4"/>
  <c r="Q449" i="4"/>
  <c r="O450" i="4"/>
  <c r="P450" i="4"/>
  <c r="Q450" i="4"/>
  <c r="O451" i="4"/>
  <c r="P451" i="4"/>
  <c r="Q451" i="4"/>
  <c r="O452" i="4"/>
  <c r="P452" i="4"/>
  <c r="Q452" i="4"/>
  <c r="O453" i="4"/>
  <c r="P453" i="4"/>
  <c r="Q453" i="4"/>
  <c r="O454" i="4"/>
  <c r="P454" i="4"/>
  <c r="Q454" i="4"/>
  <c r="O455" i="4"/>
  <c r="P455" i="4"/>
  <c r="Q455" i="4"/>
  <c r="O456" i="4"/>
  <c r="P456" i="4"/>
  <c r="Q456" i="4"/>
  <c r="O457" i="4"/>
  <c r="P457" i="4"/>
  <c r="Q457" i="4"/>
  <c r="O458" i="4"/>
  <c r="P458" i="4"/>
  <c r="Q458" i="4"/>
  <c r="O459" i="4"/>
  <c r="P459" i="4"/>
  <c r="Q459" i="4"/>
  <c r="O460" i="4"/>
  <c r="P460" i="4"/>
  <c r="Q460" i="4"/>
  <c r="O461" i="4"/>
  <c r="P461" i="4"/>
  <c r="Q461" i="4"/>
  <c r="O462" i="4"/>
  <c r="P462" i="4"/>
  <c r="Q462" i="4"/>
  <c r="O463" i="4"/>
  <c r="P463" i="4"/>
  <c r="Q463" i="4"/>
  <c r="O464" i="4"/>
  <c r="P464" i="4"/>
  <c r="Q464" i="4"/>
  <c r="O465" i="4"/>
  <c r="P465" i="4"/>
  <c r="Q465" i="4"/>
  <c r="O466" i="4"/>
  <c r="P466" i="4"/>
  <c r="Q466" i="4"/>
  <c r="O467" i="4"/>
  <c r="P467" i="4"/>
  <c r="Q467" i="4"/>
  <c r="O468" i="4"/>
  <c r="P468" i="4"/>
  <c r="Q468" i="4"/>
  <c r="O469" i="4"/>
  <c r="P469" i="4"/>
  <c r="Q469" i="4"/>
  <c r="O470" i="4"/>
  <c r="P470" i="4"/>
  <c r="Q470" i="4"/>
  <c r="O471" i="4"/>
  <c r="P471" i="4"/>
  <c r="Q471" i="4"/>
  <c r="O472" i="4"/>
  <c r="P472" i="4"/>
  <c r="Q472" i="4"/>
  <c r="O473" i="4"/>
  <c r="P473" i="4"/>
  <c r="Q473" i="4"/>
  <c r="O474" i="4"/>
  <c r="P474" i="4"/>
  <c r="Q474" i="4"/>
  <c r="O475" i="4"/>
  <c r="P475" i="4"/>
  <c r="Q475" i="4"/>
  <c r="O476" i="4"/>
  <c r="P476" i="4"/>
  <c r="Q476" i="4"/>
  <c r="O477" i="4"/>
  <c r="P477" i="4"/>
  <c r="Q477" i="4"/>
  <c r="O478" i="4"/>
  <c r="P478" i="4"/>
  <c r="Q478" i="4"/>
  <c r="O479" i="4"/>
  <c r="P479" i="4"/>
  <c r="Q479" i="4"/>
  <c r="O480" i="4"/>
  <c r="P480" i="4"/>
  <c r="Q480" i="4"/>
  <c r="O481" i="4"/>
  <c r="P481" i="4"/>
  <c r="Q481" i="4"/>
  <c r="O482" i="4"/>
  <c r="P482" i="4"/>
  <c r="Q482" i="4"/>
  <c r="O483" i="4"/>
  <c r="P483" i="4"/>
  <c r="Q483" i="4"/>
  <c r="O484" i="4"/>
  <c r="P484" i="4"/>
  <c r="Q484" i="4"/>
  <c r="O485" i="4"/>
  <c r="P485" i="4"/>
  <c r="Q485" i="4"/>
  <c r="O486" i="4"/>
  <c r="P486" i="4"/>
  <c r="Q486" i="4"/>
  <c r="O487" i="4"/>
  <c r="P487" i="4"/>
  <c r="Q487" i="4"/>
  <c r="O488" i="4"/>
  <c r="P488" i="4"/>
  <c r="Q488" i="4"/>
  <c r="O489" i="4"/>
  <c r="P489" i="4"/>
  <c r="Q489" i="4"/>
  <c r="O490" i="4"/>
  <c r="P490" i="4"/>
  <c r="Q490" i="4"/>
  <c r="O491" i="4"/>
  <c r="P491" i="4"/>
  <c r="Q491" i="4"/>
  <c r="O492" i="4"/>
  <c r="P492" i="4"/>
  <c r="Q492" i="4"/>
  <c r="O493" i="4"/>
  <c r="P493" i="4"/>
  <c r="Q493" i="4"/>
  <c r="O494" i="4"/>
  <c r="P494" i="4"/>
  <c r="Q494" i="4"/>
  <c r="O495" i="4"/>
  <c r="P495" i="4"/>
  <c r="Q495" i="4"/>
  <c r="O496" i="4"/>
  <c r="P496" i="4"/>
  <c r="Q496" i="4"/>
  <c r="O497" i="4"/>
  <c r="P497" i="4"/>
  <c r="Q497" i="4"/>
  <c r="O498" i="4"/>
  <c r="P498" i="4"/>
  <c r="Q498" i="4"/>
  <c r="O499" i="4"/>
  <c r="P499" i="4"/>
  <c r="Q499" i="4"/>
  <c r="O500" i="4"/>
  <c r="P500" i="4"/>
  <c r="Q500" i="4"/>
  <c r="O501" i="4"/>
  <c r="P501" i="4"/>
  <c r="Q501" i="4"/>
  <c r="O502" i="4"/>
  <c r="P502" i="4"/>
  <c r="Q502" i="4"/>
  <c r="O503" i="4"/>
  <c r="P503" i="4"/>
  <c r="Q503" i="4"/>
  <c r="O504" i="4"/>
  <c r="P504" i="4"/>
  <c r="Q504" i="4"/>
  <c r="O505" i="4"/>
  <c r="P505" i="4"/>
  <c r="Q505" i="4"/>
  <c r="O506" i="4"/>
  <c r="P506" i="4"/>
  <c r="Q506" i="4"/>
  <c r="O507" i="4"/>
  <c r="P507" i="4"/>
  <c r="Q507" i="4"/>
  <c r="O508" i="4"/>
  <c r="P508" i="4"/>
  <c r="Q508" i="4"/>
  <c r="O509" i="4"/>
  <c r="P509" i="4"/>
  <c r="Q509" i="4"/>
  <c r="O510" i="4"/>
  <c r="P510" i="4"/>
  <c r="Q510" i="4"/>
  <c r="O511" i="4"/>
  <c r="P511" i="4"/>
  <c r="Q511" i="4"/>
  <c r="O512" i="4"/>
  <c r="P512" i="4"/>
  <c r="Q512" i="4"/>
  <c r="O513" i="4"/>
  <c r="P513" i="4"/>
  <c r="Q513" i="4"/>
  <c r="O514" i="4"/>
  <c r="P514" i="4"/>
  <c r="Q514" i="4"/>
  <c r="O515" i="4"/>
  <c r="P515" i="4"/>
  <c r="Q515" i="4"/>
  <c r="O516" i="4"/>
  <c r="P516" i="4"/>
  <c r="Q516" i="4"/>
  <c r="O517" i="4"/>
  <c r="P517" i="4"/>
  <c r="Q517" i="4"/>
  <c r="O518" i="4"/>
  <c r="P518" i="4"/>
  <c r="Q518" i="4"/>
  <c r="O519" i="4"/>
  <c r="P519" i="4"/>
  <c r="Q519" i="4"/>
  <c r="O520" i="4"/>
  <c r="P520" i="4"/>
  <c r="Q520" i="4"/>
  <c r="O521" i="4"/>
  <c r="P521" i="4"/>
  <c r="Q521" i="4"/>
  <c r="O522" i="4"/>
  <c r="P522" i="4"/>
  <c r="Q522" i="4"/>
  <c r="O523" i="4"/>
  <c r="P523" i="4"/>
  <c r="Q523" i="4"/>
  <c r="O524" i="4"/>
  <c r="P524" i="4"/>
  <c r="Q524" i="4"/>
  <c r="O525" i="4"/>
  <c r="P525" i="4"/>
  <c r="Q525" i="4"/>
  <c r="O526" i="4"/>
  <c r="P526" i="4"/>
  <c r="Q526" i="4"/>
  <c r="O527" i="4"/>
  <c r="P527" i="4"/>
  <c r="Q527" i="4"/>
  <c r="O528" i="4"/>
  <c r="P528" i="4"/>
  <c r="Q528" i="4"/>
  <c r="O529" i="4"/>
  <c r="P529" i="4"/>
  <c r="Q529" i="4"/>
  <c r="O530" i="4"/>
  <c r="P530" i="4"/>
  <c r="Q530" i="4"/>
  <c r="O531" i="4"/>
  <c r="P531" i="4"/>
  <c r="Q531" i="4"/>
  <c r="O532" i="4"/>
  <c r="P532" i="4"/>
  <c r="Q532" i="4"/>
  <c r="O533" i="4"/>
  <c r="P533" i="4"/>
  <c r="Q533" i="4"/>
  <c r="O534" i="4"/>
  <c r="P534" i="4"/>
  <c r="Q534" i="4"/>
  <c r="O535" i="4"/>
  <c r="P535" i="4"/>
  <c r="Q535" i="4"/>
  <c r="O536" i="4"/>
  <c r="P536" i="4"/>
  <c r="Q536" i="4"/>
  <c r="O537" i="4"/>
  <c r="P537" i="4"/>
  <c r="Q537" i="4"/>
  <c r="O538" i="4"/>
  <c r="P538" i="4"/>
  <c r="Q538" i="4"/>
  <c r="O539" i="4"/>
  <c r="P539" i="4"/>
  <c r="Q539" i="4"/>
  <c r="O540" i="4"/>
  <c r="P540" i="4"/>
  <c r="Q540" i="4"/>
  <c r="O541" i="4"/>
  <c r="P541" i="4"/>
  <c r="Q541" i="4"/>
  <c r="O542" i="4"/>
  <c r="P542" i="4"/>
  <c r="Q542" i="4"/>
  <c r="O543" i="4"/>
  <c r="P543" i="4"/>
  <c r="Q543" i="4"/>
  <c r="O544" i="4"/>
  <c r="P544" i="4"/>
  <c r="Q544" i="4"/>
  <c r="O545" i="4"/>
  <c r="P545" i="4"/>
  <c r="Q545" i="4"/>
  <c r="O546" i="4"/>
  <c r="P546" i="4"/>
  <c r="Q546" i="4"/>
  <c r="O547" i="4"/>
  <c r="P547" i="4"/>
  <c r="Q547" i="4"/>
  <c r="O548" i="4"/>
  <c r="P548" i="4"/>
  <c r="Q548" i="4"/>
  <c r="O549" i="4"/>
  <c r="P549" i="4"/>
  <c r="Q549" i="4"/>
  <c r="O550" i="4"/>
  <c r="P550" i="4"/>
  <c r="Q550" i="4"/>
  <c r="O551" i="4"/>
  <c r="P551" i="4"/>
  <c r="Q551" i="4"/>
  <c r="O552" i="4"/>
  <c r="P552" i="4"/>
  <c r="Q552" i="4"/>
  <c r="O553" i="4"/>
  <c r="P553" i="4"/>
  <c r="Q553" i="4"/>
  <c r="O554" i="4"/>
  <c r="P554" i="4"/>
  <c r="Q554" i="4"/>
  <c r="O555" i="4"/>
  <c r="P555" i="4"/>
  <c r="Q555" i="4"/>
  <c r="O556" i="4"/>
  <c r="P556" i="4"/>
  <c r="Q556" i="4"/>
  <c r="R2" i="4" l="1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</calcChain>
</file>

<file path=xl/sharedStrings.xml><?xml version="1.0" encoding="utf-8"?>
<sst xmlns="http://schemas.openxmlformats.org/spreadsheetml/2006/main" count="3377" uniqueCount="563">
  <si>
    <t>Order ID</t>
  </si>
  <si>
    <t>Customer Name</t>
  </si>
  <si>
    <t>Product Category</t>
  </si>
  <si>
    <t>Product Name</t>
  </si>
  <si>
    <t>Order Date</t>
  </si>
  <si>
    <t>Delivered Date</t>
  </si>
  <si>
    <t>Quantity</t>
  </si>
  <si>
    <t>Unit Price</t>
  </si>
  <si>
    <t>Status</t>
  </si>
  <si>
    <t>Country</t>
  </si>
  <si>
    <t>Payment Method</t>
  </si>
  <si>
    <t>Allison Hill</t>
  </si>
  <si>
    <t>Electronics</t>
  </si>
  <si>
    <t>Smartphone</t>
  </si>
  <si>
    <t>Completed</t>
  </si>
  <si>
    <t>Mobile Money</t>
  </si>
  <si>
    <t>Lance Hoffman</t>
  </si>
  <si>
    <t>Books</t>
  </si>
  <si>
    <t>Fiction</t>
  </si>
  <si>
    <t>Credit Card</t>
  </si>
  <si>
    <t>Brent Abbott</t>
  </si>
  <si>
    <t>Apparel</t>
  </si>
  <si>
    <t>Sneakers</t>
  </si>
  <si>
    <t>Edward Fuller</t>
  </si>
  <si>
    <t>Groceries</t>
  </si>
  <si>
    <t>Cereal</t>
  </si>
  <si>
    <t>Melinda Jones</t>
  </si>
  <si>
    <t>Headphones</t>
  </si>
  <si>
    <t>Returned</t>
  </si>
  <si>
    <t>Cash</t>
  </si>
  <si>
    <t>Andrew Stewart</t>
  </si>
  <si>
    <t>Home Decor</t>
  </si>
  <si>
    <t>Vase</t>
  </si>
  <si>
    <t>Nigeria</t>
  </si>
  <si>
    <t>Nicole Patterson</t>
  </si>
  <si>
    <t>Anthony Rodriguez</t>
  </si>
  <si>
    <t>Camera</t>
  </si>
  <si>
    <t>Shannon Smith</t>
  </si>
  <si>
    <t>Milk</t>
  </si>
  <si>
    <t>Pamela Romero</t>
  </si>
  <si>
    <t>T-Shirt</t>
  </si>
  <si>
    <t>Tammy Sellers</t>
  </si>
  <si>
    <t>Curtains</t>
  </si>
  <si>
    <t>Joseph Obrien</t>
  </si>
  <si>
    <t>Children's Book</t>
  </si>
  <si>
    <t>Austin Smith</t>
  </si>
  <si>
    <t>Bank Transfer</t>
  </si>
  <si>
    <t>David Caldwell</t>
  </si>
  <si>
    <t>Matthew Gomez</t>
  </si>
  <si>
    <t>Maria Brown</t>
  </si>
  <si>
    <t>Wall Art</t>
  </si>
  <si>
    <t>Clifford Ford</t>
  </si>
  <si>
    <t>Dress</t>
  </si>
  <si>
    <t>Tammy Allison</t>
  </si>
  <si>
    <t>Jeans</t>
  </si>
  <si>
    <t>Rachel Gibson</t>
  </si>
  <si>
    <t>Biography</t>
  </si>
  <si>
    <t>Lauren Daniels</t>
  </si>
  <si>
    <t>Laptop</t>
  </si>
  <si>
    <t>Amanda Miller</t>
  </si>
  <si>
    <t>Cookbook</t>
  </si>
  <si>
    <t>Michael Evans</t>
  </si>
  <si>
    <t>Angel Lewis MD</t>
  </si>
  <si>
    <t>Joshua Turner</t>
  </si>
  <si>
    <t>Non-Fiction</t>
  </si>
  <si>
    <t>Douglas Clark</t>
  </si>
  <si>
    <t>Kimberly Davenport</t>
  </si>
  <si>
    <t>Richard Rodriguez</t>
  </si>
  <si>
    <t>Matthew Ross</t>
  </si>
  <si>
    <t>Victoria Johnson</t>
  </si>
  <si>
    <t>Juice</t>
  </si>
  <si>
    <t>Stephanie Lee</t>
  </si>
  <si>
    <t>Benjamin Beck</t>
  </si>
  <si>
    <t>Stephanie Gilbert</t>
  </si>
  <si>
    <t>Jeffrey Carpenter</t>
  </si>
  <si>
    <t>Curtis Johnson</t>
  </si>
  <si>
    <t>Table Lamp</t>
  </si>
  <si>
    <t>Michael Snyder</t>
  </si>
  <si>
    <t>Melissa Marshall</t>
  </si>
  <si>
    <t>Cushion</t>
  </si>
  <si>
    <t>Michelle Wagner</t>
  </si>
  <si>
    <t>Sara Ramirez</t>
  </si>
  <si>
    <t>George Orozco</t>
  </si>
  <si>
    <t>Jacket</t>
  </si>
  <si>
    <t>Joshua Perry</t>
  </si>
  <si>
    <t>Aaron Bell</t>
  </si>
  <si>
    <t>Stephanie Freeman</t>
  </si>
  <si>
    <t>Rebecca Ramsey</t>
  </si>
  <si>
    <t>Mary Miller</t>
  </si>
  <si>
    <t>Andre Wright</t>
  </si>
  <si>
    <t>Jeffrey Wood</t>
  </si>
  <si>
    <t>Samuel Rivas</t>
  </si>
  <si>
    <t>Daniel Salinas</t>
  </si>
  <si>
    <t>Michael West</t>
  </si>
  <si>
    <t>Elizabeth Ward</t>
  </si>
  <si>
    <t>Kristen Terry</t>
  </si>
  <si>
    <t>Tablet</t>
  </si>
  <si>
    <t>David Grant</t>
  </si>
  <si>
    <t>Kevin Patterson</t>
  </si>
  <si>
    <t>Juan Moore</t>
  </si>
  <si>
    <t>Pasta</t>
  </si>
  <si>
    <t>Dwayne Campbell</t>
  </si>
  <si>
    <t>Samantha Morse</t>
  </si>
  <si>
    <t>Kathryn Snyder</t>
  </si>
  <si>
    <t>Alicia Hubbard</t>
  </si>
  <si>
    <t>Tanya Kim</t>
  </si>
  <si>
    <t>Bruce Collier</t>
  </si>
  <si>
    <t>Kimberly Gibson</t>
  </si>
  <si>
    <t>Reginald Williams</t>
  </si>
  <si>
    <t>Amanda Shaw</t>
  </si>
  <si>
    <t>Alexis Thomas</t>
  </si>
  <si>
    <t>Sarah Villarreal</t>
  </si>
  <si>
    <t>Cynthia Cohen</t>
  </si>
  <si>
    <t>Michele Garcia</t>
  </si>
  <si>
    <t>Joel King</t>
  </si>
  <si>
    <t>Rice</t>
  </si>
  <si>
    <t>Brooke Alexander</t>
  </si>
  <si>
    <t>Ann Phillips</t>
  </si>
  <si>
    <t>Richard Smith</t>
  </si>
  <si>
    <t>David Johnson</t>
  </si>
  <si>
    <t>Elizabeth Ortiz</t>
  </si>
  <si>
    <t>Teresa Ramirez</t>
  </si>
  <si>
    <t>Michael Stephens</t>
  </si>
  <si>
    <t>Kristen Willis</t>
  </si>
  <si>
    <t>Rebecca Rodriguez</t>
  </si>
  <si>
    <t>Jessica Rodriguez DDS</t>
  </si>
  <si>
    <t>Donald Schultz</t>
  </si>
  <si>
    <t>Emily Edwards</t>
  </si>
  <si>
    <t>Anna Davis</t>
  </si>
  <si>
    <t>Jordan Moore</t>
  </si>
  <si>
    <t>Phillip Andrews</t>
  </si>
  <si>
    <t>Christopher Park</t>
  </si>
  <si>
    <t>Andrea Figueroa</t>
  </si>
  <si>
    <t>Karla Ramos</t>
  </si>
  <si>
    <t>Michael Watkins</t>
  </si>
  <si>
    <t>Eric Clark</t>
  </si>
  <si>
    <t>Thomas Atkins</t>
  </si>
  <si>
    <t>Alex Nguyen</t>
  </si>
  <si>
    <t>Kelly Foster</t>
  </si>
  <si>
    <t>Kerry Lee</t>
  </si>
  <si>
    <t>Rebecca Vargas</t>
  </si>
  <si>
    <t>John Hernandez</t>
  </si>
  <si>
    <t>Katelyn Perez</t>
  </si>
  <si>
    <t>George Miranda</t>
  </si>
  <si>
    <t>Jackson Ball</t>
  </si>
  <si>
    <t>Vincent Mueller</t>
  </si>
  <si>
    <t>Tracy Montoya</t>
  </si>
  <si>
    <t>Phillip Nelson</t>
  </si>
  <si>
    <t>Jonathan Young</t>
  </si>
  <si>
    <t>Howard Norman</t>
  </si>
  <si>
    <t>Stephanie Hughes</t>
  </si>
  <si>
    <t>Samantha Gardner</t>
  </si>
  <si>
    <t>William Gould</t>
  </si>
  <si>
    <t>Laura Moreno</t>
  </si>
  <si>
    <t>Kathryn Hughes</t>
  </si>
  <si>
    <t>Benjamin Thompson</t>
  </si>
  <si>
    <t>Betty Shaw</t>
  </si>
  <si>
    <t>Todd Jacobson</t>
  </si>
  <si>
    <t>Martin Vargas</t>
  </si>
  <si>
    <t>Travis Wise</t>
  </si>
  <si>
    <t>Stephen Gardner</t>
  </si>
  <si>
    <t>Jesse Barker</t>
  </si>
  <si>
    <t>James Gilbert</t>
  </si>
  <si>
    <t>Shawn Jimenez</t>
  </si>
  <si>
    <t>Kyle Cameron</t>
  </si>
  <si>
    <t>Monica Gallagher</t>
  </si>
  <si>
    <t>Brent Brooks</t>
  </si>
  <si>
    <t>Brenda Velazquez</t>
  </si>
  <si>
    <t>Katie Hicks</t>
  </si>
  <si>
    <t>Veronica Silva</t>
  </si>
  <si>
    <t>Michelle Hampton</t>
  </si>
  <si>
    <t>Ashley Smith</t>
  </si>
  <si>
    <t>Gloria Gomez</t>
  </si>
  <si>
    <t>Courtney Dudley</t>
  </si>
  <si>
    <t>Timothy Pope</t>
  </si>
  <si>
    <t>Tina Ballard</t>
  </si>
  <si>
    <t>Anthony Stein</t>
  </si>
  <si>
    <t>Matthew Velez</t>
  </si>
  <si>
    <t>Alexandra Bradley</t>
  </si>
  <si>
    <t>Nicole Thompson</t>
  </si>
  <si>
    <t>Stacy Carrillo</t>
  </si>
  <si>
    <t>Justin Brown</t>
  </si>
  <si>
    <t>Steven Griffin Jr.</t>
  </si>
  <si>
    <t>Aaron Robinson</t>
  </si>
  <si>
    <t>Jason Mack</t>
  </si>
  <si>
    <t>Michael Stanley</t>
  </si>
  <si>
    <t>Julie Ball</t>
  </si>
  <si>
    <t>Donald Pineda</t>
  </si>
  <si>
    <t>Jill Powers</t>
  </si>
  <si>
    <t>Donna Cabrera</t>
  </si>
  <si>
    <t>Jason Hernandez</t>
  </si>
  <si>
    <t>Michael Shaffer</t>
  </si>
  <si>
    <t>Kristin Mendoza</t>
  </si>
  <si>
    <t>Jose Crawford</t>
  </si>
  <si>
    <t>Connie Thomas</t>
  </si>
  <si>
    <t>Robert Jackson</t>
  </si>
  <si>
    <t>Kelly Combs</t>
  </si>
  <si>
    <t>Antonio Little</t>
  </si>
  <si>
    <t>James Tran</t>
  </si>
  <si>
    <t>Tamara Hall</t>
  </si>
  <si>
    <t>Jennifer Ayala</t>
  </si>
  <si>
    <t>Kevin James</t>
  </si>
  <si>
    <t>Derrick Adams</t>
  </si>
  <si>
    <t>Michelle Simpson</t>
  </si>
  <si>
    <t>Scott Alexander</t>
  </si>
  <si>
    <t>Ernest Oconnell</t>
  </si>
  <si>
    <t>Randall Johnson</t>
  </si>
  <si>
    <t>Ryan Pope</t>
  </si>
  <si>
    <t>Jay Bennett</t>
  </si>
  <si>
    <t>Lonnie Hart</t>
  </si>
  <si>
    <t>Eric Patrick</t>
  </si>
  <si>
    <t>Rhonda Brown</t>
  </si>
  <si>
    <t>Emily Price</t>
  </si>
  <si>
    <t>Jill Jackson</t>
  </si>
  <si>
    <t>Ashley Wilson</t>
  </si>
  <si>
    <t>Ashley Greer PhD</t>
  </si>
  <si>
    <t>Charles Clark</t>
  </si>
  <si>
    <t>Brandi Thomas</t>
  </si>
  <si>
    <t>Mark Burton</t>
  </si>
  <si>
    <t>Paul Neal</t>
  </si>
  <si>
    <t>Raymond Oconnor</t>
  </si>
  <si>
    <t>Aaron Rubio</t>
  </si>
  <si>
    <t>Steven Martin</t>
  </si>
  <si>
    <t>Jennifer Anderson MD</t>
  </si>
  <si>
    <t>Emily Taylor</t>
  </si>
  <si>
    <t>Matthew Bowers</t>
  </si>
  <si>
    <t>Samantha Green</t>
  </si>
  <si>
    <t>Jesse Ward</t>
  </si>
  <si>
    <t>Tyler Johnson</t>
  </si>
  <si>
    <t>Patricia Collins</t>
  </si>
  <si>
    <t>Jacob Bonilla</t>
  </si>
  <si>
    <t>Anthony Shea DDS</t>
  </si>
  <si>
    <t>Kathy Walsh</t>
  </si>
  <si>
    <t>Cynthia Green</t>
  </si>
  <si>
    <t>Melissa Williams</t>
  </si>
  <si>
    <t>Anthony Evans</t>
  </si>
  <si>
    <t>Antonio Norman</t>
  </si>
  <si>
    <t>Kenneth Underwood</t>
  </si>
  <si>
    <t>Danielle Phillips</t>
  </si>
  <si>
    <t>Curtis Wilkerson</t>
  </si>
  <si>
    <t>Kathryn Price</t>
  </si>
  <si>
    <t>Kevin Hall</t>
  </si>
  <si>
    <t>Kristy Hart</t>
  </si>
  <si>
    <t>Joseph Smith</t>
  </si>
  <si>
    <t>Sarah Valencia</t>
  </si>
  <si>
    <t>Patricia Bradley</t>
  </si>
  <si>
    <t>William Jackson</t>
  </si>
  <si>
    <t>Michelle Williams</t>
  </si>
  <si>
    <t>Fernando Lynn</t>
  </si>
  <si>
    <t>Lisa Webb</t>
  </si>
  <si>
    <t>Jennifer Spencer</t>
  </si>
  <si>
    <t>Sara Hernandez</t>
  </si>
  <si>
    <t>Steven Baker</t>
  </si>
  <si>
    <t>Dennis Marshall</t>
  </si>
  <si>
    <t>Cynthia Evans</t>
  </si>
  <si>
    <t>Beth Henderson</t>
  </si>
  <si>
    <t>Thomas Sloan</t>
  </si>
  <si>
    <t>Kara Jackson</t>
  </si>
  <si>
    <t>Steve Rivera</t>
  </si>
  <si>
    <t>Caitlin Collins</t>
  </si>
  <si>
    <t>Corey Whitaker</t>
  </si>
  <si>
    <t>Madison Martinez</t>
  </si>
  <si>
    <t>Penny Lewis</t>
  </si>
  <si>
    <t>Carlos Thompson</t>
  </si>
  <si>
    <t>James Bailey</t>
  </si>
  <si>
    <t>Brian Hunt</t>
  </si>
  <si>
    <t>Sarah Pittman</t>
  </si>
  <si>
    <t>Courtney Walker</t>
  </si>
  <si>
    <t>Edward York</t>
  </si>
  <si>
    <t>Steve Mason</t>
  </si>
  <si>
    <t>Penny Anderson</t>
  </si>
  <si>
    <t>Joseph Cross</t>
  </si>
  <si>
    <t>Shawn Collins</t>
  </si>
  <si>
    <t>Joy Meyer</t>
  </si>
  <si>
    <t>Alex Wagner</t>
  </si>
  <si>
    <t>Martha Smith</t>
  </si>
  <si>
    <t>Matthew Bates</t>
  </si>
  <si>
    <t>Autumn Wilson</t>
  </si>
  <si>
    <t>Michael Meadows</t>
  </si>
  <si>
    <t>Sarah Ward</t>
  </si>
  <si>
    <t>Charles Holland</t>
  </si>
  <si>
    <t>Robert White</t>
  </si>
  <si>
    <t>Karen Fisher</t>
  </si>
  <si>
    <t>Jason Williams</t>
  </si>
  <si>
    <t>Vanessa Santiago</t>
  </si>
  <si>
    <t>Erica Rivera</t>
  </si>
  <si>
    <t>Alicia Powell</t>
  </si>
  <si>
    <t>Brian Prince</t>
  </si>
  <si>
    <t>Janice Petty</t>
  </si>
  <si>
    <t>Nicole Evans</t>
  </si>
  <si>
    <t>Anthony Adams</t>
  </si>
  <si>
    <t>Richard Jennings</t>
  </si>
  <si>
    <t>Douglas Baker</t>
  </si>
  <si>
    <t>Michael Fox</t>
  </si>
  <si>
    <t>Lisa Oliver</t>
  </si>
  <si>
    <t>Bradley Davis</t>
  </si>
  <si>
    <t>Ronald Johns</t>
  </si>
  <si>
    <t>Alan Nunez</t>
  </si>
  <si>
    <t>Daniel Davenport</t>
  </si>
  <si>
    <t>Angel Powers</t>
  </si>
  <si>
    <t>Ian Frazier</t>
  </si>
  <si>
    <t>Matthew Miller</t>
  </si>
  <si>
    <t>Angela Jones</t>
  </si>
  <si>
    <t>Sarah Drake</t>
  </si>
  <si>
    <t>Sierra Williams</t>
  </si>
  <si>
    <t>Deborah Stephens</t>
  </si>
  <si>
    <t>Brenda Martin</t>
  </si>
  <si>
    <t>Gary Wilson</t>
  </si>
  <si>
    <t>Alison Williams</t>
  </si>
  <si>
    <t>Rebecca Hoover</t>
  </si>
  <si>
    <t>Joseph Blankenship</t>
  </si>
  <si>
    <t>Robert Velez</t>
  </si>
  <si>
    <t>Kimberly Scott</t>
  </si>
  <si>
    <t>Wendy Sanders</t>
  </si>
  <si>
    <t>Eric Cooper</t>
  </si>
  <si>
    <t>Jessica Harris</t>
  </si>
  <si>
    <t>Lisa Craig</t>
  </si>
  <si>
    <t>Penny Gomez MD</t>
  </si>
  <si>
    <t>Hannah Richmond</t>
  </si>
  <si>
    <t>Debbie Russell</t>
  </si>
  <si>
    <t>Judy Murray</t>
  </si>
  <si>
    <t>Jennifer Gomez</t>
  </si>
  <si>
    <t>Hayden Shannon</t>
  </si>
  <si>
    <t>Nicolas Salas II</t>
  </si>
  <si>
    <t>Katherine Joyce</t>
  </si>
  <si>
    <t>Alexandra Clark</t>
  </si>
  <si>
    <t>Jonathan Clark</t>
  </si>
  <si>
    <t>Adam Fisher</t>
  </si>
  <si>
    <t>Jason Bell</t>
  </si>
  <si>
    <t>Greg Edwards</t>
  </si>
  <si>
    <t>Mary Shepard</t>
  </si>
  <si>
    <t>Cameron Rose</t>
  </si>
  <si>
    <t>Kimberly Taylor</t>
  </si>
  <si>
    <t>Sarah Cooper</t>
  </si>
  <si>
    <t>Ralph Yates</t>
  </si>
  <si>
    <t>Connie Miller</t>
  </si>
  <si>
    <t>Jason Floyd</t>
  </si>
  <si>
    <t>Tiffany Brown</t>
  </si>
  <si>
    <t>Sandra Martinez</t>
  </si>
  <si>
    <t>Dawn Little</t>
  </si>
  <si>
    <t>Heather Taylor</t>
  </si>
  <si>
    <t>Gregory Oconnor</t>
  </si>
  <si>
    <t>Cynthia Le</t>
  </si>
  <si>
    <t>Douglas Ortiz</t>
  </si>
  <si>
    <t>Beverly Russo</t>
  </si>
  <si>
    <t>Amy Grant</t>
  </si>
  <si>
    <t>Maurice Andrade</t>
  </si>
  <si>
    <t>David Gardner</t>
  </si>
  <si>
    <t>Andrew Mitchell</t>
  </si>
  <si>
    <t>Rodney Norris</t>
  </si>
  <si>
    <t>Jacob Perkins</t>
  </si>
  <si>
    <t>Jessica Conrad</t>
  </si>
  <si>
    <t>Caitlin Henderson</t>
  </si>
  <si>
    <t>Victoria Wyatt</t>
  </si>
  <si>
    <t>Matthew Foster</t>
  </si>
  <si>
    <t>David Bradley</t>
  </si>
  <si>
    <t>Tyler Miller</t>
  </si>
  <si>
    <t>Taylor Mathis Jr.</t>
  </si>
  <si>
    <t>Candice Ramos</t>
  </si>
  <si>
    <t>Christine Wright</t>
  </si>
  <si>
    <t>Allison Doyle</t>
  </si>
  <si>
    <t>Meghan Anthony</t>
  </si>
  <si>
    <t>Jason Powell</t>
  </si>
  <si>
    <t>Rebecca Moyer</t>
  </si>
  <si>
    <t>Daniel Murphy</t>
  </si>
  <si>
    <t>Paul Williams</t>
  </si>
  <si>
    <t>Pamela Jackson</t>
  </si>
  <si>
    <t>Miguel Jones</t>
  </si>
  <si>
    <t>Jack Snow</t>
  </si>
  <si>
    <t>Robert Medina</t>
  </si>
  <si>
    <t>Cheryl Allen</t>
  </si>
  <si>
    <t>Joseph Coleman</t>
  </si>
  <si>
    <t>Nathan Stewart</t>
  </si>
  <si>
    <t>Scott Wilson</t>
  </si>
  <si>
    <t>Regina Gonzalez</t>
  </si>
  <si>
    <t>Sydney White</t>
  </si>
  <si>
    <t>Frank Garcia</t>
  </si>
  <si>
    <t>David Wilson</t>
  </si>
  <si>
    <t>Joseph Dean</t>
  </si>
  <si>
    <t>Emily Smith</t>
  </si>
  <si>
    <t>Kristen Reyes</t>
  </si>
  <si>
    <t>Diane Evans</t>
  </si>
  <si>
    <t>Joseph Knight</t>
  </si>
  <si>
    <t>Christina Cruz</t>
  </si>
  <si>
    <t>Michael Johnson</t>
  </si>
  <si>
    <t>Tanner Mitchell DDS</t>
  </si>
  <si>
    <t>Patricia Becker</t>
  </si>
  <si>
    <t>Susan Rivas</t>
  </si>
  <si>
    <t>Regina Mcdonald</t>
  </si>
  <si>
    <t>Jesse Santiago</t>
  </si>
  <si>
    <t>Samantha Davis</t>
  </si>
  <si>
    <t>Cameron Fisher</t>
  </si>
  <si>
    <t>Richard Camacho</t>
  </si>
  <si>
    <t>Larry Garcia</t>
  </si>
  <si>
    <t>Meagan Jenkins</t>
  </si>
  <si>
    <t>Paula Bradley</t>
  </si>
  <si>
    <t>Crystal Hansen</t>
  </si>
  <si>
    <t>Craig Morrison</t>
  </si>
  <si>
    <t>Sonia Day</t>
  </si>
  <si>
    <t>Dustin Newman</t>
  </si>
  <si>
    <t>Kelly Bishop MD</t>
  </si>
  <si>
    <t>Rachel Holland</t>
  </si>
  <si>
    <t>Felicia Aguilar</t>
  </si>
  <si>
    <t>Meagan Calderon</t>
  </si>
  <si>
    <t>Kaitlyn Guerra</t>
  </si>
  <si>
    <t>Ruben Dunn</t>
  </si>
  <si>
    <t>Jason Bauer</t>
  </si>
  <si>
    <t>Lynn Andrews</t>
  </si>
  <si>
    <t>Heather Ashley</t>
  </si>
  <si>
    <t>Haley Quinn</t>
  </si>
  <si>
    <t>Catherine Taylor</t>
  </si>
  <si>
    <t>Emily Collins</t>
  </si>
  <si>
    <t>Mitchell Jackson</t>
  </si>
  <si>
    <t>Jessica Martinez</t>
  </si>
  <si>
    <t>Michelle Pierce</t>
  </si>
  <si>
    <t>William Conner</t>
  </si>
  <si>
    <t>Ana Sanders</t>
  </si>
  <si>
    <t>Evan Jones</t>
  </si>
  <si>
    <t>Emma Travis</t>
  </si>
  <si>
    <t>Emma Owens</t>
  </si>
  <si>
    <t>Dylan Hughes</t>
  </si>
  <si>
    <t>Andrew Williams</t>
  </si>
  <si>
    <t>Reginald Knapp</t>
  </si>
  <si>
    <t>Mary Burgess</t>
  </si>
  <si>
    <t>Brooke Delgado</t>
  </si>
  <si>
    <t>Casey Gillespie</t>
  </si>
  <si>
    <t>Corey Rodriguez</t>
  </si>
  <si>
    <t>Cathy Taylor</t>
  </si>
  <si>
    <t>Tiffany Turner</t>
  </si>
  <si>
    <t>Michael Durham</t>
  </si>
  <si>
    <t>Donald Hawkins</t>
  </si>
  <si>
    <t>Sarah Davis</t>
  </si>
  <si>
    <t>Autumn Key</t>
  </si>
  <si>
    <t>Kristen Rowe</t>
  </si>
  <si>
    <t>Kelly Sanchez</t>
  </si>
  <si>
    <t>Alan Bowen</t>
  </si>
  <si>
    <t>Susan Rodriguez</t>
  </si>
  <si>
    <t>Tyler Stevens</t>
  </si>
  <si>
    <t>Amanda Mcfarland</t>
  </si>
  <si>
    <t>Tanya Evans</t>
  </si>
  <si>
    <t>Valerie Brown</t>
  </si>
  <si>
    <t>Richard Moore</t>
  </si>
  <si>
    <t>Philip Garcia</t>
  </si>
  <si>
    <t>Rachel Shields</t>
  </si>
  <si>
    <t>Douglas Hartman</t>
  </si>
  <si>
    <t>Sheila Barnes</t>
  </si>
  <si>
    <t>Daniel Burgess</t>
  </si>
  <si>
    <t>Thomas Miller</t>
  </si>
  <si>
    <t>Christopher Castro</t>
  </si>
  <si>
    <t>Jessica Johnson</t>
  </si>
  <si>
    <t>Michael Mcbride</t>
  </si>
  <si>
    <t>Jennifer Taylor</t>
  </si>
  <si>
    <t>Maria Cooke</t>
  </si>
  <si>
    <t>Kari Lee</t>
  </si>
  <si>
    <t>Xavier Rowe</t>
  </si>
  <si>
    <t>Tiffany Robertson</t>
  </si>
  <si>
    <t>Samantha Simpson</t>
  </si>
  <si>
    <t>Rachel Shannon</t>
  </si>
  <si>
    <t>Brandon Lewis</t>
  </si>
  <si>
    <t>Edwin Reyes</t>
  </si>
  <si>
    <t>Lisa Ramos</t>
  </si>
  <si>
    <t>Peggy Vaughn</t>
  </si>
  <si>
    <t>Bonnie Valencia</t>
  </si>
  <si>
    <t>Austin Baker</t>
  </si>
  <si>
    <t>James Davidson</t>
  </si>
  <si>
    <t>Kevin Hines</t>
  </si>
  <si>
    <t>Lee Parker</t>
  </si>
  <si>
    <t>Patricia Johnson</t>
  </si>
  <si>
    <t>Megan Wilson</t>
  </si>
  <si>
    <t>Roger Duncan</t>
  </si>
  <si>
    <t>April Sandoval</t>
  </si>
  <si>
    <t>Dillon Jones</t>
  </si>
  <si>
    <t>Bryan Howard</t>
  </si>
  <si>
    <t>Angela Osborn</t>
  </si>
  <si>
    <t>Daniel Lopez</t>
  </si>
  <si>
    <t>Vickie Price</t>
  </si>
  <si>
    <t>Morgan Kim</t>
  </si>
  <si>
    <t>Kevin Thompson</t>
  </si>
  <si>
    <t>Heather Bennett</t>
  </si>
  <si>
    <t>Karen Davis</t>
  </si>
  <si>
    <t>Leah Spencer</t>
  </si>
  <si>
    <t>Lisa Martinez</t>
  </si>
  <si>
    <t>Lisa Mills</t>
  </si>
  <si>
    <t>Traci Garcia</t>
  </si>
  <si>
    <t>Ryan Garrison</t>
  </si>
  <si>
    <t>Ann Alexander</t>
  </si>
  <si>
    <t>Hailey Monroe</t>
  </si>
  <si>
    <t>Donald Nguyen</t>
  </si>
  <si>
    <t>Cynthia Brown</t>
  </si>
  <si>
    <t>Jason Price</t>
  </si>
  <si>
    <t>William Orozco</t>
  </si>
  <si>
    <t>Christopher Walters</t>
  </si>
  <si>
    <t>Katherine Christensen MD</t>
  </si>
  <si>
    <t>Elizabeth Williams</t>
  </si>
  <si>
    <t>Ashley Scott</t>
  </si>
  <si>
    <t>Meghan White</t>
  </si>
  <si>
    <t>Michael Cruz</t>
  </si>
  <si>
    <t>David Stevens</t>
  </si>
  <si>
    <t>Heidi Brown</t>
  </si>
  <si>
    <t>Peter Walker</t>
  </si>
  <si>
    <t>Levi Lopez</t>
  </si>
  <si>
    <t>Peter Williams</t>
  </si>
  <si>
    <t>Jessica Richards</t>
  </si>
  <si>
    <t>Tammy Anderson</t>
  </si>
  <si>
    <t>Stephanie Ferguson</t>
  </si>
  <si>
    <t>Ashley Parrish</t>
  </si>
  <si>
    <t>Kimberly Morrison</t>
  </si>
  <si>
    <t>Timothy Gilbert</t>
  </si>
  <si>
    <t>Erin Carter</t>
  </si>
  <si>
    <t>Jaime Lang</t>
  </si>
  <si>
    <t>Amanda Jones</t>
  </si>
  <si>
    <t>Elizabeth Miller</t>
  </si>
  <si>
    <t>Joseph Taylor</t>
  </si>
  <si>
    <t>Traci Camacho</t>
  </si>
  <si>
    <t>Kenneth Long</t>
  </si>
  <si>
    <t>Michael Young</t>
  </si>
  <si>
    <t>Matthew Steele</t>
  </si>
  <si>
    <t>Reginald Diaz</t>
  </si>
  <si>
    <t>Amanda Juarez</t>
  </si>
  <si>
    <t>Courtney Sullivan</t>
  </si>
  <si>
    <t>Linda Elliott</t>
  </si>
  <si>
    <t>Sherry Schmidt</t>
  </si>
  <si>
    <t>Jacqueline Williams</t>
  </si>
  <si>
    <t>Brian Simmons</t>
  </si>
  <si>
    <t>Richard Avery</t>
  </si>
  <si>
    <t>Abigail Davis</t>
  </si>
  <si>
    <t>Andrew Cruz</t>
  </si>
  <si>
    <t>Laura Benson</t>
  </si>
  <si>
    <t>Pamela Weaver</t>
  </si>
  <si>
    <t>Robert Mendoza</t>
  </si>
  <si>
    <t>Veronica Parks</t>
  </si>
  <si>
    <t>Robert Woods</t>
  </si>
  <si>
    <t>Jane Mitchell</t>
  </si>
  <si>
    <t>Teresa Adkins</t>
  </si>
  <si>
    <t>Randy Warren</t>
  </si>
  <si>
    <t>Brandon Parker</t>
  </si>
  <si>
    <t>Mark Williamson</t>
  </si>
  <si>
    <t>Joseph Lopez</t>
  </si>
  <si>
    <t>Ray Boyd</t>
  </si>
  <si>
    <t>Donald Wilson</t>
  </si>
  <si>
    <t>Jonathan Parks</t>
  </si>
  <si>
    <t>Ashley Freeman</t>
  </si>
  <si>
    <t>Dawn Diaz</t>
  </si>
  <si>
    <t>Morgan Davenport</t>
  </si>
  <si>
    <t>Theresa Hansen</t>
  </si>
  <si>
    <t>Krista Shea</t>
  </si>
  <si>
    <t>Rebecca Thompson</t>
  </si>
  <si>
    <t>United States</t>
  </si>
  <si>
    <t>Brazil</t>
  </si>
  <si>
    <t>United Kingdom</t>
  </si>
  <si>
    <t>China</t>
  </si>
  <si>
    <t>Australia</t>
  </si>
  <si>
    <t>Antarctica</t>
  </si>
  <si>
    <t>Cost Percentage</t>
  </si>
  <si>
    <t xml:space="preserve"> </t>
  </si>
  <si>
    <t>fd</t>
  </si>
  <si>
    <t>Derivary time</t>
  </si>
  <si>
    <t>Day</t>
  </si>
  <si>
    <t>Month</t>
  </si>
  <si>
    <t>Year</t>
  </si>
  <si>
    <t>Total cost</t>
  </si>
  <si>
    <t>Net profit</t>
  </si>
  <si>
    <t>Sales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</si>
</sst>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R556" totalsRowShown="0">
  <autoFilter ref="A1:R556"/>
  <tableColumns count="18">
    <tableColumn id="1" name="Order ID"/>
    <tableColumn id="2" name="Customer Name"/>
    <tableColumn id="3" name="Product Category"/>
    <tableColumn id="4" name="Product Name"/>
    <tableColumn id="5" name="Order Date" dataDxfId="8"/>
    <tableColumn id="6" name="Delivered Date" dataDxfId="7"/>
    <tableColumn id="7" name="Quantity"/>
    <tableColumn id="8" name="Unit Price"/>
    <tableColumn id="9" name="Status"/>
    <tableColumn id="10" name="Country"/>
    <tableColumn id="11" name="Payment Method"/>
    <tableColumn id="12" name="Year" dataDxfId="6">
      <calculatedColumnFormula>TEXT(Table1[[#This Row],[Order Date]],"YYYY")</calculatedColumnFormula>
    </tableColumn>
    <tableColumn id="13" name="Month" dataDxfId="5">
      <calculatedColumnFormula>TEXT(Table1[[#This Row],[Order Date]],"MMM")</calculatedColumnFormula>
    </tableColumn>
    <tableColumn id="16" name="Day" dataDxfId="4">
      <calculatedColumnFormula>TEXT(Table1[[#This Row],[Order Date]],"DDD")</calculatedColumnFormula>
    </tableColumn>
    <tableColumn id="17" name="Derivary time" dataDxfId="3"/>
    <tableColumn id="18" name="Total cost" dataDxfId="2"/>
    <tableColumn id="19" name="Sales Revenue" dataDxfId="1"/>
    <tableColumn id="20" name="Net profit" dataDxfId="0">
      <calculatedColumnFormula>Table1[[#This Row],[Sales Revenue]]-Table1[[#This Row],[Total cost]]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26" totalsRowShown="0">
  <autoFilter ref="A1:B26"/>
  <tableColumns count="2">
    <tableColumn id="1" name="Product Name"/>
    <tableColumn id="2" name="Cost Pe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6"/>
  <sheetViews>
    <sheetView tabSelected="1" topLeftCell="I1" workbookViewId="0">
      <selection activeCell="T8" sqref="T8"/>
    </sheetView>
  </sheetViews>
  <sheetFormatPr defaultRowHeight="14.5" x14ac:dyDescent="0.35"/>
  <cols>
    <col min="1" max="1" width="10" customWidth="1"/>
    <col min="2" max="2" width="16.36328125" customWidth="1"/>
    <col min="3" max="3" width="17.36328125" customWidth="1"/>
    <col min="4" max="4" width="20.90625" customWidth="1"/>
    <col min="5" max="5" width="15.7265625" customWidth="1"/>
    <col min="6" max="6" width="20.6328125" customWidth="1"/>
    <col min="7" max="7" width="11.7265625" customWidth="1"/>
    <col min="8" max="8" width="10.90625" customWidth="1"/>
    <col min="9" max="9" width="18.90625" customWidth="1"/>
    <col min="10" max="10" width="12" customWidth="1"/>
    <col min="11" max="11" width="17.453125" customWidth="1"/>
    <col min="15" max="15" width="8.7265625" style="2"/>
    <col min="16" max="16" width="12.7265625" style="2" customWidth="1"/>
    <col min="17" max="17" width="11.6328125" style="2" customWidth="1"/>
    <col min="18" max="18" width="8.7265625" style="2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559</v>
      </c>
      <c r="M1" t="s">
        <v>558</v>
      </c>
      <c r="N1" t="s">
        <v>557</v>
      </c>
      <c r="O1" s="2" t="s">
        <v>556</v>
      </c>
      <c r="P1" s="2" t="s">
        <v>560</v>
      </c>
      <c r="Q1" s="2" t="s">
        <v>562</v>
      </c>
      <c r="R1" s="2" t="s">
        <v>561</v>
      </c>
    </row>
    <row r="2" spans="1:18" x14ac:dyDescent="0.35">
      <c r="A2">
        <v>1</v>
      </c>
      <c r="B2" t="s">
        <v>11</v>
      </c>
      <c r="C2" t="s">
        <v>12</v>
      </c>
      <c r="D2" t="s">
        <v>13</v>
      </c>
      <c r="E2" s="1">
        <v>45432</v>
      </c>
      <c r="F2" s="1">
        <v>45436</v>
      </c>
      <c r="G2">
        <v>4</v>
      </c>
      <c r="H2">
        <v>238</v>
      </c>
      <c r="I2" t="s">
        <v>14</v>
      </c>
      <c r="J2" t="s">
        <v>551</v>
      </c>
      <c r="K2" t="s">
        <v>15</v>
      </c>
      <c r="L2" t="str">
        <f>TEXT(Table1[[#This Row],[Order Date]],"YYYY")</f>
        <v>2024</v>
      </c>
      <c r="M2" s="2" t="str">
        <f>TEXT(Table1[[#This Row],[Order Date]],"MMM")</f>
        <v>May</v>
      </c>
      <c r="N2" s="2" t="str">
        <f>TEXT(Table1[[#This Row],[Order Date]],"DDD")</f>
        <v>Mon</v>
      </c>
      <c r="O2" s="2">
        <f>DATEDIF(Table1[[#This Row],[Order Date]],Table1[[#This Row],[Delivered Date]],"D")</f>
        <v>4</v>
      </c>
      <c r="P2" s="2">
        <f>ROUND(Table1[[#This Row],[Quantity]]*Table1[[#This Row],[Unit Price]]*VLOOKUP(Table1[[#This Row],[Product Name]],Table2[#All],2,FALSE),0)</f>
        <v>714</v>
      </c>
      <c r="Q2" s="2">
        <f>Table1[[#This Row],[Quantity]]*Table1[[#This Row],[Unit Price]]</f>
        <v>952</v>
      </c>
      <c r="R2" s="2">
        <f>Table1[[#This Row],[Sales Revenue]]-Table1[[#This Row],[Total cost]]</f>
        <v>238</v>
      </c>
    </row>
    <row r="3" spans="1:18" x14ac:dyDescent="0.35">
      <c r="A3">
        <v>2</v>
      </c>
      <c r="B3" t="s">
        <v>16</v>
      </c>
      <c r="C3" t="s">
        <v>17</v>
      </c>
      <c r="D3" t="s">
        <v>18</v>
      </c>
      <c r="E3" s="1">
        <v>45594</v>
      </c>
      <c r="F3" s="1">
        <v>45600</v>
      </c>
      <c r="G3">
        <v>7</v>
      </c>
      <c r="H3">
        <v>42</v>
      </c>
      <c r="I3" t="s">
        <v>14</v>
      </c>
      <c r="J3" t="s">
        <v>551</v>
      </c>
      <c r="K3" t="s">
        <v>19</v>
      </c>
      <c r="L3" t="str">
        <f>TEXT(Table1[[#This Row],[Order Date]],"YYYY")</f>
        <v>2024</v>
      </c>
      <c r="M3" s="2" t="str">
        <f>TEXT(Table1[[#This Row],[Order Date]],"MMM")</f>
        <v>Oct</v>
      </c>
      <c r="N3" s="2" t="str">
        <f>TEXT(Table1[[#This Row],[Order Date]],"DDD")</f>
        <v>Tue</v>
      </c>
      <c r="O3" s="2">
        <f>DATEDIF(Table1[[#This Row],[Order Date]],Table1[[#This Row],[Delivered Date]],"D")</f>
        <v>6</v>
      </c>
      <c r="P3" s="2">
        <f>ROUND(Table1[[#This Row],[Quantity]]*Table1[[#This Row],[Unit Price]]*VLOOKUP(Table1[[#This Row],[Product Name]],Table2[#All],2,FALSE),0)</f>
        <v>147</v>
      </c>
      <c r="Q3" s="2">
        <f>Table1[[#This Row],[Quantity]]*Table1[[#This Row],[Unit Price]]</f>
        <v>294</v>
      </c>
      <c r="R3" s="2">
        <f>Table1[[#This Row],[Sales Revenue]]-Table1[[#This Row],[Total cost]]</f>
        <v>147</v>
      </c>
    </row>
    <row r="4" spans="1:18" x14ac:dyDescent="0.35">
      <c r="A4">
        <v>3</v>
      </c>
      <c r="B4" t="s">
        <v>20</v>
      </c>
      <c r="C4" t="s">
        <v>21</v>
      </c>
      <c r="D4" t="s">
        <v>22</v>
      </c>
      <c r="E4" s="1">
        <v>45593</v>
      </c>
      <c r="F4" s="1">
        <v>45603</v>
      </c>
      <c r="G4">
        <v>5</v>
      </c>
      <c r="H4">
        <v>838</v>
      </c>
      <c r="I4" t="s">
        <v>14</v>
      </c>
      <c r="J4" t="s">
        <v>549</v>
      </c>
      <c r="K4" t="s">
        <v>19</v>
      </c>
      <c r="L4" t="str">
        <f>TEXT(Table1[[#This Row],[Order Date]],"YYYY")</f>
        <v>2024</v>
      </c>
      <c r="M4" s="2" t="str">
        <f>TEXT(Table1[[#This Row],[Order Date]],"MMM")</f>
        <v>Oct</v>
      </c>
      <c r="N4" s="2" t="str">
        <f>TEXT(Table1[[#This Row],[Order Date]],"DDD")</f>
        <v>Mon</v>
      </c>
      <c r="O4" s="2">
        <f>DATEDIF(Table1[[#This Row],[Order Date]],Table1[[#This Row],[Delivered Date]],"D")</f>
        <v>10</v>
      </c>
      <c r="P4" s="2">
        <f>ROUND(Table1[[#This Row],[Quantity]]*Table1[[#This Row],[Unit Price]]*VLOOKUP(Table1[[#This Row],[Product Name]],Table2[#All],2,FALSE),0)</f>
        <v>3143</v>
      </c>
      <c r="Q4" s="2">
        <f>Table1[[#This Row],[Quantity]]*Table1[[#This Row],[Unit Price]]</f>
        <v>4190</v>
      </c>
      <c r="R4" s="2">
        <f>Table1[[#This Row],[Sales Revenue]]-Table1[[#This Row],[Total cost]]</f>
        <v>1047</v>
      </c>
    </row>
    <row r="5" spans="1:18" x14ac:dyDescent="0.35">
      <c r="A5">
        <v>4</v>
      </c>
      <c r="B5" t="s">
        <v>23</v>
      </c>
      <c r="C5" t="s">
        <v>24</v>
      </c>
      <c r="D5" t="s">
        <v>25</v>
      </c>
      <c r="E5" s="1">
        <v>45434</v>
      </c>
      <c r="F5" s="1">
        <v>45439</v>
      </c>
      <c r="G5">
        <v>3</v>
      </c>
      <c r="H5">
        <v>230</v>
      </c>
      <c r="I5" t="s">
        <v>14</v>
      </c>
      <c r="J5" t="s">
        <v>549</v>
      </c>
      <c r="K5" t="s">
        <v>19</v>
      </c>
      <c r="L5" t="str">
        <f>TEXT(Table1[[#This Row],[Order Date]],"YYYY")</f>
        <v>2024</v>
      </c>
      <c r="M5" s="2" t="str">
        <f>TEXT(Table1[[#This Row],[Order Date]],"MMM")</f>
        <v>May</v>
      </c>
      <c r="N5" s="2" t="str">
        <f>TEXT(Table1[[#This Row],[Order Date]],"DDD")</f>
        <v>Wed</v>
      </c>
      <c r="O5" s="2">
        <f>DATEDIF(Table1[[#This Row],[Order Date]],Table1[[#This Row],[Delivered Date]],"D")</f>
        <v>5</v>
      </c>
      <c r="P5" s="2">
        <f>ROUND(Table1[[#This Row],[Quantity]]*Table1[[#This Row],[Unit Price]]*VLOOKUP(Table1[[#This Row],[Product Name]],Table2[#All],2,FALSE),0)</f>
        <v>380</v>
      </c>
      <c r="Q5" s="2">
        <f>Table1[[#This Row],[Quantity]]*Table1[[#This Row],[Unit Price]]</f>
        <v>690</v>
      </c>
      <c r="R5" s="2">
        <f>Table1[[#This Row],[Sales Revenue]]-Table1[[#This Row],[Total cost]]</f>
        <v>310</v>
      </c>
    </row>
    <row r="6" spans="1:18" x14ac:dyDescent="0.35">
      <c r="A6">
        <v>5</v>
      </c>
      <c r="B6" t="s">
        <v>26</v>
      </c>
      <c r="C6" t="s">
        <v>12</v>
      </c>
      <c r="D6" t="s">
        <v>27</v>
      </c>
      <c r="E6" s="1">
        <v>45566</v>
      </c>
      <c r="F6" s="1">
        <v>45582</v>
      </c>
      <c r="G6">
        <v>2</v>
      </c>
      <c r="H6">
        <v>954</v>
      </c>
      <c r="I6" t="s">
        <v>28</v>
      </c>
      <c r="J6" t="s">
        <v>550</v>
      </c>
      <c r="K6" t="s">
        <v>29</v>
      </c>
      <c r="L6" t="str">
        <f>TEXT(Table1[[#This Row],[Order Date]],"YYYY")</f>
        <v>2024</v>
      </c>
      <c r="M6" s="2" t="str">
        <f>TEXT(Table1[[#This Row],[Order Date]],"MMM")</f>
        <v>Oct</v>
      </c>
      <c r="N6" s="2" t="str">
        <f>TEXT(Table1[[#This Row],[Order Date]],"DDD")</f>
        <v>Tue</v>
      </c>
      <c r="O6" s="2">
        <f>DATEDIF(Table1[[#This Row],[Order Date]],Table1[[#This Row],[Delivered Date]],"D")</f>
        <v>16</v>
      </c>
      <c r="P6" s="2">
        <f>ROUND(Table1[[#This Row],[Quantity]]*Table1[[#This Row],[Unit Price]]*VLOOKUP(Table1[[#This Row],[Product Name]],Table2[#All],2,FALSE),0)</f>
        <v>1240</v>
      </c>
      <c r="Q6" s="2">
        <f>Table1[[#This Row],[Quantity]]*Table1[[#This Row],[Unit Price]]</f>
        <v>1908</v>
      </c>
      <c r="R6" s="2">
        <f>Table1[[#This Row],[Sales Revenue]]-Table1[[#This Row],[Total cost]]</f>
        <v>668</v>
      </c>
    </row>
    <row r="7" spans="1:18" x14ac:dyDescent="0.35">
      <c r="A7">
        <v>6</v>
      </c>
      <c r="B7" t="s">
        <v>30</v>
      </c>
      <c r="C7" t="s">
        <v>31</v>
      </c>
      <c r="D7" t="s">
        <v>32</v>
      </c>
      <c r="E7" s="1">
        <v>45477</v>
      </c>
      <c r="F7" s="1">
        <v>45483</v>
      </c>
      <c r="G7">
        <v>10</v>
      </c>
      <c r="H7">
        <v>206</v>
      </c>
      <c r="I7" t="s">
        <v>14</v>
      </c>
      <c r="J7" t="s">
        <v>33</v>
      </c>
      <c r="K7" t="s">
        <v>29</v>
      </c>
      <c r="L7" t="str">
        <f>TEXT(Table1[[#This Row],[Order Date]],"YYYY")</f>
        <v>2024</v>
      </c>
      <c r="M7" s="2" t="str">
        <f>TEXT(Table1[[#This Row],[Order Date]],"MMM")</f>
        <v>Jul</v>
      </c>
      <c r="N7" s="2" t="str">
        <f>TEXT(Table1[[#This Row],[Order Date]],"DDD")</f>
        <v>Thu</v>
      </c>
      <c r="O7" s="2">
        <f>DATEDIF(Table1[[#This Row],[Order Date]],Table1[[#This Row],[Delivered Date]],"D")</f>
        <v>6</v>
      </c>
      <c r="P7" s="2">
        <f>ROUND(Table1[[#This Row],[Quantity]]*Table1[[#This Row],[Unit Price]]*VLOOKUP(Table1[[#This Row],[Product Name]],Table2[#All],2,FALSE),0)</f>
        <v>1545</v>
      </c>
      <c r="Q7" s="2">
        <f>Table1[[#This Row],[Quantity]]*Table1[[#This Row],[Unit Price]]</f>
        <v>2060</v>
      </c>
      <c r="R7" s="2">
        <f>Table1[[#This Row],[Sales Revenue]]-Table1[[#This Row],[Total cost]]</f>
        <v>515</v>
      </c>
    </row>
    <row r="8" spans="1:18" x14ac:dyDescent="0.35">
      <c r="A8">
        <v>7</v>
      </c>
      <c r="B8" t="s">
        <v>34</v>
      </c>
      <c r="C8" t="s">
        <v>24</v>
      </c>
      <c r="D8" t="s">
        <v>25</v>
      </c>
      <c r="E8" s="1">
        <v>45375</v>
      </c>
      <c r="F8" s="1">
        <v>45387</v>
      </c>
      <c r="G8">
        <v>6</v>
      </c>
      <c r="H8">
        <v>373</v>
      </c>
      <c r="I8" t="s">
        <v>28</v>
      </c>
      <c r="J8" t="s">
        <v>551</v>
      </c>
      <c r="K8" t="s">
        <v>29</v>
      </c>
      <c r="L8" t="str">
        <f>TEXT(Table1[[#This Row],[Order Date]],"YYYY")</f>
        <v>2024</v>
      </c>
      <c r="M8" s="2" t="str">
        <f>TEXT(Table1[[#This Row],[Order Date]],"MMM")</f>
        <v>Mar</v>
      </c>
      <c r="N8" s="2" t="str">
        <f>TEXT(Table1[[#This Row],[Order Date]],"DDD")</f>
        <v>Sun</v>
      </c>
      <c r="O8" s="2">
        <f>DATEDIF(Table1[[#This Row],[Order Date]],Table1[[#This Row],[Delivered Date]],"D")</f>
        <v>12</v>
      </c>
      <c r="P8" s="2">
        <f>ROUND(Table1[[#This Row],[Quantity]]*Table1[[#This Row],[Unit Price]]*VLOOKUP(Table1[[#This Row],[Product Name]],Table2[#All],2,FALSE),0)</f>
        <v>1231</v>
      </c>
      <c r="Q8" s="2">
        <f>Table1[[#This Row],[Quantity]]*Table1[[#This Row],[Unit Price]]</f>
        <v>2238</v>
      </c>
      <c r="R8" s="2">
        <f>Table1[[#This Row],[Sales Revenue]]-Table1[[#This Row],[Total cost]]</f>
        <v>1007</v>
      </c>
    </row>
    <row r="9" spans="1:18" x14ac:dyDescent="0.35">
      <c r="A9">
        <v>8</v>
      </c>
      <c r="B9" t="s">
        <v>35</v>
      </c>
      <c r="C9" t="s">
        <v>12</v>
      </c>
      <c r="D9" t="s">
        <v>36</v>
      </c>
      <c r="E9" s="1">
        <v>45617</v>
      </c>
      <c r="F9" s="1">
        <v>45627</v>
      </c>
      <c r="G9">
        <v>3</v>
      </c>
      <c r="H9">
        <v>556</v>
      </c>
      <c r="I9" t="s">
        <v>14</v>
      </c>
      <c r="J9" t="s">
        <v>33</v>
      </c>
      <c r="K9" t="s">
        <v>19</v>
      </c>
      <c r="L9" t="str">
        <f>TEXT(Table1[[#This Row],[Order Date]],"YYYY")</f>
        <v>2024</v>
      </c>
      <c r="M9" s="2" t="str">
        <f>TEXT(Table1[[#This Row],[Order Date]],"MMM")</f>
        <v>Nov</v>
      </c>
      <c r="N9" s="2" t="str">
        <f>TEXT(Table1[[#This Row],[Order Date]],"DDD")</f>
        <v>Thu</v>
      </c>
      <c r="O9" s="2">
        <f>DATEDIF(Table1[[#This Row],[Order Date]],Table1[[#This Row],[Delivered Date]],"D")</f>
        <v>10</v>
      </c>
      <c r="P9" s="2">
        <f>ROUND(Table1[[#This Row],[Quantity]]*Table1[[#This Row],[Unit Price]]*VLOOKUP(Table1[[#This Row],[Product Name]],Table2[#All],2,FALSE),0)</f>
        <v>1334</v>
      </c>
      <c r="Q9" s="2">
        <f>Table1[[#This Row],[Quantity]]*Table1[[#This Row],[Unit Price]]</f>
        <v>1668</v>
      </c>
      <c r="R9" s="2">
        <f>Table1[[#This Row],[Sales Revenue]]-Table1[[#This Row],[Total cost]]</f>
        <v>334</v>
      </c>
    </row>
    <row r="10" spans="1:18" x14ac:dyDescent="0.35">
      <c r="A10">
        <v>9</v>
      </c>
      <c r="B10" t="s">
        <v>37</v>
      </c>
      <c r="C10" t="s">
        <v>24</v>
      </c>
      <c r="D10" t="s">
        <v>38</v>
      </c>
      <c r="E10" s="1">
        <v>45430</v>
      </c>
      <c r="F10" s="1">
        <v>45434</v>
      </c>
      <c r="G10">
        <v>9</v>
      </c>
      <c r="H10">
        <v>234</v>
      </c>
      <c r="I10" t="s">
        <v>14</v>
      </c>
      <c r="J10" t="s">
        <v>33</v>
      </c>
      <c r="K10" t="s">
        <v>19</v>
      </c>
      <c r="L10" t="str">
        <f>TEXT(Table1[[#This Row],[Order Date]],"YYYY")</f>
        <v>2024</v>
      </c>
      <c r="M10" s="2" t="str">
        <f>TEXT(Table1[[#This Row],[Order Date]],"MMM")</f>
        <v>May</v>
      </c>
      <c r="N10" s="2" t="str">
        <f>TEXT(Table1[[#This Row],[Order Date]],"DDD")</f>
        <v>Sat</v>
      </c>
      <c r="O10" s="2">
        <f>DATEDIF(Table1[[#This Row],[Order Date]],Table1[[#This Row],[Delivered Date]],"D")</f>
        <v>4</v>
      </c>
      <c r="P10" s="2">
        <f>ROUND(Table1[[#This Row],[Quantity]]*Table1[[#This Row],[Unit Price]]*VLOOKUP(Table1[[#This Row],[Product Name]],Table2[#All],2,FALSE),0)</f>
        <v>1053</v>
      </c>
      <c r="Q10" s="2">
        <f>Table1[[#This Row],[Quantity]]*Table1[[#This Row],[Unit Price]]</f>
        <v>2106</v>
      </c>
      <c r="R10" s="2">
        <f>Table1[[#This Row],[Sales Revenue]]-Table1[[#This Row],[Total cost]]</f>
        <v>1053</v>
      </c>
    </row>
    <row r="11" spans="1:18" x14ac:dyDescent="0.35">
      <c r="A11">
        <v>10</v>
      </c>
      <c r="B11" t="s">
        <v>39</v>
      </c>
      <c r="C11" t="s">
        <v>21</v>
      </c>
      <c r="D11" t="s">
        <v>40</v>
      </c>
      <c r="E11" s="1">
        <v>45453</v>
      </c>
      <c r="F11" s="1">
        <v>45468</v>
      </c>
      <c r="G11">
        <v>7</v>
      </c>
      <c r="H11">
        <v>284</v>
      </c>
      <c r="I11" t="s">
        <v>28</v>
      </c>
      <c r="J11" t="s">
        <v>551</v>
      </c>
      <c r="K11" t="s">
        <v>19</v>
      </c>
      <c r="L11" t="str">
        <f>TEXT(Table1[[#This Row],[Order Date]],"YYYY")</f>
        <v>2024</v>
      </c>
      <c r="M11" s="2" t="str">
        <f>TEXT(Table1[[#This Row],[Order Date]],"MMM")</f>
        <v>Jun</v>
      </c>
      <c r="N11" s="2" t="str">
        <f>TEXT(Table1[[#This Row],[Order Date]],"DDD")</f>
        <v>Mon</v>
      </c>
      <c r="O11" s="2">
        <f>DATEDIF(Table1[[#This Row],[Order Date]],Table1[[#This Row],[Delivered Date]],"D")</f>
        <v>15</v>
      </c>
      <c r="P11" s="2">
        <f>ROUND(Table1[[#This Row],[Quantity]]*Table1[[#This Row],[Unit Price]]*VLOOKUP(Table1[[#This Row],[Product Name]],Table2[#All],2,FALSE),0)</f>
        <v>1292</v>
      </c>
      <c r="Q11" s="2">
        <f>Table1[[#This Row],[Quantity]]*Table1[[#This Row],[Unit Price]]</f>
        <v>1988</v>
      </c>
      <c r="R11" s="2">
        <f>Table1[[#This Row],[Sales Revenue]]-Table1[[#This Row],[Total cost]]</f>
        <v>696</v>
      </c>
    </row>
    <row r="12" spans="1:18" x14ac:dyDescent="0.35">
      <c r="A12">
        <v>11</v>
      </c>
      <c r="B12" t="s">
        <v>41</v>
      </c>
      <c r="C12" t="s">
        <v>31</v>
      </c>
      <c r="D12" t="s">
        <v>42</v>
      </c>
      <c r="E12" s="1">
        <v>45627</v>
      </c>
      <c r="F12" s="1">
        <v>45636</v>
      </c>
      <c r="G12">
        <v>8</v>
      </c>
      <c r="H12">
        <v>415</v>
      </c>
      <c r="I12" t="s">
        <v>14</v>
      </c>
      <c r="J12" t="s">
        <v>33</v>
      </c>
      <c r="K12" t="s">
        <v>29</v>
      </c>
      <c r="L12" t="str">
        <f>TEXT(Table1[[#This Row],[Order Date]],"YYYY")</f>
        <v>2024</v>
      </c>
      <c r="M12" s="2" t="str">
        <f>TEXT(Table1[[#This Row],[Order Date]],"MMM")</f>
        <v>Dec</v>
      </c>
      <c r="N12" s="2" t="str">
        <f>TEXT(Table1[[#This Row],[Order Date]],"DDD")</f>
        <v>Sun</v>
      </c>
      <c r="O12" s="2">
        <f>DATEDIF(Table1[[#This Row],[Order Date]],Table1[[#This Row],[Delivered Date]],"D")</f>
        <v>9</v>
      </c>
      <c r="P12" s="2">
        <f>ROUND(Table1[[#This Row],[Quantity]]*Table1[[#This Row],[Unit Price]]*VLOOKUP(Table1[[#This Row],[Product Name]],Table2[#All],2,FALSE),0)</f>
        <v>2158</v>
      </c>
      <c r="Q12" s="2">
        <f>Table1[[#This Row],[Quantity]]*Table1[[#This Row],[Unit Price]]</f>
        <v>3320</v>
      </c>
      <c r="R12" s="2">
        <f>Table1[[#This Row],[Sales Revenue]]-Table1[[#This Row],[Total cost]]</f>
        <v>1162</v>
      </c>
    </row>
    <row r="13" spans="1:18" x14ac:dyDescent="0.35">
      <c r="A13">
        <v>12</v>
      </c>
      <c r="B13" t="s">
        <v>43</v>
      </c>
      <c r="C13" t="s">
        <v>17</v>
      </c>
      <c r="D13" t="s">
        <v>44</v>
      </c>
      <c r="E13" s="1">
        <v>45477</v>
      </c>
      <c r="F13" s="1">
        <v>45480</v>
      </c>
      <c r="G13">
        <v>4</v>
      </c>
      <c r="H13">
        <v>151</v>
      </c>
      <c r="I13" t="s">
        <v>14</v>
      </c>
      <c r="J13" t="s">
        <v>33</v>
      </c>
      <c r="K13" t="s">
        <v>19</v>
      </c>
      <c r="L13" t="str">
        <f>TEXT(Table1[[#This Row],[Order Date]],"YYYY")</f>
        <v>2024</v>
      </c>
      <c r="M13" s="2" t="str">
        <f>TEXT(Table1[[#This Row],[Order Date]],"MMM")</f>
        <v>Jul</v>
      </c>
      <c r="N13" s="2" t="str">
        <f>TEXT(Table1[[#This Row],[Order Date]],"DDD")</f>
        <v>Thu</v>
      </c>
      <c r="O13" s="2">
        <f>DATEDIF(Table1[[#This Row],[Order Date]],Table1[[#This Row],[Delivered Date]],"D")</f>
        <v>3</v>
      </c>
      <c r="P13" s="2">
        <f>ROUND(Table1[[#This Row],[Quantity]]*Table1[[#This Row],[Unit Price]]*VLOOKUP(Table1[[#This Row],[Product Name]],Table2[#All],2,FALSE),0)</f>
        <v>362</v>
      </c>
      <c r="Q13" s="2">
        <f>Table1[[#This Row],[Quantity]]*Table1[[#This Row],[Unit Price]]</f>
        <v>604</v>
      </c>
      <c r="R13" s="2">
        <f>Table1[[#This Row],[Sales Revenue]]-Table1[[#This Row],[Total cost]]</f>
        <v>242</v>
      </c>
    </row>
    <row r="14" spans="1:18" x14ac:dyDescent="0.35">
      <c r="A14">
        <v>13</v>
      </c>
      <c r="B14" t="s">
        <v>45</v>
      </c>
      <c r="C14" t="s">
        <v>12</v>
      </c>
      <c r="D14" t="s">
        <v>13</v>
      </c>
      <c r="E14" s="1">
        <v>45370</v>
      </c>
      <c r="F14" s="1">
        <v>45380</v>
      </c>
      <c r="G14">
        <v>3</v>
      </c>
      <c r="H14">
        <v>821</v>
      </c>
      <c r="I14" t="s">
        <v>28</v>
      </c>
      <c r="J14" t="s">
        <v>33</v>
      </c>
      <c r="K14" t="s">
        <v>46</v>
      </c>
      <c r="L14" t="str">
        <f>TEXT(Table1[[#This Row],[Order Date]],"YYYY")</f>
        <v>2024</v>
      </c>
      <c r="M14" s="2" t="str">
        <f>TEXT(Table1[[#This Row],[Order Date]],"MMM")</f>
        <v>Mar</v>
      </c>
      <c r="N14" s="2" t="str">
        <f>TEXT(Table1[[#This Row],[Order Date]],"DDD")</f>
        <v>Tue</v>
      </c>
      <c r="O14" s="2">
        <f>DATEDIF(Table1[[#This Row],[Order Date]],Table1[[#This Row],[Delivered Date]],"D")</f>
        <v>10</v>
      </c>
      <c r="P14" s="2">
        <f>ROUND(Table1[[#This Row],[Quantity]]*Table1[[#This Row],[Unit Price]]*VLOOKUP(Table1[[#This Row],[Product Name]],Table2[#All],2,FALSE),0)</f>
        <v>1847</v>
      </c>
      <c r="Q14" s="2">
        <f>Table1[[#This Row],[Quantity]]*Table1[[#This Row],[Unit Price]]</f>
        <v>2463</v>
      </c>
      <c r="R14" s="2">
        <f>Table1[[#This Row],[Sales Revenue]]-Table1[[#This Row],[Total cost]]</f>
        <v>616</v>
      </c>
    </row>
    <row r="15" spans="1:18" x14ac:dyDescent="0.35">
      <c r="A15">
        <v>14</v>
      </c>
      <c r="B15" t="s">
        <v>47</v>
      </c>
      <c r="C15" t="s">
        <v>12</v>
      </c>
      <c r="D15" t="s">
        <v>27</v>
      </c>
      <c r="E15" s="1">
        <v>45487</v>
      </c>
      <c r="F15" s="1">
        <v>45501</v>
      </c>
      <c r="G15">
        <v>10</v>
      </c>
      <c r="H15">
        <v>489</v>
      </c>
      <c r="I15" t="s">
        <v>28</v>
      </c>
      <c r="J15" t="s">
        <v>33</v>
      </c>
      <c r="K15" t="s">
        <v>29</v>
      </c>
      <c r="L15" t="str">
        <f>TEXT(Table1[[#This Row],[Order Date]],"YYYY")</f>
        <v>2024</v>
      </c>
      <c r="M15" s="2" t="str">
        <f>TEXT(Table1[[#This Row],[Order Date]],"MMM")</f>
        <v>Jul</v>
      </c>
      <c r="N15" s="2" t="str">
        <f>TEXT(Table1[[#This Row],[Order Date]],"DDD")</f>
        <v>Sun</v>
      </c>
      <c r="O15" s="2">
        <f>DATEDIF(Table1[[#This Row],[Order Date]],Table1[[#This Row],[Delivered Date]],"D")</f>
        <v>14</v>
      </c>
      <c r="P15" s="2">
        <f>ROUND(Table1[[#This Row],[Quantity]]*Table1[[#This Row],[Unit Price]]*VLOOKUP(Table1[[#This Row],[Product Name]],Table2[#All],2,FALSE),0)</f>
        <v>3179</v>
      </c>
      <c r="Q15" s="2">
        <f>Table1[[#This Row],[Quantity]]*Table1[[#This Row],[Unit Price]]</f>
        <v>4890</v>
      </c>
      <c r="R15" s="2">
        <f>Table1[[#This Row],[Sales Revenue]]-Table1[[#This Row],[Total cost]]</f>
        <v>1711</v>
      </c>
    </row>
    <row r="16" spans="1:18" x14ac:dyDescent="0.35">
      <c r="A16">
        <v>15</v>
      </c>
      <c r="B16" t="s">
        <v>48</v>
      </c>
      <c r="C16" t="s">
        <v>12</v>
      </c>
      <c r="D16" t="s">
        <v>13</v>
      </c>
      <c r="E16" s="1">
        <v>45641</v>
      </c>
      <c r="F16" s="1">
        <v>45650</v>
      </c>
      <c r="G16">
        <v>9</v>
      </c>
      <c r="H16">
        <v>778</v>
      </c>
      <c r="I16" t="s">
        <v>14</v>
      </c>
      <c r="J16" t="s">
        <v>547</v>
      </c>
      <c r="K16" t="s">
        <v>29</v>
      </c>
      <c r="L16" t="str">
        <f>TEXT(Table1[[#This Row],[Order Date]],"YYYY")</f>
        <v>2024</v>
      </c>
      <c r="M16" s="2" t="str">
        <f>TEXT(Table1[[#This Row],[Order Date]],"MMM")</f>
        <v>Dec</v>
      </c>
      <c r="N16" s="2" t="str">
        <f>TEXT(Table1[[#This Row],[Order Date]],"DDD")</f>
        <v>Sun</v>
      </c>
      <c r="O16" s="2">
        <f>DATEDIF(Table1[[#This Row],[Order Date]],Table1[[#This Row],[Delivered Date]],"D")</f>
        <v>9</v>
      </c>
      <c r="P16" s="2">
        <f>ROUND(Table1[[#This Row],[Quantity]]*Table1[[#This Row],[Unit Price]]*VLOOKUP(Table1[[#This Row],[Product Name]],Table2[#All],2,FALSE),0)</f>
        <v>5252</v>
      </c>
      <c r="Q16" s="2">
        <f>Table1[[#This Row],[Quantity]]*Table1[[#This Row],[Unit Price]]</f>
        <v>7002</v>
      </c>
      <c r="R16" s="2">
        <f>Table1[[#This Row],[Sales Revenue]]-Table1[[#This Row],[Total cost]]</f>
        <v>1750</v>
      </c>
    </row>
    <row r="17" spans="1:18" x14ac:dyDescent="0.35">
      <c r="A17">
        <v>16</v>
      </c>
      <c r="B17" t="s">
        <v>49</v>
      </c>
      <c r="C17" t="s">
        <v>31</v>
      </c>
      <c r="D17" t="s">
        <v>50</v>
      </c>
      <c r="E17" s="1">
        <v>45372</v>
      </c>
      <c r="F17" s="1">
        <v>45380</v>
      </c>
      <c r="G17">
        <v>8</v>
      </c>
      <c r="H17">
        <v>13</v>
      </c>
      <c r="I17" t="s">
        <v>28</v>
      </c>
      <c r="J17" t="s">
        <v>33</v>
      </c>
      <c r="K17" t="s">
        <v>46</v>
      </c>
      <c r="L17" t="str">
        <f>TEXT(Table1[[#This Row],[Order Date]],"YYYY")</f>
        <v>2024</v>
      </c>
      <c r="M17" s="2" t="str">
        <f>TEXT(Table1[[#This Row],[Order Date]],"MMM")</f>
        <v>Mar</v>
      </c>
      <c r="N17" s="2" t="str">
        <f>TEXT(Table1[[#This Row],[Order Date]],"DDD")</f>
        <v>Thu</v>
      </c>
      <c r="O17" s="2">
        <f>DATEDIF(Table1[[#This Row],[Order Date]],Table1[[#This Row],[Delivered Date]],"D")</f>
        <v>8</v>
      </c>
      <c r="P17" s="2">
        <f>ROUND(Table1[[#This Row],[Quantity]]*Table1[[#This Row],[Unit Price]]*VLOOKUP(Table1[[#This Row],[Product Name]],Table2[#All],2,FALSE),0)</f>
        <v>73</v>
      </c>
      <c r="Q17" s="2">
        <f>Table1[[#This Row],[Quantity]]*Table1[[#This Row],[Unit Price]]</f>
        <v>104</v>
      </c>
      <c r="R17" s="2">
        <f>Table1[[#This Row],[Sales Revenue]]-Table1[[#This Row],[Total cost]]</f>
        <v>31</v>
      </c>
    </row>
    <row r="18" spans="1:18" x14ac:dyDescent="0.35">
      <c r="A18">
        <v>17</v>
      </c>
      <c r="B18" t="s">
        <v>51</v>
      </c>
      <c r="C18" t="s">
        <v>21</v>
      </c>
      <c r="D18" t="s">
        <v>52</v>
      </c>
      <c r="E18" s="1">
        <v>45346</v>
      </c>
      <c r="F18" s="1">
        <v>45354</v>
      </c>
      <c r="G18">
        <v>5</v>
      </c>
      <c r="H18">
        <v>871</v>
      </c>
      <c r="I18" t="s">
        <v>28</v>
      </c>
      <c r="J18" t="s">
        <v>33</v>
      </c>
      <c r="K18" t="s">
        <v>15</v>
      </c>
      <c r="L18" t="str">
        <f>TEXT(Table1[[#This Row],[Order Date]],"YYYY")</f>
        <v>2024</v>
      </c>
      <c r="M18" s="2" t="str">
        <f>TEXT(Table1[[#This Row],[Order Date]],"MMM")</f>
        <v>Feb</v>
      </c>
      <c r="N18" s="2" t="str">
        <f>TEXT(Table1[[#This Row],[Order Date]],"DDD")</f>
        <v>Sat</v>
      </c>
      <c r="O18" s="2">
        <f>DATEDIF(Table1[[#This Row],[Order Date]],Table1[[#This Row],[Delivered Date]],"D")</f>
        <v>8</v>
      </c>
      <c r="P18" s="2">
        <f>ROUND(Table1[[#This Row],[Quantity]]*Table1[[#This Row],[Unit Price]]*VLOOKUP(Table1[[#This Row],[Product Name]],Table2[#All],2,FALSE),0)</f>
        <v>3049</v>
      </c>
      <c r="Q18" s="2">
        <f>Table1[[#This Row],[Quantity]]*Table1[[#This Row],[Unit Price]]</f>
        <v>4355</v>
      </c>
      <c r="R18" s="2">
        <f>Table1[[#This Row],[Sales Revenue]]-Table1[[#This Row],[Total cost]]</f>
        <v>1306</v>
      </c>
    </row>
    <row r="19" spans="1:18" x14ac:dyDescent="0.35">
      <c r="A19">
        <v>18</v>
      </c>
      <c r="B19" t="s">
        <v>53</v>
      </c>
      <c r="C19" t="s">
        <v>21</v>
      </c>
      <c r="D19" t="s">
        <v>54</v>
      </c>
      <c r="E19" s="1">
        <v>45483</v>
      </c>
      <c r="F19" s="1">
        <v>45492</v>
      </c>
      <c r="G19">
        <v>3</v>
      </c>
      <c r="H19">
        <v>562</v>
      </c>
      <c r="I19" t="s">
        <v>14</v>
      </c>
      <c r="J19" t="s">
        <v>549</v>
      </c>
      <c r="K19" t="s">
        <v>46</v>
      </c>
      <c r="L19" t="str">
        <f>TEXT(Table1[[#This Row],[Order Date]],"YYYY")</f>
        <v>2024</v>
      </c>
      <c r="M19" s="2" t="str">
        <f>TEXT(Table1[[#This Row],[Order Date]],"MMM")</f>
        <v>Jul</v>
      </c>
      <c r="N19" s="2" t="str">
        <f>TEXT(Table1[[#This Row],[Order Date]],"DDD")</f>
        <v>Wed</v>
      </c>
      <c r="O19" s="2">
        <f>DATEDIF(Table1[[#This Row],[Order Date]],Table1[[#This Row],[Delivered Date]],"D")</f>
        <v>9</v>
      </c>
      <c r="P19" s="2">
        <f>ROUND(Table1[[#This Row],[Quantity]]*Table1[[#This Row],[Unit Price]]*VLOOKUP(Table1[[#This Row],[Product Name]],Table2[#All],2,FALSE),0)</f>
        <v>1180</v>
      </c>
      <c r="Q19" s="2">
        <f>Table1[[#This Row],[Quantity]]*Table1[[#This Row],[Unit Price]]</f>
        <v>1686</v>
      </c>
      <c r="R19" s="2">
        <f>Table1[[#This Row],[Sales Revenue]]-Table1[[#This Row],[Total cost]]</f>
        <v>506</v>
      </c>
    </row>
    <row r="20" spans="1:18" x14ac:dyDescent="0.35">
      <c r="A20">
        <v>19</v>
      </c>
      <c r="B20" t="s">
        <v>55</v>
      </c>
      <c r="C20" t="s">
        <v>17</v>
      </c>
      <c r="D20" t="s">
        <v>56</v>
      </c>
      <c r="E20" s="1">
        <v>45542</v>
      </c>
      <c r="F20" s="1">
        <v>45552</v>
      </c>
      <c r="G20">
        <v>1</v>
      </c>
      <c r="H20">
        <v>124</v>
      </c>
      <c r="I20" t="s">
        <v>14</v>
      </c>
      <c r="J20" t="s">
        <v>547</v>
      </c>
      <c r="K20" t="s">
        <v>15</v>
      </c>
      <c r="L20" t="str">
        <f>TEXT(Table1[[#This Row],[Order Date]],"YYYY")</f>
        <v>2024</v>
      </c>
      <c r="M20" s="2" t="str">
        <f>TEXT(Table1[[#This Row],[Order Date]],"MMM")</f>
        <v>Sep</v>
      </c>
      <c r="N20" s="2" t="str">
        <f>TEXT(Table1[[#This Row],[Order Date]],"DDD")</f>
        <v>Sat</v>
      </c>
      <c r="O20" s="2">
        <f>DATEDIF(Table1[[#This Row],[Order Date]],Table1[[#This Row],[Delivered Date]],"D")</f>
        <v>10</v>
      </c>
      <c r="P20" s="2">
        <f>ROUND(Table1[[#This Row],[Quantity]]*Table1[[#This Row],[Unit Price]]*VLOOKUP(Table1[[#This Row],[Product Name]],Table2[#All],2,FALSE),0)</f>
        <v>68</v>
      </c>
      <c r="Q20" s="2">
        <f>Table1[[#This Row],[Quantity]]*Table1[[#This Row],[Unit Price]]</f>
        <v>124</v>
      </c>
      <c r="R20" s="2">
        <f>Table1[[#This Row],[Sales Revenue]]-Table1[[#This Row],[Total cost]]</f>
        <v>56</v>
      </c>
    </row>
    <row r="21" spans="1:18" x14ac:dyDescent="0.35">
      <c r="A21">
        <v>20</v>
      </c>
      <c r="B21" t="s">
        <v>57</v>
      </c>
      <c r="C21" t="s">
        <v>12</v>
      </c>
      <c r="D21" t="s">
        <v>58</v>
      </c>
      <c r="E21" s="1">
        <v>45582</v>
      </c>
      <c r="F21" s="1">
        <v>45588</v>
      </c>
      <c r="G21">
        <v>2</v>
      </c>
      <c r="H21">
        <v>97</v>
      </c>
      <c r="I21" t="s">
        <v>14</v>
      </c>
      <c r="J21" t="s">
        <v>33</v>
      </c>
      <c r="K21" t="s">
        <v>46</v>
      </c>
      <c r="L21" t="str">
        <f>TEXT(Table1[[#This Row],[Order Date]],"YYYY")</f>
        <v>2024</v>
      </c>
      <c r="M21" s="2" t="str">
        <f>TEXT(Table1[[#This Row],[Order Date]],"MMM")</f>
        <v>Oct</v>
      </c>
      <c r="N21" s="2" t="str">
        <f>TEXT(Table1[[#This Row],[Order Date]],"DDD")</f>
        <v>Thu</v>
      </c>
      <c r="O21" s="2">
        <f>DATEDIF(Table1[[#This Row],[Order Date]],Table1[[#This Row],[Delivered Date]],"D")</f>
        <v>6</v>
      </c>
      <c r="P21" s="2">
        <f>ROUND(Table1[[#This Row],[Quantity]]*Table1[[#This Row],[Unit Price]]*VLOOKUP(Table1[[#This Row],[Product Name]],Table2[#All],2,FALSE),0)</f>
        <v>165</v>
      </c>
      <c r="Q21" s="2">
        <f>Table1[[#This Row],[Quantity]]*Table1[[#This Row],[Unit Price]]</f>
        <v>194</v>
      </c>
      <c r="R21" s="2">
        <f>Table1[[#This Row],[Sales Revenue]]-Table1[[#This Row],[Total cost]]</f>
        <v>29</v>
      </c>
    </row>
    <row r="22" spans="1:18" x14ac:dyDescent="0.35">
      <c r="A22">
        <v>21</v>
      </c>
      <c r="B22" t="s">
        <v>43</v>
      </c>
      <c r="C22" t="s">
        <v>17</v>
      </c>
      <c r="D22" t="s">
        <v>44</v>
      </c>
      <c r="E22" s="1">
        <v>45477</v>
      </c>
      <c r="F22" s="1">
        <v>45480</v>
      </c>
      <c r="G22">
        <v>4</v>
      </c>
      <c r="H22">
        <v>151</v>
      </c>
      <c r="I22" t="s">
        <v>14</v>
      </c>
      <c r="J22" t="s">
        <v>33</v>
      </c>
      <c r="K22" t="s">
        <v>15</v>
      </c>
      <c r="L22" t="str">
        <f>TEXT(Table1[[#This Row],[Order Date]],"YYYY")</f>
        <v>2024</v>
      </c>
      <c r="M22" s="2" t="str">
        <f>TEXT(Table1[[#This Row],[Order Date]],"MMM")</f>
        <v>Jul</v>
      </c>
      <c r="N22" s="2" t="str">
        <f>TEXT(Table1[[#This Row],[Order Date]],"DDD")</f>
        <v>Thu</v>
      </c>
      <c r="O22" s="2">
        <f>DATEDIF(Table1[[#This Row],[Order Date]],Table1[[#This Row],[Delivered Date]],"D")</f>
        <v>3</v>
      </c>
      <c r="P22" s="2">
        <f>ROUND(Table1[[#This Row],[Quantity]]*Table1[[#This Row],[Unit Price]]*VLOOKUP(Table1[[#This Row],[Product Name]],Table2[#All],2,FALSE),0)</f>
        <v>362</v>
      </c>
      <c r="Q22" s="2">
        <f>Table1[[#This Row],[Quantity]]*Table1[[#This Row],[Unit Price]]</f>
        <v>604</v>
      </c>
      <c r="R22" s="2">
        <f>Table1[[#This Row],[Sales Revenue]]-Table1[[#This Row],[Total cost]]</f>
        <v>242</v>
      </c>
    </row>
    <row r="23" spans="1:18" x14ac:dyDescent="0.35">
      <c r="A23">
        <v>22</v>
      </c>
      <c r="B23" t="s">
        <v>59</v>
      </c>
      <c r="C23" t="s">
        <v>17</v>
      </c>
      <c r="D23" t="s">
        <v>60</v>
      </c>
      <c r="E23" s="1">
        <v>45508</v>
      </c>
      <c r="F23" s="1">
        <v>45520</v>
      </c>
      <c r="G23">
        <v>4</v>
      </c>
      <c r="H23">
        <v>961</v>
      </c>
      <c r="I23" t="s">
        <v>28</v>
      </c>
      <c r="J23" t="s">
        <v>33</v>
      </c>
      <c r="K23" t="s">
        <v>15</v>
      </c>
      <c r="L23" t="str">
        <f>TEXT(Table1[[#This Row],[Order Date]],"YYYY")</f>
        <v>2024</v>
      </c>
      <c r="M23" s="2" t="str">
        <f>TEXT(Table1[[#This Row],[Order Date]],"MMM")</f>
        <v>Aug</v>
      </c>
      <c r="N23" s="2" t="str">
        <f>TEXT(Table1[[#This Row],[Order Date]],"DDD")</f>
        <v>Sun</v>
      </c>
      <c r="O23" s="2">
        <f>DATEDIF(Table1[[#This Row],[Order Date]],Table1[[#This Row],[Delivered Date]],"D")</f>
        <v>12</v>
      </c>
      <c r="P23" s="2">
        <f>ROUND(Table1[[#This Row],[Quantity]]*Table1[[#This Row],[Unit Price]]*VLOOKUP(Table1[[#This Row],[Product Name]],Table2[#All],2,FALSE),0)</f>
        <v>2499</v>
      </c>
      <c r="Q23" s="2">
        <f>Table1[[#This Row],[Quantity]]*Table1[[#This Row],[Unit Price]]</f>
        <v>3844</v>
      </c>
      <c r="R23" s="2">
        <f>Table1[[#This Row],[Sales Revenue]]-Table1[[#This Row],[Total cost]]</f>
        <v>1345</v>
      </c>
    </row>
    <row r="24" spans="1:18" x14ac:dyDescent="0.35">
      <c r="A24">
        <v>23</v>
      </c>
      <c r="B24" t="s">
        <v>61</v>
      </c>
      <c r="C24" t="s">
        <v>31</v>
      </c>
      <c r="D24" t="s">
        <v>50</v>
      </c>
      <c r="E24" s="1">
        <v>45635</v>
      </c>
      <c r="F24" s="1">
        <v>45638</v>
      </c>
      <c r="G24">
        <v>6</v>
      </c>
      <c r="H24">
        <v>458</v>
      </c>
      <c r="I24" t="s">
        <v>14</v>
      </c>
      <c r="J24" t="s">
        <v>33</v>
      </c>
      <c r="K24" t="s">
        <v>19</v>
      </c>
      <c r="L24" t="str">
        <f>TEXT(Table1[[#This Row],[Order Date]],"YYYY")</f>
        <v>2024</v>
      </c>
      <c r="M24" s="2" t="str">
        <f>TEXT(Table1[[#This Row],[Order Date]],"MMM")</f>
        <v>Dec</v>
      </c>
      <c r="N24" s="2" t="str">
        <f>TEXT(Table1[[#This Row],[Order Date]],"DDD")</f>
        <v>Mon</v>
      </c>
      <c r="O24" s="2">
        <f>DATEDIF(Table1[[#This Row],[Order Date]],Table1[[#This Row],[Delivered Date]],"D")</f>
        <v>3</v>
      </c>
      <c r="P24" s="2">
        <f>ROUND(Table1[[#This Row],[Quantity]]*Table1[[#This Row],[Unit Price]]*VLOOKUP(Table1[[#This Row],[Product Name]],Table2[#All],2,FALSE),0)</f>
        <v>1924</v>
      </c>
      <c r="Q24" s="2">
        <f>Table1[[#This Row],[Quantity]]*Table1[[#This Row],[Unit Price]]</f>
        <v>2748</v>
      </c>
      <c r="R24" s="2">
        <f>Table1[[#This Row],[Sales Revenue]]-Table1[[#This Row],[Total cost]]</f>
        <v>824</v>
      </c>
    </row>
    <row r="25" spans="1:18" x14ac:dyDescent="0.35">
      <c r="A25">
        <v>24</v>
      </c>
      <c r="B25" t="s">
        <v>62</v>
      </c>
      <c r="C25" t="s">
        <v>21</v>
      </c>
      <c r="D25" t="s">
        <v>54</v>
      </c>
      <c r="E25" s="1">
        <v>45324</v>
      </c>
      <c r="F25" s="1">
        <v>45334</v>
      </c>
      <c r="G25">
        <v>6</v>
      </c>
      <c r="H25">
        <v>31</v>
      </c>
      <c r="I25" t="s">
        <v>14</v>
      </c>
      <c r="J25" t="s">
        <v>33</v>
      </c>
      <c r="K25" t="s">
        <v>29</v>
      </c>
      <c r="L25" t="str">
        <f>TEXT(Table1[[#This Row],[Order Date]],"YYYY")</f>
        <v>2024</v>
      </c>
      <c r="M25" s="2" t="str">
        <f>TEXT(Table1[[#This Row],[Order Date]],"MMM")</f>
        <v>Feb</v>
      </c>
      <c r="N25" s="2" t="str">
        <f>TEXT(Table1[[#This Row],[Order Date]],"DDD")</f>
        <v>Fri</v>
      </c>
      <c r="O25" s="2">
        <f>DATEDIF(Table1[[#This Row],[Order Date]],Table1[[#This Row],[Delivered Date]],"D")</f>
        <v>10</v>
      </c>
      <c r="P25" s="2">
        <f>ROUND(Table1[[#This Row],[Quantity]]*Table1[[#This Row],[Unit Price]]*VLOOKUP(Table1[[#This Row],[Product Name]],Table2[#All],2,FALSE),0)</f>
        <v>130</v>
      </c>
      <c r="Q25" s="2">
        <f>Table1[[#This Row],[Quantity]]*Table1[[#This Row],[Unit Price]]</f>
        <v>186</v>
      </c>
      <c r="R25" s="2">
        <f>Table1[[#This Row],[Sales Revenue]]-Table1[[#This Row],[Total cost]]</f>
        <v>56</v>
      </c>
    </row>
    <row r="26" spans="1:18" x14ac:dyDescent="0.35">
      <c r="A26">
        <v>25</v>
      </c>
      <c r="B26" t="s">
        <v>63</v>
      </c>
      <c r="C26" t="s">
        <v>17</v>
      </c>
      <c r="D26" t="s">
        <v>64</v>
      </c>
      <c r="E26" s="1">
        <v>45295</v>
      </c>
      <c r="F26" s="1">
        <v>45306</v>
      </c>
      <c r="G26">
        <v>2</v>
      </c>
      <c r="H26">
        <v>734</v>
      </c>
      <c r="I26" t="s">
        <v>14</v>
      </c>
      <c r="J26" t="s">
        <v>33</v>
      </c>
      <c r="K26" t="s">
        <v>46</v>
      </c>
      <c r="L26" t="str">
        <f>TEXT(Table1[[#This Row],[Order Date]],"YYYY")</f>
        <v>2024</v>
      </c>
      <c r="M26" s="2" t="str">
        <f>TEXT(Table1[[#This Row],[Order Date]],"MMM")</f>
        <v>Jan</v>
      </c>
      <c r="N26" s="2" t="str">
        <f>TEXT(Table1[[#This Row],[Order Date]],"DDD")</f>
        <v>Thu</v>
      </c>
      <c r="O26" s="2">
        <f>DATEDIF(Table1[[#This Row],[Order Date]],Table1[[#This Row],[Delivered Date]],"D")</f>
        <v>11</v>
      </c>
      <c r="P26" s="2">
        <f>ROUND(Table1[[#This Row],[Quantity]]*Table1[[#This Row],[Unit Price]]*VLOOKUP(Table1[[#This Row],[Product Name]],Table2[#All],2,FALSE),0)</f>
        <v>734</v>
      </c>
      <c r="Q26" s="2">
        <f>Table1[[#This Row],[Quantity]]*Table1[[#This Row],[Unit Price]]</f>
        <v>1468</v>
      </c>
      <c r="R26" s="2">
        <f>Table1[[#This Row],[Sales Revenue]]-Table1[[#This Row],[Total cost]]</f>
        <v>734</v>
      </c>
    </row>
    <row r="27" spans="1:18" x14ac:dyDescent="0.35">
      <c r="A27">
        <v>26</v>
      </c>
      <c r="B27" t="s">
        <v>65</v>
      </c>
      <c r="C27" t="s">
        <v>12</v>
      </c>
      <c r="D27" t="s">
        <v>13</v>
      </c>
      <c r="E27" s="1">
        <v>45461</v>
      </c>
      <c r="F27" s="1">
        <v>45472</v>
      </c>
      <c r="G27">
        <v>2</v>
      </c>
      <c r="H27">
        <v>536</v>
      </c>
      <c r="I27" t="s">
        <v>28</v>
      </c>
      <c r="J27" t="s">
        <v>551</v>
      </c>
      <c r="K27" t="s">
        <v>15</v>
      </c>
      <c r="L27" t="str">
        <f>TEXT(Table1[[#This Row],[Order Date]],"YYYY")</f>
        <v>2024</v>
      </c>
      <c r="M27" s="2" t="str">
        <f>TEXT(Table1[[#This Row],[Order Date]],"MMM")</f>
        <v>Jun</v>
      </c>
      <c r="N27" s="2" t="str">
        <f>TEXT(Table1[[#This Row],[Order Date]],"DDD")</f>
        <v>Tue</v>
      </c>
      <c r="O27" s="2">
        <f>DATEDIF(Table1[[#This Row],[Order Date]],Table1[[#This Row],[Delivered Date]],"D")</f>
        <v>11</v>
      </c>
      <c r="P27" s="2">
        <f>ROUND(Table1[[#This Row],[Quantity]]*Table1[[#This Row],[Unit Price]]*VLOOKUP(Table1[[#This Row],[Product Name]],Table2[#All],2,FALSE),0)</f>
        <v>804</v>
      </c>
      <c r="Q27" s="2">
        <f>Table1[[#This Row],[Quantity]]*Table1[[#This Row],[Unit Price]]</f>
        <v>1072</v>
      </c>
      <c r="R27" s="2">
        <f>Table1[[#This Row],[Sales Revenue]]-Table1[[#This Row],[Total cost]]</f>
        <v>268</v>
      </c>
    </row>
    <row r="28" spans="1:18" x14ac:dyDescent="0.35">
      <c r="A28">
        <v>27</v>
      </c>
      <c r="B28" t="s">
        <v>66</v>
      </c>
      <c r="C28" t="s">
        <v>24</v>
      </c>
      <c r="D28" t="s">
        <v>38</v>
      </c>
      <c r="E28" s="1">
        <v>45531</v>
      </c>
      <c r="F28" s="1">
        <v>45534</v>
      </c>
      <c r="G28">
        <v>1</v>
      </c>
      <c r="H28">
        <v>200</v>
      </c>
      <c r="I28" t="s">
        <v>14</v>
      </c>
      <c r="J28" t="s">
        <v>33</v>
      </c>
      <c r="K28" t="s">
        <v>46</v>
      </c>
      <c r="L28" t="str">
        <f>TEXT(Table1[[#This Row],[Order Date]],"YYYY")</f>
        <v>2024</v>
      </c>
      <c r="M28" s="2" t="str">
        <f>TEXT(Table1[[#This Row],[Order Date]],"MMM")</f>
        <v>Aug</v>
      </c>
      <c r="N28" s="2" t="str">
        <f>TEXT(Table1[[#This Row],[Order Date]],"DDD")</f>
        <v>Tue</v>
      </c>
      <c r="O28" s="2">
        <f>DATEDIF(Table1[[#This Row],[Order Date]],Table1[[#This Row],[Delivered Date]],"D")</f>
        <v>3</v>
      </c>
      <c r="P28" s="2">
        <f>ROUND(Table1[[#This Row],[Quantity]]*Table1[[#This Row],[Unit Price]]*VLOOKUP(Table1[[#This Row],[Product Name]],Table2[#All],2,FALSE),0)</f>
        <v>100</v>
      </c>
      <c r="Q28" s="2">
        <f>Table1[[#This Row],[Quantity]]*Table1[[#This Row],[Unit Price]]</f>
        <v>200</v>
      </c>
      <c r="R28" s="2">
        <f>Table1[[#This Row],[Sales Revenue]]-Table1[[#This Row],[Total cost]]</f>
        <v>100</v>
      </c>
    </row>
    <row r="29" spans="1:18" x14ac:dyDescent="0.35">
      <c r="A29">
        <v>28</v>
      </c>
      <c r="B29" t="s">
        <v>67</v>
      </c>
      <c r="C29" t="s">
        <v>17</v>
      </c>
      <c r="D29" t="s">
        <v>18</v>
      </c>
      <c r="E29" s="1">
        <v>45317</v>
      </c>
      <c r="F29" s="1">
        <v>45329</v>
      </c>
      <c r="G29">
        <v>9</v>
      </c>
      <c r="H29">
        <v>866</v>
      </c>
      <c r="I29" t="s">
        <v>14</v>
      </c>
      <c r="J29" t="s">
        <v>551</v>
      </c>
      <c r="K29" t="s">
        <v>29</v>
      </c>
      <c r="L29" t="str">
        <f>TEXT(Table1[[#This Row],[Order Date]],"YYYY")</f>
        <v>2024</v>
      </c>
      <c r="M29" s="2" t="str">
        <f>TEXT(Table1[[#This Row],[Order Date]],"MMM")</f>
        <v>Jan</v>
      </c>
      <c r="N29" s="2" t="str">
        <f>TEXT(Table1[[#This Row],[Order Date]],"DDD")</f>
        <v>Fri</v>
      </c>
      <c r="O29" s="2">
        <f>DATEDIF(Table1[[#This Row],[Order Date]],Table1[[#This Row],[Delivered Date]],"D")</f>
        <v>12</v>
      </c>
      <c r="P29" s="2">
        <f>ROUND(Table1[[#This Row],[Quantity]]*Table1[[#This Row],[Unit Price]]*VLOOKUP(Table1[[#This Row],[Product Name]],Table2[#All],2,FALSE),0)</f>
        <v>3897</v>
      </c>
      <c r="Q29" s="2">
        <f>Table1[[#This Row],[Quantity]]*Table1[[#This Row],[Unit Price]]</f>
        <v>7794</v>
      </c>
      <c r="R29" s="2">
        <f>Table1[[#This Row],[Sales Revenue]]-Table1[[#This Row],[Total cost]]</f>
        <v>3897</v>
      </c>
    </row>
    <row r="30" spans="1:18" x14ac:dyDescent="0.35">
      <c r="A30">
        <v>29</v>
      </c>
      <c r="B30" t="s">
        <v>68</v>
      </c>
      <c r="C30" t="s">
        <v>21</v>
      </c>
      <c r="D30" t="s">
        <v>22</v>
      </c>
      <c r="E30" s="1">
        <v>45540</v>
      </c>
      <c r="F30" s="1">
        <v>45554</v>
      </c>
      <c r="G30">
        <v>8</v>
      </c>
      <c r="H30">
        <v>228</v>
      </c>
      <c r="I30" t="s">
        <v>14</v>
      </c>
      <c r="J30" t="s">
        <v>549</v>
      </c>
      <c r="K30" t="s">
        <v>29</v>
      </c>
      <c r="L30" t="str">
        <f>TEXT(Table1[[#This Row],[Order Date]],"YYYY")</f>
        <v>2024</v>
      </c>
      <c r="M30" s="2" t="str">
        <f>TEXT(Table1[[#This Row],[Order Date]],"MMM")</f>
        <v>Sep</v>
      </c>
      <c r="N30" s="2" t="str">
        <f>TEXT(Table1[[#This Row],[Order Date]],"DDD")</f>
        <v>Thu</v>
      </c>
      <c r="O30" s="2">
        <f>DATEDIF(Table1[[#This Row],[Order Date]],Table1[[#This Row],[Delivered Date]],"D")</f>
        <v>14</v>
      </c>
      <c r="P30" s="2">
        <f>ROUND(Table1[[#This Row],[Quantity]]*Table1[[#This Row],[Unit Price]]*VLOOKUP(Table1[[#This Row],[Product Name]],Table2[#All],2,FALSE),0)</f>
        <v>1368</v>
      </c>
      <c r="Q30" s="2">
        <f>Table1[[#This Row],[Quantity]]*Table1[[#This Row],[Unit Price]]</f>
        <v>1824</v>
      </c>
      <c r="R30" s="2">
        <f>Table1[[#This Row],[Sales Revenue]]-Table1[[#This Row],[Total cost]]</f>
        <v>456</v>
      </c>
    </row>
    <row r="31" spans="1:18" x14ac:dyDescent="0.35">
      <c r="A31">
        <v>30</v>
      </c>
      <c r="B31" t="s">
        <v>69</v>
      </c>
      <c r="C31" t="s">
        <v>24</v>
      </c>
      <c r="D31" t="s">
        <v>70</v>
      </c>
      <c r="E31" s="1">
        <v>45630</v>
      </c>
      <c r="F31" s="1">
        <v>45637</v>
      </c>
      <c r="G31">
        <v>8</v>
      </c>
      <c r="H31">
        <v>168</v>
      </c>
      <c r="I31" t="s">
        <v>14</v>
      </c>
      <c r="J31" t="s">
        <v>551</v>
      </c>
      <c r="K31" t="s">
        <v>19</v>
      </c>
      <c r="L31" t="str">
        <f>TEXT(Table1[[#This Row],[Order Date]],"YYYY")</f>
        <v>2024</v>
      </c>
      <c r="M31" s="2" t="str">
        <f>TEXT(Table1[[#This Row],[Order Date]],"MMM")</f>
        <v>Dec</v>
      </c>
      <c r="N31" s="2" t="str">
        <f>TEXT(Table1[[#This Row],[Order Date]],"DDD")</f>
        <v>Wed</v>
      </c>
      <c r="O31" s="2">
        <f>DATEDIF(Table1[[#This Row],[Order Date]],Table1[[#This Row],[Delivered Date]],"D")</f>
        <v>7</v>
      </c>
      <c r="P31" s="2">
        <f>ROUND(Table1[[#This Row],[Quantity]]*Table1[[#This Row],[Unit Price]]*VLOOKUP(Table1[[#This Row],[Product Name]],Table2[#All],2,FALSE),0)</f>
        <v>739</v>
      </c>
      <c r="Q31" s="2">
        <f>Table1[[#This Row],[Quantity]]*Table1[[#This Row],[Unit Price]]</f>
        <v>1344</v>
      </c>
      <c r="R31" s="2">
        <f>Table1[[#This Row],[Sales Revenue]]-Table1[[#This Row],[Total cost]]</f>
        <v>605</v>
      </c>
    </row>
    <row r="32" spans="1:18" x14ac:dyDescent="0.35">
      <c r="A32">
        <v>31</v>
      </c>
      <c r="B32" t="s">
        <v>71</v>
      </c>
      <c r="C32" t="s">
        <v>12</v>
      </c>
      <c r="D32" t="s">
        <v>36</v>
      </c>
      <c r="E32" s="1">
        <v>45569</v>
      </c>
      <c r="F32" s="1">
        <v>45572</v>
      </c>
      <c r="G32">
        <v>1</v>
      </c>
      <c r="H32">
        <v>775</v>
      </c>
      <c r="I32" t="s">
        <v>14</v>
      </c>
      <c r="J32" t="s">
        <v>547</v>
      </c>
      <c r="K32" t="s">
        <v>19</v>
      </c>
      <c r="L32" t="str">
        <f>TEXT(Table1[[#This Row],[Order Date]],"YYYY")</f>
        <v>2024</v>
      </c>
      <c r="M32" s="2" t="str">
        <f>TEXT(Table1[[#This Row],[Order Date]],"MMM")</f>
        <v>Oct</v>
      </c>
      <c r="N32" s="2" t="str">
        <f>TEXT(Table1[[#This Row],[Order Date]],"DDD")</f>
        <v>Fri</v>
      </c>
      <c r="O32" s="2">
        <f>DATEDIF(Table1[[#This Row],[Order Date]],Table1[[#This Row],[Delivered Date]],"D")</f>
        <v>3</v>
      </c>
      <c r="P32" s="2">
        <f>ROUND(Table1[[#This Row],[Quantity]]*Table1[[#This Row],[Unit Price]]*VLOOKUP(Table1[[#This Row],[Product Name]],Table2[#All],2,FALSE),0)</f>
        <v>620</v>
      </c>
      <c r="Q32" s="2">
        <f>Table1[[#This Row],[Quantity]]*Table1[[#This Row],[Unit Price]]</f>
        <v>775</v>
      </c>
      <c r="R32" s="2">
        <f>Table1[[#This Row],[Sales Revenue]]-Table1[[#This Row],[Total cost]]</f>
        <v>155</v>
      </c>
    </row>
    <row r="33" spans="1:18" x14ac:dyDescent="0.35">
      <c r="A33">
        <v>32</v>
      </c>
      <c r="B33" t="s">
        <v>72</v>
      </c>
      <c r="C33" t="s">
        <v>17</v>
      </c>
      <c r="D33" t="s">
        <v>44</v>
      </c>
      <c r="E33" s="1">
        <v>45549</v>
      </c>
      <c r="F33" s="1">
        <v>45554</v>
      </c>
      <c r="G33">
        <v>9</v>
      </c>
      <c r="H33">
        <v>171</v>
      </c>
      <c r="I33" t="s">
        <v>14</v>
      </c>
      <c r="J33" t="s">
        <v>551</v>
      </c>
      <c r="K33" t="s">
        <v>29</v>
      </c>
      <c r="L33" t="str">
        <f>TEXT(Table1[[#This Row],[Order Date]],"YYYY")</f>
        <v>2024</v>
      </c>
      <c r="M33" s="2" t="str">
        <f>TEXT(Table1[[#This Row],[Order Date]],"MMM")</f>
        <v>Sep</v>
      </c>
      <c r="N33" s="2" t="str">
        <f>TEXT(Table1[[#This Row],[Order Date]],"DDD")</f>
        <v>Sat</v>
      </c>
      <c r="O33" s="2">
        <f>DATEDIF(Table1[[#This Row],[Order Date]],Table1[[#This Row],[Delivered Date]],"D")</f>
        <v>5</v>
      </c>
      <c r="P33" s="2">
        <f>ROUND(Table1[[#This Row],[Quantity]]*Table1[[#This Row],[Unit Price]]*VLOOKUP(Table1[[#This Row],[Product Name]],Table2[#All],2,FALSE),0)</f>
        <v>923</v>
      </c>
      <c r="Q33" s="2">
        <f>Table1[[#This Row],[Quantity]]*Table1[[#This Row],[Unit Price]]</f>
        <v>1539</v>
      </c>
      <c r="R33" s="2">
        <f>Table1[[#This Row],[Sales Revenue]]-Table1[[#This Row],[Total cost]]</f>
        <v>616</v>
      </c>
    </row>
    <row r="34" spans="1:18" x14ac:dyDescent="0.35">
      <c r="A34">
        <v>33</v>
      </c>
      <c r="B34" t="s">
        <v>73</v>
      </c>
      <c r="C34" t="s">
        <v>12</v>
      </c>
      <c r="D34" t="s">
        <v>36</v>
      </c>
      <c r="E34" s="1">
        <v>45418</v>
      </c>
      <c r="F34" s="1">
        <v>45431</v>
      </c>
      <c r="G34">
        <v>10</v>
      </c>
      <c r="H34">
        <v>618</v>
      </c>
      <c r="I34" t="s">
        <v>14</v>
      </c>
      <c r="J34" t="s">
        <v>551</v>
      </c>
      <c r="K34" t="s">
        <v>46</v>
      </c>
      <c r="L34" t="str">
        <f>TEXT(Table1[[#This Row],[Order Date]],"YYYY")</f>
        <v>2024</v>
      </c>
      <c r="M34" s="2" t="str">
        <f>TEXT(Table1[[#This Row],[Order Date]],"MMM")</f>
        <v>May</v>
      </c>
      <c r="N34" s="2" t="str">
        <f>TEXT(Table1[[#This Row],[Order Date]],"DDD")</f>
        <v>Mon</v>
      </c>
      <c r="O34" s="2">
        <f>DATEDIF(Table1[[#This Row],[Order Date]],Table1[[#This Row],[Delivered Date]],"D")</f>
        <v>13</v>
      </c>
      <c r="P34" s="2">
        <f>ROUND(Table1[[#This Row],[Quantity]]*Table1[[#This Row],[Unit Price]]*VLOOKUP(Table1[[#This Row],[Product Name]],Table2[#All],2,FALSE),0)</f>
        <v>4944</v>
      </c>
      <c r="Q34" s="2">
        <f>Table1[[#This Row],[Quantity]]*Table1[[#This Row],[Unit Price]]</f>
        <v>6180</v>
      </c>
      <c r="R34" s="2">
        <f>Table1[[#This Row],[Sales Revenue]]-Table1[[#This Row],[Total cost]]</f>
        <v>1236</v>
      </c>
    </row>
    <row r="35" spans="1:18" x14ac:dyDescent="0.35">
      <c r="A35">
        <v>34</v>
      </c>
      <c r="B35" t="s">
        <v>74</v>
      </c>
      <c r="C35" t="s">
        <v>24</v>
      </c>
      <c r="D35" t="s">
        <v>70</v>
      </c>
      <c r="E35" s="1">
        <v>45581</v>
      </c>
      <c r="F35" s="1">
        <v>45586</v>
      </c>
      <c r="G35">
        <v>9</v>
      </c>
      <c r="H35">
        <v>333</v>
      </c>
      <c r="I35" t="s">
        <v>28</v>
      </c>
      <c r="J35" t="s">
        <v>547</v>
      </c>
      <c r="K35" t="s">
        <v>46</v>
      </c>
      <c r="L35" t="str">
        <f>TEXT(Table1[[#This Row],[Order Date]],"YYYY")</f>
        <v>2024</v>
      </c>
      <c r="M35" s="2" t="str">
        <f>TEXT(Table1[[#This Row],[Order Date]],"MMM")</f>
        <v>Oct</v>
      </c>
      <c r="N35" s="2" t="str">
        <f>TEXT(Table1[[#This Row],[Order Date]],"DDD")</f>
        <v>Wed</v>
      </c>
      <c r="O35" s="2">
        <f>DATEDIF(Table1[[#This Row],[Order Date]],Table1[[#This Row],[Delivered Date]],"D")</f>
        <v>5</v>
      </c>
      <c r="P35" s="2">
        <f>ROUND(Table1[[#This Row],[Quantity]]*Table1[[#This Row],[Unit Price]]*VLOOKUP(Table1[[#This Row],[Product Name]],Table2[#All],2,FALSE),0)</f>
        <v>1648</v>
      </c>
      <c r="Q35" s="2">
        <f>Table1[[#This Row],[Quantity]]*Table1[[#This Row],[Unit Price]]</f>
        <v>2997</v>
      </c>
      <c r="R35" s="2">
        <f>Table1[[#This Row],[Sales Revenue]]-Table1[[#This Row],[Total cost]]</f>
        <v>1349</v>
      </c>
    </row>
    <row r="36" spans="1:18" x14ac:dyDescent="0.35">
      <c r="A36">
        <v>35</v>
      </c>
      <c r="B36" t="s">
        <v>75</v>
      </c>
      <c r="C36" t="s">
        <v>31</v>
      </c>
      <c r="D36" t="s">
        <v>76</v>
      </c>
      <c r="E36" s="1">
        <v>45296</v>
      </c>
      <c r="F36" s="1">
        <v>45301</v>
      </c>
      <c r="G36">
        <v>8</v>
      </c>
      <c r="H36">
        <v>646</v>
      </c>
      <c r="I36" t="s">
        <v>14</v>
      </c>
      <c r="J36" t="s">
        <v>33</v>
      </c>
      <c r="K36" t="s">
        <v>46</v>
      </c>
      <c r="L36" t="str">
        <f>TEXT(Table1[[#This Row],[Order Date]],"YYYY")</f>
        <v>2024</v>
      </c>
      <c r="M36" s="2" t="str">
        <f>TEXT(Table1[[#This Row],[Order Date]],"MMM")</f>
        <v>Jan</v>
      </c>
      <c r="N36" s="2" t="str">
        <f>TEXT(Table1[[#This Row],[Order Date]],"DDD")</f>
        <v>Fri</v>
      </c>
      <c r="O36" s="2">
        <f>DATEDIF(Table1[[#This Row],[Order Date]],Table1[[#This Row],[Delivered Date]],"D")</f>
        <v>5</v>
      </c>
      <c r="P36" s="2">
        <f>ROUND(Table1[[#This Row],[Quantity]]*Table1[[#This Row],[Unit Price]]*VLOOKUP(Table1[[#This Row],[Product Name]],Table2[#All],2,FALSE),0)</f>
        <v>3876</v>
      </c>
      <c r="Q36" s="2">
        <f>Table1[[#This Row],[Quantity]]*Table1[[#This Row],[Unit Price]]</f>
        <v>5168</v>
      </c>
      <c r="R36" s="2">
        <f>Table1[[#This Row],[Sales Revenue]]-Table1[[#This Row],[Total cost]]</f>
        <v>1292</v>
      </c>
    </row>
    <row r="37" spans="1:18" x14ac:dyDescent="0.35">
      <c r="A37">
        <v>36</v>
      </c>
      <c r="B37" t="s">
        <v>77</v>
      </c>
      <c r="C37" t="s">
        <v>17</v>
      </c>
      <c r="D37" t="s">
        <v>64</v>
      </c>
      <c r="E37" s="1">
        <v>45551</v>
      </c>
      <c r="F37" s="1">
        <v>45556</v>
      </c>
      <c r="G37">
        <v>5</v>
      </c>
      <c r="H37">
        <v>499</v>
      </c>
      <c r="I37" t="s">
        <v>14</v>
      </c>
      <c r="J37" t="s">
        <v>547</v>
      </c>
      <c r="K37" t="s">
        <v>15</v>
      </c>
      <c r="L37" t="str">
        <f>TEXT(Table1[[#This Row],[Order Date]],"YYYY")</f>
        <v>2024</v>
      </c>
      <c r="M37" s="2" t="str">
        <f>TEXT(Table1[[#This Row],[Order Date]],"MMM")</f>
        <v>Sep</v>
      </c>
      <c r="N37" s="2" t="str">
        <f>TEXT(Table1[[#This Row],[Order Date]],"DDD")</f>
        <v>Mon</v>
      </c>
      <c r="O37" s="2">
        <f>DATEDIF(Table1[[#This Row],[Order Date]],Table1[[#This Row],[Delivered Date]],"D")</f>
        <v>5</v>
      </c>
      <c r="P37" s="2">
        <f>ROUND(Table1[[#This Row],[Quantity]]*Table1[[#This Row],[Unit Price]]*VLOOKUP(Table1[[#This Row],[Product Name]],Table2[#All],2,FALSE),0)</f>
        <v>1248</v>
      </c>
      <c r="Q37" s="2">
        <f>Table1[[#This Row],[Quantity]]*Table1[[#This Row],[Unit Price]]</f>
        <v>2495</v>
      </c>
      <c r="R37" s="2">
        <f>Table1[[#This Row],[Sales Revenue]]-Table1[[#This Row],[Total cost]]</f>
        <v>1247</v>
      </c>
    </row>
    <row r="38" spans="1:18" x14ac:dyDescent="0.35">
      <c r="A38">
        <v>37</v>
      </c>
      <c r="B38" t="s">
        <v>78</v>
      </c>
      <c r="C38" t="s">
        <v>31</v>
      </c>
      <c r="D38" t="s">
        <v>79</v>
      </c>
      <c r="E38" s="1">
        <v>45372</v>
      </c>
      <c r="F38" s="1">
        <v>45386</v>
      </c>
      <c r="G38">
        <v>8</v>
      </c>
      <c r="H38">
        <v>863</v>
      </c>
      <c r="I38" t="s">
        <v>28</v>
      </c>
      <c r="J38" t="s">
        <v>33</v>
      </c>
      <c r="K38" t="s">
        <v>46</v>
      </c>
      <c r="L38" t="str">
        <f>TEXT(Table1[[#This Row],[Order Date]],"YYYY")</f>
        <v>2024</v>
      </c>
      <c r="M38" s="2" t="str">
        <f>TEXT(Table1[[#This Row],[Order Date]],"MMM")</f>
        <v>Mar</v>
      </c>
      <c r="N38" s="2" t="str">
        <f>TEXT(Table1[[#This Row],[Order Date]],"DDD")</f>
        <v>Thu</v>
      </c>
      <c r="O38" s="2">
        <f>DATEDIF(Table1[[#This Row],[Order Date]],Table1[[#This Row],[Delivered Date]],"D")</f>
        <v>14</v>
      </c>
      <c r="P38" s="2">
        <f>ROUND(Table1[[#This Row],[Quantity]]*Table1[[#This Row],[Unit Price]]*VLOOKUP(Table1[[#This Row],[Product Name]],Table2[#All],2,FALSE),0)</f>
        <v>4488</v>
      </c>
      <c r="Q38" s="2">
        <f>Table1[[#This Row],[Quantity]]*Table1[[#This Row],[Unit Price]]</f>
        <v>6904</v>
      </c>
      <c r="R38" s="2">
        <f>Table1[[#This Row],[Sales Revenue]]-Table1[[#This Row],[Total cost]]</f>
        <v>2416</v>
      </c>
    </row>
    <row r="39" spans="1:18" x14ac:dyDescent="0.35">
      <c r="A39">
        <v>38</v>
      </c>
      <c r="B39" t="s">
        <v>80</v>
      </c>
      <c r="C39" t="s">
        <v>17</v>
      </c>
      <c r="D39" t="s">
        <v>18</v>
      </c>
      <c r="E39" s="1">
        <v>45633</v>
      </c>
      <c r="F39" s="1">
        <v>45645</v>
      </c>
      <c r="G39">
        <v>9</v>
      </c>
      <c r="H39">
        <v>316</v>
      </c>
      <c r="I39" t="s">
        <v>14</v>
      </c>
      <c r="J39" t="s">
        <v>33</v>
      </c>
      <c r="K39" t="s">
        <v>15</v>
      </c>
      <c r="L39" t="str">
        <f>TEXT(Table1[[#This Row],[Order Date]],"YYYY")</f>
        <v>2024</v>
      </c>
      <c r="M39" s="2" t="str">
        <f>TEXT(Table1[[#This Row],[Order Date]],"MMM")</f>
        <v>Dec</v>
      </c>
      <c r="N39" s="2" t="str">
        <f>TEXT(Table1[[#This Row],[Order Date]],"DDD")</f>
        <v>Sat</v>
      </c>
      <c r="O39" s="2">
        <f>DATEDIF(Table1[[#This Row],[Order Date]],Table1[[#This Row],[Delivered Date]],"D")</f>
        <v>12</v>
      </c>
      <c r="P39" s="2">
        <f>ROUND(Table1[[#This Row],[Quantity]]*Table1[[#This Row],[Unit Price]]*VLOOKUP(Table1[[#This Row],[Product Name]],Table2[#All],2,FALSE),0)</f>
        <v>1422</v>
      </c>
      <c r="Q39" s="2">
        <f>Table1[[#This Row],[Quantity]]*Table1[[#This Row],[Unit Price]]</f>
        <v>2844</v>
      </c>
      <c r="R39" s="2">
        <f>Table1[[#This Row],[Sales Revenue]]-Table1[[#This Row],[Total cost]]</f>
        <v>1422</v>
      </c>
    </row>
    <row r="40" spans="1:18" x14ac:dyDescent="0.35">
      <c r="A40">
        <v>39</v>
      </c>
      <c r="B40" t="s">
        <v>81</v>
      </c>
      <c r="C40" t="s">
        <v>31</v>
      </c>
      <c r="D40" t="s">
        <v>76</v>
      </c>
      <c r="E40" s="1">
        <v>45346</v>
      </c>
      <c r="F40" s="1">
        <v>45351</v>
      </c>
      <c r="G40">
        <v>9</v>
      </c>
      <c r="H40">
        <v>169</v>
      </c>
      <c r="I40" t="s">
        <v>28</v>
      </c>
      <c r="J40" t="s">
        <v>547</v>
      </c>
      <c r="K40" t="s">
        <v>29</v>
      </c>
      <c r="L40" t="str">
        <f>TEXT(Table1[[#This Row],[Order Date]],"YYYY")</f>
        <v>2024</v>
      </c>
      <c r="M40" s="2" t="str">
        <f>TEXT(Table1[[#This Row],[Order Date]],"MMM")</f>
        <v>Feb</v>
      </c>
      <c r="N40" s="2" t="str">
        <f>TEXT(Table1[[#This Row],[Order Date]],"DDD")</f>
        <v>Sat</v>
      </c>
      <c r="O40" s="2">
        <f>DATEDIF(Table1[[#This Row],[Order Date]],Table1[[#This Row],[Delivered Date]],"D")</f>
        <v>5</v>
      </c>
      <c r="P40" s="2">
        <f>ROUND(Table1[[#This Row],[Quantity]]*Table1[[#This Row],[Unit Price]]*VLOOKUP(Table1[[#This Row],[Product Name]],Table2[#All],2,FALSE),0)</f>
        <v>1141</v>
      </c>
      <c r="Q40" s="2">
        <f>Table1[[#This Row],[Quantity]]*Table1[[#This Row],[Unit Price]]</f>
        <v>1521</v>
      </c>
      <c r="R40" s="2">
        <f>Table1[[#This Row],[Sales Revenue]]-Table1[[#This Row],[Total cost]]</f>
        <v>380</v>
      </c>
    </row>
    <row r="41" spans="1:18" x14ac:dyDescent="0.35">
      <c r="A41">
        <v>40</v>
      </c>
      <c r="B41" t="s">
        <v>82</v>
      </c>
      <c r="C41" t="s">
        <v>21</v>
      </c>
      <c r="D41" t="s">
        <v>83</v>
      </c>
      <c r="E41" s="1">
        <v>45396</v>
      </c>
      <c r="F41" s="1">
        <v>45410</v>
      </c>
      <c r="G41">
        <v>5</v>
      </c>
      <c r="H41">
        <v>527</v>
      </c>
      <c r="I41" t="s">
        <v>14</v>
      </c>
      <c r="J41" t="s">
        <v>550</v>
      </c>
      <c r="K41" t="s">
        <v>19</v>
      </c>
      <c r="L41" t="str">
        <f>TEXT(Table1[[#This Row],[Order Date]],"YYYY")</f>
        <v>2024</v>
      </c>
      <c r="M41" s="2" t="str">
        <f>TEXT(Table1[[#This Row],[Order Date]],"MMM")</f>
        <v>Apr</v>
      </c>
      <c r="N41" s="2" t="str">
        <f>TEXT(Table1[[#This Row],[Order Date]],"DDD")</f>
        <v>Sun</v>
      </c>
      <c r="O41" s="2">
        <f>DATEDIF(Table1[[#This Row],[Order Date]],Table1[[#This Row],[Delivered Date]],"D")</f>
        <v>14</v>
      </c>
      <c r="P41" s="2">
        <f>ROUND(Table1[[#This Row],[Quantity]]*Table1[[#This Row],[Unit Price]]*VLOOKUP(Table1[[#This Row],[Product Name]],Table2[#All],2,FALSE),0)</f>
        <v>2108</v>
      </c>
      <c r="Q41" s="2">
        <f>Table1[[#This Row],[Quantity]]*Table1[[#This Row],[Unit Price]]</f>
        <v>2635</v>
      </c>
      <c r="R41" s="2">
        <f>Table1[[#This Row],[Sales Revenue]]-Table1[[#This Row],[Total cost]]</f>
        <v>527</v>
      </c>
    </row>
    <row r="42" spans="1:18" x14ac:dyDescent="0.35">
      <c r="A42">
        <v>41</v>
      </c>
      <c r="B42" t="s">
        <v>84</v>
      </c>
      <c r="C42" t="s">
        <v>12</v>
      </c>
      <c r="D42" t="s">
        <v>27</v>
      </c>
      <c r="E42" s="1">
        <v>45433</v>
      </c>
      <c r="F42" s="1">
        <v>45437</v>
      </c>
      <c r="G42">
        <v>1</v>
      </c>
      <c r="H42">
        <v>13</v>
      </c>
      <c r="I42" t="s">
        <v>28</v>
      </c>
      <c r="J42" t="s">
        <v>547</v>
      </c>
      <c r="K42" t="s">
        <v>29</v>
      </c>
      <c r="L42" t="str">
        <f>TEXT(Table1[[#This Row],[Order Date]],"YYYY")</f>
        <v>2024</v>
      </c>
      <c r="M42" s="2" t="str">
        <f>TEXT(Table1[[#This Row],[Order Date]],"MMM")</f>
        <v>May</v>
      </c>
      <c r="N42" s="2" t="str">
        <f>TEXT(Table1[[#This Row],[Order Date]],"DDD")</f>
        <v>Tue</v>
      </c>
      <c r="O42" s="2">
        <f>DATEDIF(Table1[[#This Row],[Order Date]],Table1[[#This Row],[Delivered Date]],"D")</f>
        <v>4</v>
      </c>
      <c r="P42" s="2">
        <f>ROUND(Table1[[#This Row],[Quantity]]*Table1[[#This Row],[Unit Price]]*VLOOKUP(Table1[[#This Row],[Product Name]],Table2[#All],2,FALSE),0)</f>
        <v>8</v>
      </c>
      <c r="Q42" s="2">
        <f>Table1[[#This Row],[Quantity]]*Table1[[#This Row],[Unit Price]]</f>
        <v>13</v>
      </c>
      <c r="R42" s="2">
        <f>Table1[[#This Row],[Sales Revenue]]-Table1[[#This Row],[Total cost]]</f>
        <v>5</v>
      </c>
    </row>
    <row r="43" spans="1:18" x14ac:dyDescent="0.35">
      <c r="A43">
        <v>42</v>
      </c>
      <c r="B43" t="s">
        <v>85</v>
      </c>
      <c r="C43" t="s">
        <v>31</v>
      </c>
      <c r="D43" t="s">
        <v>42</v>
      </c>
      <c r="E43" s="1">
        <v>45518</v>
      </c>
      <c r="F43" s="1">
        <v>45525</v>
      </c>
      <c r="G43">
        <v>9</v>
      </c>
      <c r="H43">
        <v>732</v>
      </c>
      <c r="I43" t="s">
        <v>14</v>
      </c>
      <c r="J43" t="s">
        <v>550</v>
      </c>
      <c r="K43" t="s">
        <v>29</v>
      </c>
      <c r="L43" t="str">
        <f>TEXT(Table1[[#This Row],[Order Date]],"YYYY")</f>
        <v>2024</v>
      </c>
      <c r="M43" s="2" t="str">
        <f>TEXT(Table1[[#This Row],[Order Date]],"MMM")</f>
        <v>Aug</v>
      </c>
      <c r="N43" s="2" t="str">
        <f>TEXT(Table1[[#This Row],[Order Date]],"DDD")</f>
        <v>Wed</v>
      </c>
      <c r="O43" s="2">
        <f>DATEDIF(Table1[[#This Row],[Order Date]],Table1[[#This Row],[Delivered Date]],"D")</f>
        <v>7</v>
      </c>
      <c r="P43" s="2">
        <f>ROUND(Table1[[#This Row],[Quantity]]*Table1[[#This Row],[Unit Price]]*VLOOKUP(Table1[[#This Row],[Product Name]],Table2[#All],2,FALSE),0)</f>
        <v>4282</v>
      </c>
      <c r="Q43" s="2">
        <f>Table1[[#This Row],[Quantity]]*Table1[[#This Row],[Unit Price]]</f>
        <v>6588</v>
      </c>
      <c r="R43" s="2">
        <f>Table1[[#This Row],[Sales Revenue]]-Table1[[#This Row],[Total cost]]</f>
        <v>2306</v>
      </c>
    </row>
    <row r="44" spans="1:18" x14ac:dyDescent="0.35">
      <c r="A44">
        <v>43</v>
      </c>
      <c r="B44" t="s">
        <v>86</v>
      </c>
      <c r="C44" t="s">
        <v>12</v>
      </c>
      <c r="D44" t="s">
        <v>13</v>
      </c>
      <c r="E44" s="1">
        <v>45645</v>
      </c>
      <c r="F44" s="1">
        <v>45651</v>
      </c>
      <c r="G44">
        <v>3</v>
      </c>
      <c r="H44">
        <v>568</v>
      </c>
      <c r="I44" t="s">
        <v>28</v>
      </c>
      <c r="J44" t="s">
        <v>551</v>
      </c>
      <c r="K44" t="s">
        <v>46</v>
      </c>
      <c r="L44" t="str">
        <f>TEXT(Table1[[#This Row],[Order Date]],"YYYY")</f>
        <v>2024</v>
      </c>
      <c r="M44" s="2" t="str">
        <f>TEXT(Table1[[#This Row],[Order Date]],"MMM")</f>
        <v>Dec</v>
      </c>
      <c r="N44" s="2" t="str">
        <f>TEXT(Table1[[#This Row],[Order Date]],"DDD")</f>
        <v>Thu</v>
      </c>
      <c r="O44" s="2">
        <f>DATEDIF(Table1[[#This Row],[Order Date]],Table1[[#This Row],[Delivered Date]],"D")</f>
        <v>6</v>
      </c>
      <c r="P44" s="2">
        <f>ROUND(Table1[[#This Row],[Quantity]]*Table1[[#This Row],[Unit Price]]*VLOOKUP(Table1[[#This Row],[Product Name]],Table2[#All],2,FALSE),0)</f>
        <v>1278</v>
      </c>
      <c r="Q44" s="2">
        <f>Table1[[#This Row],[Quantity]]*Table1[[#This Row],[Unit Price]]</f>
        <v>1704</v>
      </c>
      <c r="R44" s="2">
        <f>Table1[[#This Row],[Sales Revenue]]-Table1[[#This Row],[Total cost]]</f>
        <v>426</v>
      </c>
    </row>
    <row r="45" spans="1:18" x14ac:dyDescent="0.35">
      <c r="A45">
        <v>44</v>
      </c>
      <c r="B45" t="s">
        <v>87</v>
      </c>
      <c r="C45" t="s">
        <v>17</v>
      </c>
      <c r="D45" t="s">
        <v>64</v>
      </c>
      <c r="E45" s="1">
        <v>45512</v>
      </c>
      <c r="F45" s="1">
        <v>45516</v>
      </c>
      <c r="G45">
        <v>3</v>
      </c>
      <c r="H45">
        <v>52</v>
      </c>
      <c r="I45" t="s">
        <v>14</v>
      </c>
      <c r="J45" t="s">
        <v>547</v>
      </c>
      <c r="K45" t="s">
        <v>46</v>
      </c>
      <c r="L45" t="str">
        <f>TEXT(Table1[[#This Row],[Order Date]],"YYYY")</f>
        <v>2024</v>
      </c>
      <c r="M45" s="2" t="str">
        <f>TEXT(Table1[[#This Row],[Order Date]],"MMM")</f>
        <v>Aug</v>
      </c>
      <c r="N45" s="2" t="str">
        <f>TEXT(Table1[[#This Row],[Order Date]],"DDD")</f>
        <v>Thu</v>
      </c>
      <c r="O45" s="2">
        <f>DATEDIF(Table1[[#This Row],[Order Date]],Table1[[#This Row],[Delivered Date]],"D")</f>
        <v>4</v>
      </c>
      <c r="P45" s="2">
        <f>ROUND(Table1[[#This Row],[Quantity]]*Table1[[#This Row],[Unit Price]]*VLOOKUP(Table1[[#This Row],[Product Name]],Table2[#All],2,FALSE),0)</f>
        <v>78</v>
      </c>
      <c r="Q45" s="2">
        <f>Table1[[#This Row],[Quantity]]*Table1[[#This Row],[Unit Price]]</f>
        <v>156</v>
      </c>
      <c r="R45" s="2">
        <f>Table1[[#This Row],[Sales Revenue]]-Table1[[#This Row],[Total cost]]</f>
        <v>78</v>
      </c>
    </row>
    <row r="46" spans="1:18" x14ac:dyDescent="0.35">
      <c r="A46">
        <v>45</v>
      </c>
      <c r="B46" t="s">
        <v>88</v>
      </c>
      <c r="C46" t="s">
        <v>31</v>
      </c>
      <c r="D46" t="s">
        <v>42</v>
      </c>
      <c r="E46" s="1">
        <v>45641</v>
      </c>
      <c r="F46" s="1">
        <v>45652</v>
      </c>
      <c r="G46">
        <v>4</v>
      </c>
      <c r="H46">
        <v>692</v>
      </c>
      <c r="I46" t="s">
        <v>28</v>
      </c>
      <c r="J46" t="s">
        <v>551</v>
      </c>
      <c r="K46" t="s">
        <v>19</v>
      </c>
      <c r="L46" t="str">
        <f>TEXT(Table1[[#This Row],[Order Date]],"YYYY")</f>
        <v>2024</v>
      </c>
      <c r="M46" s="2" t="str">
        <f>TEXT(Table1[[#This Row],[Order Date]],"MMM")</f>
        <v>Dec</v>
      </c>
      <c r="N46" s="2" t="str">
        <f>TEXT(Table1[[#This Row],[Order Date]],"DDD")</f>
        <v>Sun</v>
      </c>
      <c r="O46" s="2">
        <f>DATEDIF(Table1[[#This Row],[Order Date]],Table1[[#This Row],[Delivered Date]],"D")</f>
        <v>11</v>
      </c>
      <c r="P46" s="2">
        <f>ROUND(Table1[[#This Row],[Quantity]]*Table1[[#This Row],[Unit Price]]*VLOOKUP(Table1[[#This Row],[Product Name]],Table2[#All],2,FALSE),0)</f>
        <v>1799</v>
      </c>
      <c r="Q46" s="2">
        <f>Table1[[#This Row],[Quantity]]*Table1[[#This Row],[Unit Price]]</f>
        <v>2768</v>
      </c>
      <c r="R46" s="2">
        <f>Table1[[#This Row],[Sales Revenue]]-Table1[[#This Row],[Total cost]]</f>
        <v>969</v>
      </c>
    </row>
    <row r="47" spans="1:18" x14ac:dyDescent="0.35">
      <c r="A47">
        <v>46</v>
      </c>
      <c r="B47" t="s">
        <v>89</v>
      </c>
      <c r="C47" t="s">
        <v>21</v>
      </c>
      <c r="D47" t="s">
        <v>40</v>
      </c>
      <c r="E47" s="1">
        <v>45487</v>
      </c>
      <c r="F47" s="1">
        <v>45495</v>
      </c>
      <c r="G47">
        <v>1</v>
      </c>
      <c r="H47">
        <v>889</v>
      </c>
      <c r="I47" t="s">
        <v>14</v>
      </c>
      <c r="J47" t="s">
        <v>550</v>
      </c>
      <c r="K47" t="s">
        <v>15</v>
      </c>
      <c r="L47" t="str">
        <f>TEXT(Table1[[#This Row],[Order Date]],"YYYY")</f>
        <v>2024</v>
      </c>
      <c r="M47" s="2" t="str">
        <f>TEXT(Table1[[#This Row],[Order Date]],"MMM")</f>
        <v>Jul</v>
      </c>
      <c r="N47" s="2" t="str">
        <f>TEXT(Table1[[#This Row],[Order Date]],"DDD")</f>
        <v>Sun</v>
      </c>
      <c r="O47" s="2">
        <f>DATEDIF(Table1[[#This Row],[Order Date]],Table1[[#This Row],[Delivered Date]],"D")</f>
        <v>8</v>
      </c>
      <c r="P47" s="2">
        <f>ROUND(Table1[[#This Row],[Quantity]]*Table1[[#This Row],[Unit Price]]*VLOOKUP(Table1[[#This Row],[Product Name]],Table2[#All],2,FALSE),0)</f>
        <v>578</v>
      </c>
      <c r="Q47" s="2">
        <f>Table1[[#This Row],[Quantity]]*Table1[[#This Row],[Unit Price]]</f>
        <v>889</v>
      </c>
      <c r="R47" s="2">
        <f>Table1[[#This Row],[Sales Revenue]]-Table1[[#This Row],[Total cost]]</f>
        <v>311</v>
      </c>
    </row>
    <row r="48" spans="1:18" x14ac:dyDescent="0.35">
      <c r="A48">
        <v>47</v>
      </c>
      <c r="B48" t="s">
        <v>90</v>
      </c>
      <c r="C48" t="s">
        <v>17</v>
      </c>
      <c r="D48" t="s">
        <v>56</v>
      </c>
      <c r="E48" s="1">
        <v>45306</v>
      </c>
      <c r="F48" s="1">
        <v>45309</v>
      </c>
      <c r="G48">
        <v>2</v>
      </c>
      <c r="H48">
        <v>908</v>
      </c>
      <c r="I48" t="s">
        <v>28</v>
      </c>
      <c r="J48" t="s">
        <v>547</v>
      </c>
      <c r="K48" t="s">
        <v>46</v>
      </c>
      <c r="L48" t="str">
        <f>TEXT(Table1[[#This Row],[Order Date]],"YYYY")</f>
        <v>2024</v>
      </c>
      <c r="M48" s="2" t="str">
        <f>TEXT(Table1[[#This Row],[Order Date]],"MMM")</f>
        <v>Jan</v>
      </c>
      <c r="N48" s="2" t="str">
        <f>TEXT(Table1[[#This Row],[Order Date]],"DDD")</f>
        <v>Mon</v>
      </c>
      <c r="O48" s="2">
        <f>DATEDIF(Table1[[#This Row],[Order Date]],Table1[[#This Row],[Delivered Date]],"D")</f>
        <v>3</v>
      </c>
      <c r="P48" s="2">
        <f>ROUND(Table1[[#This Row],[Quantity]]*Table1[[#This Row],[Unit Price]]*VLOOKUP(Table1[[#This Row],[Product Name]],Table2[#All],2,FALSE),0)</f>
        <v>999</v>
      </c>
      <c r="Q48" s="2">
        <f>Table1[[#This Row],[Quantity]]*Table1[[#This Row],[Unit Price]]</f>
        <v>1816</v>
      </c>
      <c r="R48" s="2">
        <f>Table1[[#This Row],[Sales Revenue]]-Table1[[#This Row],[Total cost]]</f>
        <v>817</v>
      </c>
    </row>
    <row r="49" spans="1:18" x14ac:dyDescent="0.35">
      <c r="A49">
        <v>48</v>
      </c>
      <c r="B49" t="s">
        <v>91</v>
      </c>
      <c r="C49" t="s">
        <v>12</v>
      </c>
      <c r="D49" t="s">
        <v>27</v>
      </c>
      <c r="E49" s="1">
        <v>45292</v>
      </c>
      <c r="F49" s="1">
        <v>45306</v>
      </c>
      <c r="G49">
        <v>9</v>
      </c>
      <c r="H49">
        <v>957</v>
      </c>
      <c r="I49" t="s">
        <v>28</v>
      </c>
      <c r="J49" t="s">
        <v>549</v>
      </c>
      <c r="K49" t="s">
        <v>46</v>
      </c>
      <c r="L49" t="str">
        <f>TEXT(Table1[[#This Row],[Order Date]],"YYYY")</f>
        <v>2024</v>
      </c>
      <c r="M49" s="2" t="str">
        <f>TEXT(Table1[[#This Row],[Order Date]],"MMM")</f>
        <v>Jan</v>
      </c>
      <c r="N49" s="2" t="str">
        <f>TEXT(Table1[[#This Row],[Order Date]],"DDD")</f>
        <v>Mon</v>
      </c>
      <c r="O49" s="2">
        <f>DATEDIF(Table1[[#This Row],[Order Date]],Table1[[#This Row],[Delivered Date]],"D")</f>
        <v>14</v>
      </c>
      <c r="P49" s="2">
        <f>ROUND(Table1[[#This Row],[Quantity]]*Table1[[#This Row],[Unit Price]]*VLOOKUP(Table1[[#This Row],[Product Name]],Table2[#All],2,FALSE),0)</f>
        <v>5598</v>
      </c>
      <c r="Q49" s="2">
        <f>Table1[[#This Row],[Quantity]]*Table1[[#This Row],[Unit Price]]</f>
        <v>8613</v>
      </c>
      <c r="R49" s="2">
        <f>Table1[[#This Row],[Sales Revenue]]-Table1[[#This Row],[Total cost]]</f>
        <v>3015</v>
      </c>
    </row>
    <row r="50" spans="1:18" x14ac:dyDescent="0.35">
      <c r="A50">
        <v>49</v>
      </c>
      <c r="B50" t="s">
        <v>92</v>
      </c>
      <c r="C50" t="s">
        <v>21</v>
      </c>
      <c r="D50" t="s">
        <v>83</v>
      </c>
      <c r="E50" s="1">
        <v>45512</v>
      </c>
      <c r="F50" s="1">
        <v>45519</v>
      </c>
      <c r="G50">
        <v>2</v>
      </c>
      <c r="H50">
        <v>981</v>
      </c>
      <c r="I50" t="s">
        <v>28</v>
      </c>
      <c r="J50" t="s">
        <v>33</v>
      </c>
      <c r="K50" t="s">
        <v>19</v>
      </c>
      <c r="L50" t="str">
        <f>TEXT(Table1[[#This Row],[Order Date]],"YYYY")</f>
        <v>2024</v>
      </c>
      <c r="M50" s="2" t="str">
        <f>TEXT(Table1[[#This Row],[Order Date]],"MMM")</f>
        <v>Aug</v>
      </c>
      <c r="N50" s="2" t="str">
        <f>TEXT(Table1[[#This Row],[Order Date]],"DDD")</f>
        <v>Thu</v>
      </c>
      <c r="O50" s="2">
        <f>DATEDIF(Table1[[#This Row],[Order Date]],Table1[[#This Row],[Delivered Date]],"D")</f>
        <v>7</v>
      </c>
      <c r="P50" s="2">
        <f>ROUND(Table1[[#This Row],[Quantity]]*Table1[[#This Row],[Unit Price]]*VLOOKUP(Table1[[#This Row],[Product Name]],Table2[#All],2,FALSE),0)</f>
        <v>1570</v>
      </c>
      <c r="Q50" s="2">
        <f>Table1[[#This Row],[Quantity]]*Table1[[#This Row],[Unit Price]]</f>
        <v>1962</v>
      </c>
      <c r="R50" s="2">
        <f>Table1[[#This Row],[Sales Revenue]]-Table1[[#This Row],[Total cost]]</f>
        <v>392</v>
      </c>
    </row>
    <row r="51" spans="1:18" x14ac:dyDescent="0.35">
      <c r="A51">
        <v>50</v>
      </c>
      <c r="B51" t="s">
        <v>93</v>
      </c>
      <c r="C51" t="s">
        <v>24</v>
      </c>
      <c r="D51" t="s">
        <v>25</v>
      </c>
      <c r="E51" s="1">
        <v>45575</v>
      </c>
      <c r="F51" s="1">
        <v>45578</v>
      </c>
      <c r="G51">
        <v>3</v>
      </c>
      <c r="H51">
        <v>206</v>
      </c>
      <c r="I51" t="s">
        <v>28</v>
      </c>
      <c r="J51" t="s">
        <v>550</v>
      </c>
      <c r="K51" t="s">
        <v>19</v>
      </c>
      <c r="L51" t="str">
        <f>TEXT(Table1[[#This Row],[Order Date]],"YYYY")</f>
        <v>2024</v>
      </c>
      <c r="M51" s="2" t="str">
        <f>TEXT(Table1[[#This Row],[Order Date]],"MMM")</f>
        <v>Oct</v>
      </c>
      <c r="N51" s="2" t="str">
        <f>TEXT(Table1[[#This Row],[Order Date]],"DDD")</f>
        <v>Thu</v>
      </c>
      <c r="O51" s="2">
        <f>DATEDIF(Table1[[#This Row],[Order Date]],Table1[[#This Row],[Delivered Date]],"D")</f>
        <v>3</v>
      </c>
      <c r="P51" s="2">
        <f>ROUND(Table1[[#This Row],[Quantity]]*Table1[[#This Row],[Unit Price]]*VLOOKUP(Table1[[#This Row],[Product Name]],Table2[#All],2,FALSE),0)</f>
        <v>340</v>
      </c>
      <c r="Q51" s="2">
        <f>Table1[[#This Row],[Quantity]]*Table1[[#This Row],[Unit Price]]</f>
        <v>618</v>
      </c>
      <c r="R51" s="2">
        <f>Table1[[#This Row],[Sales Revenue]]-Table1[[#This Row],[Total cost]]</f>
        <v>278</v>
      </c>
    </row>
    <row r="52" spans="1:18" x14ac:dyDescent="0.35">
      <c r="A52">
        <v>51</v>
      </c>
      <c r="B52" t="s">
        <v>94</v>
      </c>
      <c r="C52" t="s">
        <v>24</v>
      </c>
      <c r="D52" t="s">
        <v>38</v>
      </c>
      <c r="E52" s="1">
        <v>45637</v>
      </c>
      <c r="F52" s="1">
        <v>45647</v>
      </c>
      <c r="G52">
        <v>4</v>
      </c>
      <c r="H52">
        <v>533</v>
      </c>
      <c r="I52" t="s">
        <v>28</v>
      </c>
      <c r="J52" t="s">
        <v>550</v>
      </c>
      <c r="K52" t="s">
        <v>46</v>
      </c>
      <c r="L52" t="str">
        <f>TEXT(Table1[[#This Row],[Order Date]],"YYYY")</f>
        <v>2024</v>
      </c>
      <c r="M52" s="2" t="str">
        <f>TEXT(Table1[[#This Row],[Order Date]],"MMM")</f>
        <v>Dec</v>
      </c>
      <c r="N52" s="2" t="str">
        <f>TEXT(Table1[[#This Row],[Order Date]],"DDD")</f>
        <v>Wed</v>
      </c>
      <c r="O52" s="2">
        <f>DATEDIF(Table1[[#This Row],[Order Date]],Table1[[#This Row],[Delivered Date]],"D")</f>
        <v>10</v>
      </c>
      <c r="P52" s="2">
        <f>ROUND(Table1[[#This Row],[Quantity]]*Table1[[#This Row],[Unit Price]]*VLOOKUP(Table1[[#This Row],[Product Name]],Table2[#All],2,FALSE),0)</f>
        <v>1066</v>
      </c>
      <c r="Q52" s="2">
        <f>Table1[[#This Row],[Quantity]]*Table1[[#This Row],[Unit Price]]</f>
        <v>2132</v>
      </c>
      <c r="R52" s="2">
        <f>Table1[[#This Row],[Sales Revenue]]-Table1[[#This Row],[Total cost]]</f>
        <v>1066</v>
      </c>
    </row>
    <row r="53" spans="1:18" x14ac:dyDescent="0.35">
      <c r="A53">
        <v>52</v>
      </c>
      <c r="B53" t="s">
        <v>95</v>
      </c>
      <c r="C53" t="s">
        <v>12</v>
      </c>
      <c r="D53" t="s">
        <v>96</v>
      </c>
      <c r="E53" s="1">
        <v>45555</v>
      </c>
      <c r="F53" s="1">
        <v>45562</v>
      </c>
      <c r="G53">
        <v>10</v>
      </c>
      <c r="H53">
        <v>353</v>
      </c>
      <c r="I53" t="s">
        <v>28</v>
      </c>
      <c r="J53" t="s">
        <v>551</v>
      </c>
      <c r="K53" t="s">
        <v>46</v>
      </c>
      <c r="L53" t="str">
        <f>TEXT(Table1[[#This Row],[Order Date]],"YYYY")</f>
        <v>2024</v>
      </c>
      <c r="M53" s="2" t="str">
        <f>TEXT(Table1[[#This Row],[Order Date]],"MMM")</f>
        <v>Sep</v>
      </c>
      <c r="N53" s="2" t="str">
        <f>TEXT(Table1[[#This Row],[Order Date]],"DDD")</f>
        <v>Fri</v>
      </c>
      <c r="O53" s="2">
        <f>DATEDIF(Table1[[#This Row],[Order Date]],Table1[[#This Row],[Delivered Date]],"D")</f>
        <v>7</v>
      </c>
      <c r="P53" s="2">
        <f>ROUND(Table1[[#This Row],[Quantity]]*Table1[[#This Row],[Unit Price]]*VLOOKUP(Table1[[#This Row],[Product Name]],Table2[#All],2,FALSE),0)</f>
        <v>2471</v>
      </c>
      <c r="Q53" s="2">
        <f>Table1[[#This Row],[Quantity]]*Table1[[#This Row],[Unit Price]]</f>
        <v>3530</v>
      </c>
      <c r="R53" s="2">
        <f>Table1[[#This Row],[Sales Revenue]]-Table1[[#This Row],[Total cost]]</f>
        <v>1059</v>
      </c>
    </row>
    <row r="54" spans="1:18" x14ac:dyDescent="0.35">
      <c r="A54">
        <v>53</v>
      </c>
      <c r="B54" t="s">
        <v>97</v>
      </c>
      <c r="C54" t="s">
        <v>17</v>
      </c>
      <c r="D54" t="s">
        <v>18</v>
      </c>
      <c r="E54" s="1">
        <v>45525</v>
      </c>
      <c r="F54" s="1">
        <v>45536</v>
      </c>
      <c r="G54">
        <v>7</v>
      </c>
      <c r="H54">
        <v>917</v>
      </c>
      <c r="I54" t="s">
        <v>14</v>
      </c>
      <c r="J54" t="s">
        <v>33</v>
      </c>
      <c r="K54" t="s">
        <v>15</v>
      </c>
      <c r="L54" t="str">
        <f>TEXT(Table1[[#This Row],[Order Date]],"YYYY")</f>
        <v>2024</v>
      </c>
      <c r="M54" s="2" t="str">
        <f>TEXT(Table1[[#This Row],[Order Date]],"MMM")</f>
        <v>Aug</v>
      </c>
      <c r="N54" s="2" t="str">
        <f>TEXT(Table1[[#This Row],[Order Date]],"DDD")</f>
        <v>Wed</v>
      </c>
      <c r="O54" s="2">
        <f>DATEDIF(Table1[[#This Row],[Order Date]],Table1[[#This Row],[Delivered Date]],"D")</f>
        <v>11</v>
      </c>
      <c r="P54" s="2">
        <f>ROUND(Table1[[#This Row],[Quantity]]*Table1[[#This Row],[Unit Price]]*VLOOKUP(Table1[[#This Row],[Product Name]],Table2[#All],2,FALSE),0)</f>
        <v>3210</v>
      </c>
      <c r="Q54" s="2">
        <f>Table1[[#This Row],[Quantity]]*Table1[[#This Row],[Unit Price]]</f>
        <v>6419</v>
      </c>
      <c r="R54" s="2">
        <f>Table1[[#This Row],[Sales Revenue]]-Table1[[#This Row],[Total cost]]</f>
        <v>3209</v>
      </c>
    </row>
    <row r="55" spans="1:18" x14ac:dyDescent="0.35">
      <c r="A55">
        <v>54</v>
      </c>
      <c r="B55" t="s">
        <v>98</v>
      </c>
      <c r="C55" t="s">
        <v>24</v>
      </c>
      <c r="D55" t="s">
        <v>38</v>
      </c>
      <c r="E55" s="1">
        <v>45496</v>
      </c>
      <c r="F55" s="1">
        <v>45502</v>
      </c>
      <c r="G55">
        <v>4</v>
      </c>
      <c r="H55">
        <v>161</v>
      </c>
      <c r="I55" t="s">
        <v>14</v>
      </c>
      <c r="J55" t="s">
        <v>33</v>
      </c>
      <c r="K55" t="s">
        <v>46</v>
      </c>
      <c r="L55" t="str">
        <f>TEXT(Table1[[#This Row],[Order Date]],"YYYY")</f>
        <v>2024</v>
      </c>
      <c r="M55" s="2" t="str">
        <f>TEXT(Table1[[#This Row],[Order Date]],"MMM")</f>
        <v>Jul</v>
      </c>
      <c r="N55" s="2" t="str">
        <f>TEXT(Table1[[#This Row],[Order Date]],"DDD")</f>
        <v>Tue</v>
      </c>
      <c r="O55" s="2">
        <f>DATEDIF(Table1[[#This Row],[Order Date]],Table1[[#This Row],[Delivered Date]],"D")</f>
        <v>6</v>
      </c>
      <c r="P55" s="2">
        <f>ROUND(Table1[[#This Row],[Quantity]]*Table1[[#This Row],[Unit Price]]*VLOOKUP(Table1[[#This Row],[Product Name]],Table2[#All],2,FALSE),0)</f>
        <v>322</v>
      </c>
      <c r="Q55" s="2">
        <f>Table1[[#This Row],[Quantity]]*Table1[[#This Row],[Unit Price]]</f>
        <v>644</v>
      </c>
      <c r="R55" s="2">
        <f>Table1[[#This Row],[Sales Revenue]]-Table1[[#This Row],[Total cost]]</f>
        <v>322</v>
      </c>
    </row>
    <row r="56" spans="1:18" x14ac:dyDescent="0.35">
      <c r="A56">
        <v>55</v>
      </c>
      <c r="B56" t="s">
        <v>99</v>
      </c>
      <c r="C56" t="s">
        <v>24</v>
      </c>
      <c r="D56" t="s">
        <v>100</v>
      </c>
      <c r="E56" s="1">
        <v>45382</v>
      </c>
      <c r="F56" s="1">
        <v>45387</v>
      </c>
      <c r="G56">
        <v>9</v>
      </c>
      <c r="H56">
        <v>485</v>
      </c>
      <c r="I56" t="s">
        <v>14</v>
      </c>
      <c r="J56" t="s">
        <v>551</v>
      </c>
      <c r="K56" t="s">
        <v>19</v>
      </c>
      <c r="L56" t="str">
        <f>TEXT(Table1[[#This Row],[Order Date]],"YYYY")</f>
        <v>2024</v>
      </c>
      <c r="M56" s="2" t="str">
        <f>TEXT(Table1[[#This Row],[Order Date]],"MMM")</f>
        <v>Mar</v>
      </c>
      <c r="N56" s="2" t="str">
        <f>TEXT(Table1[[#This Row],[Order Date]],"DDD")</f>
        <v>Sun</v>
      </c>
      <c r="O56" s="2">
        <f>DATEDIF(Table1[[#This Row],[Order Date]],Table1[[#This Row],[Delivered Date]],"D")</f>
        <v>5</v>
      </c>
      <c r="P56" s="2">
        <f>ROUND(Table1[[#This Row],[Quantity]]*Table1[[#This Row],[Unit Price]]*VLOOKUP(Table1[[#This Row],[Product Name]],Table2[#All],2,FALSE),0)</f>
        <v>2619</v>
      </c>
      <c r="Q56" s="2">
        <f>Table1[[#This Row],[Quantity]]*Table1[[#This Row],[Unit Price]]</f>
        <v>4365</v>
      </c>
      <c r="R56" s="2">
        <f>Table1[[#This Row],[Sales Revenue]]-Table1[[#This Row],[Total cost]]</f>
        <v>1746</v>
      </c>
    </row>
    <row r="57" spans="1:18" x14ac:dyDescent="0.35">
      <c r="A57">
        <v>56</v>
      </c>
      <c r="B57" t="s">
        <v>101</v>
      </c>
      <c r="C57" t="s">
        <v>12</v>
      </c>
      <c r="D57" t="s">
        <v>27</v>
      </c>
      <c r="E57" s="1">
        <v>45360</v>
      </c>
      <c r="F57" s="1">
        <v>45364</v>
      </c>
      <c r="G57">
        <v>8</v>
      </c>
      <c r="H57">
        <v>693</v>
      </c>
      <c r="I57" t="s">
        <v>28</v>
      </c>
      <c r="J57" t="s">
        <v>33</v>
      </c>
      <c r="K57" t="s">
        <v>15</v>
      </c>
      <c r="L57" t="str">
        <f>TEXT(Table1[[#This Row],[Order Date]],"YYYY")</f>
        <v>2024</v>
      </c>
      <c r="M57" s="2" t="str">
        <f>TEXT(Table1[[#This Row],[Order Date]],"MMM")</f>
        <v>Mar</v>
      </c>
      <c r="N57" s="2" t="str">
        <f>TEXT(Table1[[#This Row],[Order Date]],"DDD")</f>
        <v>Sat</v>
      </c>
      <c r="O57" s="2">
        <f>DATEDIF(Table1[[#This Row],[Order Date]],Table1[[#This Row],[Delivered Date]],"D")</f>
        <v>4</v>
      </c>
      <c r="P57" s="2">
        <f>ROUND(Table1[[#This Row],[Quantity]]*Table1[[#This Row],[Unit Price]]*VLOOKUP(Table1[[#This Row],[Product Name]],Table2[#All],2,FALSE),0)</f>
        <v>3604</v>
      </c>
      <c r="Q57" s="2">
        <f>Table1[[#This Row],[Quantity]]*Table1[[#This Row],[Unit Price]]</f>
        <v>5544</v>
      </c>
      <c r="R57" s="2">
        <f>Table1[[#This Row],[Sales Revenue]]-Table1[[#This Row],[Total cost]]</f>
        <v>1940</v>
      </c>
    </row>
    <row r="58" spans="1:18" x14ac:dyDescent="0.35">
      <c r="A58">
        <v>57</v>
      </c>
      <c r="B58" t="s">
        <v>102</v>
      </c>
      <c r="C58" t="s">
        <v>21</v>
      </c>
      <c r="D58" t="s">
        <v>22</v>
      </c>
      <c r="E58" s="1">
        <v>45522</v>
      </c>
      <c r="F58" s="1">
        <v>45532</v>
      </c>
      <c r="G58">
        <v>5</v>
      </c>
      <c r="H58">
        <v>779</v>
      </c>
      <c r="I58" t="s">
        <v>28</v>
      </c>
      <c r="J58" t="s">
        <v>551</v>
      </c>
      <c r="K58" t="s">
        <v>29</v>
      </c>
      <c r="L58" t="str">
        <f>TEXT(Table1[[#This Row],[Order Date]],"YYYY")</f>
        <v>2024</v>
      </c>
      <c r="M58" s="2" t="str">
        <f>TEXT(Table1[[#This Row],[Order Date]],"MMM")</f>
        <v>Aug</v>
      </c>
      <c r="N58" s="2" t="str">
        <f>TEXT(Table1[[#This Row],[Order Date]],"DDD")</f>
        <v>Sun</v>
      </c>
      <c r="O58" s="2">
        <f>DATEDIF(Table1[[#This Row],[Order Date]],Table1[[#This Row],[Delivered Date]],"D")</f>
        <v>10</v>
      </c>
      <c r="P58" s="2">
        <f>ROUND(Table1[[#This Row],[Quantity]]*Table1[[#This Row],[Unit Price]]*VLOOKUP(Table1[[#This Row],[Product Name]],Table2[#All],2,FALSE),0)</f>
        <v>2921</v>
      </c>
      <c r="Q58" s="2">
        <f>Table1[[#This Row],[Quantity]]*Table1[[#This Row],[Unit Price]]</f>
        <v>3895</v>
      </c>
      <c r="R58" s="2">
        <f>Table1[[#This Row],[Sales Revenue]]-Table1[[#This Row],[Total cost]]</f>
        <v>974</v>
      </c>
    </row>
    <row r="59" spans="1:18" x14ac:dyDescent="0.35">
      <c r="A59">
        <v>58</v>
      </c>
      <c r="B59" t="s">
        <v>103</v>
      </c>
      <c r="C59" t="s">
        <v>24</v>
      </c>
      <c r="D59" t="s">
        <v>100</v>
      </c>
      <c r="E59" s="1">
        <v>45432</v>
      </c>
      <c r="F59" s="1">
        <v>45443</v>
      </c>
      <c r="G59">
        <v>8</v>
      </c>
      <c r="H59">
        <v>89</v>
      </c>
      <c r="I59" t="s">
        <v>14</v>
      </c>
      <c r="J59" t="s">
        <v>33</v>
      </c>
      <c r="K59" t="s">
        <v>19</v>
      </c>
      <c r="L59" t="str">
        <f>TEXT(Table1[[#This Row],[Order Date]],"YYYY")</f>
        <v>2024</v>
      </c>
      <c r="M59" s="2" t="str">
        <f>TEXT(Table1[[#This Row],[Order Date]],"MMM")</f>
        <v>May</v>
      </c>
      <c r="N59" s="2" t="str">
        <f>TEXT(Table1[[#This Row],[Order Date]],"DDD")</f>
        <v>Mon</v>
      </c>
      <c r="O59" s="2">
        <f>DATEDIF(Table1[[#This Row],[Order Date]],Table1[[#This Row],[Delivered Date]],"D")</f>
        <v>11</v>
      </c>
      <c r="P59" s="2">
        <f>ROUND(Table1[[#This Row],[Quantity]]*Table1[[#This Row],[Unit Price]]*VLOOKUP(Table1[[#This Row],[Product Name]],Table2[#All],2,FALSE),0)</f>
        <v>427</v>
      </c>
      <c r="Q59" s="2">
        <f>Table1[[#This Row],[Quantity]]*Table1[[#This Row],[Unit Price]]</f>
        <v>712</v>
      </c>
      <c r="R59" s="2">
        <f>Table1[[#This Row],[Sales Revenue]]-Table1[[#This Row],[Total cost]]</f>
        <v>285</v>
      </c>
    </row>
    <row r="60" spans="1:18" x14ac:dyDescent="0.35">
      <c r="A60">
        <v>59</v>
      </c>
      <c r="B60" t="s">
        <v>104</v>
      </c>
      <c r="C60" t="s">
        <v>31</v>
      </c>
      <c r="D60" t="s">
        <v>79</v>
      </c>
      <c r="E60" s="1">
        <v>45455</v>
      </c>
      <c r="F60" s="1">
        <v>45459</v>
      </c>
      <c r="G60">
        <v>9</v>
      </c>
      <c r="H60">
        <v>92</v>
      </c>
      <c r="I60" t="s">
        <v>14</v>
      </c>
      <c r="J60" t="s">
        <v>551</v>
      </c>
      <c r="K60" t="s">
        <v>19</v>
      </c>
      <c r="L60" t="str">
        <f>TEXT(Table1[[#This Row],[Order Date]],"YYYY")</f>
        <v>2024</v>
      </c>
      <c r="M60" s="2" t="str">
        <f>TEXT(Table1[[#This Row],[Order Date]],"MMM")</f>
        <v>Jun</v>
      </c>
      <c r="N60" s="2" t="str">
        <f>TEXT(Table1[[#This Row],[Order Date]],"DDD")</f>
        <v>Wed</v>
      </c>
      <c r="O60" s="2">
        <f>DATEDIF(Table1[[#This Row],[Order Date]],Table1[[#This Row],[Delivered Date]],"D")</f>
        <v>4</v>
      </c>
      <c r="P60" s="2">
        <f>ROUND(Table1[[#This Row],[Quantity]]*Table1[[#This Row],[Unit Price]]*VLOOKUP(Table1[[#This Row],[Product Name]],Table2[#All],2,FALSE),0)</f>
        <v>538</v>
      </c>
      <c r="Q60" s="2">
        <f>Table1[[#This Row],[Quantity]]*Table1[[#This Row],[Unit Price]]</f>
        <v>828</v>
      </c>
      <c r="R60" s="2">
        <f>Table1[[#This Row],[Sales Revenue]]-Table1[[#This Row],[Total cost]]</f>
        <v>290</v>
      </c>
    </row>
    <row r="61" spans="1:18" x14ac:dyDescent="0.35">
      <c r="A61">
        <v>60</v>
      </c>
      <c r="B61" t="s">
        <v>105</v>
      </c>
      <c r="C61" t="s">
        <v>21</v>
      </c>
      <c r="D61" t="s">
        <v>83</v>
      </c>
      <c r="E61" s="1">
        <v>45515</v>
      </c>
      <c r="F61" s="1">
        <v>45529</v>
      </c>
      <c r="G61">
        <v>8</v>
      </c>
      <c r="H61">
        <v>39</v>
      </c>
      <c r="I61" t="s">
        <v>28</v>
      </c>
      <c r="J61" t="s">
        <v>550</v>
      </c>
      <c r="K61" t="s">
        <v>19</v>
      </c>
      <c r="L61" t="str">
        <f>TEXT(Table1[[#This Row],[Order Date]],"YYYY")</f>
        <v>2024</v>
      </c>
      <c r="M61" s="2" t="str">
        <f>TEXT(Table1[[#This Row],[Order Date]],"MMM")</f>
        <v>Aug</v>
      </c>
      <c r="N61" s="2" t="str">
        <f>TEXT(Table1[[#This Row],[Order Date]],"DDD")</f>
        <v>Sun</v>
      </c>
      <c r="O61" s="2">
        <f>DATEDIF(Table1[[#This Row],[Order Date]],Table1[[#This Row],[Delivered Date]],"D")</f>
        <v>14</v>
      </c>
      <c r="P61" s="2">
        <f>ROUND(Table1[[#This Row],[Quantity]]*Table1[[#This Row],[Unit Price]]*VLOOKUP(Table1[[#This Row],[Product Name]],Table2[#All],2,FALSE),0)</f>
        <v>250</v>
      </c>
      <c r="Q61" s="2">
        <f>Table1[[#This Row],[Quantity]]*Table1[[#This Row],[Unit Price]]</f>
        <v>312</v>
      </c>
      <c r="R61" s="2">
        <f>Table1[[#This Row],[Sales Revenue]]-Table1[[#This Row],[Total cost]]</f>
        <v>62</v>
      </c>
    </row>
    <row r="62" spans="1:18" x14ac:dyDescent="0.35">
      <c r="A62">
        <v>61</v>
      </c>
      <c r="B62" t="s">
        <v>106</v>
      </c>
      <c r="C62" t="s">
        <v>17</v>
      </c>
      <c r="D62" t="s">
        <v>60</v>
      </c>
      <c r="E62" s="1">
        <v>45631</v>
      </c>
      <c r="F62" s="1">
        <v>45638</v>
      </c>
      <c r="G62">
        <v>1</v>
      </c>
      <c r="H62">
        <v>95</v>
      </c>
      <c r="I62" t="s">
        <v>14</v>
      </c>
      <c r="J62" t="s">
        <v>33</v>
      </c>
      <c r="K62" t="s">
        <v>15</v>
      </c>
      <c r="L62" t="str">
        <f>TEXT(Table1[[#This Row],[Order Date]],"YYYY")</f>
        <v>2024</v>
      </c>
      <c r="M62" s="2" t="str">
        <f>TEXT(Table1[[#This Row],[Order Date]],"MMM")</f>
        <v>Dec</v>
      </c>
      <c r="N62" s="2" t="str">
        <f>TEXT(Table1[[#This Row],[Order Date]],"DDD")</f>
        <v>Thu</v>
      </c>
      <c r="O62" s="2">
        <f>DATEDIF(Table1[[#This Row],[Order Date]],Table1[[#This Row],[Delivered Date]],"D")</f>
        <v>7</v>
      </c>
      <c r="P62" s="2">
        <f>ROUND(Table1[[#This Row],[Quantity]]*Table1[[#This Row],[Unit Price]]*VLOOKUP(Table1[[#This Row],[Product Name]],Table2[#All],2,FALSE),0)</f>
        <v>62</v>
      </c>
      <c r="Q62" s="2">
        <f>Table1[[#This Row],[Quantity]]*Table1[[#This Row],[Unit Price]]</f>
        <v>95</v>
      </c>
      <c r="R62" s="2">
        <f>Table1[[#This Row],[Sales Revenue]]-Table1[[#This Row],[Total cost]]</f>
        <v>33</v>
      </c>
    </row>
    <row r="63" spans="1:18" x14ac:dyDescent="0.35">
      <c r="A63">
        <v>62</v>
      </c>
      <c r="B63" t="s">
        <v>107</v>
      </c>
      <c r="C63" t="s">
        <v>12</v>
      </c>
      <c r="D63" t="s">
        <v>27</v>
      </c>
      <c r="E63" s="1">
        <v>45301</v>
      </c>
      <c r="F63" s="1">
        <v>45305</v>
      </c>
      <c r="G63">
        <v>9</v>
      </c>
      <c r="H63">
        <v>63</v>
      </c>
      <c r="I63" t="s">
        <v>28</v>
      </c>
      <c r="J63" t="s">
        <v>547</v>
      </c>
      <c r="K63" t="s">
        <v>15</v>
      </c>
      <c r="L63" t="str">
        <f>TEXT(Table1[[#This Row],[Order Date]],"YYYY")</f>
        <v>2024</v>
      </c>
      <c r="M63" s="2" t="str">
        <f>TEXT(Table1[[#This Row],[Order Date]],"MMM")</f>
        <v>Jan</v>
      </c>
      <c r="N63" s="2" t="str">
        <f>TEXT(Table1[[#This Row],[Order Date]],"DDD")</f>
        <v>Wed</v>
      </c>
      <c r="O63" s="2">
        <f>DATEDIF(Table1[[#This Row],[Order Date]],Table1[[#This Row],[Delivered Date]],"D")</f>
        <v>4</v>
      </c>
      <c r="P63" s="2">
        <f>ROUND(Table1[[#This Row],[Quantity]]*Table1[[#This Row],[Unit Price]]*VLOOKUP(Table1[[#This Row],[Product Name]],Table2[#All],2,FALSE),0)</f>
        <v>369</v>
      </c>
      <c r="Q63" s="2">
        <f>Table1[[#This Row],[Quantity]]*Table1[[#This Row],[Unit Price]]</f>
        <v>567</v>
      </c>
      <c r="R63" s="2">
        <f>Table1[[#This Row],[Sales Revenue]]-Table1[[#This Row],[Total cost]]</f>
        <v>198</v>
      </c>
    </row>
    <row r="64" spans="1:18" x14ac:dyDescent="0.35">
      <c r="A64">
        <v>63</v>
      </c>
      <c r="B64" t="s">
        <v>108</v>
      </c>
      <c r="C64" t="s">
        <v>12</v>
      </c>
      <c r="D64" t="s">
        <v>13</v>
      </c>
      <c r="E64" s="1">
        <v>45307</v>
      </c>
      <c r="F64" s="1">
        <v>45320</v>
      </c>
      <c r="G64">
        <v>4</v>
      </c>
      <c r="H64">
        <v>214</v>
      </c>
      <c r="I64" t="s">
        <v>28</v>
      </c>
      <c r="J64" t="s">
        <v>549</v>
      </c>
      <c r="K64" t="s">
        <v>15</v>
      </c>
      <c r="L64" t="str">
        <f>TEXT(Table1[[#This Row],[Order Date]],"YYYY")</f>
        <v>2024</v>
      </c>
      <c r="M64" s="2" t="str">
        <f>TEXT(Table1[[#This Row],[Order Date]],"MMM")</f>
        <v>Jan</v>
      </c>
      <c r="N64" s="2" t="str">
        <f>TEXT(Table1[[#This Row],[Order Date]],"DDD")</f>
        <v>Tue</v>
      </c>
      <c r="O64" s="2">
        <f>DATEDIF(Table1[[#This Row],[Order Date]],Table1[[#This Row],[Delivered Date]],"D")</f>
        <v>13</v>
      </c>
      <c r="P64" s="2">
        <f>ROUND(Table1[[#This Row],[Quantity]]*Table1[[#This Row],[Unit Price]]*VLOOKUP(Table1[[#This Row],[Product Name]],Table2[#All],2,FALSE),0)</f>
        <v>642</v>
      </c>
      <c r="Q64" s="2">
        <f>Table1[[#This Row],[Quantity]]*Table1[[#This Row],[Unit Price]]</f>
        <v>856</v>
      </c>
      <c r="R64" s="2">
        <f>Table1[[#This Row],[Sales Revenue]]-Table1[[#This Row],[Total cost]]</f>
        <v>214</v>
      </c>
    </row>
    <row r="65" spans="1:18" x14ac:dyDescent="0.35">
      <c r="A65">
        <v>64</v>
      </c>
      <c r="B65" t="s">
        <v>109</v>
      </c>
      <c r="C65" t="s">
        <v>21</v>
      </c>
      <c r="D65" t="s">
        <v>54</v>
      </c>
      <c r="E65" s="1">
        <v>45356</v>
      </c>
      <c r="F65" s="1">
        <v>45365</v>
      </c>
      <c r="G65">
        <v>8</v>
      </c>
      <c r="H65">
        <v>695</v>
      </c>
      <c r="I65" t="s">
        <v>14</v>
      </c>
      <c r="J65" t="s">
        <v>551</v>
      </c>
      <c r="K65" t="s">
        <v>19</v>
      </c>
      <c r="L65" t="str">
        <f>TEXT(Table1[[#This Row],[Order Date]],"YYYY")</f>
        <v>2024</v>
      </c>
      <c r="M65" s="2" t="str">
        <f>TEXT(Table1[[#This Row],[Order Date]],"MMM")</f>
        <v>Mar</v>
      </c>
      <c r="N65" s="2" t="str">
        <f>TEXT(Table1[[#This Row],[Order Date]],"DDD")</f>
        <v>Tue</v>
      </c>
      <c r="O65" s="2">
        <f>DATEDIF(Table1[[#This Row],[Order Date]],Table1[[#This Row],[Delivered Date]],"D")</f>
        <v>9</v>
      </c>
      <c r="P65" s="2">
        <f>ROUND(Table1[[#This Row],[Quantity]]*Table1[[#This Row],[Unit Price]]*VLOOKUP(Table1[[#This Row],[Product Name]],Table2[#All],2,FALSE),0)</f>
        <v>3892</v>
      </c>
      <c r="Q65" s="2">
        <f>Table1[[#This Row],[Quantity]]*Table1[[#This Row],[Unit Price]]</f>
        <v>5560</v>
      </c>
      <c r="R65" s="2">
        <f>Table1[[#This Row],[Sales Revenue]]-Table1[[#This Row],[Total cost]]</f>
        <v>1668</v>
      </c>
    </row>
    <row r="66" spans="1:18" x14ac:dyDescent="0.35">
      <c r="A66">
        <v>65</v>
      </c>
      <c r="B66" t="s">
        <v>110</v>
      </c>
      <c r="C66" t="s">
        <v>24</v>
      </c>
      <c r="D66" t="s">
        <v>25</v>
      </c>
      <c r="E66" s="1">
        <v>45480</v>
      </c>
      <c r="F66" s="1">
        <v>45488</v>
      </c>
      <c r="G66">
        <v>3</v>
      </c>
      <c r="H66">
        <v>630</v>
      </c>
      <c r="I66" t="s">
        <v>14</v>
      </c>
      <c r="J66" t="s">
        <v>33</v>
      </c>
      <c r="K66" t="s">
        <v>15</v>
      </c>
      <c r="L66" t="str">
        <f>TEXT(Table1[[#This Row],[Order Date]],"YYYY")</f>
        <v>2024</v>
      </c>
      <c r="M66" s="2" t="str">
        <f>TEXT(Table1[[#This Row],[Order Date]],"MMM")</f>
        <v>Jul</v>
      </c>
      <c r="N66" s="2" t="str">
        <f>TEXT(Table1[[#This Row],[Order Date]],"DDD")</f>
        <v>Sun</v>
      </c>
      <c r="O66" s="2">
        <f>DATEDIF(Table1[[#This Row],[Order Date]],Table1[[#This Row],[Delivered Date]],"D")</f>
        <v>8</v>
      </c>
      <c r="P66" s="2">
        <f>ROUND(Table1[[#This Row],[Quantity]]*Table1[[#This Row],[Unit Price]]*VLOOKUP(Table1[[#This Row],[Product Name]],Table2[#All],2,FALSE),0)</f>
        <v>1040</v>
      </c>
      <c r="Q66" s="2">
        <f>Table1[[#This Row],[Quantity]]*Table1[[#This Row],[Unit Price]]</f>
        <v>1890</v>
      </c>
      <c r="R66" s="2">
        <f>Table1[[#This Row],[Sales Revenue]]-Table1[[#This Row],[Total cost]]</f>
        <v>850</v>
      </c>
    </row>
    <row r="67" spans="1:18" x14ac:dyDescent="0.35">
      <c r="A67">
        <v>66</v>
      </c>
      <c r="B67" t="s">
        <v>111</v>
      </c>
      <c r="C67" t="s">
        <v>31</v>
      </c>
      <c r="D67" t="s">
        <v>76</v>
      </c>
      <c r="E67" s="1">
        <v>45588</v>
      </c>
      <c r="F67" s="1">
        <v>45600</v>
      </c>
      <c r="G67">
        <v>1</v>
      </c>
      <c r="H67">
        <v>961</v>
      </c>
      <c r="I67" t="s">
        <v>28</v>
      </c>
      <c r="J67" t="s">
        <v>547</v>
      </c>
      <c r="K67" t="s">
        <v>15</v>
      </c>
      <c r="L67" t="str">
        <f>TEXT(Table1[[#This Row],[Order Date]],"YYYY")</f>
        <v>2024</v>
      </c>
      <c r="M67" s="2" t="str">
        <f>TEXT(Table1[[#This Row],[Order Date]],"MMM")</f>
        <v>Oct</v>
      </c>
      <c r="N67" s="2" t="str">
        <f>TEXT(Table1[[#This Row],[Order Date]],"DDD")</f>
        <v>Wed</v>
      </c>
      <c r="O67" s="2">
        <f>DATEDIF(Table1[[#This Row],[Order Date]],Table1[[#This Row],[Delivered Date]],"D")</f>
        <v>12</v>
      </c>
      <c r="P67" s="2">
        <f>ROUND(Table1[[#This Row],[Quantity]]*Table1[[#This Row],[Unit Price]]*VLOOKUP(Table1[[#This Row],[Product Name]],Table2[#All],2,FALSE),0)</f>
        <v>721</v>
      </c>
      <c r="Q67" s="2">
        <f>Table1[[#This Row],[Quantity]]*Table1[[#This Row],[Unit Price]]</f>
        <v>961</v>
      </c>
      <c r="R67" s="2">
        <f>Table1[[#This Row],[Sales Revenue]]-Table1[[#This Row],[Total cost]]</f>
        <v>240</v>
      </c>
    </row>
    <row r="68" spans="1:18" x14ac:dyDescent="0.35">
      <c r="A68">
        <v>67</v>
      </c>
      <c r="B68" t="s">
        <v>112</v>
      </c>
      <c r="C68" t="s">
        <v>24</v>
      </c>
      <c r="D68" t="s">
        <v>38</v>
      </c>
      <c r="E68" s="1">
        <v>45393</v>
      </c>
      <c r="F68" s="1">
        <v>45406</v>
      </c>
      <c r="G68">
        <v>2</v>
      </c>
      <c r="H68">
        <v>616</v>
      </c>
      <c r="I68" t="s">
        <v>14</v>
      </c>
      <c r="J68" t="s">
        <v>33</v>
      </c>
      <c r="K68" t="s">
        <v>15</v>
      </c>
      <c r="L68" t="str">
        <f>TEXT(Table1[[#This Row],[Order Date]],"YYYY")</f>
        <v>2024</v>
      </c>
      <c r="M68" s="2" t="str">
        <f>TEXT(Table1[[#This Row],[Order Date]],"MMM")</f>
        <v>Apr</v>
      </c>
      <c r="N68" s="2" t="str">
        <f>TEXT(Table1[[#This Row],[Order Date]],"DDD")</f>
        <v>Thu</v>
      </c>
      <c r="O68" s="2">
        <f>DATEDIF(Table1[[#This Row],[Order Date]],Table1[[#This Row],[Delivered Date]],"D")</f>
        <v>13</v>
      </c>
      <c r="P68" s="2">
        <f>ROUND(Table1[[#This Row],[Quantity]]*Table1[[#This Row],[Unit Price]]*VLOOKUP(Table1[[#This Row],[Product Name]],Table2[#All],2,FALSE),0)</f>
        <v>616</v>
      </c>
      <c r="Q68" s="2">
        <f>Table1[[#This Row],[Quantity]]*Table1[[#This Row],[Unit Price]]</f>
        <v>1232</v>
      </c>
      <c r="R68" s="2">
        <f>Table1[[#This Row],[Sales Revenue]]-Table1[[#This Row],[Total cost]]</f>
        <v>616</v>
      </c>
    </row>
    <row r="69" spans="1:18" x14ac:dyDescent="0.35">
      <c r="A69">
        <v>68</v>
      </c>
      <c r="B69" t="s">
        <v>113</v>
      </c>
      <c r="C69" t="s">
        <v>31</v>
      </c>
      <c r="D69" t="s">
        <v>32</v>
      </c>
      <c r="E69" s="1">
        <v>45353</v>
      </c>
      <c r="F69" s="1">
        <v>45364</v>
      </c>
      <c r="G69">
        <v>10</v>
      </c>
      <c r="H69">
        <v>811</v>
      </c>
      <c r="I69" t="s">
        <v>28</v>
      </c>
      <c r="J69" t="s">
        <v>551</v>
      </c>
      <c r="K69" t="s">
        <v>15</v>
      </c>
      <c r="L69" t="str">
        <f>TEXT(Table1[[#This Row],[Order Date]],"YYYY")</f>
        <v>2024</v>
      </c>
      <c r="M69" s="2" t="str">
        <f>TEXT(Table1[[#This Row],[Order Date]],"MMM")</f>
        <v>Mar</v>
      </c>
      <c r="N69" s="2" t="str">
        <f>TEXT(Table1[[#This Row],[Order Date]],"DDD")</f>
        <v>Sat</v>
      </c>
      <c r="O69" s="2">
        <f>DATEDIF(Table1[[#This Row],[Order Date]],Table1[[#This Row],[Delivered Date]],"D")</f>
        <v>11</v>
      </c>
      <c r="P69" s="2">
        <f>ROUND(Table1[[#This Row],[Quantity]]*Table1[[#This Row],[Unit Price]]*VLOOKUP(Table1[[#This Row],[Product Name]],Table2[#All],2,FALSE),0)</f>
        <v>6083</v>
      </c>
      <c r="Q69" s="2">
        <f>Table1[[#This Row],[Quantity]]*Table1[[#This Row],[Unit Price]]</f>
        <v>8110</v>
      </c>
      <c r="R69" s="2">
        <f>Table1[[#This Row],[Sales Revenue]]-Table1[[#This Row],[Total cost]]</f>
        <v>2027</v>
      </c>
    </row>
    <row r="70" spans="1:18" x14ac:dyDescent="0.35">
      <c r="A70">
        <v>69</v>
      </c>
      <c r="B70" t="s">
        <v>114</v>
      </c>
      <c r="C70" t="s">
        <v>24</v>
      </c>
      <c r="D70" t="s">
        <v>115</v>
      </c>
      <c r="E70" s="1">
        <v>45513</v>
      </c>
      <c r="F70" s="1">
        <v>45519</v>
      </c>
      <c r="G70">
        <v>6</v>
      </c>
      <c r="H70">
        <v>660</v>
      </c>
      <c r="I70" t="s">
        <v>28</v>
      </c>
      <c r="J70" t="s">
        <v>549</v>
      </c>
      <c r="K70" t="s">
        <v>19</v>
      </c>
      <c r="L70" t="str">
        <f>TEXT(Table1[[#This Row],[Order Date]],"YYYY")</f>
        <v>2024</v>
      </c>
      <c r="M70" s="2" t="str">
        <f>TEXT(Table1[[#This Row],[Order Date]],"MMM")</f>
        <v>Aug</v>
      </c>
      <c r="N70" s="2" t="str">
        <f>TEXT(Table1[[#This Row],[Order Date]],"DDD")</f>
        <v>Fri</v>
      </c>
      <c r="O70" s="2">
        <f>DATEDIF(Table1[[#This Row],[Order Date]],Table1[[#This Row],[Delivered Date]],"D")</f>
        <v>6</v>
      </c>
      <c r="P70" s="2">
        <f>ROUND(Table1[[#This Row],[Quantity]]*Table1[[#This Row],[Unit Price]]*VLOOKUP(Table1[[#This Row],[Product Name]],Table2[#All],2,FALSE),0)</f>
        <v>2376</v>
      </c>
      <c r="Q70" s="2">
        <f>Table1[[#This Row],[Quantity]]*Table1[[#This Row],[Unit Price]]</f>
        <v>3960</v>
      </c>
      <c r="R70" s="2">
        <f>Table1[[#This Row],[Sales Revenue]]-Table1[[#This Row],[Total cost]]</f>
        <v>1584</v>
      </c>
    </row>
    <row r="71" spans="1:18" x14ac:dyDescent="0.35">
      <c r="A71">
        <v>70</v>
      </c>
      <c r="B71" t="s">
        <v>116</v>
      </c>
      <c r="C71" t="s">
        <v>21</v>
      </c>
      <c r="D71" t="s">
        <v>22</v>
      </c>
      <c r="E71" s="1">
        <v>45382</v>
      </c>
      <c r="F71" s="1">
        <v>45395</v>
      </c>
      <c r="G71">
        <v>9</v>
      </c>
      <c r="H71">
        <v>998</v>
      </c>
      <c r="I71" t="s">
        <v>28</v>
      </c>
      <c r="J71" t="s">
        <v>33</v>
      </c>
      <c r="K71" t="s">
        <v>29</v>
      </c>
      <c r="L71" t="str">
        <f>TEXT(Table1[[#This Row],[Order Date]],"YYYY")</f>
        <v>2024</v>
      </c>
      <c r="M71" s="2" t="str">
        <f>TEXT(Table1[[#This Row],[Order Date]],"MMM")</f>
        <v>Mar</v>
      </c>
      <c r="N71" s="2" t="str">
        <f>TEXT(Table1[[#This Row],[Order Date]],"DDD")</f>
        <v>Sun</v>
      </c>
      <c r="O71" s="2">
        <f>DATEDIF(Table1[[#This Row],[Order Date]],Table1[[#This Row],[Delivered Date]],"D")</f>
        <v>13</v>
      </c>
      <c r="P71" s="2">
        <f>ROUND(Table1[[#This Row],[Quantity]]*Table1[[#This Row],[Unit Price]]*VLOOKUP(Table1[[#This Row],[Product Name]],Table2[#All],2,FALSE),0)</f>
        <v>6737</v>
      </c>
      <c r="Q71" s="2">
        <f>Table1[[#This Row],[Quantity]]*Table1[[#This Row],[Unit Price]]</f>
        <v>8982</v>
      </c>
      <c r="R71" s="2">
        <f>Table1[[#This Row],[Sales Revenue]]-Table1[[#This Row],[Total cost]]</f>
        <v>2245</v>
      </c>
    </row>
    <row r="72" spans="1:18" x14ac:dyDescent="0.35">
      <c r="A72">
        <v>71</v>
      </c>
      <c r="B72" t="s">
        <v>117</v>
      </c>
      <c r="C72" t="s">
        <v>17</v>
      </c>
      <c r="D72" t="s">
        <v>56</v>
      </c>
      <c r="E72" s="1">
        <v>45576</v>
      </c>
      <c r="F72" s="1">
        <v>45582</v>
      </c>
      <c r="G72">
        <v>1</v>
      </c>
      <c r="H72">
        <v>539</v>
      </c>
      <c r="I72" t="s">
        <v>14</v>
      </c>
      <c r="J72" t="s">
        <v>551</v>
      </c>
      <c r="K72" t="s">
        <v>46</v>
      </c>
      <c r="L72" t="str">
        <f>TEXT(Table1[[#This Row],[Order Date]],"YYYY")</f>
        <v>2024</v>
      </c>
      <c r="M72" s="2" t="str">
        <f>TEXT(Table1[[#This Row],[Order Date]],"MMM")</f>
        <v>Oct</v>
      </c>
      <c r="N72" s="2" t="str">
        <f>TEXT(Table1[[#This Row],[Order Date]],"DDD")</f>
        <v>Fri</v>
      </c>
      <c r="O72" s="2">
        <f>DATEDIF(Table1[[#This Row],[Order Date]],Table1[[#This Row],[Delivered Date]],"D")</f>
        <v>6</v>
      </c>
      <c r="P72" s="2">
        <f>ROUND(Table1[[#This Row],[Quantity]]*Table1[[#This Row],[Unit Price]]*VLOOKUP(Table1[[#This Row],[Product Name]],Table2[#All],2,FALSE),0)</f>
        <v>296</v>
      </c>
      <c r="Q72" s="2">
        <f>Table1[[#This Row],[Quantity]]*Table1[[#This Row],[Unit Price]]</f>
        <v>539</v>
      </c>
      <c r="R72" s="2">
        <f>Table1[[#This Row],[Sales Revenue]]-Table1[[#This Row],[Total cost]]</f>
        <v>243</v>
      </c>
    </row>
    <row r="73" spans="1:18" x14ac:dyDescent="0.35">
      <c r="A73">
        <v>72</v>
      </c>
      <c r="B73" t="s">
        <v>118</v>
      </c>
      <c r="C73" t="s">
        <v>17</v>
      </c>
      <c r="D73" t="s">
        <v>56</v>
      </c>
      <c r="E73" s="1">
        <v>45534</v>
      </c>
      <c r="F73" s="1">
        <v>45547</v>
      </c>
      <c r="G73">
        <v>9</v>
      </c>
      <c r="H73">
        <v>553</v>
      </c>
      <c r="I73" t="s">
        <v>28</v>
      </c>
      <c r="J73" t="s">
        <v>547</v>
      </c>
      <c r="K73" t="s">
        <v>46</v>
      </c>
      <c r="L73" t="str">
        <f>TEXT(Table1[[#This Row],[Order Date]],"YYYY")</f>
        <v>2024</v>
      </c>
      <c r="M73" s="2" t="str">
        <f>TEXT(Table1[[#This Row],[Order Date]],"MMM")</f>
        <v>Aug</v>
      </c>
      <c r="N73" s="2" t="str">
        <f>TEXT(Table1[[#This Row],[Order Date]],"DDD")</f>
        <v>Fri</v>
      </c>
      <c r="O73" s="2">
        <f>DATEDIF(Table1[[#This Row],[Order Date]],Table1[[#This Row],[Delivered Date]],"D")</f>
        <v>13</v>
      </c>
      <c r="P73" s="2">
        <f>ROUND(Table1[[#This Row],[Quantity]]*Table1[[#This Row],[Unit Price]]*VLOOKUP(Table1[[#This Row],[Product Name]],Table2[#All],2,FALSE),0)</f>
        <v>2737</v>
      </c>
      <c r="Q73" s="2">
        <f>Table1[[#This Row],[Quantity]]*Table1[[#This Row],[Unit Price]]</f>
        <v>4977</v>
      </c>
      <c r="R73" s="2">
        <f>Table1[[#This Row],[Sales Revenue]]-Table1[[#This Row],[Total cost]]</f>
        <v>2240</v>
      </c>
    </row>
    <row r="74" spans="1:18" x14ac:dyDescent="0.35">
      <c r="A74">
        <v>73</v>
      </c>
      <c r="B74" t="s">
        <v>119</v>
      </c>
      <c r="C74" t="s">
        <v>17</v>
      </c>
      <c r="D74" t="s">
        <v>56</v>
      </c>
      <c r="E74" s="1">
        <v>45472</v>
      </c>
      <c r="F74" s="1">
        <v>45486</v>
      </c>
      <c r="G74">
        <v>8</v>
      </c>
      <c r="H74">
        <v>287</v>
      </c>
      <c r="I74" t="s">
        <v>14</v>
      </c>
      <c r="J74" t="s">
        <v>547</v>
      </c>
      <c r="K74" t="s">
        <v>29</v>
      </c>
      <c r="L74" t="str">
        <f>TEXT(Table1[[#This Row],[Order Date]],"YYYY")</f>
        <v>2024</v>
      </c>
      <c r="M74" s="2" t="str">
        <f>TEXT(Table1[[#This Row],[Order Date]],"MMM")</f>
        <v>Jun</v>
      </c>
      <c r="N74" s="2" t="str">
        <f>TEXT(Table1[[#This Row],[Order Date]],"DDD")</f>
        <v>Sat</v>
      </c>
      <c r="O74" s="2">
        <f>DATEDIF(Table1[[#This Row],[Order Date]],Table1[[#This Row],[Delivered Date]],"D")</f>
        <v>14</v>
      </c>
      <c r="P74" s="2">
        <f>ROUND(Table1[[#This Row],[Quantity]]*Table1[[#This Row],[Unit Price]]*VLOOKUP(Table1[[#This Row],[Product Name]],Table2[#All],2,FALSE),0)</f>
        <v>1263</v>
      </c>
      <c r="Q74" s="2">
        <f>Table1[[#This Row],[Quantity]]*Table1[[#This Row],[Unit Price]]</f>
        <v>2296</v>
      </c>
      <c r="R74" s="2">
        <f>Table1[[#This Row],[Sales Revenue]]-Table1[[#This Row],[Total cost]]</f>
        <v>1033</v>
      </c>
    </row>
    <row r="75" spans="1:18" x14ac:dyDescent="0.35">
      <c r="A75">
        <v>74</v>
      </c>
      <c r="B75" t="s">
        <v>120</v>
      </c>
      <c r="C75" t="s">
        <v>12</v>
      </c>
      <c r="D75" t="s">
        <v>58</v>
      </c>
      <c r="E75" s="1">
        <v>45453</v>
      </c>
      <c r="F75" s="1">
        <v>45462</v>
      </c>
      <c r="G75">
        <v>2</v>
      </c>
      <c r="H75">
        <v>770</v>
      </c>
      <c r="I75" t="s">
        <v>14</v>
      </c>
      <c r="J75" t="s">
        <v>33</v>
      </c>
      <c r="K75" t="s">
        <v>46</v>
      </c>
      <c r="L75" t="str">
        <f>TEXT(Table1[[#This Row],[Order Date]],"YYYY")</f>
        <v>2024</v>
      </c>
      <c r="M75" s="2" t="str">
        <f>TEXT(Table1[[#This Row],[Order Date]],"MMM")</f>
        <v>Jun</v>
      </c>
      <c r="N75" s="2" t="str">
        <f>TEXT(Table1[[#This Row],[Order Date]],"DDD")</f>
        <v>Mon</v>
      </c>
      <c r="O75" s="2">
        <f>DATEDIF(Table1[[#This Row],[Order Date]],Table1[[#This Row],[Delivered Date]],"D")</f>
        <v>9</v>
      </c>
      <c r="P75" s="2">
        <f>ROUND(Table1[[#This Row],[Quantity]]*Table1[[#This Row],[Unit Price]]*VLOOKUP(Table1[[#This Row],[Product Name]],Table2[#All],2,FALSE),0)</f>
        <v>1309</v>
      </c>
      <c r="Q75" s="2">
        <f>Table1[[#This Row],[Quantity]]*Table1[[#This Row],[Unit Price]]</f>
        <v>1540</v>
      </c>
      <c r="R75" s="2">
        <f>Table1[[#This Row],[Sales Revenue]]-Table1[[#This Row],[Total cost]]</f>
        <v>231</v>
      </c>
    </row>
    <row r="76" spans="1:18" x14ac:dyDescent="0.35">
      <c r="A76">
        <v>75</v>
      </c>
      <c r="B76" t="s">
        <v>121</v>
      </c>
      <c r="C76" t="s">
        <v>12</v>
      </c>
      <c r="D76" t="s">
        <v>58</v>
      </c>
      <c r="E76" s="1">
        <v>45443</v>
      </c>
      <c r="F76" s="1">
        <v>45457</v>
      </c>
      <c r="G76">
        <v>4</v>
      </c>
      <c r="H76">
        <v>379</v>
      </c>
      <c r="I76" t="s">
        <v>14</v>
      </c>
      <c r="J76" t="s">
        <v>551</v>
      </c>
      <c r="K76" t="s">
        <v>29</v>
      </c>
      <c r="L76" t="str">
        <f>TEXT(Table1[[#This Row],[Order Date]],"YYYY")</f>
        <v>2024</v>
      </c>
      <c r="M76" s="2" t="str">
        <f>TEXT(Table1[[#This Row],[Order Date]],"MMM")</f>
        <v>May</v>
      </c>
      <c r="N76" s="2" t="str">
        <f>TEXT(Table1[[#This Row],[Order Date]],"DDD")</f>
        <v>Fri</v>
      </c>
      <c r="O76" s="2">
        <f>DATEDIF(Table1[[#This Row],[Order Date]],Table1[[#This Row],[Delivered Date]],"D")</f>
        <v>14</v>
      </c>
      <c r="P76" s="2">
        <f>ROUND(Table1[[#This Row],[Quantity]]*Table1[[#This Row],[Unit Price]]*VLOOKUP(Table1[[#This Row],[Product Name]],Table2[#All],2,FALSE),0)</f>
        <v>1289</v>
      </c>
      <c r="Q76" s="2">
        <f>Table1[[#This Row],[Quantity]]*Table1[[#This Row],[Unit Price]]</f>
        <v>1516</v>
      </c>
      <c r="R76" s="2">
        <f>Table1[[#This Row],[Sales Revenue]]-Table1[[#This Row],[Total cost]]</f>
        <v>227</v>
      </c>
    </row>
    <row r="77" spans="1:18" x14ac:dyDescent="0.35">
      <c r="A77">
        <v>76</v>
      </c>
      <c r="B77" t="s">
        <v>122</v>
      </c>
      <c r="C77" t="s">
        <v>17</v>
      </c>
      <c r="D77" t="s">
        <v>64</v>
      </c>
      <c r="E77" s="1">
        <v>45432</v>
      </c>
      <c r="F77" s="1">
        <v>45438</v>
      </c>
      <c r="G77">
        <v>1</v>
      </c>
      <c r="H77">
        <v>65</v>
      </c>
      <c r="I77" t="s">
        <v>28</v>
      </c>
      <c r="J77" t="s">
        <v>33</v>
      </c>
      <c r="K77" t="s">
        <v>29</v>
      </c>
      <c r="L77" t="str">
        <f>TEXT(Table1[[#This Row],[Order Date]],"YYYY")</f>
        <v>2024</v>
      </c>
      <c r="M77" s="2" t="str">
        <f>TEXT(Table1[[#This Row],[Order Date]],"MMM")</f>
        <v>May</v>
      </c>
      <c r="N77" s="2" t="str">
        <f>TEXT(Table1[[#This Row],[Order Date]],"DDD")</f>
        <v>Mon</v>
      </c>
      <c r="O77" s="2">
        <f>DATEDIF(Table1[[#This Row],[Order Date]],Table1[[#This Row],[Delivered Date]],"D")</f>
        <v>6</v>
      </c>
      <c r="P77" s="2">
        <f>ROUND(Table1[[#This Row],[Quantity]]*Table1[[#This Row],[Unit Price]]*VLOOKUP(Table1[[#This Row],[Product Name]],Table2[#All],2,FALSE),0)</f>
        <v>33</v>
      </c>
      <c r="Q77" s="2">
        <f>Table1[[#This Row],[Quantity]]*Table1[[#This Row],[Unit Price]]</f>
        <v>65</v>
      </c>
      <c r="R77" s="2">
        <f>Table1[[#This Row],[Sales Revenue]]-Table1[[#This Row],[Total cost]]</f>
        <v>32</v>
      </c>
    </row>
    <row r="78" spans="1:18" x14ac:dyDescent="0.35">
      <c r="A78">
        <v>77</v>
      </c>
      <c r="B78" t="s">
        <v>123</v>
      </c>
      <c r="C78" t="s">
        <v>24</v>
      </c>
      <c r="D78" t="s">
        <v>25</v>
      </c>
      <c r="E78" s="1">
        <v>45386</v>
      </c>
      <c r="F78" s="1">
        <v>45397</v>
      </c>
      <c r="G78">
        <v>1</v>
      </c>
      <c r="H78">
        <v>268</v>
      </c>
      <c r="I78" t="s">
        <v>14</v>
      </c>
      <c r="J78" t="s">
        <v>549</v>
      </c>
      <c r="K78" t="s">
        <v>15</v>
      </c>
      <c r="L78" t="str">
        <f>TEXT(Table1[[#This Row],[Order Date]],"YYYY")</f>
        <v>2024</v>
      </c>
      <c r="M78" s="2" t="str">
        <f>TEXT(Table1[[#This Row],[Order Date]],"MMM")</f>
        <v>Apr</v>
      </c>
      <c r="N78" s="2" t="str">
        <f>TEXT(Table1[[#This Row],[Order Date]],"DDD")</f>
        <v>Thu</v>
      </c>
      <c r="O78" s="2">
        <f>DATEDIF(Table1[[#This Row],[Order Date]],Table1[[#This Row],[Delivered Date]],"D")</f>
        <v>11</v>
      </c>
      <c r="P78" s="2">
        <f>ROUND(Table1[[#This Row],[Quantity]]*Table1[[#This Row],[Unit Price]]*VLOOKUP(Table1[[#This Row],[Product Name]],Table2[#All],2,FALSE),0)</f>
        <v>147</v>
      </c>
      <c r="Q78" s="2">
        <f>Table1[[#This Row],[Quantity]]*Table1[[#This Row],[Unit Price]]</f>
        <v>268</v>
      </c>
      <c r="R78" s="2">
        <f>Table1[[#This Row],[Sales Revenue]]-Table1[[#This Row],[Total cost]]</f>
        <v>121</v>
      </c>
    </row>
    <row r="79" spans="1:18" x14ac:dyDescent="0.35">
      <c r="A79">
        <v>78</v>
      </c>
      <c r="B79" t="s">
        <v>124</v>
      </c>
      <c r="C79" t="s">
        <v>12</v>
      </c>
      <c r="D79" t="s">
        <v>27</v>
      </c>
      <c r="E79" s="1">
        <v>45543</v>
      </c>
      <c r="F79" s="1">
        <v>45556</v>
      </c>
      <c r="G79">
        <v>2</v>
      </c>
      <c r="H79">
        <v>600</v>
      </c>
      <c r="I79" t="s">
        <v>14</v>
      </c>
      <c r="J79" t="s">
        <v>33</v>
      </c>
      <c r="K79" t="s">
        <v>29</v>
      </c>
      <c r="L79" t="str">
        <f>TEXT(Table1[[#This Row],[Order Date]],"YYYY")</f>
        <v>2024</v>
      </c>
      <c r="M79" s="2" t="str">
        <f>TEXT(Table1[[#This Row],[Order Date]],"MMM")</f>
        <v>Sep</v>
      </c>
      <c r="N79" s="2" t="str">
        <f>TEXT(Table1[[#This Row],[Order Date]],"DDD")</f>
        <v>Sun</v>
      </c>
      <c r="O79" s="2">
        <f>DATEDIF(Table1[[#This Row],[Order Date]],Table1[[#This Row],[Delivered Date]],"D")</f>
        <v>13</v>
      </c>
      <c r="P79" s="2">
        <f>ROUND(Table1[[#This Row],[Quantity]]*Table1[[#This Row],[Unit Price]]*VLOOKUP(Table1[[#This Row],[Product Name]],Table2[#All],2,FALSE),0)</f>
        <v>780</v>
      </c>
      <c r="Q79" s="2">
        <f>Table1[[#This Row],[Quantity]]*Table1[[#This Row],[Unit Price]]</f>
        <v>1200</v>
      </c>
      <c r="R79" s="2">
        <f>Table1[[#This Row],[Sales Revenue]]-Table1[[#This Row],[Total cost]]</f>
        <v>420</v>
      </c>
    </row>
    <row r="80" spans="1:18" x14ac:dyDescent="0.35">
      <c r="A80">
        <v>79</v>
      </c>
      <c r="B80" t="s">
        <v>125</v>
      </c>
      <c r="C80" t="s">
        <v>24</v>
      </c>
      <c r="D80" t="s">
        <v>25</v>
      </c>
      <c r="E80" s="1">
        <v>45593</v>
      </c>
      <c r="F80" s="1">
        <v>45600</v>
      </c>
      <c r="G80">
        <v>7</v>
      </c>
      <c r="H80">
        <v>322</v>
      </c>
      <c r="I80" t="s">
        <v>14</v>
      </c>
      <c r="J80" t="s">
        <v>33</v>
      </c>
      <c r="K80" t="s">
        <v>29</v>
      </c>
      <c r="L80" t="str">
        <f>TEXT(Table1[[#This Row],[Order Date]],"YYYY")</f>
        <v>2024</v>
      </c>
      <c r="M80" s="2" t="str">
        <f>TEXT(Table1[[#This Row],[Order Date]],"MMM")</f>
        <v>Oct</v>
      </c>
      <c r="N80" s="2" t="str">
        <f>TEXT(Table1[[#This Row],[Order Date]],"DDD")</f>
        <v>Mon</v>
      </c>
      <c r="O80" s="2">
        <f>DATEDIF(Table1[[#This Row],[Order Date]],Table1[[#This Row],[Delivered Date]],"D")</f>
        <v>7</v>
      </c>
      <c r="P80" s="2">
        <f>ROUND(Table1[[#This Row],[Quantity]]*Table1[[#This Row],[Unit Price]]*VLOOKUP(Table1[[#This Row],[Product Name]],Table2[#All],2,FALSE),0)</f>
        <v>1240</v>
      </c>
      <c r="Q80" s="2">
        <f>Table1[[#This Row],[Quantity]]*Table1[[#This Row],[Unit Price]]</f>
        <v>2254</v>
      </c>
      <c r="R80" s="2">
        <f>Table1[[#This Row],[Sales Revenue]]-Table1[[#This Row],[Total cost]]</f>
        <v>1014</v>
      </c>
    </row>
    <row r="81" spans="1:18" x14ac:dyDescent="0.35">
      <c r="A81">
        <v>80</v>
      </c>
      <c r="B81" t="s">
        <v>126</v>
      </c>
      <c r="C81" t="s">
        <v>17</v>
      </c>
      <c r="D81" t="s">
        <v>18</v>
      </c>
      <c r="E81" s="1">
        <v>45398</v>
      </c>
      <c r="F81" s="1">
        <v>45404</v>
      </c>
      <c r="G81">
        <v>4</v>
      </c>
      <c r="H81">
        <v>280</v>
      </c>
      <c r="I81" t="s">
        <v>14</v>
      </c>
      <c r="J81" t="s">
        <v>33</v>
      </c>
      <c r="K81" t="s">
        <v>19</v>
      </c>
      <c r="L81" t="str">
        <f>TEXT(Table1[[#This Row],[Order Date]],"YYYY")</f>
        <v>2024</v>
      </c>
      <c r="M81" s="2" t="str">
        <f>TEXT(Table1[[#This Row],[Order Date]],"MMM")</f>
        <v>Apr</v>
      </c>
      <c r="N81" s="2" t="str">
        <f>TEXT(Table1[[#This Row],[Order Date]],"DDD")</f>
        <v>Tue</v>
      </c>
      <c r="O81" s="2">
        <f>DATEDIF(Table1[[#This Row],[Order Date]],Table1[[#This Row],[Delivered Date]],"D")</f>
        <v>6</v>
      </c>
      <c r="P81" s="2">
        <f>ROUND(Table1[[#This Row],[Quantity]]*Table1[[#This Row],[Unit Price]]*VLOOKUP(Table1[[#This Row],[Product Name]],Table2[#All],2,FALSE),0)</f>
        <v>560</v>
      </c>
      <c r="Q81" s="2">
        <f>Table1[[#This Row],[Quantity]]*Table1[[#This Row],[Unit Price]]</f>
        <v>1120</v>
      </c>
      <c r="R81" s="2">
        <f>Table1[[#This Row],[Sales Revenue]]-Table1[[#This Row],[Total cost]]</f>
        <v>560</v>
      </c>
    </row>
    <row r="82" spans="1:18" x14ac:dyDescent="0.35">
      <c r="A82">
        <v>81</v>
      </c>
      <c r="B82" t="s">
        <v>127</v>
      </c>
      <c r="C82" t="s">
        <v>17</v>
      </c>
      <c r="D82" t="s">
        <v>44</v>
      </c>
      <c r="E82" s="1">
        <v>45441</v>
      </c>
      <c r="F82" s="1">
        <v>45455</v>
      </c>
      <c r="G82">
        <v>1</v>
      </c>
      <c r="H82">
        <v>247</v>
      </c>
      <c r="I82" t="s">
        <v>28</v>
      </c>
      <c r="J82" t="s">
        <v>547</v>
      </c>
      <c r="K82" t="s">
        <v>29</v>
      </c>
      <c r="L82" t="str">
        <f>TEXT(Table1[[#This Row],[Order Date]],"YYYY")</f>
        <v>2024</v>
      </c>
      <c r="M82" s="2" t="str">
        <f>TEXT(Table1[[#This Row],[Order Date]],"MMM")</f>
        <v>May</v>
      </c>
      <c r="N82" s="2" t="str">
        <f>TEXT(Table1[[#This Row],[Order Date]],"DDD")</f>
        <v>Wed</v>
      </c>
      <c r="O82" s="2">
        <f>DATEDIF(Table1[[#This Row],[Order Date]],Table1[[#This Row],[Delivered Date]],"D")</f>
        <v>14</v>
      </c>
      <c r="P82" s="2">
        <f>ROUND(Table1[[#This Row],[Quantity]]*Table1[[#This Row],[Unit Price]]*VLOOKUP(Table1[[#This Row],[Product Name]],Table2[#All],2,FALSE),0)</f>
        <v>148</v>
      </c>
      <c r="Q82" s="2">
        <f>Table1[[#This Row],[Quantity]]*Table1[[#This Row],[Unit Price]]</f>
        <v>247</v>
      </c>
      <c r="R82" s="2">
        <f>Table1[[#This Row],[Sales Revenue]]-Table1[[#This Row],[Total cost]]</f>
        <v>99</v>
      </c>
    </row>
    <row r="83" spans="1:18" x14ac:dyDescent="0.35">
      <c r="A83">
        <v>82</v>
      </c>
      <c r="B83" t="s">
        <v>128</v>
      </c>
      <c r="C83" t="s">
        <v>24</v>
      </c>
      <c r="D83" t="s">
        <v>115</v>
      </c>
      <c r="E83" s="1">
        <v>45643</v>
      </c>
      <c r="F83" s="1">
        <v>45656</v>
      </c>
      <c r="G83">
        <v>4</v>
      </c>
      <c r="H83">
        <v>956</v>
      </c>
      <c r="I83" t="s">
        <v>28</v>
      </c>
      <c r="J83" t="s">
        <v>547</v>
      </c>
      <c r="K83" t="s">
        <v>19</v>
      </c>
      <c r="L83" t="str">
        <f>TEXT(Table1[[#This Row],[Order Date]],"YYYY")</f>
        <v>2024</v>
      </c>
      <c r="M83" s="2" t="str">
        <f>TEXT(Table1[[#This Row],[Order Date]],"MMM")</f>
        <v>Dec</v>
      </c>
      <c r="N83" s="2" t="str">
        <f>TEXT(Table1[[#This Row],[Order Date]],"DDD")</f>
        <v>Tue</v>
      </c>
      <c r="O83" s="2">
        <f>DATEDIF(Table1[[#This Row],[Order Date]],Table1[[#This Row],[Delivered Date]],"D")</f>
        <v>13</v>
      </c>
      <c r="P83" s="2">
        <f>ROUND(Table1[[#This Row],[Quantity]]*Table1[[#This Row],[Unit Price]]*VLOOKUP(Table1[[#This Row],[Product Name]],Table2[#All],2,FALSE),0)</f>
        <v>2294</v>
      </c>
      <c r="Q83" s="2">
        <f>Table1[[#This Row],[Quantity]]*Table1[[#This Row],[Unit Price]]</f>
        <v>3824</v>
      </c>
      <c r="R83" s="2">
        <f>Table1[[#This Row],[Sales Revenue]]-Table1[[#This Row],[Total cost]]</f>
        <v>1530</v>
      </c>
    </row>
    <row r="84" spans="1:18" x14ac:dyDescent="0.35">
      <c r="A84">
        <v>83</v>
      </c>
      <c r="B84" t="s">
        <v>129</v>
      </c>
      <c r="C84" t="s">
        <v>21</v>
      </c>
      <c r="D84" t="s">
        <v>40</v>
      </c>
      <c r="E84" s="1">
        <v>45322</v>
      </c>
      <c r="F84" s="1">
        <v>45336</v>
      </c>
      <c r="G84">
        <v>3</v>
      </c>
      <c r="H84">
        <v>821</v>
      </c>
      <c r="I84" t="s">
        <v>28</v>
      </c>
      <c r="J84" t="s">
        <v>547</v>
      </c>
      <c r="K84" t="s">
        <v>15</v>
      </c>
      <c r="L84" t="str">
        <f>TEXT(Table1[[#This Row],[Order Date]],"YYYY")</f>
        <v>2024</v>
      </c>
      <c r="M84" s="2" t="str">
        <f>TEXT(Table1[[#This Row],[Order Date]],"MMM")</f>
        <v>Jan</v>
      </c>
      <c r="N84" s="2" t="str">
        <f>TEXT(Table1[[#This Row],[Order Date]],"DDD")</f>
        <v>Wed</v>
      </c>
      <c r="O84" s="2">
        <f>DATEDIF(Table1[[#This Row],[Order Date]],Table1[[#This Row],[Delivered Date]],"D")</f>
        <v>14</v>
      </c>
      <c r="P84" s="2">
        <f>ROUND(Table1[[#This Row],[Quantity]]*Table1[[#This Row],[Unit Price]]*VLOOKUP(Table1[[#This Row],[Product Name]],Table2[#All],2,FALSE),0)</f>
        <v>1601</v>
      </c>
      <c r="Q84" s="2">
        <f>Table1[[#This Row],[Quantity]]*Table1[[#This Row],[Unit Price]]</f>
        <v>2463</v>
      </c>
      <c r="R84" s="2">
        <f>Table1[[#This Row],[Sales Revenue]]-Table1[[#This Row],[Total cost]]</f>
        <v>862</v>
      </c>
    </row>
    <row r="85" spans="1:18" x14ac:dyDescent="0.35">
      <c r="A85">
        <v>84</v>
      </c>
      <c r="B85" t="s">
        <v>130</v>
      </c>
      <c r="C85" t="s">
        <v>17</v>
      </c>
      <c r="D85" t="s">
        <v>56</v>
      </c>
      <c r="E85" s="1">
        <v>45516</v>
      </c>
      <c r="F85" s="1">
        <v>45521</v>
      </c>
      <c r="G85">
        <v>2</v>
      </c>
      <c r="H85">
        <v>489</v>
      </c>
      <c r="I85" t="s">
        <v>28</v>
      </c>
      <c r="J85" t="s">
        <v>33</v>
      </c>
      <c r="K85" t="s">
        <v>29</v>
      </c>
      <c r="L85" t="str">
        <f>TEXT(Table1[[#This Row],[Order Date]],"YYYY")</f>
        <v>2024</v>
      </c>
      <c r="M85" s="2" t="str">
        <f>TEXT(Table1[[#This Row],[Order Date]],"MMM")</f>
        <v>Aug</v>
      </c>
      <c r="N85" s="2" t="str">
        <f>TEXT(Table1[[#This Row],[Order Date]],"DDD")</f>
        <v>Mon</v>
      </c>
      <c r="O85" s="2">
        <f>DATEDIF(Table1[[#This Row],[Order Date]],Table1[[#This Row],[Delivered Date]],"D")</f>
        <v>5</v>
      </c>
      <c r="P85" s="2">
        <f>ROUND(Table1[[#This Row],[Quantity]]*Table1[[#This Row],[Unit Price]]*VLOOKUP(Table1[[#This Row],[Product Name]],Table2[#All],2,FALSE),0)</f>
        <v>538</v>
      </c>
      <c r="Q85" s="2">
        <f>Table1[[#This Row],[Quantity]]*Table1[[#This Row],[Unit Price]]</f>
        <v>978</v>
      </c>
      <c r="R85" s="2">
        <f>Table1[[#This Row],[Sales Revenue]]-Table1[[#This Row],[Total cost]]</f>
        <v>440</v>
      </c>
    </row>
    <row r="86" spans="1:18" x14ac:dyDescent="0.35">
      <c r="A86">
        <v>85</v>
      </c>
      <c r="B86" t="s">
        <v>131</v>
      </c>
      <c r="C86" t="s">
        <v>24</v>
      </c>
      <c r="D86" t="s">
        <v>25</v>
      </c>
      <c r="E86" s="1">
        <v>45548</v>
      </c>
      <c r="F86" s="1">
        <v>45560</v>
      </c>
      <c r="G86">
        <v>9</v>
      </c>
      <c r="H86">
        <v>515</v>
      </c>
      <c r="I86" t="s">
        <v>28</v>
      </c>
      <c r="J86" t="s">
        <v>550</v>
      </c>
      <c r="K86" t="s">
        <v>15</v>
      </c>
      <c r="L86" t="str">
        <f>TEXT(Table1[[#This Row],[Order Date]],"YYYY")</f>
        <v>2024</v>
      </c>
      <c r="M86" s="2" t="str">
        <f>TEXT(Table1[[#This Row],[Order Date]],"MMM")</f>
        <v>Sep</v>
      </c>
      <c r="N86" s="2" t="str">
        <f>TEXT(Table1[[#This Row],[Order Date]],"DDD")</f>
        <v>Fri</v>
      </c>
      <c r="O86" s="2">
        <f>DATEDIF(Table1[[#This Row],[Order Date]],Table1[[#This Row],[Delivered Date]],"D")</f>
        <v>12</v>
      </c>
      <c r="P86" s="2">
        <f>ROUND(Table1[[#This Row],[Quantity]]*Table1[[#This Row],[Unit Price]]*VLOOKUP(Table1[[#This Row],[Product Name]],Table2[#All],2,FALSE),0)</f>
        <v>2549</v>
      </c>
      <c r="Q86" s="2">
        <f>Table1[[#This Row],[Quantity]]*Table1[[#This Row],[Unit Price]]</f>
        <v>4635</v>
      </c>
      <c r="R86" s="2">
        <f>Table1[[#This Row],[Sales Revenue]]-Table1[[#This Row],[Total cost]]</f>
        <v>2086</v>
      </c>
    </row>
    <row r="87" spans="1:18" x14ac:dyDescent="0.35">
      <c r="A87">
        <v>86</v>
      </c>
      <c r="B87" t="s">
        <v>132</v>
      </c>
      <c r="C87" t="s">
        <v>12</v>
      </c>
      <c r="D87" t="s">
        <v>27</v>
      </c>
      <c r="E87" s="1">
        <v>45457</v>
      </c>
      <c r="F87" s="1">
        <v>45462</v>
      </c>
      <c r="G87">
        <v>10</v>
      </c>
      <c r="H87">
        <v>266</v>
      </c>
      <c r="I87" t="s">
        <v>14</v>
      </c>
      <c r="J87" t="s">
        <v>551</v>
      </c>
      <c r="K87" t="s">
        <v>15</v>
      </c>
      <c r="L87" t="str">
        <f>TEXT(Table1[[#This Row],[Order Date]],"YYYY")</f>
        <v>2024</v>
      </c>
      <c r="M87" s="2" t="str">
        <f>TEXT(Table1[[#This Row],[Order Date]],"MMM")</f>
        <v>Jun</v>
      </c>
      <c r="N87" s="2" t="str">
        <f>TEXT(Table1[[#This Row],[Order Date]],"DDD")</f>
        <v>Fri</v>
      </c>
      <c r="O87" s="2">
        <f>DATEDIF(Table1[[#This Row],[Order Date]],Table1[[#This Row],[Delivered Date]],"D")</f>
        <v>5</v>
      </c>
      <c r="P87" s="2">
        <f>ROUND(Table1[[#This Row],[Quantity]]*Table1[[#This Row],[Unit Price]]*VLOOKUP(Table1[[#This Row],[Product Name]],Table2[#All],2,FALSE),0)</f>
        <v>1729</v>
      </c>
      <c r="Q87" s="2">
        <f>Table1[[#This Row],[Quantity]]*Table1[[#This Row],[Unit Price]]</f>
        <v>2660</v>
      </c>
      <c r="R87" s="2">
        <f>Table1[[#This Row],[Sales Revenue]]-Table1[[#This Row],[Total cost]]</f>
        <v>931</v>
      </c>
    </row>
    <row r="88" spans="1:18" x14ac:dyDescent="0.35">
      <c r="A88">
        <v>87</v>
      </c>
      <c r="B88" t="s">
        <v>133</v>
      </c>
      <c r="C88" t="s">
        <v>17</v>
      </c>
      <c r="D88" t="s">
        <v>44</v>
      </c>
      <c r="E88" s="1">
        <v>45434</v>
      </c>
      <c r="F88" s="1">
        <v>45444</v>
      </c>
      <c r="G88">
        <v>3</v>
      </c>
      <c r="H88">
        <v>609</v>
      </c>
      <c r="I88" t="s">
        <v>14</v>
      </c>
      <c r="J88" t="s">
        <v>550</v>
      </c>
      <c r="K88" t="s">
        <v>15</v>
      </c>
      <c r="L88" t="str">
        <f>TEXT(Table1[[#This Row],[Order Date]],"YYYY")</f>
        <v>2024</v>
      </c>
      <c r="M88" s="2" t="str">
        <f>TEXT(Table1[[#This Row],[Order Date]],"MMM")</f>
        <v>May</v>
      </c>
      <c r="N88" s="2" t="str">
        <f>TEXT(Table1[[#This Row],[Order Date]],"DDD")</f>
        <v>Wed</v>
      </c>
      <c r="O88" s="2">
        <f>DATEDIF(Table1[[#This Row],[Order Date]],Table1[[#This Row],[Delivered Date]],"D")</f>
        <v>10</v>
      </c>
      <c r="P88" s="2">
        <f>ROUND(Table1[[#This Row],[Quantity]]*Table1[[#This Row],[Unit Price]]*VLOOKUP(Table1[[#This Row],[Product Name]],Table2[#All],2,FALSE),0)</f>
        <v>1096</v>
      </c>
      <c r="Q88" s="2">
        <f>Table1[[#This Row],[Quantity]]*Table1[[#This Row],[Unit Price]]</f>
        <v>1827</v>
      </c>
      <c r="R88" s="2">
        <f>Table1[[#This Row],[Sales Revenue]]-Table1[[#This Row],[Total cost]]</f>
        <v>731</v>
      </c>
    </row>
    <row r="89" spans="1:18" x14ac:dyDescent="0.35">
      <c r="A89">
        <v>88</v>
      </c>
      <c r="B89" t="s">
        <v>134</v>
      </c>
      <c r="C89" t="s">
        <v>24</v>
      </c>
      <c r="D89" t="s">
        <v>25</v>
      </c>
      <c r="E89" s="1">
        <v>45501</v>
      </c>
      <c r="F89" s="1">
        <v>45505</v>
      </c>
      <c r="G89">
        <v>6</v>
      </c>
      <c r="H89">
        <v>338</v>
      </c>
      <c r="I89" t="s">
        <v>14</v>
      </c>
      <c r="J89" t="s">
        <v>33</v>
      </c>
      <c r="K89" t="s">
        <v>15</v>
      </c>
      <c r="L89" t="str">
        <f>TEXT(Table1[[#This Row],[Order Date]],"YYYY")</f>
        <v>2024</v>
      </c>
      <c r="M89" s="2" t="str">
        <f>TEXT(Table1[[#This Row],[Order Date]],"MMM")</f>
        <v>Jul</v>
      </c>
      <c r="N89" s="2" t="str">
        <f>TEXT(Table1[[#This Row],[Order Date]],"DDD")</f>
        <v>Sun</v>
      </c>
      <c r="O89" s="2">
        <f>DATEDIF(Table1[[#This Row],[Order Date]],Table1[[#This Row],[Delivered Date]],"D")</f>
        <v>4</v>
      </c>
      <c r="P89" s="2">
        <f>ROUND(Table1[[#This Row],[Quantity]]*Table1[[#This Row],[Unit Price]]*VLOOKUP(Table1[[#This Row],[Product Name]],Table2[#All],2,FALSE),0)</f>
        <v>1115</v>
      </c>
      <c r="Q89" s="2">
        <f>Table1[[#This Row],[Quantity]]*Table1[[#This Row],[Unit Price]]</f>
        <v>2028</v>
      </c>
      <c r="R89" s="2">
        <f>Table1[[#This Row],[Sales Revenue]]-Table1[[#This Row],[Total cost]]</f>
        <v>913</v>
      </c>
    </row>
    <row r="90" spans="1:18" x14ac:dyDescent="0.35">
      <c r="A90">
        <v>89</v>
      </c>
      <c r="B90" t="s">
        <v>135</v>
      </c>
      <c r="C90" t="s">
        <v>31</v>
      </c>
      <c r="D90" t="s">
        <v>50</v>
      </c>
      <c r="E90" s="1">
        <v>45647</v>
      </c>
      <c r="F90" s="1">
        <v>45650</v>
      </c>
      <c r="G90">
        <v>8</v>
      </c>
      <c r="H90">
        <v>305</v>
      </c>
      <c r="I90" t="s">
        <v>28</v>
      </c>
      <c r="J90" t="s">
        <v>33</v>
      </c>
      <c r="K90" t="s">
        <v>19</v>
      </c>
      <c r="L90" t="str">
        <f>TEXT(Table1[[#This Row],[Order Date]],"YYYY")</f>
        <v>2024</v>
      </c>
      <c r="M90" s="2" t="str">
        <f>TEXT(Table1[[#This Row],[Order Date]],"MMM")</f>
        <v>Dec</v>
      </c>
      <c r="N90" s="2" t="str">
        <f>TEXT(Table1[[#This Row],[Order Date]],"DDD")</f>
        <v>Sat</v>
      </c>
      <c r="O90" s="2">
        <f>DATEDIF(Table1[[#This Row],[Order Date]],Table1[[#This Row],[Delivered Date]],"D")</f>
        <v>3</v>
      </c>
      <c r="P90" s="2">
        <f>ROUND(Table1[[#This Row],[Quantity]]*Table1[[#This Row],[Unit Price]]*VLOOKUP(Table1[[#This Row],[Product Name]],Table2[#All],2,FALSE),0)</f>
        <v>1708</v>
      </c>
      <c r="Q90" s="2">
        <f>Table1[[#This Row],[Quantity]]*Table1[[#This Row],[Unit Price]]</f>
        <v>2440</v>
      </c>
      <c r="R90" s="2">
        <f>Table1[[#This Row],[Sales Revenue]]-Table1[[#This Row],[Total cost]]</f>
        <v>732</v>
      </c>
    </row>
    <row r="91" spans="1:18" x14ac:dyDescent="0.35">
      <c r="A91">
        <v>90</v>
      </c>
      <c r="B91" t="s">
        <v>136</v>
      </c>
      <c r="C91" t="s">
        <v>17</v>
      </c>
      <c r="D91" t="s">
        <v>18</v>
      </c>
      <c r="E91" s="1">
        <v>45628</v>
      </c>
      <c r="F91" s="1">
        <v>45641</v>
      </c>
      <c r="G91">
        <v>9</v>
      </c>
      <c r="H91">
        <v>483</v>
      </c>
      <c r="I91" t="s">
        <v>14</v>
      </c>
      <c r="J91" t="s">
        <v>550</v>
      </c>
      <c r="K91" t="s">
        <v>19</v>
      </c>
      <c r="L91" t="str">
        <f>TEXT(Table1[[#This Row],[Order Date]],"YYYY")</f>
        <v>2024</v>
      </c>
      <c r="M91" s="2" t="str">
        <f>TEXT(Table1[[#This Row],[Order Date]],"MMM")</f>
        <v>Dec</v>
      </c>
      <c r="N91" s="2" t="str">
        <f>TEXT(Table1[[#This Row],[Order Date]],"DDD")</f>
        <v>Mon</v>
      </c>
      <c r="O91" s="2">
        <f>DATEDIF(Table1[[#This Row],[Order Date]],Table1[[#This Row],[Delivered Date]],"D")</f>
        <v>13</v>
      </c>
      <c r="P91" s="2">
        <f>ROUND(Table1[[#This Row],[Quantity]]*Table1[[#This Row],[Unit Price]]*VLOOKUP(Table1[[#This Row],[Product Name]],Table2[#All],2,FALSE),0)</f>
        <v>2174</v>
      </c>
      <c r="Q91" s="2">
        <f>Table1[[#This Row],[Quantity]]*Table1[[#This Row],[Unit Price]]</f>
        <v>4347</v>
      </c>
      <c r="R91" s="2">
        <f>Table1[[#This Row],[Sales Revenue]]-Table1[[#This Row],[Total cost]]</f>
        <v>2173</v>
      </c>
    </row>
    <row r="92" spans="1:18" x14ac:dyDescent="0.35">
      <c r="A92">
        <v>91</v>
      </c>
      <c r="B92" t="s">
        <v>137</v>
      </c>
      <c r="C92" t="s">
        <v>17</v>
      </c>
      <c r="D92" t="s">
        <v>56</v>
      </c>
      <c r="E92" s="1">
        <v>45610</v>
      </c>
      <c r="F92" s="1">
        <v>45614</v>
      </c>
      <c r="G92">
        <v>8</v>
      </c>
      <c r="H92">
        <v>650</v>
      </c>
      <c r="I92" t="s">
        <v>14</v>
      </c>
      <c r="J92" t="s">
        <v>550</v>
      </c>
      <c r="K92" t="s">
        <v>29</v>
      </c>
      <c r="L92" t="str">
        <f>TEXT(Table1[[#This Row],[Order Date]],"YYYY")</f>
        <v>2024</v>
      </c>
      <c r="M92" s="2" t="str">
        <f>TEXT(Table1[[#This Row],[Order Date]],"MMM")</f>
        <v>Nov</v>
      </c>
      <c r="N92" s="2" t="str">
        <f>TEXT(Table1[[#This Row],[Order Date]],"DDD")</f>
        <v>Thu</v>
      </c>
      <c r="O92" s="2">
        <f>DATEDIF(Table1[[#This Row],[Order Date]],Table1[[#This Row],[Delivered Date]],"D")</f>
        <v>4</v>
      </c>
      <c r="P92" s="2">
        <f>ROUND(Table1[[#This Row],[Quantity]]*Table1[[#This Row],[Unit Price]]*VLOOKUP(Table1[[#This Row],[Product Name]],Table2[#All],2,FALSE),0)</f>
        <v>2860</v>
      </c>
      <c r="Q92" s="2">
        <f>Table1[[#This Row],[Quantity]]*Table1[[#This Row],[Unit Price]]</f>
        <v>5200</v>
      </c>
      <c r="R92" s="2">
        <f>Table1[[#This Row],[Sales Revenue]]-Table1[[#This Row],[Total cost]]</f>
        <v>2340</v>
      </c>
    </row>
    <row r="93" spans="1:18" x14ac:dyDescent="0.35">
      <c r="A93">
        <v>92</v>
      </c>
      <c r="B93" t="s">
        <v>138</v>
      </c>
      <c r="C93" t="s">
        <v>31</v>
      </c>
      <c r="D93" t="s">
        <v>32</v>
      </c>
      <c r="E93" s="1">
        <v>45359</v>
      </c>
      <c r="F93" s="1">
        <v>45373</v>
      </c>
      <c r="G93">
        <v>5</v>
      </c>
      <c r="H93">
        <v>458</v>
      </c>
      <c r="I93" t="s">
        <v>14</v>
      </c>
      <c r="J93" t="s">
        <v>33</v>
      </c>
      <c r="K93" t="s">
        <v>15</v>
      </c>
      <c r="L93" t="str">
        <f>TEXT(Table1[[#This Row],[Order Date]],"YYYY")</f>
        <v>2024</v>
      </c>
      <c r="M93" s="2" t="str">
        <f>TEXT(Table1[[#This Row],[Order Date]],"MMM")</f>
        <v>Mar</v>
      </c>
      <c r="N93" s="2" t="str">
        <f>TEXT(Table1[[#This Row],[Order Date]],"DDD")</f>
        <v>Fri</v>
      </c>
      <c r="O93" s="2">
        <f>DATEDIF(Table1[[#This Row],[Order Date]],Table1[[#This Row],[Delivered Date]],"D")</f>
        <v>14</v>
      </c>
      <c r="P93" s="2">
        <f>ROUND(Table1[[#This Row],[Quantity]]*Table1[[#This Row],[Unit Price]]*VLOOKUP(Table1[[#This Row],[Product Name]],Table2[#All],2,FALSE),0)</f>
        <v>1718</v>
      </c>
      <c r="Q93" s="2">
        <f>Table1[[#This Row],[Quantity]]*Table1[[#This Row],[Unit Price]]</f>
        <v>2290</v>
      </c>
      <c r="R93" s="2">
        <f>Table1[[#This Row],[Sales Revenue]]-Table1[[#This Row],[Total cost]]</f>
        <v>572</v>
      </c>
    </row>
    <row r="94" spans="1:18" x14ac:dyDescent="0.35">
      <c r="A94">
        <v>93</v>
      </c>
      <c r="B94" t="s">
        <v>139</v>
      </c>
      <c r="C94" t="s">
        <v>12</v>
      </c>
      <c r="D94" t="s">
        <v>36</v>
      </c>
      <c r="E94" s="1">
        <v>45414</v>
      </c>
      <c r="F94" s="1">
        <v>45425</v>
      </c>
      <c r="G94">
        <v>3</v>
      </c>
      <c r="H94">
        <v>328</v>
      </c>
      <c r="I94" t="s">
        <v>28</v>
      </c>
      <c r="J94" t="s">
        <v>33</v>
      </c>
      <c r="K94" t="s">
        <v>15</v>
      </c>
      <c r="L94" t="str">
        <f>TEXT(Table1[[#This Row],[Order Date]],"YYYY")</f>
        <v>2024</v>
      </c>
      <c r="M94" s="2" t="str">
        <f>TEXT(Table1[[#This Row],[Order Date]],"MMM")</f>
        <v>May</v>
      </c>
      <c r="N94" s="2" t="str">
        <f>TEXT(Table1[[#This Row],[Order Date]],"DDD")</f>
        <v>Thu</v>
      </c>
      <c r="O94" s="2">
        <f>DATEDIF(Table1[[#This Row],[Order Date]],Table1[[#This Row],[Delivered Date]],"D")</f>
        <v>11</v>
      </c>
      <c r="P94" s="2">
        <f>ROUND(Table1[[#This Row],[Quantity]]*Table1[[#This Row],[Unit Price]]*VLOOKUP(Table1[[#This Row],[Product Name]],Table2[#All],2,FALSE),0)</f>
        <v>787</v>
      </c>
      <c r="Q94" s="2">
        <f>Table1[[#This Row],[Quantity]]*Table1[[#This Row],[Unit Price]]</f>
        <v>984</v>
      </c>
      <c r="R94" s="2">
        <f>Table1[[#This Row],[Sales Revenue]]-Table1[[#This Row],[Total cost]]</f>
        <v>197</v>
      </c>
    </row>
    <row r="95" spans="1:18" x14ac:dyDescent="0.35">
      <c r="A95">
        <v>94</v>
      </c>
      <c r="B95" t="s">
        <v>140</v>
      </c>
      <c r="C95" t="s">
        <v>21</v>
      </c>
      <c r="D95" t="s">
        <v>22</v>
      </c>
      <c r="E95" s="1">
        <v>45574</v>
      </c>
      <c r="F95" s="1">
        <v>45581</v>
      </c>
      <c r="G95">
        <v>3</v>
      </c>
      <c r="H95">
        <v>402</v>
      </c>
      <c r="I95" t="s">
        <v>28</v>
      </c>
      <c r="J95" t="s">
        <v>551</v>
      </c>
      <c r="K95" t="s">
        <v>46</v>
      </c>
      <c r="L95" t="str">
        <f>TEXT(Table1[[#This Row],[Order Date]],"YYYY")</f>
        <v>2024</v>
      </c>
      <c r="M95" s="2" t="str">
        <f>TEXT(Table1[[#This Row],[Order Date]],"MMM")</f>
        <v>Oct</v>
      </c>
      <c r="N95" s="2" t="str">
        <f>TEXT(Table1[[#This Row],[Order Date]],"DDD")</f>
        <v>Wed</v>
      </c>
      <c r="O95" s="2">
        <f>DATEDIF(Table1[[#This Row],[Order Date]],Table1[[#This Row],[Delivered Date]],"D")</f>
        <v>7</v>
      </c>
      <c r="P95" s="2">
        <f>ROUND(Table1[[#This Row],[Quantity]]*Table1[[#This Row],[Unit Price]]*VLOOKUP(Table1[[#This Row],[Product Name]],Table2[#All],2,FALSE),0)</f>
        <v>905</v>
      </c>
      <c r="Q95" s="2">
        <f>Table1[[#This Row],[Quantity]]*Table1[[#This Row],[Unit Price]]</f>
        <v>1206</v>
      </c>
      <c r="R95" s="2">
        <f>Table1[[#This Row],[Sales Revenue]]-Table1[[#This Row],[Total cost]]</f>
        <v>301</v>
      </c>
    </row>
    <row r="96" spans="1:18" x14ac:dyDescent="0.35">
      <c r="A96">
        <v>95</v>
      </c>
      <c r="B96" t="s">
        <v>141</v>
      </c>
      <c r="C96" t="s">
        <v>12</v>
      </c>
      <c r="D96" t="s">
        <v>96</v>
      </c>
      <c r="E96" s="1">
        <v>45444</v>
      </c>
      <c r="F96" s="1">
        <v>45456</v>
      </c>
      <c r="G96">
        <v>10</v>
      </c>
      <c r="H96">
        <v>603</v>
      </c>
      <c r="I96" t="s">
        <v>14</v>
      </c>
      <c r="J96" t="s">
        <v>33</v>
      </c>
      <c r="K96" t="s">
        <v>46</v>
      </c>
      <c r="L96" t="str">
        <f>TEXT(Table1[[#This Row],[Order Date]],"YYYY")</f>
        <v>2024</v>
      </c>
      <c r="M96" s="2" t="str">
        <f>TEXT(Table1[[#This Row],[Order Date]],"MMM")</f>
        <v>Jun</v>
      </c>
      <c r="N96" s="2" t="str">
        <f>TEXT(Table1[[#This Row],[Order Date]],"DDD")</f>
        <v>Sat</v>
      </c>
      <c r="O96" s="2">
        <f>DATEDIF(Table1[[#This Row],[Order Date]],Table1[[#This Row],[Delivered Date]],"D")</f>
        <v>12</v>
      </c>
      <c r="P96" s="2">
        <f>ROUND(Table1[[#This Row],[Quantity]]*Table1[[#This Row],[Unit Price]]*VLOOKUP(Table1[[#This Row],[Product Name]],Table2[#All],2,FALSE),0)</f>
        <v>4221</v>
      </c>
      <c r="Q96" s="2">
        <f>Table1[[#This Row],[Quantity]]*Table1[[#This Row],[Unit Price]]</f>
        <v>6030</v>
      </c>
      <c r="R96" s="2">
        <f>Table1[[#This Row],[Sales Revenue]]-Table1[[#This Row],[Total cost]]</f>
        <v>1809</v>
      </c>
    </row>
    <row r="97" spans="1:18" x14ac:dyDescent="0.35">
      <c r="A97">
        <v>96</v>
      </c>
      <c r="B97" t="s">
        <v>142</v>
      </c>
      <c r="C97" t="s">
        <v>12</v>
      </c>
      <c r="D97" t="s">
        <v>36</v>
      </c>
      <c r="E97" s="1">
        <v>45525</v>
      </c>
      <c r="F97" s="1">
        <v>45537</v>
      </c>
      <c r="G97">
        <v>1</v>
      </c>
      <c r="H97">
        <v>749</v>
      </c>
      <c r="I97" t="s">
        <v>28</v>
      </c>
      <c r="J97" t="s">
        <v>551</v>
      </c>
      <c r="K97" t="s">
        <v>15</v>
      </c>
      <c r="L97" t="str">
        <f>TEXT(Table1[[#This Row],[Order Date]],"YYYY")</f>
        <v>2024</v>
      </c>
      <c r="M97" s="2" t="str">
        <f>TEXT(Table1[[#This Row],[Order Date]],"MMM")</f>
        <v>Aug</v>
      </c>
      <c r="N97" s="2" t="str">
        <f>TEXT(Table1[[#This Row],[Order Date]],"DDD")</f>
        <v>Wed</v>
      </c>
      <c r="O97" s="2">
        <f>DATEDIF(Table1[[#This Row],[Order Date]],Table1[[#This Row],[Delivered Date]],"D")</f>
        <v>12</v>
      </c>
      <c r="P97" s="2">
        <f>ROUND(Table1[[#This Row],[Quantity]]*Table1[[#This Row],[Unit Price]]*VLOOKUP(Table1[[#This Row],[Product Name]],Table2[#All],2,FALSE),0)</f>
        <v>599</v>
      </c>
      <c r="Q97" s="2">
        <f>Table1[[#This Row],[Quantity]]*Table1[[#This Row],[Unit Price]]</f>
        <v>749</v>
      </c>
      <c r="R97" s="2">
        <f>Table1[[#This Row],[Sales Revenue]]-Table1[[#This Row],[Total cost]]</f>
        <v>150</v>
      </c>
    </row>
    <row r="98" spans="1:18" x14ac:dyDescent="0.35">
      <c r="A98">
        <v>97</v>
      </c>
      <c r="B98" t="s">
        <v>143</v>
      </c>
      <c r="C98" t="s">
        <v>21</v>
      </c>
      <c r="D98" t="s">
        <v>40</v>
      </c>
      <c r="E98" s="1">
        <v>45532</v>
      </c>
      <c r="F98" s="1">
        <v>45539</v>
      </c>
      <c r="G98">
        <v>5</v>
      </c>
      <c r="H98">
        <v>356</v>
      </c>
      <c r="I98" t="s">
        <v>28</v>
      </c>
      <c r="J98" t="s">
        <v>33</v>
      </c>
      <c r="K98" t="s">
        <v>15</v>
      </c>
      <c r="L98" t="str">
        <f>TEXT(Table1[[#This Row],[Order Date]],"YYYY")</f>
        <v>2024</v>
      </c>
      <c r="M98" s="2" t="str">
        <f>TEXT(Table1[[#This Row],[Order Date]],"MMM")</f>
        <v>Aug</v>
      </c>
      <c r="N98" s="2" t="str">
        <f>TEXT(Table1[[#This Row],[Order Date]],"DDD")</f>
        <v>Wed</v>
      </c>
      <c r="O98" s="2">
        <f>DATEDIF(Table1[[#This Row],[Order Date]],Table1[[#This Row],[Delivered Date]],"D")</f>
        <v>7</v>
      </c>
      <c r="P98" s="2">
        <f>ROUND(Table1[[#This Row],[Quantity]]*Table1[[#This Row],[Unit Price]]*VLOOKUP(Table1[[#This Row],[Product Name]],Table2[#All],2,FALSE),0)</f>
        <v>1157</v>
      </c>
      <c r="Q98" s="2">
        <f>Table1[[#This Row],[Quantity]]*Table1[[#This Row],[Unit Price]]</f>
        <v>1780</v>
      </c>
      <c r="R98" s="2">
        <f>Table1[[#This Row],[Sales Revenue]]-Table1[[#This Row],[Total cost]]</f>
        <v>623</v>
      </c>
    </row>
    <row r="99" spans="1:18" x14ac:dyDescent="0.35">
      <c r="A99">
        <v>98</v>
      </c>
      <c r="B99" t="s">
        <v>144</v>
      </c>
      <c r="C99" t="s">
        <v>12</v>
      </c>
      <c r="D99" t="s">
        <v>96</v>
      </c>
      <c r="E99" s="1">
        <v>45637</v>
      </c>
      <c r="F99" s="1">
        <v>45649</v>
      </c>
      <c r="G99">
        <v>9</v>
      </c>
      <c r="H99">
        <v>399</v>
      </c>
      <c r="I99" t="s">
        <v>28</v>
      </c>
      <c r="J99" t="s">
        <v>547</v>
      </c>
      <c r="K99" t="s">
        <v>15</v>
      </c>
      <c r="L99" t="str">
        <f>TEXT(Table1[[#This Row],[Order Date]],"YYYY")</f>
        <v>2024</v>
      </c>
      <c r="M99" s="2" t="str">
        <f>TEXT(Table1[[#This Row],[Order Date]],"MMM")</f>
        <v>Dec</v>
      </c>
      <c r="N99" s="2" t="str">
        <f>TEXT(Table1[[#This Row],[Order Date]],"DDD")</f>
        <v>Wed</v>
      </c>
      <c r="O99" s="2">
        <f>DATEDIF(Table1[[#This Row],[Order Date]],Table1[[#This Row],[Delivered Date]],"D")</f>
        <v>12</v>
      </c>
      <c r="P99" s="2">
        <f>ROUND(Table1[[#This Row],[Quantity]]*Table1[[#This Row],[Unit Price]]*VLOOKUP(Table1[[#This Row],[Product Name]],Table2[#All],2,FALSE),0)</f>
        <v>2514</v>
      </c>
      <c r="Q99" s="2">
        <f>Table1[[#This Row],[Quantity]]*Table1[[#This Row],[Unit Price]]</f>
        <v>3591</v>
      </c>
      <c r="R99" s="2">
        <f>Table1[[#This Row],[Sales Revenue]]-Table1[[#This Row],[Total cost]]</f>
        <v>1077</v>
      </c>
    </row>
    <row r="100" spans="1:18" x14ac:dyDescent="0.35">
      <c r="A100">
        <v>99</v>
      </c>
      <c r="B100" t="s">
        <v>145</v>
      </c>
      <c r="C100" t="s">
        <v>12</v>
      </c>
      <c r="D100" t="s">
        <v>36</v>
      </c>
      <c r="E100" s="1">
        <v>45327</v>
      </c>
      <c r="F100" s="1">
        <v>45331</v>
      </c>
      <c r="G100">
        <v>4</v>
      </c>
      <c r="H100">
        <v>656</v>
      </c>
      <c r="I100" t="s">
        <v>14</v>
      </c>
      <c r="J100" t="s">
        <v>33</v>
      </c>
      <c r="K100" t="s">
        <v>29</v>
      </c>
      <c r="L100" t="str">
        <f>TEXT(Table1[[#This Row],[Order Date]],"YYYY")</f>
        <v>2024</v>
      </c>
      <c r="M100" s="2" t="str">
        <f>TEXT(Table1[[#This Row],[Order Date]],"MMM")</f>
        <v>Feb</v>
      </c>
      <c r="N100" s="2" t="str">
        <f>TEXT(Table1[[#This Row],[Order Date]],"DDD")</f>
        <v>Mon</v>
      </c>
      <c r="O100" s="2">
        <f>DATEDIF(Table1[[#This Row],[Order Date]],Table1[[#This Row],[Delivered Date]],"D")</f>
        <v>4</v>
      </c>
      <c r="P100" s="2">
        <f>ROUND(Table1[[#This Row],[Quantity]]*Table1[[#This Row],[Unit Price]]*VLOOKUP(Table1[[#This Row],[Product Name]],Table2[#All],2,FALSE),0)</f>
        <v>2099</v>
      </c>
      <c r="Q100" s="2">
        <f>Table1[[#This Row],[Quantity]]*Table1[[#This Row],[Unit Price]]</f>
        <v>2624</v>
      </c>
      <c r="R100" s="2">
        <f>Table1[[#This Row],[Sales Revenue]]-Table1[[#This Row],[Total cost]]</f>
        <v>525</v>
      </c>
    </row>
    <row r="101" spans="1:18" x14ac:dyDescent="0.35">
      <c r="A101">
        <v>100</v>
      </c>
      <c r="B101" t="s">
        <v>146</v>
      </c>
      <c r="C101" t="s">
        <v>12</v>
      </c>
      <c r="D101" t="s">
        <v>27</v>
      </c>
      <c r="E101" s="1">
        <v>45342</v>
      </c>
      <c r="F101" s="1">
        <v>45346</v>
      </c>
      <c r="G101">
        <v>2</v>
      </c>
      <c r="H101">
        <v>464</v>
      </c>
      <c r="I101" t="s">
        <v>14</v>
      </c>
      <c r="J101" t="s">
        <v>551</v>
      </c>
      <c r="K101" t="s">
        <v>19</v>
      </c>
      <c r="L101" t="str">
        <f>TEXT(Table1[[#This Row],[Order Date]],"YYYY")</f>
        <v>2024</v>
      </c>
      <c r="M101" s="2" t="str">
        <f>TEXT(Table1[[#This Row],[Order Date]],"MMM")</f>
        <v>Feb</v>
      </c>
      <c r="N101" s="2" t="str">
        <f>TEXT(Table1[[#This Row],[Order Date]],"DDD")</f>
        <v>Tue</v>
      </c>
      <c r="O101" s="2">
        <f>DATEDIF(Table1[[#This Row],[Order Date]],Table1[[#This Row],[Delivered Date]],"D")</f>
        <v>4</v>
      </c>
      <c r="P101" s="2">
        <f>ROUND(Table1[[#This Row],[Quantity]]*Table1[[#This Row],[Unit Price]]*VLOOKUP(Table1[[#This Row],[Product Name]],Table2[#All],2,FALSE),0)</f>
        <v>603</v>
      </c>
      <c r="Q101" s="2">
        <f>Table1[[#This Row],[Quantity]]*Table1[[#This Row],[Unit Price]]</f>
        <v>928</v>
      </c>
      <c r="R101" s="2">
        <f>Table1[[#This Row],[Sales Revenue]]-Table1[[#This Row],[Total cost]]</f>
        <v>325</v>
      </c>
    </row>
    <row r="102" spans="1:18" x14ac:dyDescent="0.35">
      <c r="A102">
        <v>101</v>
      </c>
      <c r="B102" t="s">
        <v>147</v>
      </c>
      <c r="C102" t="s">
        <v>12</v>
      </c>
      <c r="D102" t="s">
        <v>96</v>
      </c>
      <c r="E102" s="1">
        <v>45320</v>
      </c>
      <c r="F102" s="1">
        <v>45327</v>
      </c>
      <c r="G102">
        <v>5</v>
      </c>
      <c r="H102">
        <v>377</v>
      </c>
      <c r="I102" t="s">
        <v>14</v>
      </c>
      <c r="J102" t="s">
        <v>547</v>
      </c>
      <c r="K102" t="s">
        <v>19</v>
      </c>
      <c r="L102" t="str">
        <f>TEXT(Table1[[#This Row],[Order Date]],"YYYY")</f>
        <v>2024</v>
      </c>
      <c r="M102" s="2" t="str">
        <f>TEXT(Table1[[#This Row],[Order Date]],"MMM")</f>
        <v>Jan</v>
      </c>
      <c r="N102" s="2" t="str">
        <f>TEXT(Table1[[#This Row],[Order Date]],"DDD")</f>
        <v>Mon</v>
      </c>
      <c r="O102" s="2">
        <f>DATEDIF(Table1[[#This Row],[Order Date]],Table1[[#This Row],[Delivered Date]],"D")</f>
        <v>7</v>
      </c>
      <c r="P102" s="2">
        <f>ROUND(Table1[[#This Row],[Quantity]]*Table1[[#This Row],[Unit Price]]*VLOOKUP(Table1[[#This Row],[Product Name]],Table2[#All],2,FALSE),0)</f>
        <v>1320</v>
      </c>
      <c r="Q102" s="2">
        <f>Table1[[#This Row],[Quantity]]*Table1[[#This Row],[Unit Price]]</f>
        <v>1885</v>
      </c>
      <c r="R102" s="2">
        <f>Table1[[#This Row],[Sales Revenue]]-Table1[[#This Row],[Total cost]]</f>
        <v>565</v>
      </c>
    </row>
    <row r="103" spans="1:18" x14ac:dyDescent="0.35">
      <c r="A103">
        <v>102</v>
      </c>
      <c r="B103" t="s">
        <v>148</v>
      </c>
      <c r="C103" t="s">
        <v>21</v>
      </c>
      <c r="D103" t="s">
        <v>52</v>
      </c>
      <c r="E103" s="1">
        <v>45502</v>
      </c>
      <c r="F103" s="1">
        <v>45513</v>
      </c>
      <c r="G103">
        <v>10</v>
      </c>
      <c r="H103">
        <v>708</v>
      </c>
      <c r="I103" t="s">
        <v>14</v>
      </c>
      <c r="J103" t="s">
        <v>549</v>
      </c>
      <c r="K103" t="s">
        <v>29</v>
      </c>
      <c r="L103" t="str">
        <f>TEXT(Table1[[#This Row],[Order Date]],"YYYY")</f>
        <v>2024</v>
      </c>
      <c r="M103" s="2" t="str">
        <f>TEXT(Table1[[#This Row],[Order Date]],"MMM")</f>
        <v>Jul</v>
      </c>
      <c r="N103" s="2" t="str">
        <f>TEXT(Table1[[#This Row],[Order Date]],"DDD")</f>
        <v>Mon</v>
      </c>
      <c r="O103" s="2">
        <f>DATEDIF(Table1[[#This Row],[Order Date]],Table1[[#This Row],[Delivered Date]],"D")</f>
        <v>11</v>
      </c>
      <c r="P103" s="2">
        <f>ROUND(Table1[[#This Row],[Quantity]]*Table1[[#This Row],[Unit Price]]*VLOOKUP(Table1[[#This Row],[Product Name]],Table2[#All],2,FALSE),0)</f>
        <v>4956</v>
      </c>
      <c r="Q103" s="2">
        <f>Table1[[#This Row],[Quantity]]*Table1[[#This Row],[Unit Price]]</f>
        <v>7080</v>
      </c>
      <c r="R103" s="2">
        <f>Table1[[#This Row],[Sales Revenue]]-Table1[[#This Row],[Total cost]]</f>
        <v>2124</v>
      </c>
    </row>
    <row r="104" spans="1:18" x14ac:dyDescent="0.35">
      <c r="A104">
        <v>103</v>
      </c>
      <c r="B104" t="s">
        <v>149</v>
      </c>
      <c r="C104" t="s">
        <v>21</v>
      </c>
      <c r="D104" t="s">
        <v>40</v>
      </c>
      <c r="E104" s="1">
        <v>45613</v>
      </c>
      <c r="F104" s="1">
        <v>45619</v>
      </c>
      <c r="G104">
        <v>1</v>
      </c>
      <c r="H104">
        <v>326</v>
      </c>
      <c r="I104" t="s">
        <v>14</v>
      </c>
      <c r="J104" t="s">
        <v>549</v>
      </c>
      <c r="K104" t="s">
        <v>46</v>
      </c>
      <c r="L104" t="str">
        <f>TEXT(Table1[[#This Row],[Order Date]],"YYYY")</f>
        <v>2024</v>
      </c>
      <c r="M104" s="2" t="str">
        <f>TEXT(Table1[[#This Row],[Order Date]],"MMM")</f>
        <v>Nov</v>
      </c>
      <c r="N104" s="2" t="str">
        <f>TEXT(Table1[[#This Row],[Order Date]],"DDD")</f>
        <v>Sun</v>
      </c>
      <c r="O104" s="2">
        <f>DATEDIF(Table1[[#This Row],[Order Date]],Table1[[#This Row],[Delivered Date]],"D")</f>
        <v>6</v>
      </c>
      <c r="P104" s="2">
        <f>ROUND(Table1[[#This Row],[Quantity]]*Table1[[#This Row],[Unit Price]]*VLOOKUP(Table1[[#This Row],[Product Name]],Table2[#All],2,FALSE),0)</f>
        <v>212</v>
      </c>
      <c r="Q104" s="2">
        <f>Table1[[#This Row],[Quantity]]*Table1[[#This Row],[Unit Price]]</f>
        <v>326</v>
      </c>
      <c r="R104" s="2">
        <f>Table1[[#This Row],[Sales Revenue]]-Table1[[#This Row],[Total cost]]</f>
        <v>114</v>
      </c>
    </row>
    <row r="105" spans="1:18" x14ac:dyDescent="0.35">
      <c r="A105">
        <v>104</v>
      </c>
      <c r="B105" t="s">
        <v>150</v>
      </c>
      <c r="C105" t="s">
        <v>17</v>
      </c>
      <c r="D105" t="s">
        <v>56</v>
      </c>
      <c r="E105" s="1">
        <v>45359</v>
      </c>
      <c r="F105" s="1">
        <v>45369</v>
      </c>
      <c r="G105">
        <v>2</v>
      </c>
      <c r="H105">
        <v>941</v>
      </c>
      <c r="I105" t="s">
        <v>28</v>
      </c>
      <c r="J105" t="s">
        <v>547</v>
      </c>
      <c r="K105" t="s">
        <v>29</v>
      </c>
      <c r="L105" t="str">
        <f>TEXT(Table1[[#This Row],[Order Date]],"YYYY")</f>
        <v>2024</v>
      </c>
      <c r="M105" s="2" t="str">
        <f>TEXT(Table1[[#This Row],[Order Date]],"MMM")</f>
        <v>Mar</v>
      </c>
      <c r="N105" s="2" t="str">
        <f>TEXT(Table1[[#This Row],[Order Date]],"DDD")</f>
        <v>Fri</v>
      </c>
      <c r="O105" s="2">
        <f>DATEDIF(Table1[[#This Row],[Order Date]],Table1[[#This Row],[Delivered Date]],"D")</f>
        <v>10</v>
      </c>
      <c r="P105" s="2">
        <f>ROUND(Table1[[#This Row],[Quantity]]*Table1[[#This Row],[Unit Price]]*VLOOKUP(Table1[[#This Row],[Product Name]],Table2[#All],2,FALSE),0)</f>
        <v>1035</v>
      </c>
      <c r="Q105" s="2">
        <f>Table1[[#This Row],[Quantity]]*Table1[[#This Row],[Unit Price]]</f>
        <v>1882</v>
      </c>
      <c r="R105" s="2">
        <f>Table1[[#This Row],[Sales Revenue]]-Table1[[#This Row],[Total cost]]</f>
        <v>847</v>
      </c>
    </row>
    <row r="106" spans="1:18" x14ac:dyDescent="0.35">
      <c r="A106">
        <v>105</v>
      </c>
      <c r="B106" t="s">
        <v>151</v>
      </c>
      <c r="C106" t="s">
        <v>24</v>
      </c>
      <c r="D106" t="s">
        <v>100</v>
      </c>
      <c r="E106" s="1">
        <v>45394</v>
      </c>
      <c r="F106" s="1">
        <v>45403</v>
      </c>
      <c r="G106">
        <v>3</v>
      </c>
      <c r="H106">
        <v>815</v>
      </c>
      <c r="I106" t="s">
        <v>28</v>
      </c>
      <c r="J106" t="s">
        <v>33</v>
      </c>
      <c r="K106" t="s">
        <v>29</v>
      </c>
      <c r="L106" t="str">
        <f>TEXT(Table1[[#This Row],[Order Date]],"YYYY")</f>
        <v>2024</v>
      </c>
      <c r="M106" s="2" t="str">
        <f>TEXT(Table1[[#This Row],[Order Date]],"MMM")</f>
        <v>Apr</v>
      </c>
      <c r="N106" s="2" t="str">
        <f>TEXT(Table1[[#This Row],[Order Date]],"DDD")</f>
        <v>Fri</v>
      </c>
      <c r="O106" s="2">
        <f>DATEDIF(Table1[[#This Row],[Order Date]],Table1[[#This Row],[Delivered Date]],"D")</f>
        <v>9</v>
      </c>
      <c r="P106" s="2">
        <f>ROUND(Table1[[#This Row],[Quantity]]*Table1[[#This Row],[Unit Price]]*VLOOKUP(Table1[[#This Row],[Product Name]],Table2[#All],2,FALSE),0)</f>
        <v>1467</v>
      </c>
      <c r="Q106" s="2">
        <f>Table1[[#This Row],[Quantity]]*Table1[[#This Row],[Unit Price]]</f>
        <v>2445</v>
      </c>
      <c r="R106" s="2">
        <f>Table1[[#This Row],[Sales Revenue]]-Table1[[#This Row],[Total cost]]</f>
        <v>978</v>
      </c>
    </row>
    <row r="107" spans="1:18" x14ac:dyDescent="0.35">
      <c r="A107">
        <v>106</v>
      </c>
      <c r="B107" t="s">
        <v>152</v>
      </c>
      <c r="C107" t="s">
        <v>31</v>
      </c>
      <c r="D107" t="s">
        <v>76</v>
      </c>
      <c r="E107" s="1">
        <v>45531</v>
      </c>
      <c r="F107" s="1">
        <v>45538</v>
      </c>
      <c r="G107">
        <v>2</v>
      </c>
      <c r="H107">
        <v>154</v>
      </c>
      <c r="I107" t="s">
        <v>28</v>
      </c>
      <c r="J107" t="s">
        <v>549</v>
      </c>
      <c r="K107" t="s">
        <v>29</v>
      </c>
      <c r="L107" t="str">
        <f>TEXT(Table1[[#This Row],[Order Date]],"YYYY")</f>
        <v>2024</v>
      </c>
      <c r="M107" s="2" t="str">
        <f>TEXT(Table1[[#This Row],[Order Date]],"MMM")</f>
        <v>Aug</v>
      </c>
      <c r="N107" s="2" t="str">
        <f>TEXT(Table1[[#This Row],[Order Date]],"DDD")</f>
        <v>Tue</v>
      </c>
      <c r="O107" s="2">
        <f>DATEDIF(Table1[[#This Row],[Order Date]],Table1[[#This Row],[Delivered Date]],"D")</f>
        <v>7</v>
      </c>
      <c r="P107" s="2">
        <f>ROUND(Table1[[#This Row],[Quantity]]*Table1[[#This Row],[Unit Price]]*VLOOKUP(Table1[[#This Row],[Product Name]],Table2[#All],2,FALSE),0)</f>
        <v>231</v>
      </c>
      <c r="Q107" s="2">
        <f>Table1[[#This Row],[Quantity]]*Table1[[#This Row],[Unit Price]]</f>
        <v>308</v>
      </c>
      <c r="R107" s="2">
        <f>Table1[[#This Row],[Sales Revenue]]-Table1[[#This Row],[Total cost]]</f>
        <v>77</v>
      </c>
    </row>
    <row r="108" spans="1:18" x14ac:dyDescent="0.35">
      <c r="A108">
        <v>107</v>
      </c>
      <c r="B108" t="s">
        <v>153</v>
      </c>
      <c r="C108" t="s">
        <v>17</v>
      </c>
      <c r="D108" t="s">
        <v>18</v>
      </c>
      <c r="E108" s="1">
        <v>45524</v>
      </c>
      <c r="F108" s="1">
        <v>45534</v>
      </c>
      <c r="G108">
        <v>6</v>
      </c>
      <c r="H108">
        <v>698</v>
      </c>
      <c r="I108" t="s">
        <v>28</v>
      </c>
      <c r="J108" t="s">
        <v>33</v>
      </c>
      <c r="K108" t="s">
        <v>29</v>
      </c>
      <c r="L108" t="str">
        <f>TEXT(Table1[[#This Row],[Order Date]],"YYYY")</f>
        <v>2024</v>
      </c>
      <c r="M108" s="2" t="str">
        <f>TEXT(Table1[[#This Row],[Order Date]],"MMM")</f>
        <v>Aug</v>
      </c>
      <c r="N108" s="2" t="str">
        <f>TEXT(Table1[[#This Row],[Order Date]],"DDD")</f>
        <v>Tue</v>
      </c>
      <c r="O108" s="2">
        <f>DATEDIF(Table1[[#This Row],[Order Date]],Table1[[#This Row],[Delivered Date]],"D")</f>
        <v>10</v>
      </c>
      <c r="P108" s="2">
        <f>ROUND(Table1[[#This Row],[Quantity]]*Table1[[#This Row],[Unit Price]]*VLOOKUP(Table1[[#This Row],[Product Name]],Table2[#All],2,FALSE),0)</f>
        <v>2094</v>
      </c>
      <c r="Q108" s="2">
        <f>Table1[[#This Row],[Quantity]]*Table1[[#This Row],[Unit Price]]</f>
        <v>4188</v>
      </c>
      <c r="R108" s="2">
        <f>Table1[[#This Row],[Sales Revenue]]-Table1[[#This Row],[Total cost]]</f>
        <v>2094</v>
      </c>
    </row>
    <row r="109" spans="1:18" x14ac:dyDescent="0.35">
      <c r="A109">
        <v>108</v>
      </c>
      <c r="B109" t="s">
        <v>154</v>
      </c>
      <c r="C109" t="s">
        <v>24</v>
      </c>
      <c r="D109" t="s">
        <v>25</v>
      </c>
      <c r="E109" s="1">
        <v>45347</v>
      </c>
      <c r="F109" s="1">
        <v>45353</v>
      </c>
      <c r="G109">
        <v>4</v>
      </c>
      <c r="H109">
        <v>492</v>
      </c>
      <c r="I109" t="s">
        <v>28</v>
      </c>
      <c r="J109" t="s">
        <v>551</v>
      </c>
      <c r="K109" t="s">
        <v>15</v>
      </c>
      <c r="L109" t="str">
        <f>TEXT(Table1[[#This Row],[Order Date]],"YYYY")</f>
        <v>2024</v>
      </c>
      <c r="M109" s="2" t="str">
        <f>TEXT(Table1[[#This Row],[Order Date]],"MMM")</f>
        <v>Feb</v>
      </c>
      <c r="N109" s="2" t="str">
        <f>TEXT(Table1[[#This Row],[Order Date]],"DDD")</f>
        <v>Sun</v>
      </c>
      <c r="O109" s="2">
        <f>DATEDIF(Table1[[#This Row],[Order Date]],Table1[[#This Row],[Delivered Date]],"D")</f>
        <v>6</v>
      </c>
      <c r="P109" s="2">
        <f>ROUND(Table1[[#This Row],[Quantity]]*Table1[[#This Row],[Unit Price]]*VLOOKUP(Table1[[#This Row],[Product Name]],Table2[#All],2,FALSE),0)</f>
        <v>1082</v>
      </c>
      <c r="Q109" s="2">
        <f>Table1[[#This Row],[Quantity]]*Table1[[#This Row],[Unit Price]]</f>
        <v>1968</v>
      </c>
      <c r="R109" s="2">
        <f>Table1[[#This Row],[Sales Revenue]]-Table1[[#This Row],[Total cost]]</f>
        <v>886</v>
      </c>
    </row>
    <row r="110" spans="1:18" x14ac:dyDescent="0.35">
      <c r="A110">
        <v>109</v>
      </c>
      <c r="B110" t="s">
        <v>155</v>
      </c>
      <c r="C110" t="s">
        <v>31</v>
      </c>
      <c r="D110" t="s">
        <v>32</v>
      </c>
      <c r="E110" s="1">
        <v>45405</v>
      </c>
      <c r="F110" s="1">
        <v>45410</v>
      </c>
      <c r="G110">
        <v>2</v>
      </c>
      <c r="H110">
        <v>660</v>
      </c>
      <c r="I110" t="s">
        <v>28</v>
      </c>
      <c r="J110" t="s">
        <v>549</v>
      </c>
      <c r="K110" t="s">
        <v>46</v>
      </c>
      <c r="L110" t="str">
        <f>TEXT(Table1[[#This Row],[Order Date]],"YYYY")</f>
        <v>2024</v>
      </c>
      <c r="M110" s="2" t="str">
        <f>TEXT(Table1[[#This Row],[Order Date]],"MMM")</f>
        <v>Apr</v>
      </c>
      <c r="N110" s="2" t="str">
        <f>TEXT(Table1[[#This Row],[Order Date]],"DDD")</f>
        <v>Tue</v>
      </c>
      <c r="O110" s="2">
        <f>DATEDIF(Table1[[#This Row],[Order Date]],Table1[[#This Row],[Delivered Date]],"D")</f>
        <v>5</v>
      </c>
      <c r="P110" s="2">
        <f>ROUND(Table1[[#This Row],[Quantity]]*Table1[[#This Row],[Unit Price]]*VLOOKUP(Table1[[#This Row],[Product Name]],Table2[#All],2,FALSE),0)</f>
        <v>990</v>
      </c>
      <c r="Q110" s="2">
        <f>Table1[[#This Row],[Quantity]]*Table1[[#This Row],[Unit Price]]</f>
        <v>1320</v>
      </c>
      <c r="R110" s="2">
        <f>Table1[[#This Row],[Sales Revenue]]-Table1[[#This Row],[Total cost]]</f>
        <v>330</v>
      </c>
    </row>
    <row r="111" spans="1:18" x14ac:dyDescent="0.35">
      <c r="A111">
        <v>110</v>
      </c>
      <c r="B111" t="s">
        <v>156</v>
      </c>
      <c r="C111" t="s">
        <v>24</v>
      </c>
      <c r="D111" t="s">
        <v>100</v>
      </c>
      <c r="E111" s="1">
        <v>45477</v>
      </c>
      <c r="F111" s="1">
        <v>45484</v>
      </c>
      <c r="G111">
        <v>2</v>
      </c>
      <c r="H111">
        <v>712</v>
      </c>
      <c r="I111" t="s">
        <v>28</v>
      </c>
      <c r="J111" t="s">
        <v>547</v>
      </c>
      <c r="K111" t="s">
        <v>15</v>
      </c>
      <c r="L111" t="str">
        <f>TEXT(Table1[[#This Row],[Order Date]],"YYYY")</f>
        <v>2024</v>
      </c>
      <c r="M111" s="2" t="str">
        <f>TEXT(Table1[[#This Row],[Order Date]],"MMM")</f>
        <v>Jul</v>
      </c>
      <c r="N111" s="2" t="str">
        <f>TEXT(Table1[[#This Row],[Order Date]],"DDD")</f>
        <v>Thu</v>
      </c>
      <c r="O111" s="2">
        <f>DATEDIF(Table1[[#This Row],[Order Date]],Table1[[#This Row],[Delivered Date]],"D")</f>
        <v>7</v>
      </c>
      <c r="P111" s="2">
        <f>ROUND(Table1[[#This Row],[Quantity]]*Table1[[#This Row],[Unit Price]]*VLOOKUP(Table1[[#This Row],[Product Name]],Table2[#All],2,FALSE),0)</f>
        <v>854</v>
      </c>
      <c r="Q111" s="2">
        <f>Table1[[#This Row],[Quantity]]*Table1[[#This Row],[Unit Price]]</f>
        <v>1424</v>
      </c>
      <c r="R111" s="2">
        <f>Table1[[#This Row],[Sales Revenue]]-Table1[[#This Row],[Total cost]]</f>
        <v>570</v>
      </c>
    </row>
    <row r="112" spans="1:18" x14ac:dyDescent="0.35">
      <c r="A112">
        <v>111</v>
      </c>
      <c r="B112" t="s">
        <v>157</v>
      </c>
      <c r="C112" t="s">
        <v>31</v>
      </c>
      <c r="D112" t="s">
        <v>76</v>
      </c>
      <c r="E112" s="1">
        <v>45495</v>
      </c>
      <c r="F112" s="1">
        <v>45499</v>
      </c>
      <c r="G112">
        <v>5</v>
      </c>
      <c r="H112">
        <v>204</v>
      </c>
      <c r="I112" t="s">
        <v>14</v>
      </c>
      <c r="J112" t="s">
        <v>551</v>
      </c>
      <c r="K112" t="s">
        <v>46</v>
      </c>
      <c r="L112" t="str">
        <f>TEXT(Table1[[#This Row],[Order Date]],"YYYY")</f>
        <v>2024</v>
      </c>
      <c r="M112" s="2" t="str">
        <f>TEXT(Table1[[#This Row],[Order Date]],"MMM")</f>
        <v>Jul</v>
      </c>
      <c r="N112" s="2" t="str">
        <f>TEXT(Table1[[#This Row],[Order Date]],"DDD")</f>
        <v>Mon</v>
      </c>
      <c r="O112" s="2">
        <f>DATEDIF(Table1[[#This Row],[Order Date]],Table1[[#This Row],[Delivered Date]],"D")</f>
        <v>4</v>
      </c>
      <c r="P112" s="2">
        <f>ROUND(Table1[[#This Row],[Quantity]]*Table1[[#This Row],[Unit Price]]*VLOOKUP(Table1[[#This Row],[Product Name]],Table2[#All],2,FALSE),0)</f>
        <v>765</v>
      </c>
      <c r="Q112" s="2">
        <f>Table1[[#This Row],[Quantity]]*Table1[[#This Row],[Unit Price]]</f>
        <v>1020</v>
      </c>
      <c r="R112" s="2">
        <f>Table1[[#This Row],[Sales Revenue]]-Table1[[#This Row],[Total cost]]</f>
        <v>255</v>
      </c>
    </row>
    <row r="113" spans="1:18" x14ac:dyDescent="0.35">
      <c r="A113">
        <v>112</v>
      </c>
      <c r="B113" t="s">
        <v>158</v>
      </c>
      <c r="C113" t="s">
        <v>21</v>
      </c>
      <c r="D113" t="s">
        <v>52</v>
      </c>
      <c r="E113" s="1">
        <v>45302</v>
      </c>
      <c r="F113" s="1">
        <v>45308</v>
      </c>
      <c r="G113">
        <v>1</v>
      </c>
      <c r="H113">
        <v>815</v>
      </c>
      <c r="I113" t="s">
        <v>14</v>
      </c>
      <c r="J113" t="s">
        <v>547</v>
      </c>
      <c r="K113" t="s">
        <v>15</v>
      </c>
      <c r="L113" t="str">
        <f>TEXT(Table1[[#This Row],[Order Date]],"YYYY")</f>
        <v>2024</v>
      </c>
      <c r="M113" s="2" t="str">
        <f>TEXT(Table1[[#This Row],[Order Date]],"MMM")</f>
        <v>Jan</v>
      </c>
      <c r="N113" s="2" t="str">
        <f>TEXT(Table1[[#This Row],[Order Date]],"DDD")</f>
        <v>Thu</v>
      </c>
      <c r="O113" s="2">
        <f>DATEDIF(Table1[[#This Row],[Order Date]],Table1[[#This Row],[Delivered Date]],"D")</f>
        <v>6</v>
      </c>
      <c r="P113" s="2">
        <f>ROUND(Table1[[#This Row],[Quantity]]*Table1[[#This Row],[Unit Price]]*VLOOKUP(Table1[[#This Row],[Product Name]],Table2[#All],2,FALSE),0)</f>
        <v>571</v>
      </c>
      <c r="Q113" s="2">
        <f>Table1[[#This Row],[Quantity]]*Table1[[#This Row],[Unit Price]]</f>
        <v>815</v>
      </c>
      <c r="R113" s="2">
        <f>Table1[[#This Row],[Sales Revenue]]-Table1[[#This Row],[Total cost]]</f>
        <v>244</v>
      </c>
    </row>
    <row r="114" spans="1:18" x14ac:dyDescent="0.35">
      <c r="A114">
        <v>113</v>
      </c>
      <c r="B114" t="s">
        <v>159</v>
      </c>
      <c r="C114" t="s">
        <v>17</v>
      </c>
      <c r="D114" t="s">
        <v>64</v>
      </c>
      <c r="E114" s="1">
        <v>45327</v>
      </c>
      <c r="F114" s="1">
        <v>45335</v>
      </c>
      <c r="G114">
        <v>9</v>
      </c>
      <c r="H114">
        <v>222</v>
      </c>
      <c r="I114" t="s">
        <v>14</v>
      </c>
      <c r="J114" t="s">
        <v>33</v>
      </c>
      <c r="K114" t="s">
        <v>19</v>
      </c>
      <c r="L114" t="str">
        <f>TEXT(Table1[[#This Row],[Order Date]],"YYYY")</f>
        <v>2024</v>
      </c>
      <c r="M114" s="2" t="str">
        <f>TEXT(Table1[[#This Row],[Order Date]],"MMM")</f>
        <v>Feb</v>
      </c>
      <c r="N114" s="2" t="str">
        <f>TEXT(Table1[[#This Row],[Order Date]],"DDD")</f>
        <v>Mon</v>
      </c>
      <c r="O114" s="2">
        <f>DATEDIF(Table1[[#This Row],[Order Date]],Table1[[#This Row],[Delivered Date]],"D")</f>
        <v>8</v>
      </c>
      <c r="P114" s="2">
        <f>ROUND(Table1[[#This Row],[Quantity]]*Table1[[#This Row],[Unit Price]]*VLOOKUP(Table1[[#This Row],[Product Name]],Table2[#All],2,FALSE),0)</f>
        <v>999</v>
      </c>
      <c r="Q114" s="2">
        <f>Table1[[#This Row],[Quantity]]*Table1[[#This Row],[Unit Price]]</f>
        <v>1998</v>
      </c>
      <c r="R114" s="2">
        <f>Table1[[#This Row],[Sales Revenue]]-Table1[[#This Row],[Total cost]]</f>
        <v>999</v>
      </c>
    </row>
    <row r="115" spans="1:18" x14ac:dyDescent="0.35">
      <c r="A115">
        <v>114</v>
      </c>
      <c r="B115" t="s">
        <v>160</v>
      </c>
      <c r="C115" t="s">
        <v>31</v>
      </c>
      <c r="D115" t="s">
        <v>42</v>
      </c>
      <c r="E115" s="1">
        <v>45597</v>
      </c>
      <c r="F115" s="1">
        <v>45605</v>
      </c>
      <c r="G115">
        <v>1</v>
      </c>
      <c r="H115">
        <v>293</v>
      </c>
      <c r="I115" t="s">
        <v>14</v>
      </c>
      <c r="J115" t="s">
        <v>549</v>
      </c>
      <c r="K115" t="s">
        <v>29</v>
      </c>
      <c r="L115" t="str">
        <f>TEXT(Table1[[#This Row],[Order Date]],"YYYY")</f>
        <v>2024</v>
      </c>
      <c r="M115" s="2" t="str">
        <f>TEXT(Table1[[#This Row],[Order Date]],"MMM")</f>
        <v>Nov</v>
      </c>
      <c r="N115" s="2" t="str">
        <f>TEXT(Table1[[#This Row],[Order Date]],"DDD")</f>
        <v>Fri</v>
      </c>
      <c r="O115" s="2">
        <f>DATEDIF(Table1[[#This Row],[Order Date]],Table1[[#This Row],[Delivered Date]],"D")</f>
        <v>8</v>
      </c>
      <c r="P115" s="2">
        <f>ROUND(Table1[[#This Row],[Quantity]]*Table1[[#This Row],[Unit Price]]*VLOOKUP(Table1[[#This Row],[Product Name]],Table2[#All],2,FALSE),0)</f>
        <v>190</v>
      </c>
      <c r="Q115" s="2">
        <f>Table1[[#This Row],[Quantity]]*Table1[[#This Row],[Unit Price]]</f>
        <v>293</v>
      </c>
      <c r="R115" s="2">
        <f>Table1[[#This Row],[Sales Revenue]]-Table1[[#This Row],[Total cost]]</f>
        <v>103</v>
      </c>
    </row>
    <row r="116" spans="1:18" x14ac:dyDescent="0.35">
      <c r="A116">
        <v>115</v>
      </c>
      <c r="B116" t="s">
        <v>161</v>
      </c>
      <c r="C116" t="s">
        <v>17</v>
      </c>
      <c r="D116" t="s">
        <v>56</v>
      </c>
      <c r="E116" s="1">
        <v>45381</v>
      </c>
      <c r="F116" s="1">
        <v>45387</v>
      </c>
      <c r="G116">
        <v>2</v>
      </c>
      <c r="H116">
        <v>686</v>
      </c>
      <c r="I116" t="s">
        <v>14</v>
      </c>
      <c r="J116" t="s">
        <v>549</v>
      </c>
      <c r="K116" t="s">
        <v>15</v>
      </c>
      <c r="L116" t="str">
        <f>TEXT(Table1[[#This Row],[Order Date]],"YYYY")</f>
        <v>2024</v>
      </c>
      <c r="M116" s="2" t="str">
        <f>TEXT(Table1[[#This Row],[Order Date]],"MMM")</f>
        <v>Mar</v>
      </c>
      <c r="N116" s="2" t="str">
        <f>TEXT(Table1[[#This Row],[Order Date]],"DDD")</f>
        <v>Sat</v>
      </c>
      <c r="O116" s="2">
        <f>DATEDIF(Table1[[#This Row],[Order Date]],Table1[[#This Row],[Delivered Date]],"D")</f>
        <v>6</v>
      </c>
      <c r="P116" s="2">
        <f>ROUND(Table1[[#This Row],[Quantity]]*Table1[[#This Row],[Unit Price]]*VLOOKUP(Table1[[#This Row],[Product Name]],Table2[#All],2,FALSE),0)</f>
        <v>755</v>
      </c>
      <c r="Q116" s="2">
        <f>Table1[[#This Row],[Quantity]]*Table1[[#This Row],[Unit Price]]</f>
        <v>1372</v>
      </c>
      <c r="R116" s="2">
        <f>Table1[[#This Row],[Sales Revenue]]-Table1[[#This Row],[Total cost]]</f>
        <v>617</v>
      </c>
    </row>
    <row r="117" spans="1:18" x14ac:dyDescent="0.35">
      <c r="A117">
        <v>116</v>
      </c>
      <c r="B117" t="s">
        <v>162</v>
      </c>
      <c r="C117" t="s">
        <v>24</v>
      </c>
      <c r="D117" t="s">
        <v>25</v>
      </c>
      <c r="E117" s="1">
        <v>45554</v>
      </c>
      <c r="F117" s="1">
        <v>45564</v>
      </c>
      <c r="G117">
        <v>10</v>
      </c>
      <c r="H117">
        <v>121</v>
      </c>
      <c r="I117" t="s">
        <v>14</v>
      </c>
      <c r="J117" t="s">
        <v>550</v>
      </c>
      <c r="K117" t="s">
        <v>29</v>
      </c>
      <c r="L117" t="str">
        <f>TEXT(Table1[[#This Row],[Order Date]],"YYYY")</f>
        <v>2024</v>
      </c>
      <c r="M117" s="2" t="str">
        <f>TEXT(Table1[[#This Row],[Order Date]],"MMM")</f>
        <v>Sep</v>
      </c>
      <c r="N117" s="2" t="str">
        <f>TEXT(Table1[[#This Row],[Order Date]],"DDD")</f>
        <v>Thu</v>
      </c>
      <c r="O117" s="2">
        <f>DATEDIF(Table1[[#This Row],[Order Date]],Table1[[#This Row],[Delivered Date]],"D")</f>
        <v>10</v>
      </c>
      <c r="P117" s="2">
        <f>ROUND(Table1[[#This Row],[Quantity]]*Table1[[#This Row],[Unit Price]]*VLOOKUP(Table1[[#This Row],[Product Name]],Table2[#All],2,FALSE),0)</f>
        <v>666</v>
      </c>
      <c r="Q117" s="2">
        <f>Table1[[#This Row],[Quantity]]*Table1[[#This Row],[Unit Price]]</f>
        <v>1210</v>
      </c>
      <c r="R117" s="2">
        <f>Table1[[#This Row],[Sales Revenue]]-Table1[[#This Row],[Total cost]]</f>
        <v>544</v>
      </c>
    </row>
    <row r="118" spans="1:18" x14ac:dyDescent="0.35">
      <c r="A118">
        <v>117</v>
      </c>
      <c r="B118" t="s">
        <v>163</v>
      </c>
      <c r="C118" t="s">
        <v>17</v>
      </c>
      <c r="D118" t="s">
        <v>18</v>
      </c>
      <c r="E118" s="1">
        <v>45629</v>
      </c>
      <c r="F118" s="1">
        <v>45633</v>
      </c>
      <c r="G118">
        <v>9</v>
      </c>
      <c r="H118">
        <v>318</v>
      </c>
      <c r="I118" t="s">
        <v>14</v>
      </c>
      <c r="J118" t="s">
        <v>550</v>
      </c>
      <c r="K118" t="s">
        <v>19</v>
      </c>
      <c r="L118" t="str">
        <f>TEXT(Table1[[#This Row],[Order Date]],"YYYY")</f>
        <v>2024</v>
      </c>
      <c r="M118" s="2" t="str">
        <f>TEXT(Table1[[#This Row],[Order Date]],"MMM")</f>
        <v>Dec</v>
      </c>
      <c r="N118" s="2" t="str">
        <f>TEXT(Table1[[#This Row],[Order Date]],"DDD")</f>
        <v>Tue</v>
      </c>
      <c r="O118" s="2">
        <f>DATEDIF(Table1[[#This Row],[Order Date]],Table1[[#This Row],[Delivered Date]],"D")</f>
        <v>4</v>
      </c>
      <c r="P118" s="2">
        <f>ROUND(Table1[[#This Row],[Quantity]]*Table1[[#This Row],[Unit Price]]*VLOOKUP(Table1[[#This Row],[Product Name]],Table2[#All],2,FALSE),0)</f>
        <v>1431</v>
      </c>
      <c r="Q118" s="2">
        <f>Table1[[#This Row],[Quantity]]*Table1[[#This Row],[Unit Price]]</f>
        <v>2862</v>
      </c>
      <c r="R118" s="2">
        <f>Table1[[#This Row],[Sales Revenue]]-Table1[[#This Row],[Total cost]]</f>
        <v>1431</v>
      </c>
    </row>
    <row r="119" spans="1:18" x14ac:dyDescent="0.35">
      <c r="A119">
        <v>118</v>
      </c>
      <c r="B119" t="s">
        <v>164</v>
      </c>
      <c r="C119" t="s">
        <v>24</v>
      </c>
      <c r="D119" t="s">
        <v>38</v>
      </c>
      <c r="E119" s="1">
        <v>45510</v>
      </c>
      <c r="F119" s="1">
        <v>45521</v>
      </c>
      <c r="G119">
        <v>2</v>
      </c>
      <c r="H119">
        <v>512</v>
      </c>
      <c r="I119" t="s">
        <v>14</v>
      </c>
      <c r="J119" t="s">
        <v>33</v>
      </c>
      <c r="K119" t="s">
        <v>15</v>
      </c>
      <c r="L119" t="str">
        <f>TEXT(Table1[[#This Row],[Order Date]],"YYYY")</f>
        <v>2024</v>
      </c>
      <c r="M119" s="2" t="str">
        <f>TEXT(Table1[[#This Row],[Order Date]],"MMM")</f>
        <v>Aug</v>
      </c>
      <c r="N119" s="2" t="str">
        <f>TEXT(Table1[[#This Row],[Order Date]],"DDD")</f>
        <v>Tue</v>
      </c>
      <c r="O119" s="2">
        <f>DATEDIF(Table1[[#This Row],[Order Date]],Table1[[#This Row],[Delivered Date]],"D")</f>
        <v>11</v>
      </c>
      <c r="P119" s="2">
        <f>ROUND(Table1[[#This Row],[Quantity]]*Table1[[#This Row],[Unit Price]]*VLOOKUP(Table1[[#This Row],[Product Name]],Table2[#All],2,FALSE),0)</f>
        <v>512</v>
      </c>
      <c r="Q119" s="2">
        <f>Table1[[#This Row],[Quantity]]*Table1[[#This Row],[Unit Price]]</f>
        <v>1024</v>
      </c>
      <c r="R119" s="2">
        <f>Table1[[#This Row],[Sales Revenue]]-Table1[[#This Row],[Total cost]]</f>
        <v>512</v>
      </c>
    </row>
    <row r="120" spans="1:18" x14ac:dyDescent="0.35">
      <c r="A120">
        <v>119</v>
      </c>
      <c r="B120" t="s">
        <v>165</v>
      </c>
      <c r="C120" t="s">
        <v>12</v>
      </c>
      <c r="D120" t="s">
        <v>96</v>
      </c>
      <c r="E120" s="1">
        <v>45603</v>
      </c>
      <c r="F120" s="1">
        <v>45608</v>
      </c>
      <c r="G120">
        <v>3</v>
      </c>
      <c r="H120">
        <v>77</v>
      </c>
      <c r="I120" t="s">
        <v>28</v>
      </c>
      <c r="J120" t="s">
        <v>551</v>
      </c>
      <c r="K120" t="s">
        <v>29</v>
      </c>
      <c r="L120" t="str">
        <f>TEXT(Table1[[#This Row],[Order Date]],"YYYY")</f>
        <v>2024</v>
      </c>
      <c r="M120" s="2" t="str">
        <f>TEXT(Table1[[#This Row],[Order Date]],"MMM")</f>
        <v>Nov</v>
      </c>
      <c r="N120" s="2" t="str">
        <f>TEXT(Table1[[#This Row],[Order Date]],"DDD")</f>
        <v>Thu</v>
      </c>
      <c r="O120" s="2">
        <f>DATEDIF(Table1[[#This Row],[Order Date]],Table1[[#This Row],[Delivered Date]],"D")</f>
        <v>5</v>
      </c>
      <c r="P120" s="2">
        <f>ROUND(Table1[[#This Row],[Quantity]]*Table1[[#This Row],[Unit Price]]*VLOOKUP(Table1[[#This Row],[Product Name]],Table2[#All],2,FALSE),0)</f>
        <v>162</v>
      </c>
      <c r="Q120" s="2">
        <f>Table1[[#This Row],[Quantity]]*Table1[[#This Row],[Unit Price]]</f>
        <v>231</v>
      </c>
      <c r="R120" s="2">
        <f>Table1[[#This Row],[Sales Revenue]]-Table1[[#This Row],[Total cost]]</f>
        <v>69</v>
      </c>
    </row>
    <row r="121" spans="1:18" x14ac:dyDescent="0.35">
      <c r="A121">
        <v>120</v>
      </c>
      <c r="B121" t="s">
        <v>166</v>
      </c>
      <c r="C121" t="s">
        <v>24</v>
      </c>
      <c r="D121" t="s">
        <v>70</v>
      </c>
      <c r="E121" s="1">
        <v>45601</v>
      </c>
      <c r="F121" s="1">
        <v>45605</v>
      </c>
      <c r="G121">
        <v>7</v>
      </c>
      <c r="H121">
        <v>111</v>
      </c>
      <c r="I121" t="s">
        <v>28</v>
      </c>
      <c r="J121" t="s">
        <v>549</v>
      </c>
      <c r="K121" t="s">
        <v>46</v>
      </c>
      <c r="L121" t="str">
        <f>TEXT(Table1[[#This Row],[Order Date]],"YYYY")</f>
        <v>2024</v>
      </c>
      <c r="M121" s="2" t="str">
        <f>TEXT(Table1[[#This Row],[Order Date]],"MMM")</f>
        <v>Nov</v>
      </c>
      <c r="N121" s="2" t="str">
        <f>TEXT(Table1[[#This Row],[Order Date]],"DDD")</f>
        <v>Tue</v>
      </c>
      <c r="O121" s="2">
        <f>DATEDIF(Table1[[#This Row],[Order Date]],Table1[[#This Row],[Delivered Date]],"D")</f>
        <v>4</v>
      </c>
      <c r="P121" s="2">
        <f>ROUND(Table1[[#This Row],[Quantity]]*Table1[[#This Row],[Unit Price]]*VLOOKUP(Table1[[#This Row],[Product Name]],Table2[#All],2,FALSE),0)</f>
        <v>427</v>
      </c>
      <c r="Q121" s="2">
        <f>Table1[[#This Row],[Quantity]]*Table1[[#This Row],[Unit Price]]</f>
        <v>777</v>
      </c>
      <c r="R121" s="2">
        <f>Table1[[#This Row],[Sales Revenue]]-Table1[[#This Row],[Total cost]]</f>
        <v>350</v>
      </c>
    </row>
    <row r="122" spans="1:18" x14ac:dyDescent="0.35">
      <c r="A122">
        <v>121</v>
      </c>
      <c r="B122" t="s">
        <v>167</v>
      </c>
      <c r="C122" t="s">
        <v>24</v>
      </c>
      <c r="D122" t="s">
        <v>38</v>
      </c>
      <c r="E122" s="1">
        <v>45504</v>
      </c>
      <c r="F122" s="1">
        <v>45509</v>
      </c>
      <c r="G122">
        <v>2</v>
      </c>
      <c r="H122">
        <v>330</v>
      </c>
      <c r="I122" t="s">
        <v>28</v>
      </c>
      <c r="J122" t="s">
        <v>550</v>
      </c>
      <c r="K122" t="s">
        <v>46</v>
      </c>
      <c r="L122" t="str">
        <f>TEXT(Table1[[#This Row],[Order Date]],"YYYY")</f>
        <v>2024</v>
      </c>
      <c r="M122" s="2" t="str">
        <f>TEXT(Table1[[#This Row],[Order Date]],"MMM")</f>
        <v>Jul</v>
      </c>
      <c r="N122" s="2" t="str">
        <f>TEXT(Table1[[#This Row],[Order Date]],"DDD")</f>
        <v>Wed</v>
      </c>
      <c r="O122" s="2">
        <f>DATEDIF(Table1[[#This Row],[Order Date]],Table1[[#This Row],[Delivered Date]],"D")</f>
        <v>5</v>
      </c>
      <c r="P122" s="2">
        <f>ROUND(Table1[[#This Row],[Quantity]]*Table1[[#This Row],[Unit Price]]*VLOOKUP(Table1[[#This Row],[Product Name]],Table2[#All],2,FALSE),0)</f>
        <v>330</v>
      </c>
      <c r="Q122" s="2">
        <f>Table1[[#This Row],[Quantity]]*Table1[[#This Row],[Unit Price]]</f>
        <v>660</v>
      </c>
      <c r="R122" s="2">
        <f>Table1[[#This Row],[Sales Revenue]]-Table1[[#This Row],[Total cost]]</f>
        <v>330</v>
      </c>
    </row>
    <row r="123" spans="1:18" x14ac:dyDescent="0.35">
      <c r="A123">
        <v>122</v>
      </c>
      <c r="B123" t="s">
        <v>168</v>
      </c>
      <c r="C123" t="s">
        <v>31</v>
      </c>
      <c r="D123" t="s">
        <v>79</v>
      </c>
      <c r="E123" s="1">
        <v>45370</v>
      </c>
      <c r="F123" s="1">
        <v>45374</v>
      </c>
      <c r="G123">
        <v>8</v>
      </c>
      <c r="H123">
        <v>78</v>
      </c>
      <c r="I123" t="s">
        <v>14</v>
      </c>
      <c r="J123" t="s">
        <v>551</v>
      </c>
      <c r="K123" t="s">
        <v>19</v>
      </c>
      <c r="L123" t="str">
        <f>TEXT(Table1[[#This Row],[Order Date]],"YYYY")</f>
        <v>2024</v>
      </c>
      <c r="M123" s="2" t="str">
        <f>TEXT(Table1[[#This Row],[Order Date]],"MMM")</f>
        <v>Mar</v>
      </c>
      <c r="N123" s="2" t="str">
        <f>TEXT(Table1[[#This Row],[Order Date]],"DDD")</f>
        <v>Tue</v>
      </c>
      <c r="O123" s="2">
        <f>DATEDIF(Table1[[#This Row],[Order Date]],Table1[[#This Row],[Delivered Date]],"D")</f>
        <v>4</v>
      </c>
      <c r="P123" s="2">
        <f>ROUND(Table1[[#This Row],[Quantity]]*Table1[[#This Row],[Unit Price]]*VLOOKUP(Table1[[#This Row],[Product Name]],Table2[#All],2,FALSE),0)</f>
        <v>406</v>
      </c>
      <c r="Q123" s="2">
        <f>Table1[[#This Row],[Quantity]]*Table1[[#This Row],[Unit Price]]</f>
        <v>624</v>
      </c>
      <c r="R123" s="2">
        <f>Table1[[#This Row],[Sales Revenue]]-Table1[[#This Row],[Total cost]]</f>
        <v>218</v>
      </c>
    </row>
    <row r="124" spans="1:18" x14ac:dyDescent="0.35">
      <c r="A124">
        <v>123</v>
      </c>
      <c r="B124" t="s">
        <v>169</v>
      </c>
      <c r="C124" t="s">
        <v>24</v>
      </c>
      <c r="D124" t="s">
        <v>115</v>
      </c>
      <c r="E124" s="1">
        <v>45482</v>
      </c>
      <c r="F124" s="1">
        <v>45486</v>
      </c>
      <c r="G124">
        <v>3</v>
      </c>
      <c r="H124">
        <v>579</v>
      </c>
      <c r="I124" t="s">
        <v>28</v>
      </c>
      <c r="J124" t="s">
        <v>551</v>
      </c>
      <c r="K124" t="s">
        <v>19</v>
      </c>
      <c r="L124" t="str">
        <f>TEXT(Table1[[#This Row],[Order Date]],"YYYY")</f>
        <v>2024</v>
      </c>
      <c r="M124" s="2" t="str">
        <f>TEXT(Table1[[#This Row],[Order Date]],"MMM")</f>
        <v>Jul</v>
      </c>
      <c r="N124" s="2" t="str">
        <f>TEXT(Table1[[#This Row],[Order Date]],"DDD")</f>
        <v>Tue</v>
      </c>
      <c r="O124" s="2">
        <f>DATEDIF(Table1[[#This Row],[Order Date]],Table1[[#This Row],[Delivered Date]],"D")</f>
        <v>4</v>
      </c>
      <c r="P124" s="2">
        <f>ROUND(Table1[[#This Row],[Quantity]]*Table1[[#This Row],[Unit Price]]*VLOOKUP(Table1[[#This Row],[Product Name]],Table2[#All],2,FALSE),0)</f>
        <v>1042</v>
      </c>
      <c r="Q124" s="2">
        <f>Table1[[#This Row],[Quantity]]*Table1[[#This Row],[Unit Price]]</f>
        <v>1737</v>
      </c>
      <c r="R124" s="2">
        <f>Table1[[#This Row],[Sales Revenue]]-Table1[[#This Row],[Total cost]]</f>
        <v>695</v>
      </c>
    </row>
    <row r="125" spans="1:18" x14ac:dyDescent="0.35">
      <c r="A125">
        <v>124</v>
      </c>
      <c r="B125" t="s">
        <v>170</v>
      </c>
      <c r="C125" t="s">
        <v>17</v>
      </c>
      <c r="D125" t="s">
        <v>56</v>
      </c>
      <c r="E125" s="1">
        <v>45635</v>
      </c>
      <c r="F125" s="1">
        <v>45649</v>
      </c>
      <c r="G125">
        <v>2</v>
      </c>
      <c r="H125">
        <v>430</v>
      </c>
      <c r="I125" t="s">
        <v>28</v>
      </c>
      <c r="J125" t="s">
        <v>547</v>
      </c>
      <c r="K125" t="s">
        <v>46</v>
      </c>
      <c r="L125" t="str">
        <f>TEXT(Table1[[#This Row],[Order Date]],"YYYY")</f>
        <v>2024</v>
      </c>
      <c r="M125" s="2" t="str">
        <f>TEXT(Table1[[#This Row],[Order Date]],"MMM")</f>
        <v>Dec</v>
      </c>
      <c r="N125" s="2" t="str">
        <f>TEXT(Table1[[#This Row],[Order Date]],"DDD")</f>
        <v>Mon</v>
      </c>
      <c r="O125" s="2">
        <f>DATEDIF(Table1[[#This Row],[Order Date]],Table1[[#This Row],[Delivered Date]],"D")</f>
        <v>14</v>
      </c>
      <c r="P125" s="2">
        <f>ROUND(Table1[[#This Row],[Quantity]]*Table1[[#This Row],[Unit Price]]*VLOOKUP(Table1[[#This Row],[Product Name]],Table2[#All],2,FALSE),0)</f>
        <v>473</v>
      </c>
      <c r="Q125" s="2">
        <f>Table1[[#This Row],[Quantity]]*Table1[[#This Row],[Unit Price]]</f>
        <v>860</v>
      </c>
      <c r="R125" s="2">
        <f>Table1[[#This Row],[Sales Revenue]]-Table1[[#This Row],[Total cost]]</f>
        <v>387</v>
      </c>
    </row>
    <row r="126" spans="1:18" x14ac:dyDescent="0.35">
      <c r="A126">
        <v>125</v>
      </c>
      <c r="B126" t="s">
        <v>171</v>
      </c>
      <c r="C126" t="s">
        <v>12</v>
      </c>
      <c r="D126" t="s">
        <v>96</v>
      </c>
      <c r="E126" s="1">
        <v>45599</v>
      </c>
      <c r="F126" s="1">
        <v>45620</v>
      </c>
      <c r="G126">
        <v>5</v>
      </c>
      <c r="H126">
        <v>370</v>
      </c>
      <c r="I126" t="s">
        <v>28</v>
      </c>
      <c r="J126" t="s">
        <v>551</v>
      </c>
      <c r="K126" t="s">
        <v>15</v>
      </c>
      <c r="L126" t="str">
        <f>TEXT(Table1[[#This Row],[Order Date]],"YYYY")</f>
        <v>2024</v>
      </c>
      <c r="M126" s="2" t="str">
        <f>TEXT(Table1[[#This Row],[Order Date]],"MMM")</f>
        <v>Nov</v>
      </c>
      <c r="N126" s="2" t="str">
        <f>TEXT(Table1[[#This Row],[Order Date]],"DDD")</f>
        <v>Sun</v>
      </c>
      <c r="O126" s="2">
        <f>DATEDIF(Table1[[#This Row],[Order Date]],Table1[[#This Row],[Delivered Date]],"D")</f>
        <v>21</v>
      </c>
      <c r="P126" s="2">
        <f>ROUND(Table1[[#This Row],[Quantity]]*Table1[[#This Row],[Unit Price]]*VLOOKUP(Table1[[#This Row],[Product Name]],Table2[#All],2,FALSE),0)</f>
        <v>1295</v>
      </c>
      <c r="Q126" s="2">
        <f>Table1[[#This Row],[Quantity]]*Table1[[#This Row],[Unit Price]]</f>
        <v>1850</v>
      </c>
      <c r="R126" s="2">
        <f>Table1[[#This Row],[Sales Revenue]]-Table1[[#This Row],[Total cost]]</f>
        <v>555</v>
      </c>
    </row>
    <row r="127" spans="1:18" x14ac:dyDescent="0.35">
      <c r="A127">
        <v>126</v>
      </c>
      <c r="B127" t="s">
        <v>172</v>
      </c>
      <c r="C127" t="s">
        <v>17</v>
      </c>
      <c r="D127" t="s">
        <v>56</v>
      </c>
      <c r="E127" s="1">
        <v>45350</v>
      </c>
      <c r="F127" s="1">
        <v>45354</v>
      </c>
      <c r="G127">
        <v>5</v>
      </c>
      <c r="H127">
        <v>597</v>
      </c>
      <c r="I127" t="s">
        <v>28</v>
      </c>
      <c r="J127" t="s">
        <v>551</v>
      </c>
      <c r="K127" t="s">
        <v>46</v>
      </c>
      <c r="L127" t="str">
        <f>TEXT(Table1[[#This Row],[Order Date]],"YYYY")</f>
        <v>2024</v>
      </c>
      <c r="M127" s="2" t="str">
        <f>TEXT(Table1[[#This Row],[Order Date]],"MMM")</f>
        <v>Feb</v>
      </c>
      <c r="N127" s="2" t="str">
        <f>TEXT(Table1[[#This Row],[Order Date]],"DDD")</f>
        <v>Wed</v>
      </c>
      <c r="O127" s="2">
        <f>DATEDIF(Table1[[#This Row],[Order Date]],Table1[[#This Row],[Delivered Date]],"D")</f>
        <v>4</v>
      </c>
      <c r="P127" s="2">
        <f>ROUND(Table1[[#This Row],[Quantity]]*Table1[[#This Row],[Unit Price]]*VLOOKUP(Table1[[#This Row],[Product Name]],Table2[#All],2,FALSE),0)</f>
        <v>1642</v>
      </c>
      <c r="Q127" s="2">
        <f>Table1[[#This Row],[Quantity]]*Table1[[#This Row],[Unit Price]]</f>
        <v>2985</v>
      </c>
      <c r="R127" s="2">
        <f>Table1[[#This Row],[Sales Revenue]]-Table1[[#This Row],[Total cost]]</f>
        <v>1343</v>
      </c>
    </row>
    <row r="128" spans="1:18" x14ac:dyDescent="0.35">
      <c r="A128">
        <v>127</v>
      </c>
      <c r="B128" t="s">
        <v>173</v>
      </c>
      <c r="C128" t="s">
        <v>17</v>
      </c>
      <c r="D128" t="s">
        <v>60</v>
      </c>
      <c r="E128" s="1">
        <v>45637</v>
      </c>
      <c r="F128" s="1">
        <v>45645</v>
      </c>
      <c r="G128">
        <v>9</v>
      </c>
      <c r="H128">
        <v>36</v>
      </c>
      <c r="I128" t="s">
        <v>14</v>
      </c>
      <c r="J128" t="s">
        <v>33</v>
      </c>
      <c r="K128" t="s">
        <v>46</v>
      </c>
      <c r="L128" t="str">
        <f>TEXT(Table1[[#This Row],[Order Date]],"YYYY")</f>
        <v>2024</v>
      </c>
      <c r="M128" s="2" t="str">
        <f>TEXT(Table1[[#This Row],[Order Date]],"MMM")</f>
        <v>Dec</v>
      </c>
      <c r="N128" s="2" t="str">
        <f>TEXT(Table1[[#This Row],[Order Date]],"DDD")</f>
        <v>Wed</v>
      </c>
      <c r="O128" s="2">
        <f>DATEDIF(Table1[[#This Row],[Order Date]],Table1[[#This Row],[Delivered Date]],"D")</f>
        <v>8</v>
      </c>
      <c r="P128" s="2">
        <f>ROUND(Table1[[#This Row],[Quantity]]*Table1[[#This Row],[Unit Price]]*VLOOKUP(Table1[[#This Row],[Product Name]],Table2[#All],2,FALSE),0)</f>
        <v>211</v>
      </c>
      <c r="Q128" s="2">
        <f>Table1[[#This Row],[Quantity]]*Table1[[#This Row],[Unit Price]]</f>
        <v>324</v>
      </c>
      <c r="R128" s="2">
        <f>Table1[[#This Row],[Sales Revenue]]-Table1[[#This Row],[Total cost]]</f>
        <v>113</v>
      </c>
    </row>
    <row r="129" spans="1:18" x14ac:dyDescent="0.35">
      <c r="A129">
        <v>128</v>
      </c>
      <c r="B129" t="s">
        <v>174</v>
      </c>
      <c r="C129" t="s">
        <v>21</v>
      </c>
      <c r="D129" t="s">
        <v>83</v>
      </c>
      <c r="E129" s="1">
        <v>45651</v>
      </c>
      <c r="F129" s="1">
        <v>45660</v>
      </c>
      <c r="G129">
        <v>5</v>
      </c>
      <c r="H129">
        <v>953</v>
      </c>
      <c r="I129" t="s">
        <v>14</v>
      </c>
      <c r="J129" t="s">
        <v>547</v>
      </c>
      <c r="K129" t="s">
        <v>15</v>
      </c>
      <c r="L129" t="str">
        <f>TEXT(Table1[[#This Row],[Order Date]],"YYYY")</f>
        <v>2024</v>
      </c>
      <c r="M129" s="2" t="str">
        <f>TEXT(Table1[[#This Row],[Order Date]],"MMM")</f>
        <v>Dec</v>
      </c>
      <c r="N129" s="2" t="str">
        <f>TEXT(Table1[[#This Row],[Order Date]],"DDD")</f>
        <v>Wed</v>
      </c>
      <c r="O129" s="2">
        <f>DATEDIF(Table1[[#This Row],[Order Date]],Table1[[#This Row],[Delivered Date]],"D")</f>
        <v>9</v>
      </c>
      <c r="P129" s="2">
        <f>ROUND(Table1[[#This Row],[Quantity]]*Table1[[#This Row],[Unit Price]]*VLOOKUP(Table1[[#This Row],[Product Name]],Table2[#All],2,FALSE),0)</f>
        <v>3812</v>
      </c>
      <c r="Q129" s="2">
        <f>Table1[[#This Row],[Quantity]]*Table1[[#This Row],[Unit Price]]</f>
        <v>4765</v>
      </c>
      <c r="R129" s="2">
        <f>Table1[[#This Row],[Sales Revenue]]-Table1[[#This Row],[Total cost]]</f>
        <v>953</v>
      </c>
    </row>
    <row r="130" spans="1:18" x14ac:dyDescent="0.35">
      <c r="A130">
        <v>129</v>
      </c>
      <c r="B130" t="s">
        <v>175</v>
      </c>
      <c r="C130" t="s">
        <v>21</v>
      </c>
      <c r="D130" t="s">
        <v>54</v>
      </c>
      <c r="E130" s="1">
        <v>45581</v>
      </c>
      <c r="F130" s="1">
        <v>45584</v>
      </c>
      <c r="G130">
        <v>7</v>
      </c>
      <c r="H130">
        <v>81</v>
      </c>
      <c r="I130" t="s">
        <v>14</v>
      </c>
      <c r="J130" t="s">
        <v>551</v>
      </c>
      <c r="K130" t="s">
        <v>19</v>
      </c>
      <c r="L130" t="str">
        <f>TEXT(Table1[[#This Row],[Order Date]],"YYYY")</f>
        <v>2024</v>
      </c>
      <c r="M130" s="2" t="str">
        <f>TEXT(Table1[[#This Row],[Order Date]],"MMM")</f>
        <v>Oct</v>
      </c>
      <c r="N130" s="2" t="str">
        <f>TEXT(Table1[[#This Row],[Order Date]],"DDD")</f>
        <v>Wed</v>
      </c>
      <c r="O130" s="2">
        <f>DATEDIF(Table1[[#This Row],[Order Date]],Table1[[#This Row],[Delivered Date]],"D")</f>
        <v>3</v>
      </c>
      <c r="P130" s="2">
        <f>ROUND(Table1[[#This Row],[Quantity]]*Table1[[#This Row],[Unit Price]]*VLOOKUP(Table1[[#This Row],[Product Name]],Table2[#All],2,FALSE),0)</f>
        <v>397</v>
      </c>
      <c r="Q130" s="2">
        <f>Table1[[#This Row],[Quantity]]*Table1[[#This Row],[Unit Price]]</f>
        <v>567</v>
      </c>
      <c r="R130" s="2">
        <f>Table1[[#This Row],[Sales Revenue]]-Table1[[#This Row],[Total cost]]</f>
        <v>170</v>
      </c>
    </row>
    <row r="131" spans="1:18" x14ac:dyDescent="0.35">
      <c r="A131">
        <v>130</v>
      </c>
      <c r="B131" t="s">
        <v>176</v>
      </c>
      <c r="C131" t="s">
        <v>31</v>
      </c>
      <c r="D131" t="s">
        <v>79</v>
      </c>
      <c r="E131" s="1">
        <v>45582</v>
      </c>
      <c r="F131" s="1">
        <v>45594</v>
      </c>
      <c r="G131">
        <v>10</v>
      </c>
      <c r="H131">
        <v>96</v>
      </c>
      <c r="I131" t="s">
        <v>14</v>
      </c>
      <c r="J131" t="s">
        <v>551</v>
      </c>
      <c r="K131" t="s">
        <v>29</v>
      </c>
      <c r="L131" t="str">
        <f>TEXT(Table1[[#This Row],[Order Date]],"YYYY")</f>
        <v>2024</v>
      </c>
      <c r="M131" s="2" t="str">
        <f>TEXT(Table1[[#This Row],[Order Date]],"MMM")</f>
        <v>Oct</v>
      </c>
      <c r="N131" s="2" t="str">
        <f>TEXT(Table1[[#This Row],[Order Date]],"DDD")</f>
        <v>Thu</v>
      </c>
      <c r="O131" s="2">
        <f>DATEDIF(Table1[[#This Row],[Order Date]],Table1[[#This Row],[Delivered Date]],"D")</f>
        <v>12</v>
      </c>
      <c r="P131" s="2">
        <f>ROUND(Table1[[#This Row],[Quantity]]*Table1[[#This Row],[Unit Price]]*VLOOKUP(Table1[[#This Row],[Product Name]],Table2[#All],2,FALSE),0)</f>
        <v>624</v>
      </c>
      <c r="Q131" s="2">
        <f>Table1[[#This Row],[Quantity]]*Table1[[#This Row],[Unit Price]]</f>
        <v>960</v>
      </c>
      <c r="R131" s="2">
        <f>Table1[[#This Row],[Sales Revenue]]-Table1[[#This Row],[Total cost]]</f>
        <v>336</v>
      </c>
    </row>
    <row r="132" spans="1:18" x14ac:dyDescent="0.35">
      <c r="A132">
        <v>131</v>
      </c>
      <c r="B132" t="s">
        <v>177</v>
      </c>
      <c r="C132" t="s">
        <v>17</v>
      </c>
      <c r="D132" t="s">
        <v>44</v>
      </c>
      <c r="E132" s="1">
        <v>45504</v>
      </c>
      <c r="F132" s="1">
        <v>45507</v>
      </c>
      <c r="G132">
        <v>5</v>
      </c>
      <c r="H132">
        <v>230</v>
      </c>
      <c r="I132" t="s">
        <v>14</v>
      </c>
      <c r="J132" t="s">
        <v>549</v>
      </c>
      <c r="K132" t="s">
        <v>19</v>
      </c>
      <c r="L132" t="str">
        <f>TEXT(Table1[[#This Row],[Order Date]],"YYYY")</f>
        <v>2024</v>
      </c>
      <c r="M132" s="2" t="str">
        <f>TEXT(Table1[[#This Row],[Order Date]],"MMM")</f>
        <v>Jul</v>
      </c>
      <c r="N132" s="2" t="str">
        <f>TEXT(Table1[[#This Row],[Order Date]],"DDD")</f>
        <v>Wed</v>
      </c>
      <c r="O132" s="2">
        <f>DATEDIF(Table1[[#This Row],[Order Date]],Table1[[#This Row],[Delivered Date]],"D")</f>
        <v>3</v>
      </c>
      <c r="P132" s="2">
        <f>ROUND(Table1[[#This Row],[Quantity]]*Table1[[#This Row],[Unit Price]]*VLOOKUP(Table1[[#This Row],[Product Name]],Table2[#All],2,FALSE),0)</f>
        <v>690</v>
      </c>
      <c r="Q132" s="2">
        <f>Table1[[#This Row],[Quantity]]*Table1[[#This Row],[Unit Price]]</f>
        <v>1150</v>
      </c>
      <c r="R132" s="2">
        <f>Table1[[#This Row],[Sales Revenue]]-Table1[[#This Row],[Total cost]]</f>
        <v>460</v>
      </c>
    </row>
    <row r="133" spans="1:18" x14ac:dyDescent="0.35">
      <c r="A133">
        <v>132</v>
      </c>
      <c r="B133" t="s">
        <v>178</v>
      </c>
      <c r="C133" t="s">
        <v>17</v>
      </c>
      <c r="D133" t="s">
        <v>56</v>
      </c>
      <c r="E133" s="1">
        <v>45315</v>
      </c>
      <c r="F133" s="1">
        <v>45329</v>
      </c>
      <c r="G133">
        <v>4</v>
      </c>
      <c r="H133">
        <v>414</v>
      </c>
      <c r="I133" t="s">
        <v>14</v>
      </c>
      <c r="J133" t="s">
        <v>33</v>
      </c>
      <c r="K133" t="s">
        <v>15</v>
      </c>
      <c r="L133" t="str">
        <f>TEXT(Table1[[#This Row],[Order Date]],"YYYY")</f>
        <v>2024</v>
      </c>
      <c r="M133" s="2" t="str">
        <f>TEXT(Table1[[#This Row],[Order Date]],"MMM")</f>
        <v>Jan</v>
      </c>
      <c r="N133" s="2" t="str">
        <f>TEXT(Table1[[#This Row],[Order Date]],"DDD")</f>
        <v>Wed</v>
      </c>
      <c r="O133" s="2">
        <f>DATEDIF(Table1[[#This Row],[Order Date]],Table1[[#This Row],[Delivered Date]],"D")</f>
        <v>14</v>
      </c>
      <c r="P133" s="2">
        <f>ROUND(Table1[[#This Row],[Quantity]]*Table1[[#This Row],[Unit Price]]*VLOOKUP(Table1[[#This Row],[Product Name]],Table2[#All],2,FALSE),0)</f>
        <v>911</v>
      </c>
      <c r="Q133" s="2">
        <f>Table1[[#This Row],[Quantity]]*Table1[[#This Row],[Unit Price]]</f>
        <v>1656</v>
      </c>
      <c r="R133" s="2">
        <f>Table1[[#This Row],[Sales Revenue]]-Table1[[#This Row],[Total cost]]</f>
        <v>745</v>
      </c>
    </row>
    <row r="134" spans="1:18" x14ac:dyDescent="0.35">
      <c r="A134">
        <v>133</v>
      </c>
      <c r="B134" t="s">
        <v>179</v>
      </c>
      <c r="C134" t="s">
        <v>12</v>
      </c>
      <c r="D134" t="s">
        <v>13</v>
      </c>
      <c r="E134" s="1">
        <v>45546</v>
      </c>
      <c r="F134" s="1">
        <v>45559</v>
      </c>
      <c r="G134">
        <v>7</v>
      </c>
      <c r="H134">
        <v>189</v>
      </c>
      <c r="I134" t="s">
        <v>28</v>
      </c>
      <c r="J134" t="s">
        <v>551</v>
      </c>
      <c r="K134" t="s">
        <v>19</v>
      </c>
      <c r="L134" t="str">
        <f>TEXT(Table1[[#This Row],[Order Date]],"YYYY")</f>
        <v>2024</v>
      </c>
      <c r="M134" s="2" t="str">
        <f>TEXT(Table1[[#This Row],[Order Date]],"MMM")</f>
        <v>Sep</v>
      </c>
      <c r="N134" s="2" t="str">
        <f>TEXT(Table1[[#This Row],[Order Date]],"DDD")</f>
        <v>Wed</v>
      </c>
      <c r="O134" s="2">
        <f>DATEDIF(Table1[[#This Row],[Order Date]],Table1[[#This Row],[Delivered Date]],"D")</f>
        <v>13</v>
      </c>
      <c r="P134" s="2">
        <f>ROUND(Table1[[#This Row],[Quantity]]*Table1[[#This Row],[Unit Price]]*VLOOKUP(Table1[[#This Row],[Product Name]],Table2[#All],2,FALSE),0)</f>
        <v>992</v>
      </c>
      <c r="Q134" s="2">
        <f>Table1[[#This Row],[Quantity]]*Table1[[#This Row],[Unit Price]]</f>
        <v>1323</v>
      </c>
      <c r="R134" s="2">
        <f>Table1[[#This Row],[Sales Revenue]]-Table1[[#This Row],[Total cost]]</f>
        <v>331</v>
      </c>
    </row>
    <row r="135" spans="1:18" x14ac:dyDescent="0.35">
      <c r="A135">
        <v>134</v>
      </c>
      <c r="B135" t="s">
        <v>180</v>
      </c>
      <c r="C135" t="s">
        <v>24</v>
      </c>
      <c r="D135" t="s">
        <v>25</v>
      </c>
      <c r="E135" s="1">
        <v>45350</v>
      </c>
      <c r="F135" s="1">
        <v>45356</v>
      </c>
      <c r="G135">
        <v>7</v>
      </c>
      <c r="H135">
        <v>31</v>
      </c>
      <c r="I135" t="s">
        <v>28</v>
      </c>
      <c r="J135" t="s">
        <v>547</v>
      </c>
      <c r="K135" t="s">
        <v>19</v>
      </c>
      <c r="L135" t="str">
        <f>TEXT(Table1[[#This Row],[Order Date]],"YYYY")</f>
        <v>2024</v>
      </c>
      <c r="M135" s="2" t="str">
        <f>TEXT(Table1[[#This Row],[Order Date]],"MMM")</f>
        <v>Feb</v>
      </c>
      <c r="N135" s="2" t="str">
        <f>TEXT(Table1[[#This Row],[Order Date]],"DDD")</f>
        <v>Wed</v>
      </c>
      <c r="O135" s="2">
        <f>DATEDIF(Table1[[#This Row],[Order Date]],Table1[[#This Row],[Delivered Date]],"D")</f>
        <v>6</v>
      </c>
      <c r="P135" s="2">
        <f>ROUND(Table1[[#This Row],[Quantity]]*Table1[[#This Row],[Unit Price]]*VLOOKUP(Table1[[#This Row],[Product Name]],Table2[#All],2,FALSE),0)</f>
        <v>119</v>
      </c>
      <c r="Q135" s="2">
        <f>Table1[[#This Row],[Quantity]]*Table1[[#This Row],[Unit Price]]</f>
        <v>217</v>
      </c>
      <c r="R135" s="2">
        <f>Table1[[#This Row],[Sales Revenue]]-Table1[[#This Row],[Total cost]]</f>
        <v>98</v>
      </c>
    </row>
    <row r="136" spans="1:18" x14ac:dyDescent="0.35">
      <c r="A136">
        <v>135</v>
      </c>
      <c r="B136" t="s">
        <v>181</v>
      </c>
      <c r="C136" t="s">
        <v>17</v>
      </c>
      <c r="D136" t="s">
        <v>44</v>
      </c>
      <c r="E136" s="1">
        <v>45560</v>
      </c>
      <c r="F136" s="1">
        <v>45572</v>
      </c>
      <c r="G136">
        <v>2</v>
      </c>
      <c r="H136">
        <v>415</v>
      </c>
      <c r="I136" t="s">
        <v>28</v>
      </c>
      <c r="J136" t="s">
        <v>549</v>
      </c>
      <c r="K136" t="s">
        <v>29</v>
      </c>
      <c r="L136" t="str">
        <f>TEXT(Table1[[#This Row],[Order Date]],"YYYY")</f>
        <v>2024</v>
      </c>
      <c r="M136" s="2" t="str">
        <f>TEXT(Table1[[#This Row],[Order Date]],"MMM")</f>
        <v>Sep</v>
      </c>
      <c r="N136" s="2" t="str">
        <f>TEXT(Table1[[#This Row],[Order Date]],"DDD")</f>
        <v>Wed</v>
      </c>
      <c r="O136" s="2">
        <f>DATEDIF(Table1[[#This Row],[Order Date]],Table1[[#This Row],[Delivered Date]],"D")</f>
        <v>12</v>
      </c>
      <c r="P136" s="2">
        <f>ROUND(Table1[[#This Row],[Quantity]]*Table1[[#This Row],[Unit Price]]*VLOOKUP(Table1[[#This Row],[Product Name]],Table2[#All],2,FALSE),0)</f>
        <v>498</v>
      </c>
      <c r="Q136" s="2">
        <f>Table1[[#This Row],[Quantity]]*Table1[[#This Row],[Unit Price]]</f>
        <v>830</v>
      </c>
      <c r="R136" s="2">
        <f>Table1[[#This Row],[Sales Revenue]]-Table1[[#This Row],[Total cost]]</f>
        <v>332</v>
      </c>
    </row>
    <row r="137" spans="1:18" x14ac:dyDescent="0.35">
      <c r="A137">
        <v>136</v>
      </c>
      <c r="B137" t="s">
        <v>182</v>
      </c>
      <c r="C137" t="s">
        <v>31</v>
      </c>
      <c r="D137" t="s">
        <v>42</v>
      </c>
      <c r="E137" s="1">
        <v>45462</v>
      </c>
      <c r="F137" s="1">
        <v>45469</v>
      </c>
      <c r="G137">
        <v>3</v>
      </c>
      <c r="H137">
        <v>88</v>
      </c>
      <c r="I137" t="s">
        <v>28</v>
      </c>
      <c r="J137" t="s">
        <v>33</v>
      </c>
      <c r="K137" t="s">
        <v>15</v>
      </c>
      <c r="L137" t="str">
        <f>TEXT(Table1[[#This Row],[Order Date]],"YYYY")</f>
        <v>2024</v>
      </c>
      <c r="M137" s="2" t="str">
        <f>TEXT(Table1[[#This Row],[Order Date]],"MMM")</f>
        <v>Jun</v>
      </c>
      <c r="N137" s="2" t="str">
        <f>TEXT(Table1[[#This Row],[Order Date]],"DDD")</f>
        <v>Wed</v>
      </c>
      <c r="O137" s="2">
        <f>DATEDIF(Table1[[#This Row],[Order Date]],Table1[[#This Row],[Delivered Date]],"D")</f>
        <v>7</v>
      </c>
      <c r="P137" s="2">
        <f>ROUND(Table1[[#This Row],[Quantity]]*Table1[[#This Row],[Unit Price]]*VLOOKUP(Table1[[#This Row],[Product Name]],Table2[#All],2,FALSE),0)</f>
        <v>172</v>
      </c>
      <c r="Q137" s="2">
        <f>Table1[[#This Row],[Quantity]]*Table1[[#This Row],[Unit Price]]</f>
        <v>264</v>
      </c>
      <c r="R137" s="2">
        <f>Table1[[#This Row],[Sales Revenue]]-Table1[[#This Row],[Total cost]]</f>
        <v>92</v>
      </c>
    </row>
    <row r="138" spans="1:18" x14ac:dyDescent="0.35">
      <c r="A138">
        <v>137</v>
      </c>
      <c r="B138" t="s">
        <v>183</v>
      </c>
      <c r="C138" t="s">
        <v>17</v>
      </c>
      <c r="D138" t="s">
        <v>64</v>
      </c>
      <c r="E138" s="1">
        <v>45470</v>
      </c>
      <c r="F138" s="1">
        <v>45478</v>
      </c>
      <c r="G138">
        <v>6</v>
      </c>
      <c r="H138">
        <v>754</v>
      </c>
      <c r="I138" t="s">
        <v>14</v>
      </c>
      <c r="J138" t="s">
        <v>549</v>
      </c>
      <c r="K138" t="s">
        <v>15</v>
      </c>
      <c r="L138" t="str">
        <f>TEXT(Table1[[#This Row],[Order Date]],"YYYY")</f>
        <v>2024</v>
      </c>
      <c r="M138" s="2" t="str">
        <f>TEXT(Table1[[#This Row],[Order Date]],"MMM")</f>
        <v>Jun</v>
      </c>
      <c r="N138" s="2" t="str">
        <f>TEXT(Table1[[#This Row],[Order Date]],"DDD")</f>
        <v>Thu</v>
      </c>
      <c r="O138" s="2">
        <f>DATEDIF(Table1[[#This Row],[Order Date]],Table1[[#This Row],[Delivered Date]],"D")</f>
        <v>8</v>
      </c>
      <c r="P138" s="2">
        <f>ROUND(Table1[[#This Row],[Quantity]]*Table1[[#This Row],[Unit Price]]*VLOOKUP(Table1[[#This Row],[Product Name]],Table2[#All],2,FALSE),0)</f>
        <v>2262</v>
      </c>
      <c r="Q138" s="2">
        <f>Table1[[#This Row],[Quantity]]*Table1[[#This Row],[Unit Price]]</f>
        <v>4524</v>
      </c>
      <c r="R138" s="2">
        <f>Table1[[#This Row],[Sales Revenue]]-Table1[[#This Row],[Total cost]]</f>
        <v>2262</v>
      </c>
    </row>
    <row r="139" spans="1:18" x14ac:dyDescent="0.35">
      <c r="A139">
        <v>138</v>
      </c>
      <c r="B139" t="s">
        <v>184</v>
      </c>
      <c r="C139" t="s">
        <v>12</v>
      </c>
      <c r="D139" t="s">
        <v>58</v>
      </c>
      <c r="E139" s="1">
        <v>45423</v>
      </c>
      <c r="F139" s="1">
        <v>45435</v>
      </c>
      <c r="G139">
        <v>4</v>
      </c>
      <c r="H139">
        <v>187</v>
      </c>
      <c r="I139" t="s">
        <v>28</v>
      </c>
      <c r="J139" t="s">
        <v>33</v>
      </c>
      <c r="K139" t="s">
        <v>15</v>
      </c>
      <c r="L139" t="str">
        <f>TEXT(Table1[[#This Row],[Order Date]],"YYYY")</f>
        <v>2024</v>
      </c>
      <c r="M139" s="2" t="str">
        <f>TEXT(Table1[[#This Row],[Order Date]],"MMM")</f>
        <v>May</v>
      </c>
      <c r="N139" s="2" t="str">
        <f>TEXT(Table1[[#This Row],[Order Date]],"DDD")</f>
        <v>Sat</v>
      </c>
      <c r="O139" s="2">
        <f>DATEDIF(Table1[[#This Row],[Order Date]],Table1[[#This Row],[Delivered Date]],"D")</f>
        <v>12</v>
      </c>
      <c r="P139" s="2">
        <f>ROUND(Table1[[#This Row],[Quantity]]*Table1[[#This Row],[Unit Price]]*VLOOKUP(Table1[[#This Row],[Product Name]],Table2[#All],2,FALSE),0)</f>
        <v>636</v>
      </c>
      <c r="Q139" s="2">
        <f>Table1[[#This Row],[Quantity]]*Table1[[#This Row],[Unit Price]]</f>
        <v>748</v>
      </c>
      <c r="R139" s="2">
        <f>Table1[[#This Row],[Sales Revenue]]-Table1[[#This Row],[Total cost]]</f>
        <v>112</v>
      </c>
    </row>
    <row r="140" spans="1:18" x14ac:dyDescent="0.35">
      <c r="A140">
        <v>139</v>
      </c>
      <c r="B140" t="s">
        <v>185</v>
      </c>
      <c r="C140" t="s">
        <v>12</v>
      </c>
      <c r="D140" t="s">
        <v>58</v>
      </c>
      <c r="E140" s="1">
        <v>45613</v>
      </c>
      <c r="F140" s="1">
        <v>45623</v>
      </c>
      <c r="G140">
        <v>8</v>
      </c>
      <c r="H140">
        <v>485</v>
      </c>
      <c r="I140" t="s">
        <v>28</v>
      </c>
      <c r="J140" t="s">
        <v>549</v>
      </c>
      <c r="K140" t="s">
        <v>46</v>
      </c>
      <c r="L140" t="str">
        <f>TEXT(Table1[[#This Row],[Order Date]],"YYYY")</f>
        <v>2024</v>
      </c>
      <c r="M140" s="2" t="str">
        <f>TEXT(Table1[[#This Row],[Order Date]],"MMM")</f>
        <v>Nov</v>
      </c>
      <c r="N140" s="2" t="str">
        <f>TEXT(Table1[[#This Row],[Order Date]],"DDD")</f>
        <v>Sun</v>
      </c>
      <c r="O140" s="2">
        <f>DATEDIF(Table1[[#This Row],[Order Date]],Table1[[#This Row],[Delivered Date]],"D")</f>
        <v>10</v>
      </c>
      <c r="P140" s="2">
        <f>ROUND(Table1[[#This Row],[Quantity]]*Table1[[#This Row],[Unit Price]]*VLOOKUP(Table1[[#This Row],[Product Name]],Table2[#All],2,FALSE),0)</f>
        <v>3298</v>
      </c>
      <c r="Q140" s="2">
        <f>Table1[[#This Row],[Quantity]]*Table1[[#This Row],[Unit Price]]</f>
        <v>3880</v>
      </c>
      <c r="R140" s="2">
        <f>Table1[[#This Row],[Sales Revenue]]-Table1[[#This Row],[Total cost]]</f>
        <v>582</v>
      </c>
    </row>
    <row r="141" spans="1:18" x14ac:dyDescent="0.35">
      <c r="A141">
        <v>140</v>
      </c>
      <c r="B141" t="s">
        <v>186</v>
      </c>
      <c r="C141" t="s">
        <v>24</v>
      </c>
      <c r="D141" t="s">
        <v>70</v>
      </c>
      <c r="E141" s="1">
        <v>45621</v>
      </c>
      <c r="F141" s="1">
        <v>45624</v>
      </c>
      <c r="G141">
        <v>10</v>
      </c>
      <c r="H141">
        <v>340</v>
      </c>
      <c r="I141" t="s">
        <v>14</v>
      </c>
      <c r="J141" t="s">
        <v>549</v>
      </c>
      <c r="K141" t="s">
        <v>29</v>
      </c>
      <c r="L141" t="str">
        <f>TEXT(Table1[[#This Row],[Order Date]],"YYYY")</f>
        <v>2024</v>
      </c>
      <c r="M141" s="2" t="str">
        <f>TEXT(Table1[[#This Row],[Order Date]],"MMM")</f>
        <v>Nov</v>
      </c>
      <c r="N141" s="2" t="str">
        <f>TEXT(Table1[[#This Row],[Order Date]],"DDD")</f>
        <v>Mon</v>
      </c>
      <c r="O141" s="2">
        <f>DATEDIF(Table1[[#This Row],[Order Date]],Table1[[#This Row],[Delivered Date]],"D")</f>
        <v>3</v>
      </c>
      <c r="P141" s="2">
        <f>ROUND(Table1[[#This Row],[Quantity]]*Table1[[#This Row],[Unit Price]]*VLOOKUP(Table1[[#This Row],[Product Name]],Table2[#All],2,FALSE),0)</f>
        <v>1870</v>
      </c>
      <c r="Q141" s="2">
        <f>Table1[[#This Row],[Quantity]]*Table1[[#This Row],[Unit Price]]</f>
        <v>3400</v>
      </c>
      <c r="R141" s="2">
        <f>Table1[[#This Row],[Sales Revenue]]-Table1[[#This Row],[Total cost]]</f>
        <v>1530</v>
      </c>
    </row>
    <row r="142" spans="1:18" x14ac:dyDescent="0.35">
      <c r="A142">
        <v>141</v>
      </c>
      <c r="B142" t="s">
        <v>187</v>
      </c>
      <c r="C142" t="s">
        <v>24</v>
      </c>
      <c r="D142" t="s">
        <v>115</v>
      </c>
      <c r="E142" s="1">
        <v>45532</v>
      </c>
      <c r="F142" s="1">
        <v>45543</v>
      </c>
      <c r="G142">
        <v>8</v>
      </c>
      <c r="H142">
        <v>656</v>
      </c>
      <c r="I142" t="s">
        <v>28</v>
      </c>
      <c r="J142" t="s">
        <v>547</v>
      </c>
      <c r="K142" t="s">
        <v>15</v>
      </c>
      <c r="L142" t="str">
        <f>TEXT(Table1[[#This Row],[Order Date]],"YYYY")</f>
        <v>2024</v>
      </c>
      <c r="M142" s="2" t="str">
        <f>TEXT(Table1[[#This Row],[Order Date]],"MMM")</f>
        <v>Aug</v>
      </c>
      <c r="N142" s="2" t="str">
        <f>TEXT(Table1[[#This Row],[Order Date]],"DDD")</f>
        <v>Wed</v>
      </c>
      <c r="O142" s="2">
        <f>DATEDIF(Table1[[#This Row],[Order Date]],Table1[[#This Row],[Delivered Date]],"D")</f>
        <v>11</v>
      </c>
      <c r="P142" s="2">
        <f>ROUND(Table1[[#This Row],[Quantity]]*Table1[[#This Row],[Unit Price]]*VLOOKUP(Table1[[#This Row],[Product Name]],Table2[#All],2,FALSE),0)</f>
        <v>3149</v>
      </c>
      <c r="Q142" s="2">
        <f>Table1[[#This Row],[Quantity]]*Table1[[#This Row],[Unit Price]]</f>
        <v>5248</v>
      </c>
      <c r="R142" s="2">
        <f>Table1[[#This Row],[Sales Revenue]]-Table1[[#This Row],[Total cost]]</f>
        <v>2099</v>
      </c>
    </row>
    <row r="143" spans="1:18" x14ac:dyDescent="0.35">
      <c r="A143">
        <v>142</v>
      </c>
      <c r="B143" t="s">
        <v>188</v>
      </c>
      <c r="C143" t="s">
        <v>12</v>
      </c>
      <c r="D143" t="s">
        <v>96</v>
      </c>
      <c r="E143" s="1">
        <v>45551</v>
      </c>
      <c r="F143" s="1">
        <v>45555</v>
      </c>
      <c r="G143">
        <v>2</v>
      </c>
      <c r="H143">
        <v>327</v>
      </c>
      <c r="I143" t="s">
        <v>14</v>
      </c>
      <c r="J143" t="s">
        <v>550</v>
      </c>
      <c r="K143" t="s">
        <v>46</v>
      </c>
      <c r="L143" t="str">
        <f>TEXT(Table1[[#This Row],[Order Date]],"YYYY")</f>
        <v>2024</v>
      </c>
      <c r="M143" s="2" t="str">
        <f>TEXT(Table1[[#This Row],[Order Date]],"MMM")</f>
        <v>Sep</v>
      </c>
      <c r="N143" s="2" t="str">
        <f>TEXT(Table1[[#This Row],[Order Date]],"DDD")</f>
        <v>Mon</v>
      </c>
      <c r="O143" s="2">
        <f>DATEDIF(Table1[[#This Row],[Order Date]],Table1[[#This Row],[Delivered Date]],"D")</f>
        <v>4</v>
      </c>
      <c r="P143" s="2">
        <f>ROUND(Table1[[#This Row],[Quantity]]*Table1[[#This Row],[Unit Price]]*VLOOKUP(Table1[[#This Row],[Product Name]],Table2[#All],2,FALSE),0)</f>
        <v>458</v>
      </c>
      <c r="Q143" s="2">
        <f>Table1[[#This Row],[Quantity]]*Table1[[#This Row],[Unit Price]]</f>
        <v>654</v>
      </c>
      <c r="R143" s="2">
        <f>Table1[[#This Row],[Sales Revenue]]-Table1[[#This Row],[Total cost]]</f>
        <v>196</v>
      </c>
    </row>
    <row r="144" spans="1:18" x14ac:dyDescent="0.35">
      <c r="A144">
        <v>143</v>
      </c>
      <c r="B144" t="s">
        <v>189</v>
      </c>
      <c r="C144" t="s">
        <v>12</v>
      </c>
      <c r="D144" t="s">
        <v>96</v>
      </c>
      <c r="E144" s="1">
        <v>45438</v>
      </c>
      <c r="F144" s="1">
        <v>45444</v>
      </c>
      <c r="G144">
        <v>2</v>
      </c>
      <c r="H144">
        <v>670</v>
      </c>
      <c r="I144" t="s">
        <v>28</v>
      </c>
      <c r="J144" t="s">
        <v>549</v>
      </c>
      <c r="K144" t="s">
        <v>19</v>
      </c>
      <c r="L144" t="str">
        <f>TEXT(Table1[[#This Row],[Order Date]],"YYYY")</f>
        <v>2024</v>
      </c>
      <c r="M144" s="2" t="str">
        <f>TEXT(Table1[[#This Row],[Order Date]],"MMM")</f>
        <v>May</v>
      </c>
      <c r="N144" s="2" t="str">
        <f>TEXT(Table1[[#This Row],[Order Date]],"DDD")</f>
        <v>Sun</v>
      </c>
      <c r="O144" s="2">
        <f>DATEDIF(Table1[[#This Row],[Order Date]],Table1[[#This Row],[Delivered Date]],"D")</f>
        <v>6</v>
      </c>
      <c r="P144" s="2">
        <f>ROUND(Table1[[#This Row],[Quantity]]*Table1[[#This Row],[Unit Price]]*VLOOKUP(Table1[[#This Row],[Product Name]],Table2[#All],2,FALSE),0)</f>
        <v>938</v>
      </c>
      <c r="Q144" s="2">
        <f>Table1[[#This Row],[Quantity]]*Table1[[#This Row],[Unit Price]]</f>
        <v>1340</v>
      </c>
      <c r="R144" s="2">
        <f>Table1[[#This Row],[Sales Revenue]]-Table1[[#This Row],[Total cost]]</f>
        <v>402</v>
      </c>
    </row>
    <row r="145" spans="1:19" x14ac:dyDescent="0.35">
      <c r="A145">
        <v>144</v>
      </c>
      <c r="B145" t="s">
        <v>190</v>
      </c>
      <c r="C145" t="s">
        <v>17</v>
      </c>
      <c r="D145" t="s">
        <v>64</v>
      </c>
      <c r="E145" s="1">
        <v>45456</v>
      </c>
      <c r="F145" s="1">
        <v>45461</v>
      </c>
      <c r="G145">
        <v>10</v>
      </c>
      <c r="H145">
        <v>497</v>
      </c>
      <c r="I145" t="s">
        <v>14</v>
      </c>
      <c r="J145" t="s">
        <v>33</v>
      </c>
      <c r="K145" t="s">
        <v>46</v>
      </c>
      <c r="L145" t="str">
        <f>TEXT(Table1[[#This Row],[Order Date]],"YYYY")</f>
        <v>2024</v>
      </c>
      <c r="M145" s="2" t="str">
        <f>TEXT(Table1[[#This Row],[Order Date]],"MMM")</f>
        <v>Jun</v>
      </c>
      <c r="N145" s="2" t="str">
        <f>TEXT(Table1[[#This Row],[Order Date]],"DDD")</f>
        <v>Thu</v>
      </c>
      <c r="O145" s="2">
        <f>DATEDIF(Table1[[#This Row],[Order Date]],Table1[[#This Row],[Delivered Date]],"D")</f>
        <v>5</v>
      </c>
      <c r="P145" s="2">
        <f>ROUND(Table1[[#This Row],[Quantity]]*Table1[[#This Row],[Unit Price]]*VLOOKUP(Table1[[#This Row],[Product Name]],Table2[#All],2,FALSE),0)</f>
        <v>2485</v>
      </c>
      <c r="Q145" s="2">
        <f>Table1[[#This Row],[Quantity]]*Table1[[#This Row],[Unit Price]]</f>
        <v>4970</v>
      </c>
      <c r="R145" s="2">
        <f>Table1[[#This Row],[Sales Revenue]]-Table1[[#This Row],[Total cost]]</f>
        <v>2485</v>
      </c>
    </row>
    <row r="146" spans="1:19" x14ac:dyDescent="0.35">
      <c r="A146">
        <v>145</v>
      </c>
      <c r="B146" t="s">
        <v>191</v>
      </c>
      <c r="C146" t="s">
        <v>24</v>
      </c>
      <c r="D146" t="s">
        <v>115</v>
      </c>
      <c r="E146" s="1">
        <v>45467</v>
      </c>
      <c r="F146" s="1">
        <v>45476</v>
      </c>
      <c r="G146">
        <v>2</v>
      </c>
      <c r="H146">
        <v>526</v>
      </c>
      <c r="I146" t="s">
        <v>14</v>
      </c>
      <c r="J146" t="s">
        <v>33</v>
      </c>
      <c r="K146" t="s">
        <v>29</v>
      </c>
      <c r="L146" t="str">
        <f>TEXT(Table1[[#This Row],[Order Date]],"YYYY")</f>
        <v>2024</v>
      </c>
      <c r="M146" s="2" t="str">
        <f>TEXT(Table1[[#This Row],[Order Date]],"MMM")</f>
        <v>Jun</v>
      </c>
      <c r="N146" s="2" t="str">
        <f>TEXT(Table1[[#This Row],[Order Date]],"DDD")</f>
        <v>Mon</v>
      </c>
      <c r="O146" s="2">
        <f>DATEDIF(Table1[[#This Row],[Order Date]],Table1[[#This Row],[Delivered Date]],"D")</f>
        <v>9</v>
      </c>
      <c r="P146" s="2">
        <f>ROUND(Table1[[#This Row],[Quantity]]*Table1[[#This Row],[Unit Price]]*VLOOKUP(Table1[[#This Row],[Product Name]],Table2[#All],2,FALSE),0)</f>
        <v>631</v>
      </c>
      <c r="Q146" s="2">
        <f>Table1[[#This Row],[Quantity]]*Table1[[#This Row],[Unit Price]]</f>
        <v>1052</v>
      </c>
      <c r="R146" s="2">
        <f>Table1[[#This Row],[Sales Revenue]]-Table1[[#This Row],[Total cost]]</f>
        <v>421</v>
      </c>
    </row>
    <row r="147" spans="1:19" x14ac:dyDescent="0.35">
      <c r="A147">
        <v>146</v>
      </c>
      <c r="B147" t="s">
        <v>192</v>
      </c>
      <c r="C147" t="s">
        <v>31</v>
      </c>
      <c r="D147" t="s">
        <v>79</v>
      </c>
      <c r="E147" s="1">
        <v>45490</v>
      </c>
      <c r="F147" s="1">
        <v>45504</v>
      </c>
      <c r="G147">
        <v>7</v>
      </c>
      <c r="H147">
        <v>803</v>
      </c>
      <c r="I147" t="s">
        <v>14</v>
      </c>
      <c r="J147" t="s">
        <v>547</v>
      </c>
      <c r="K147" t="s">
        <v>15</v>
      </c>
      <c r="L147" t="str">
        <f>TEXT(Table1[[#This Row],[Order Date]],"YYYY")</f>
        <v>2024</v>
      </c>
      <c r="M147" s="2" t="str">
        <f>TEXT(Table1[[#This Row],[Order Date]],"MMM")</f>
        <v>Jul</v>
      </c>
      <c r="N147" s="2" t="str">
        <f>TEXT(Table1[[#This Row],[Order Date]],"DDD")</f>
        <v>Wed</v>
      </c>
      <c r="O147" s="2">
        <f>DATEDIF(Table1[[#This Row],[Order Date]],Table1[[#This Row],[Delivered Date]],"D")</f>
        <v>14</v>
      </c>
      <c r="P147" s="2">
        <f>ROUND(Table1[[#This Row],[Quantity]]*Table1[[#This Row],[Unit Price]]*VLOOKUP(Table1[[#This Row],[Product Name]],Table2[#All],2,FALSE),0)</f>
        <v>3654</v>
      </c>
      <c r="Q147" s="2">
        <f>Table1[[#This Row],[Quantity]]*Table1[[#This Row],[Unit Price]]</f>
        <v>5621</v>
      </c>
      <c r="R147" s="2">
        <f>Table1[[#This Row],[Sales Revenue]]-Table1[[#This Row],[Total cost]]</f>
        <v>1967</v>
      </c>
    </row>
    <row r="148" spans="1:19" x14ac:dyDescent="0.35">
      <c r="A148">
        <v>147</v>
      </c>
      <c r="B148" t="s">
        <v>193</v>
      </c>
      <c r="C148" t="s">
        <v>31</v>
      </c>
      <c r="D148" t="s">
        <v>50</v>
      </c>
      <c r="E148" s="1">
        <v>45358</v>
      </c>
      <c r="F148" s="1">
        <v>45364</v>
      </c>
      <c r="G148">
        <v>10</v>
      </c>
      <c r="H148">
        <v>735</v>
      </c>
      <c r="I148" t="s">
        <v>28</v>
      </c>
      <c r="J148" t="s">
        <v>551</v>
      </c>
      <c r="K148" t="s">
        <v>19</v>
      </c>
      <c r="L148" t="str">
        <f>TEXT(Table1[[#This Row],[Order Date]],"YYYY")</f>
        <v>2024</v>
      </c>
      <c r="M148" s="2" t="str">
        <f>TEXT(Table1[[#This Row],[Order Date]],"MMM")</f>
        <v>Mar</v>
      </c>
      <c r="N148" s="2" t="str">
        <f>TEXT(Table1[[#This Row],[Order Date]],"DDD")</f>
        <v>Thu</v>
      </c>
      <c r="O148" s="2">
        <f>DATEDIF(Table1[[#This Row],[Order Date]],Table1[[#This Row],[Delivered Date]],"D")</f>
        <v>6</v>
      </c>
      <c r="P148" s="2">
        <f>ROUND(Table1[[#This Row],[Quantity]]*Table1[[#This Row],[Unit Price]]*VLOOKUP(Table1[[#This Row],[Product Name]],Table2[#All],2,FALSE),0)</f>
        <v>5145</v>
      </c>
      <c r="Q148" s="2">
        <f>Table1[[#This Row],[Quantity]]*Table1[[#This Row],[Unit Price]]</f>
        <v>7350</v>
      </c>
      <c r="R148" s="2">
        <f>Table1[[#This Row],[Sales Revenue]]-Table1[[#This Row],[Total cost]]</f>
        <v>2205</v>
      </c>
    </row>
    <row r="149" spans="1:19" x14ac:dyDescent="0.35">
      <c r="A149">
        <v>148</v>
      </c>
      <c r="B149" t="s">
        <v>194</v>
      </c>
      <c r="C149" t="s">
        <v>24</v>
      </c>
      <c r="D149" t="s">
        <v>25</v>
      </c>
      <c r="E149" s="1">
        <v>45357</v>
      </c>
      <c r="F149" s="1">
        <v>45362</v>
      </c>
      <c r="G149">
        <v>9</v>
      </c>
      <c r="H149">
        <v>105</v>
      </c>
      <c r="I149" t="s">
        <v>28</v>
      </c>
      <c r="J149" t="s">
        <v>33</v>
      </c>
      <c r="K149" t="s">
        <v>46</v>
      </c>
      <c r="L149" t="str">
        <f>TEXT(Table1[[#This Row],[Order Date]],"YYYY")</f>
        <v>2024</v>
      </c>
      <c r="M149" s="2" t="str">
        <f>TEXT(Table1[[#This Row],[Order Date]],"MMM")</f>
        <v>Mar</v>
      </c>
      <c r="N149" s="2" t="str">
        <f>TEXT(Table1[[#This Row],[Order Date]],"DDD")</f>
        <v>Wed</v>
      </c>
      <c r="O149" s="2">
        <f>DATEDIF(Table1[[#This Row],[Order Date]],Table1[[#This Row],[Delivered Date]],"D")</f>
        <v>5</v>
      </c>
      <c r="P149" s="2">
        <f>ROUND(Table1[[#This Row],[Quantity]]*Table1[[#This Row],[Unit Price]]*VLOOKUP(Table1[[#This Row],[Product Name]],Table2[#All],2,FALSE),0)</f>
        <v>520</v>
      </c>
      <c r="Q149" s="2">
        <f>Table1[[#This Row],[Quantity]]*Table1[[#This Row],[Unit Price]]</f>
        <v>945</v>
      </c>
      <c r="R149" s="2">
        <f>Table1[[#This Row],[Sales Revenue]]-Table1[[#This Row],[Total cost]]</f>
        <v>425</v>
      </c>
    </row>
    <row r="150" spans="1:19" x14ac:dyDescent="0.35">
      <c r="A150">
        <v>149</v>
      </c>
      <c r="B150" t="s">
        <v>195</v>
      </c>
      <c r="C150" t="s">
        <v>21</v>
      </c>
      <c r="D150" t="s">
        <v>54</v>
      </c>
      <c r="E150" s="1">
        <v>45362</v>
      </c>
      <c r="F150" s="1">
        <v>45367</v>
      </c>
      <c r="G150">
        <v>3</v>
      </c>
      <c r="H150">
        <v>89</v>
      </c>
      <c r="I150" t="s">
        <v>28</v>
      </c>
      <c r="J150" t="s">
        <v>547</v>
      </c>
      <c r="K150" t="s">
        <v>46</v>
      </c>
      <c r="L150" t="str">
        <f>TEXT(Table1[[#This Row],[Order Date]],"YYYY")</f>
        <v>2024</v>
      </c>
      <c r="M150" s="2" t="str">
        <f>TEXT(Table1[[#This Row],[Order Date]],"MMM")</f>
        <v>Mar</v>
      </c>
      <c r="N150" s="2" t="str">
        <f>TEXT(Table1[[#This Row],[Order Date]],"DDD")</f>
        <v>Mon</v>
      </c>
      <c r="O150" s="2">
        <f>DATEDIF(Table1[[#This Row],[Order Date]],Table1[[#This Row],[Delivered Date]],"D")</f>
        <v>5</v>
      </c>
      <c r="P150" s="2">
        <f>ROUND(Table1[[#This Row],[Quantity]]*Table1[[#This Row],[Unit Price]]*VLOOKUP(Table1[[#This Row],[Product Name]],Table2[#All],2,FALSE),0)</f>
        <v>187</v>
      </c>
      <c r="Q150" s="2">
        <f>Table1[[#This Row],[Quantity]]*Table1[[#This Row],[Unit Price]]</f>
        <v>267</v>
      </c>
      <c r="R150" s="2">
        <f>Table1[[#This Row],[Sales Revenue]]-Table1[[#This Row],[Total cost]]</f>
        <v>80</v>
      </c>
      <c r="S150" t="s">
        <v>554</v>
      </c>
    </row>
    <row r="151" spans="1:19" x14ac:dyDescent="0.35">
      <c r="A151">
        <v>150</v>
      </c>
      <c r="B151" t="s">
        <v>196</v>
      </c>
      <c r="C151" t="s">
        <v>17</v>
      </c>
      <c r="D151" t="s">
        <v>60</v>
      </c>
      <c r="E151" s="1">
        <v>45311</v>
      </c>
      <c r="F151" s="1">
        <v>45316</v>
      </c>
      <c r="G151">
        <v>6</v>
      </c>
      <c r="H151">
        <v>907</v>
      </c>
      <c r="I151" t="s">
        <v>14</v>
      </c>
      <c r="J151" t="s">
        <v>549</v>
      </c>
      <c r="K151" t="s">
        <v>15</v>
      </c>
      <c r="L151" t="str">
        <f>TEXT(Table1[[#This Row],[Order Date]],"YYYY")</f>
        <v>2024</v>
      </c>
      <c r="M151" s="2" t="str">
        <f>TEXT(Table1[[#This Row],[Order Date]],"MMM")</f>
        <v>Jan</v>
      </c>
      <c r="N151" s="2" t="str">
        <f>TEXT(Table1[[#This Row],[Order Date]],"DDD")</f>
        <v>Sat</v>
      </c>
      <c r="O151" s="2">
        <f>DATEDIF(Table1[[#This Row],[Order Date]],Table1[[#This Row],[Delivered Date]],"D")</f>
        <v>5</v>
      </c>
      <c r="P151" s="2">
        <f>ROUND(Table1[[#This Row],[Quantity]]*Table1[[#This Row],[Unit Price]]*VLOOKUP(Table1[[#This Row],[Product Name]],Table2[#All],2,FALSE),0)</f>
        <v>3537</v>
      </c>
      <c r="Q151" s="2">
        <f>Table1[[#This Row],[Quantity]]*Table1[[#This Row],[Unit Price]]</f>
        <v>5442</v>
      </c>
      <c r="R151" s="2">
        <f>Table1[[#This Row],[Sales Revenue]]-Table1[[#This Row],[Total cost]]</f>
        <v>1905</v>
      </c>
    </row>
    <row r="152" spans="1:19" x14ac:dyDescent="0.35">
      <c r="A152">
        <v>151</v>
      </c>
      <c r="B152" t="s">
        <v>197</v>
      </c>
      <c r="C152" t="s">
        <v>17</v>
      </c>
      <c r="D152" t="s">
        <v>44</v>
      </c>
      <c r="E152" s="1">
        <v>45370</v>
      </c>
      <c r="F152" s="1">
        <v>45376</v>
      </c>
      <c r="G152">
        <v>3</v>
      </c>
      <c r="H152">
        <v>195</v>
      </c>
      <c r="I152" t="s">
        <v>14</v>
      </c>
      <c r="J152" t="s">
        <v>549</v>
      </c>
      <c r="K152" t="s">
        <v>15</v>
      </c>
      <c r="L152" t="str">
        <f>TEXT(Table1[[#This Row],[Order Date]],"YYYY")</f>
        <v>2024</v>
      </c>
      <c r="M152" s="2" t="str">
        <f>TEXT(Table1[[#This Row],[Order Date]],"MMM")</f>
        <v>Mar</v>
      </c>
      <c r="N152" s="2" t="str">
        <f>TEXT(Table1[[#This Row],[Order Date]],"DDD")</f>
        <v>Tue</v>
      </c>
      <c r="O152" s="2">
        <f>DATEDIF(Table1[[#This Row],[Order Date]],Table1[[#This Row],[Delivered Date]],"D")</f>
        <v>6</v>
      </c>
      <c r="P152" s="2">
        <f>ROUND(Table1[[#This Row],[Quantity]]*Table1[[#This Row],[Unit Price]]*VLOOKUP(Table1[[#This Row],[Product Name]],Table2[#All],2,FALSE),0)</f>
        <v>351</v>
      </c>
      <c r="Q152" s="2">
        <f>Table1[[#This Row],[Quantity]]*Table1[[#This Row],[Unit Price]]</f>
        <v>585</v>
      </c>
      <c r="R152" s="2">
        <f>Table1[[#This Row],[Sales Revenue]]-Table1[[#This Row],[Total cost]]</f>
        <v>234</v>
      </c>
    </row>
    <row r="153" spans="1:19" x14ac:dyDescent="0.35">
      <c r="A153">
        <v>152</v>
      </c>
      <c r="B153" t="s">
        <v>198</v>
      </c>
      <c r="C153" t="s">
        <v>17</v>
      </c>
      <c r="D153" t="s">
        <v>60</v>
      </c>
      <c r="E153" s="1">
        <v>45506</v>
      </c>
      <c r="F153" s="1">
        <v>45515</v>
      </c>
      <c r="G153">
        <v>3</v>
      </c>
      <c r="H153">
        <v>846</v>
      </c>
      <c r="I153" t="s">
        <v>14</v>
      </c>
      <c r="J153" t="s">
        <v>551</v>
      </c>
      <c r="K153" t="s">
        <v>46</v>
      </c>
      <c r="L153" t="str">
        <f>TEXT(Table1[[#This Row],[Order Date]],"YYYY")</f>
        <v>2024</v>
      </c>
      <c r="M153" s="2" t="str">
        <f>TEXT(Table1[[#This Row],[Order Date]],"MMM")</f>
        <v>Aug</v>
      </c>
      <c r="N153" s="2" t="str">
        <f>TEXT(Table1[[#This Row],[Order Date]],"DDD")</f>
        <v>Fri</v>
      </c>
      <c r="O153" s="2">
        <f>DATEDIF(Table1[[#This Row],[Order Date]],Table1[[#This Row],[Delivered Date]],"D")</f>
        <v>9</v>
      </c>
      <c r="P153" s="2">
        <f>ROUND(Table1[[#This Row],[Quantity]]*Table1[[#This Row],[Unit Price]]*VLOOKUP(Table1[[#This Row],[Product Name]],Table2[#All],2,FALSE),0)</f>
        <v>1650</v>
      </c>
      <c r="Q153" s="2">
        <f>Table1[[#This Row],[Quantity]]*Table1[[#This Row],[Unit Price]]</f>
        <v>2538</v>
      </c>
      <c r="R153" s="2">
        <f>Table1[[#This Row],[Sales Revenue]]-Table1[[#This Row],[Total cost]]</f>
        <v>888</v>
      </c>
    </row>
    <row r="154" spans="1:19" x14ac:dyDescent="0.35">
      <c r="A154">
        <v>153</v>
      </c>
      <c r="B154" t="s">
        <v>199</v>
      </c>
      <c r="C154" t="s">
        <v>31</v>
      </c>
      <c r="D154" t="s">
        <v>76</v>
      </c>
      <c r="E154" s="1">
        <v>45620</v>
      </c>
      <c r="F154" s="1">
        <v>45628</v>
      </c>
      <c r="G154">
        <v>8</v>
      </c>
      <c r="H154">
        <v>905</v>
      </c>
      <c r="I154" t="s">
        <v>14</v>
      </c>
      <c r="J154" t="s">
        <v>547</v>
      </c>
      <c r="K154" t="s">
        <v>46</v>
      </c>
      <c r="L154" t="str">
        <f>TEXT(Table1[[#This Row],[Order Date]],"YYYY")</f>
        <v>2024</v>
      </c>
      <c r="M154" s="2" t="str">
        <f>TEXT(Table1[[#This Row],[Order Date]],"MMM")</f>
        <v>Nov</v>
      </c>
      <c r="N154" s="2" t="str">
        <f>TEXT(Table1[[#This Row],[Order Date]],"DDD")</f>
        <v>Sun</v>
      </c>
      <c r="O154" s="2">
        <f>DATEDIF(Table1[[#This Row],[Order Date]],Table1[[#This Row],[Delivered Date]],"D")</f>
        <v>8</v>
      </c>
      <c r="P154" s="2">
        <f>ROUND(Table1[[#This Row],[Quantity]]*Table1[[#This Row],[Unit Price]]*VLOOKUP(Table1[[#This Row],[Product Name]],Table2[#All],2,FALSE),0)</f>
        <v>5430</v>
      </c>
      <c r="Q154" s="2">
        <f>Table1[[#This Row],[Quantity]]*Table1[[#This Row],[Unit Price]]</f>
        <v>7240</v>
      </c>
      <c r="R154" s="2">
        <f>Table1[[#This Row],[Sales Revenue]]-Table1[[#This Row],[Total cost]]</f>
        <v>1810</v>
      </c>
    </row>
    <row r="155" spans="1:19" x14ac:dyDescent="0.35">
      <c r="A155">
        <v>154</v>
      </c>
      <c r="B155" t="s">
        <v>200</v>
      </c>
      <c r="C155" t="s">
        <v>12</v>
      </c>
      <c r="D155" t="s">
        <v>96</v>
      </c>
      <c r="E155" s="1">
        <v>45406</v>
      </c>
      <c r="F155" s="1">
        <v>45418</v>
      </c>
      <c r="G155">
        <v>1</v>
      </c>
      <c r="H155">
        <v>336</v>
      </c>
      <c r="I155" t="s">
        <v>14</v>
      </c>
      <c r="J155" t="s">
        <v>551</v>
      </c>
      <c r="K155" t="s">
        <v>19</v>
      </c>
      <c r="L155" t="str">
        <f>TEXT(Table1[[#This Row],[Order Date]],"YYYY")</f>
        <v>2024</v>
      </c>
      <c r="M155" s="2" t="str">
        <f>TEXT(Table1[[#This Row],[Order Date]],"MMM")</f>
        <v>Apr</v>
      </c>
      <c r="N155" s="2" t="str">
        <f>TEXT(Table1[[#This Row],[Order Date]],"DDD")</f>
        <v>Wed</v>
      </c>
      <c r="O155" s="2">
        <f>DATEDIF(Table1[[#This Row],[Order Date]],Table1[[#This Row],[Delivered Date]],"D")</f>
        <v>12</v>
      </c>
      <c r="P155" s="2">
        <f>ROUND(Table1[[#This Row],[Quantity]]*Table1[[#This Row],[Unit Price]]*VLOOKUP(Table1[[#This Row],[Product Name]],Table2[#All],2,FALSE),0)</f>
        <v>235</v>
      </c>
      <c r="Q155" s="2">
        <f>Table1[[#This Row],[Quantity]]*Table1[[#This Row],[Unit Price]]</f>
        <v>336</v>
      </c>
      <c r="R155" s="2">
        <f>Table1[[#This Row],[Sales Revenue]]-Table1[[#This Row],[Total cost]]</f>
        <v>101</v>
      </c>
    </row>
    <row r="156" spans="1:19" x14ac:dyDescent="0.35">
      <c r="A156">
        <v>155</v>
      </c>
      <c r="B156" t="s">
        <v>201</v>
      </c>
      <c r="C156" t="s">
        <v>21</v>
      </c>
      <c r="D156" t="s">
        <v>40</v>
      </c>
      <c r="E156" s="1">
        <v>45438</v>
      </c>
      <c r="F156" s="1">
        <v>45452</v>
      </c>
      <c r="G156">
        <v>8</v>
      </c>
      <c r="H156">
        <v>722</v>
      </c>
      <c r="I156" t="s">
        <v>28</v>
      </c>
      <c r="J156" t="s">
        <v>549</v>
      </c>
      <c r="K156" t="s">
        <v>29</v>
      </c>
      <c r="L156" t="str">
        <f>TEXT(Table1[[#This Row],[Order Date]],"YYYY")</f>
        <v>2024</v>
      </c>
      <c r="M156" s="2" t="str">
        <f>TEXT(Table1[[#This Row],[Order Date]],"MMM")</f>
        <v>May</v>
      </c>
      <c r="N156" s="2" t="str">
        <f>TEXT(Table1[[#This Row],[Order Date]],"DDD")</f>
        <v>Sun</v>
      </c>
      <c r="O156" s="2">
        <f>DATEDIF(Table1[[#This Row],[Order Date]],Table1[[#This Row],[Delivered Date]],"D")</f>
        <v>14</v>
      </c>
      <c r="P156" s="2">
        <f>ROUND(Table1[[#This Row],[Quantity]]*Table1[[#This Row],[Unit Price]]*VLOOKUP(Table1[[#This Row],[Product Name]],Table2[#All],2,FALSE),0)</f>
        <v>3754</v>
      </c>
      <c r="Q156" s="2">
        <f>Table1[[#This Row],[Quantity]]*Table1[[#This Row],[Unit Price]]</f>
        <v>5776</v>
      </c>
      <c r="R156" s="2">
        <f>Table1[[#This Row],[Sales Revenue]]-Table1[[#This Row],[Total cost]]</f>
        <v>2022</v>
      </c>
    </row>
    <row r="157" spans="1:19" x14ac:dyDescent="0.35">
      <c r="A157">
        <v>156</v>
      </c>
      <c r="B157" t="s">
        <v>202</v>
      </c>
      <c r="C157" t="s">
        <v>12</v>
      </c>
      <c r="D157" t="s">
        <v>13</v>
      </c>
      <c r="E157" s="1">
        <v>45547</v>
      </c>
      <c r="F157" s="1">
        <v>45558</v>
      </c>
      <c r="G157">
        <v>10</v>
      </c>
      <c r="H157">
        <v>558</v>
      </c>
      <c r="I157" t="s">
        <v>28</v>
      </c>
      <c r="J157" t="s">
        <v>551</v>
      </c>
      <c r="K157" t="s">
        <v>15</v>
      </c>
      <c r="L157" t="str">
        <f>TEXT(Table1[[#This Row],[Order Date]],"YYYY")</f>
        <v>2024</v>
      </c>
      <c r="M157" s="2" t="str">
        <f>TEXT(Table1[[#This Row],[Order Date]],"MMM")</f>
        <v>Sep</v>
      </c>
      <c r="N157" s="2" t="str">
        <f>TEXT(Table1[[#This Row],[Order Date]],"DDD")</f>
        <v>Thu</v>
      </c>
      <c r="O157" s="2">
        <f>DATEDIF(Table1[[#This Row],[Order Date]],Table1[[#This Row],[Delivered Date]],"D")</f>
        <v>11</v>
      </c>
      <c r="P157" s="2">
        <f>ROUND(Table1[[#This Row],[Quantity]]*Table1[[#This Row],[Unit Price]]*VLOOKUP(Table1[[#This Row],[Product Name]],Table2[#All],2,FALSE),0)</f>
        <v>4185</v>
      </c>
      <c r="Q157" s="2">
        <f>Table1[[#This Row],[Quantity]]*Table1[[#This Row],[Unit Price]]</f>
        <v>5580</v>
      </c>
      <c r="R157" s="2">
        <f>Table1[[#This Row],[Sales Revenue]]-Table1[[#This Row],[Total cost]]</f>
        <v>1395</v>
      </c>
    </row>
    <row r="158" spans="1:19" x14ac:dyDescent="0.35">
      <c r="A158">
        <v>157</v>
      </c>
      <c r="B158" t="s">
        <v>203</v>
      </c>
      <c r="C158" t="s">
        <v>21</v>
      </c>
      <c r="D158" t="s">
        <v>54</v>
      </c>
      <c r="E158" s="1">
        <v>45441</v>
      </c>
      <c r="F158" s="1">
        <v>45446</v>
      </c>
      <c r="G158">
        <v>7</v>
      </c>
      <c r="H158">
        <v>11</v>
      </c>
      <c r="I158" t="s">
        <v>14</v>
      </c>
      <c r="J158" t="s">
        <v>33</v>
      </c>
      <c r="K158" t="s">
        <v>15</v>
      </c>
      <c r="L158" t="str">
        <f>TEXT(Table1[[#This Row],[Order Date]],"YYYY")</f>
        <v>2024</v>
      </c>
      <c r="M158" s="2" t="str">
        <f>TEXT(Table1[[#This Row],[Order Date]],"MMM")</f>
        <v>May</v>
      </c>
      <c r="N158" s="2" t="str">
        <f>TEXT(Table1[[#This Row],[Order Date]],"DDD")</f>
        <v>Wed</v>
      </c>
      <c r="O158" s="2">
        <f>DATEDIF(Table1[[#This Row],[Order Date]],Table1[[#This Row],[Delivered Date]],"D")</f>
        <v>5</v>
      </c>
      <c r="P158" s="2">
        <f>ROUND(Table1[[#This Row],[Quantity]]*Table1[[#This Row],[Unit Price]]*VLOOKUP(Table1[[#This Row],[Product Name]],Table2[#All],2,FALSE),0)</f>
        <v>54</v>
      </c>
      <c r="Q158" s="2">
        <f>Table1[[#This Row],[Quantity]]*Table1[[#This Row],[Unit Price]]</f>
        <v>77</v>
      </c>
      <c r="R158" s="2">
        <f>Table1[[#This Row],[Sales Revenue]]-Table1[[#This Row],[Total cost]]</f>
        <v>23</v>
      </c>
    </row>
    <row r="159" spans="1:19" x14ac:dyDescent="0.35">
      <c r="A159">
        <v>158</v>
      </c>
      <c r="B159" t="s">
        <v>204</v>
      </c>
      <c r="C159" t="s">
        <v>17</v>
      </c>
      <c r="D159" t="s">
        <v>44</v>
      </c>
      <c r="E159" s="1">
        <v>45387</v>
      </c>
      <c r="F159" s="1">
        <v>45396</v>
      </c>
      <c r="G159">
        <v>2</v>
      </c>
      <c r="H159">
        <v>546</v>
      </c>
      <c r="I159" t="s">
        <v>28</v>
      </c>
      <c r="J159" t="s">
        <v>547</v>
      </c>
      <c r="K159" t="s">
        <v>29</v>
      </c>
      <c r="L159" t="str">
        <f>TEXT(Table1[[#This Row],[Order Date]],"YYYY")</f>
        <v>2024</v>
      </c>
      <c r="M159" s="2" t="str">
        <f>TEXT(Table1[[#This Row],[Order Date]],"MMM")</f>
        <v>Apr</v>
      </c>
      <c r="N159" s="2" t="str">
        <f>TEXT(Table1[[#This Row],[Order Date]],"DDD")</f>
        <v>Fri</v>
      </c>
      <c r="O159" s="2">
        <f>DATEDIF(Table1[[#This Row],[Order Date]],Table1[[#This Row],[Delivered Date]],"D")</f>
        <v>9</v>
      </c>
      <c r="P159" s="2">
        <f>ROUND(Table1[[#This Row],[Quantity]]*Table1[[#This Row],[Unit Price]]*VLOOKUP(Table1[[#This Row],[Product Name]],Table2[#All],2,FALSE),0)</f>
        <v>655</v>
      </c>
      <c r="Q159" s="2">
        <f>Table1[[#This Row],[Quantity]]*Table1[[#This Row],[Unit Price]]</f>
        <v>1092</v>
      </c>
      <c r="R159" s="2">
        <f>Table1[[#This Row],[Sales Revenue]]-Table1[[#This Row],[Total cost]]</f>
        <v>437</v>
      </c>
    </row>
    <row r="160" spans="1:19" x14ac:dyDescent="0.35">
      <c r="A160">
        <v>159</v>
      </c>
      <c r="B160" t="s">
        <v>205</v>
      </c>
      <c r="C160" t="s">
        <v>17</v>
      </c>
      <c r="D160" t="s">
        <v>60</v>
      </c>
      <c r="E160" s="1">
        <v>45551</v>
      </c>
      <c r="F160" s="1">
        <v>45558</v>
      </c>
      <c r="G160">
        <v>9</v>
      </c>
      <c r="H160">
        <v>30</v>
      </c>
      <c r="I160" t="s">
        <v>14</v>
      </c>
      <c r="J160" t="s">
        <v>550</v>
      </c>
      <c r="K160" t="s">
        <v>15</v>
      </c>
      <c r="L160" t="str">
        <f>TEXT(Table1[[#This Row],[Order Date]],"YYYY")</f>
        <v>2024</v>
      </c>
      <c r="M160" s="2" t="str">
        <f>TEXT(Table1[[#This Row],[Order Date]],"MMM")</f>
        <v>Sep</v>
      </c>
      <c r="N160" s="2" t="str">
        <f>TEXT(Table1[[#This Row],[Order Date]],"DDD")</f>
        <v>Mon</v>
      </c>
      <c r="O160" s="2">
        <f>DATEDIF(Table1[[#This Row],[Order Date]],Table1[[#This Row],[Delivered Date]],"D")</f>
        <v>7</v>
      </c>
      <c r="P160" s="2">
        <f>ROUND(Table1[[#This Row],[Quantity]]*Table1[[#This Row],[Unit Price]]*VLOOKUP(Table1[[#This Row],[Product Name]],Table2[#All],2,FALSE),0)</f>
        <v>176</v>
      </c>
      <c r="Q160" s="2">
        <f>Table1[[#This Row],[Quantity]]*Table1[[#This Row],[Unit Price]]</f>
        <v>270</v>
      </c>
      <c r="R160" s="2">
        <f>Table1[[#This Row],[Sales Revenue]]-Table1[[#This Row],[Total cost]]</f>
        <v>94</v>
      </c>
    </row>
    <row r="161" spans="1:18" x14ac:dyDescent="0.35">
      <c r="A161">
        <v>160</v>
      </c>
      <c r="B161" t="s">
        <v>206</v>
      </c>
      <c r="C161" t="s">
        <v>21</v>
      </c>
      <c r="D161" t="s">
        <v>40</v>
      </c>
      <c r="E161" s="1">
        <v>45589</v>
      </c>
      <c r="F161" s="1">
        <v>45608</v>
      </c>
      <c r="G161">
        <v>6</v>
      </c>
      <c r="H161">
        <v>146</v>
      </c>
      <c r="I161" t="s">
        <v>28</v>
      </c>
      <c r="J161" t="s">
        <v>551</v>
      </c>
      <c r="K161" t="s">
        <v>19</v>
      </c>
      <c r="L161" t="str">
        <f>TEXT(Table1[[#This Row],[Order Date]],"YYYY")</f>
        <v>2024</v>
      </c>
      <c r="M161" s="2" t="str">
        <f>TEXT(Table1[[#This Row],[Order Date]],"MMM")</f>
        <v>Oct</v>
      </c>
      <c r="N161" s="2" t="str">
        <f>TEXT(Table1[[#This Row],[Order Date]],"DDD")</f>
        <v>Thu</v>
      </c>
      <c r="O161" s="2">
        <f>DATEDIF(Table1[[#This Row],[Order Date]],Table1[[#This Row],[Delivered Date]],"D")</f>
        <v>19</v>
      </c>
      <c r="P161" s="2">
        <f>ROUND(Table1[[#This Row],[Quantity]]*Table1[[#This Row],[Unit Price]]*VLOOKUP(Table1[[#This Row],[Product Name]],Table2[#All],2,FALSE),0)</f>
        <v>569</v>
      </c>
      <c r="Q161" s="2">
        <f>Table1[[#This Row],[Quantity]]*Table1[[#This Row],[Unit Price]]</f>
        <v>876</v>
      </c>
      <c r="R161" s="2">
        <f>Table1[[#This Row],[Sales Revenue]]-Table1[[#This Row],[Total cost]]</f>
        <v>307</v>
      </c>
    </row>
    <row r="162" spans="1:18" x14ac:dyDescent="0.35">
      <c r="A162">
        <v>161</v>
      </c>
      <c r="B162" t="s">
        <v>207</v>
      </c>
      <c r="C162" t="s">
        <v>31</v>
      </c>
      <c r="D162" t="s">
        <v>42</v>
      </c>
      <c r="E162" s="1">
        <v>45642</v>
      </c>
      <c r="F162" s="1">
        <v>45646</v>
      </c>
      <c r="G162">
        <v>8</v>
      </c>
      <c r="H162">
        <v>722</v>
      </c>
      <c r="I162" t="s">
        <v>14</v>
      </c>
      <c r="J162" t="s">
        <v>550</v>
      </c>
      <c r="K162" t="s">
        <v>46</v>
      </c>
      <c r="L162" t="str">
        <f>TEXT(Table1[[#This Row],[Order Date]],"YYYY")</f>
        <v>2024</v>
      </c>
      <c r="M162" s="2" t="str">
        <f>TEXT(Table1[[#This Row],[Order Date]],"MMM")</f>
        <v>Dec</v>
      </c>
      <c r="N162" s="2" t="str">
        <f>TEXT(Table1[[#This Row],[Order Date]],"DDD")</f>
        <v>Mon</v>
      </c>
      <c r="O162" s="2">
        <f>DATEDIF(Table1[[#This Row],[Order Date]],Table1[[#This Row],[Delivered Date]],"D")</f>
        <v>4</v>
      </c>
      <c r="P162" s="2">
        <f>ROUND(Table1[[#This Row],[Quantity]]*Table1[[#This Row],[Unit Price]]*VLOOKUP(Table1[[#This Row],[Product Name]],Table2[#All],2,FALSE),0)</f>
        <v>3754</v>
      </c>
      <c r="Q162" s="2">
        <f>Table1[[#This Row],[Quantity]]*Table1[[#This Row],[Unit Price]]</f>
        <v>5776</v>
      </c>
      <c r="R162" s="2">
        <f>Table1[[#This Row],[Sales Revenue]]-Table1[[#This Row],[Total cost]]</f>
        <v>2022</v>
      </c>
    </row>
    <row r="163" spans="1:18" x14ac:dyDescent="0.35">
      <c r="A163">
        <v>162</v>
      </c>
      <c r="B163" t="s">
        <v>208</v>
      </c>
      <c r="C163" t="s">
        <v>12</v>
      </c>
      <c r="D163" t="s">
        <v>27</v>
      </c>
      <c r="E163" s="1">
        <v>45310</v>
      </c>
      <c r="F163" s="1">
        <v>45324</v>
      </c>
      <c r="G163">
        <v>5</v>
      </c>
      <c r="H163">
        <v>216</v>
      </c>
      <c r="I163" t="s">
        <v>14</v>
      </c>
      <c r="J163" t="s">
        <v>551</v>
      </c>
      <c r="K163" t="s">
        <v>46</v>
      </c>
      <c r="L163" t="str">
        <f>TEXT(Table1[[#This Row],[Order Date]],"YYYY")</f>
        <v>2024</v>
      </c>
      <c r="M163" s="2" t="str">
        <f>TEXT(Table1[[#This Row],[Order Date]],"MMM")</f>
        <v>Jan</v>
      </c>
      <c r="N163" s="2" t="str">
        <f>TEXT(Table1[[#This Row],[Order Date]],"DDD")</f>
        <v>Fri</v>
      </c>
      <c r="O163" s="2">
        <f>DATEDIF(Table1[[#This Row],[Order Date]],Table1[[#This Row],[Delivered Date]],"D")</f>
        <v>14</v>
      </c>
      <c r="P163" s="2">
        <f>ROUND(Table1[[#This Row],[Quantity]]*Table1[[#This Row],[Unit Price]]*VLOOKUP(Table1[[#This Row],[Product Name]],Table2[#All],2,FALSE),0)</f>
        <v>702</v>
      </c>
      <c r="Q163" s="2">
        <f>Table1[[#This Row],[Quantity]]*Table1[[#This Row],[Unit Price]]</f>
        <v>1080</v>
      </c>
      <c r="R163" s="2">
        <f>Table1[[#This Row],[Sales Revenue]]-Table1[[#This Row],[Total cost]]</f>
        <v>378</v>
      </c>
    </row>
    <row r="164" spans="1:18" x14ac:dyDescent="0.35">
      <c r="A164">
        <v>163</v>
      </c>
      <c r="B164" t="s">
        <v>209</v>
      </c>
      <c r="C164" t="s">
        <v>12</v>
      </c>
      <c r="D164" t="s">
        <v>58</v>
      </c>
      <c r="E164" s="1">
        <v>45438</v>
      </c>
      <c r="F164" s="1">
        <v>45445</v>
      </c>
      <c r="G164">
        <v>6</v>
      </c>
      <c r="H164">
        <v>892</v>
      </c>
      <c r="I164" t="s">
        <v>28</v>
      </c>
      <c r="J164" t="s">
        <v>549</v>
      </c>
      <c r="K164" t="s">
        <v>19</v>
      </c>
      <c r="L164" t="str">
        <f>TEXT(Table1[[#This Row],[Order Date]],"YYYY")</f>
        <v>2024</v>
      </c>
      <c r="M164" s="2" t="str">
        <f>TEXT(Table1[[#This Row],[Order Date]],"MMM")</f>
        <v>May</v>
      </c>
      <c r="N164" s="2" t="str">
        <f>TEXT(Table1[[#This Row],[Order Date]],"DDD")</f>
        <v>Sun</v>
      </c>
      <c r="O164" s="2">
        <f>DATEDIF(Table1[[#This Row],[Order Date]],Table1[[#This Row],[Delivered Date]],"D")</f>
        <v>7</v>
      </c>
      <c r="P164" s="2">
        <f>ROUND(Table1[[#This Row],[Quantity]]*Table1[[#This Row],[Unit Price]]*VLOOKUP(Table1[[#This Row],[Product Name]],Table2[#All],2,FALSE),0)</f>
        <v>4549</v>
      </c>
      <c r="Q164" s="2">
        <f>Table1[[#This Row],[Quantity]]*Table1[[#This Row],[Unit Price]]</f>
        <v>5352</v>
      </c>
      <c r="R164" s="2">
        <f>Table1[[#This Row],[Sales Revenue]]-Table1[[#This Row],[Total cost]]</f>
        <v>803</v>
      </c>
    </row>
    <row r="165" spans="1:18" x14ac:dyDescent="0.35">
      <c r="A165">
        <v>164</v>
      </c>
      <c r="B165" t="s">
        <v>210</v>
      </c>
      <c r="C165" t="s">
        <v>12</v>
      </c>
      <c r="D165" t="s">
        <v>27</v>
      </c>
      <c r="E165" s="1">
        <v>45332</v>
      </c>
      <c r="F165" s="1">
        <v>45340</v>
      </c>
      <c r="G165">
        <v>7</v>
      </c>
      <c r="H165">
        <v>626</v>
      </c>
      <c r="I165" t="s">
        <v>28</v>
      </c>
      <c r="J165" t="s">
        <v>549</v>
      </c>
      <c r="K165" t="s">
        <v>29</v>
      </c>
      <c r="L165" t="str">
        <f>TEXT(Table1[[#This Row],[Order Date]],"YYYY")</f>
        <v>2024</v>
      </c>
      <c r="M165" s="2" t="str">
        <f>TEXT(Table1[[#This Row],[Order Date]],"MMM")</f>
        <v>Feb</v>
      </c>
      <c r="N165" s="2" t="str">
        <f>TEXT(Table1[[#This Row],[Order Date]],"DDD")</f>
        <v>Sat</v>
      </c>
      <c r="O165" s="2">
        <f>DATEDIF(Table1[[#This Row],[Order Date]],Table1[[#This Row],[Delivered Date]],"D")</f>
        <v>8</v>
      </c>
      <c r="P165" s="2">
        <f>ROUND(Table1[[#This Row],[Quantity]]*Table1[[#This Row],[Unit Price]]*VLOOKUP(Table1[[#This Row],[Product Name]],Table2[#All],2,FALSE),0)</f>
        <v>2848</v>
      </c>
      <c r="Q165" s="2">
        <f>Table1[[#This Row],[Quantity]]*Table1[[#This Row],[Unit Price]]</f>
        <v>4382</v>
      </c>
      <c r="R165" s="2">
        <f>Table1[[#This Row],[Sales Revenue]]-Table1[[#This Row],[Total cost]]</f>
        <v>1534</v>
      </c>
    </row>
    <row r="166" spans="1:18" x14ac:dyDescent="0.35">
      <c r="A166">
        <v>165</v>
      </c>
      <c r="B166" t="s">
        <v>211</v>
      </c>
      <c r="C166" t="s">
        <v>12</v>
      </c>
      <c r="D166" t="s">
        <v>96</v>
      </c>
      <c r="E166" s="1">
        <v>45606</v>
      </c>
      <c r="F166" s="1">
        <v>45620</v>
      </c>
      <c r="G166">
        <v>7</v>
      </c>
      <c r="H166">
        <v>291</v>
      </c>
      <c r="I166" t="s">
        <v>14</v>
      </c>
      <c r="J166" t="s">
        <v>33</v>
      </c>
      <c r="K166" t="s">
        <v>19</v>
      </c>
      <c r="L166" t="str">
        <f>TEXT(Table1[[#This Row],[Order Date]],"YYYY")</f>
        <v>2024</v>
      </c>
      <c r="M166" s="2" t="str">
        <f>TEXT(Table1[[#This Row],[Order Date]],"MMM")</f>
        <v>Nov</v>
      </c>
      <c r="N166" s="2" t="str">
        <f>TEXT(Table1[[#This Row],[Order Date]],"DDD")</f>
        <v>Sun</v>
      </c>
      <c r="O166" s="2">
        <f>DATEDIF(Table1[[#This Row],[Order Date]],Table1[[#This Row],[Delivered Date]],"D")</f>
        <v>14</v>
      </c>
      <c r="P166" s="2">
        <f>ROUND(Table1[[#This Row],[Quantity]]*Table1[[#This Row],[Unit Price]]*VLOOKUP(Table1[[#This Row],[Product Name]],Table2[#All],2,FALSE),0)</f>
        <v>1426</v>
      </c>
      <c r="Q166" s="2">
        <f>Table1[[#This Row],[Quantity]]*Table1[[#This Row],[Unit Price]]</f>
        <v>2037</v>
      </c>
      <c r="R166" s="2">
        <f>Table1[[#This Row],[Sales Revenue]]-Table1[[#This Row],[Total cost]]</f>
        <v>611</v>
      </c>
    </row>
    <row r="167" spans="1:18" x14ac:dyDescent="0.35">
      <c r="A167">
        <v>166</v>
      </c>
      <c r="B167" t="s">
        <v>212</v>
      </c>
      <c r="C167" t="s">
        <v>24</v>
      </c>
      <c r="D167" t="s">
        <v>25</v>
      </c>
      <c r="E167" s="1">
        <v>45554</v>
      </c>
      <c r="F167" s="1">
        <v>45574</v>
      </c>
      <c r="G167">
        <v>3</v>
      </c>
      <c r="H167">
        <v>985</v>
      </c>
      <c r="I167" t="s">
        <v>28</v>
      </c>
      <c r="J167" t="s">
        <v>551</v>
      </c>
      <c r="K167" t="s">
        <v>29</v>
      </c>
      <c r="L167" t="str">
        <f>TEXT(Table1[[#This Row],[Order Date]],"YYYY")</f>
        <v>2024</v>
      </c>
      <c r="M167" s="2" t="str">
        <f>TEXT(Table1[[#This Row],[Order Date]],"MMM")</f>
        <v>Sep</v>
      </c>
      <c r="N167" s="2" t="str">
        <f>TEXT(Table1[[#This Row],[Order Date]],"DDD")</f>
        <v>Thu</v>
      </c>
      <c r="O167" s="2">
        <f>DATEDIF(Table1[[#This Row],[Order Date]],Table1[[#This Row],[Delivered Date]],"D")</f>
        <v>20</v>
      </c>
      <c r="P167" s="2">
        <f>ROUND(Table1[[#This Row],[Quantity]]*Table1[[#This Row],[Unit Price]]*VLOOKUP(Table1[[#This Row],[Product Name]],Table2[#All],2,FALSE),0)</f>
        <v>1625</v>
      </c>
      <c r="Q167" s="2">
        <f>Table1[[#This Row],[Quantity]]*Table1[[#This Row],[Unit Price]]</f>
        <v>2955</v>
      </c>
      <c r="R167" s="2">
        <f>Table1[[#This Row],[Sales Revenue]]-Table1[[#This Row],[Total cost]]</f>
        <v>1330</v>
      </c>
    </row>
    <row r="168" spans="1:18" x14ac:dyDescent="0.35">
      <c r="A168">
        <v>167</v>
      </c>
      <c r="B168" t="s">
        <v>213</v>
      </c>
      <c r="C168" t="s">
        <v>17</v>
      </c>
      <c r="D168" t="s">
        <v>44</v>
      </c>
      <c r="E168" s="1">
        <v>45579</v>
      </c>
      <c r="F168" s="1">
        <v>45592</v>
      </c>
      <c r="G168">
        <v>2</v>
      </c>
      <c r="H168">
        <v>278</v>
      </c>
      <c r="I168" t="s">
        <v>28</v>
      </c>
      <c r="J168" t="s">
        <v>549</v>
      </c>
      <c r="K168" t="s">
        <v>15</v>
      </c>
      <c r="L168" t="str">
        <f>TEXT(Table1[[#This Row],[Order Date]],"YYYY")</f>
        <v>2024</v>
      </c>
      <c r="M168" s="2" t="str">
        <f>TEXT(Table1[[#This Row],[Order Date]],"MMM")</f>
        <v>Oct</v>
      </c>
      <c r="N168" s="2" t="str">
        <f>TEXT(Table1[[#This Row],[Order Date]],"DDD")</f>
        <v>Mon</v>
      </c>
      <c r="O168" s="2">
        <f>DATEDIF(Table1[[#This Row],[Order Date]],Table1[[#This Row],[Delivered Date]],"D")</f>
        <v>13</v>
      </c>
      <c r="P168" s="2">
        <f>ROUND(Table1[[#This Row],[Quantity]]*Table1[[#This Row],[Unit Price]]*VLOOKUP(Table1[[#This Row],[Product Name]],Table2[#All],2,FALSE),0)</f>
        <v>334</v>
      </c>
      <c r="Q168" s="2">
        <f>Table1[[#This Row],[Quantity]]*Table1[[#This Row],[Unit Price]]</f>
        <v>556</v>
      </c>
      <c r="R168" s="2">
        <f>Table1[[#This Row],[Sales Revenue]]-Table1[[#This Row],[Total cost]]</f>
        <v>222</v>
      </c>
    </row>
    <row r="169" spans="1:18" x14ac:dyDescent="0.35">
      <c r="A169">
        <v>168</v>
      </c>
      <c r="B169" t="s">
        <v>214</v>
      </c>
      <c r="C169" t="s">
        <v>24</v>
      </c>
      <c r="D169" t="s">
        <v>100</v>
      </c>
      <c r="E169" s="1">
        <v>45605</v>
      </c>
      <c r="F169" s="1">
        <v>45612</v>
      </c>
      <c r="G169">
        <v>5</v>
      </c>
      <c r="H169">
        <v>720</v>
      </c>
      <c r="I169" t="s">
        <v>14</v>
      </c>
      <c r="J169" t="s">
        <v>550</v>
      </c>
      <c r="K169" t="s">
        <v>19</v>
      </c>
      <c r="L169" t="str">
        <f>TEXT(Table1[[#This Row],[Order Date]],"YYYY")</f>
        <v>2024</v>
      </c>
      <c r="M169" s="2" t="str">
        <f>TEXT(Table1[[#This Row],[Order Date]],"MMM")</f>
        <v>Nov</v>
      </c>
      <c r="N169" s="2" t="str">
        <f>TEXT(Table1[[#This Row],[Order Date]],"DDD")</f>
        <v>Sat</v>
      </c>
      <c r="O169" s="2">
        <f>DATEDIF(Table1[[#This Row],[Order Date]],Table1[[#This Row],[Delivered Date]],"D")</f>
        <v>7</v>
      </c>
      <c r="P169" s="2">
        <f>ROUND(Table1[[#This Row],[Quantity]]*Table1[[#This Row],[Unit Price]]*VLOOKUP(Table1[[#This Row],[Product Name]],Table2[#All],2,FALSE),0)</f>
        <v>2160</v>
      </c>
      <c r="Q169" s="2">
        <f>Table1[[#This Row],[Quantity]]*Table1[[#This Row],[Unit Price]]</f>
        <v>3600</v>
      </c>
      <c r="R169" s="2">
        <f>Table1[[#This Row],[Sales Revenue]]-Table1[[#This Row],[Total cost]]</f>
        <v>1440</v>
      </c>
    </row>
    <row r="170" spans="1:18" x14ac:dyDescent="0.35">
      <c r="A170">
        <v>169</v>
      </c>
      <c r="B170" t="s">
        <v>215</v>
      </c>
      <c r="C170" t="s">
        <v>21</v>
      </c>
      <c r="D170" t="s">
        <v>40</v>
      </c>
      <c r="E170" s="1">
        <v>45523</v>
      </c>
      <c r="F170" s="1">
        <v>45536</v>
      </c>
      <c r="G170">
        <v>3</v>
      </c>
      <c r="H170">
        <v>930</v>
      </c>
      <c r="I170" t="s">
        <v>14</v>
      </c>
      <c r="J170" t="s">
        <v>33</v>
      </c>
      <c r="K170" t="s">
        <v>29</v>
      </c>
      <c r="L170" t="str">
        <f>TEXT(Table1[[#This Row],[Order Date]],"YYYY")</f>
        <v>2024</v>
      </c>
      <c r="M170" s="2" t="str">
        <f>TEXT(Table1[[#This Row],[Order Date]],"MMM")</f>
        <v>Aug</v>
      </c>
      <c r="N170" s="2" t="str">
        <f>TEXT(Table1[[#This Row],[Order Date]],"DDD")</f>
        <v>Mon</v>
      </c>
      <c r="O170" s="2">
        <f>DATEDIF(Table1[[#This Row],[Order Date]],Table1[[#This Row],[Delivered Date]],"D")</f>
        <v>13</v>
      </c>
      <c r="P170" s="2">
        <f>ROUND(Table1[[#This Row],[Quantity]]*Table1[[#This Row],[Unit Price]]*VLOOKUP(Table1[[#This Row],[Product Name]],Table2[#All],2,FALSE),0)</f>
        <v>1814</v>
      </c>
      <c r="Q170" s="2">
        <f>Table1[[#This Row],[Quantity]]*Table1[[#This Row],[Unit Price]]</f>
        <v>2790</v>
      </c>
      <c r="R170" s="2">
        <f>Table1[[#This Row],[Sales Revenue]]-Table1[[#This Row],[Total cost]]</f>
        <v>976</v>
      </c>
    </row>
    <row r="171" spans="1:18" x14ac:dyDescent="0.35">
      <c r="A171">
        <v>170</v>
      </c>
      <c r="B171" t="s">
        <v>216</v>
      </c>
      <c r="C171" t="s">
        <v>21</v>
      </c>
      <c r="D171" t="s">
        <v>54</v>
      </c>
      <c r="E171" s="1">
        <v>45477</v>
      </c>
      <c r="F171" s="1">
        <v>45490</v>
      </c>
      <c r="G171">
        <v>9</v>
      </c>
      <c r="H171">
        <v>239</v>
      </c>
      <c r="I171" t="s">
        <v>14</v>
      </c>
      <c r="J171" t="s">
        <v>551</v>
      </c>
      <c r="K171" t="s">
        <v>29</v>
      </c>
      <c r="L171" t="str">
        <f>TEXT(Table1[[#This Row],[Order Date]],"YYYY")</f>
        <v>2024</v>
      </c>
      <c r="M171" s="2" t="str">
        <f>TEXT(Table1[[#This Row],[Order Date]],"MMM")</f>
        <v>Jul</v>
      </c>
      <c r="N171" s="2" t="str">
        <f>TEXT(Table1[[#This Row],[Order Date]],"DDD")</f>
        <v>Thu</v>
      </c>
      <c r="O171" s="2">
        <f>DATEDIF(Table1[[#This Row],[Order Date]],Table1[[#This Row],[Delivered Date]],"D")</f>
        <v>13</v>
      </c>
      <c r="P171" s="2">
        <f>ROUND(Table1[[#This Row],[Quantity]]*Table1[[#This Row],[Unit Price]]*VLOOKUP(Table1[[#This Row],[Product Name]],Table2[#All],2,FALSE),0)</f>
        <v>1506</v>
      </c>
      <c r="Q171" s="2">
        <f>Table1[[#This Row],[Quantity]]*Table1[[#This Row],[Unit Price]]</f>
        <v>2151</v>
      </c>
      <c r="R171" s="2">
        <f>Table1[[#This Row],[Sales Revenue]]-Table1[[#This Row],[Total cost]]</f>
        <v>645</v>
      </c>
    </row>
    <row r="172" spans="1:18" x14ac:dyDescent="0.35">
      <c r="A172">
        <v>171</v>
      </c>
      <c r="B172" t="s">
        <v>217</v>
      </c>
      <c r="C172" t="s">
        <v>17</v>
      </c>
      <c r="D172" t="s">
        <v>64</v>
      </c>
      <c r="E172" s="1">
        <v>45605</v>
      </c>
      <c r="F172" s="1">
        <v>45618</v>
      </c>
      <c r="G172">
        <v>2</v>
      </c>
      <c r="H172">
        <v>77</v>
      </c>
      <c r="I172" t="s">
        <v>28</v>
      </c>
      <c r="J172" t="s">
        <v>547</v>
      </c>
      <c r="K172" t="s">
        <v>19</v>
      </c>
      <c r="L172" t="str">
        <f>TEXT(Table1[[#This Row],[Order Date]],"YYYY")</f>
        <v>2024</v>
      </c>
      <c r="M172" s="2" t="str">
        <f>TEXT(Table1[[#This Row],[Order Date]],"MMM")</f>
        <v>Nov</v>
      </c>
      <c r="N172" s="2" t="str">
        <f>TEXT(Table1[[#This Row],[Order Date]],"DDD")</f>
        <v>Sat</v>
      </c>
      <c r="O172" s="2">
        <f>DATEDIF(Table1[[#This Row],[Order Date]],Table1[[#This Row],[Delivered Date]],"D")</f>
        <v>13</v>
      </c>
      <c r="P172" s="2">
        <f>ROUND(Table1[[#This Row],[Quantity]]*Table1[[#This Row],[Unit Price]]*VLOOKUP(Table1[[#This Row],[Product Name]],Table2[#All],2,FALSE),0)</f>
        <v>77</v>
      </c>
      <c r="Q172" s="2">
        <f>Table1[[#This Row],[Quantity]]*Table1[[#This Row],[Unit Price]]</f>
        <v>154</v>
      </c>
      <c r="R172" s="2">
        <f>Table1[[#This Row],[Sales Revenue]]-Table1[[#This Row],[Total cost]]</f>
        <v>77</v>
      </c>
    </row>
    <row r="173" spans="1:18" x14ac:dyDescent="0.35">
      <c r="A173">
        <v>172</v>
      </c>
      <c r="B173" t="s">
        <v>218</v>
      </c>
      <c r="C173" t="s">
        <v>24</v>
      </c>
      <c r="D173" t="s">
        <v>70</v>
      </c>
      <c r="E173" s="1">
        <v>45502</v>
      </c>
      <c r="F173" s="1">
        <v>45512</v>
      </c>
      <c r="G173">
        <v>7</v>
      </c>
      <c r="H173">
        <v>853</v>
      </c>
      <c r="I173" t="s">
        <v>14</v>
      </c>
      <c r="J173" t="s">
        <v>33</v>
      </c>
      <c r="K173" t="s">
        <v>15</v>
      </c>
      <c r="L173" t="str">
        <f>TEXT(Table1[[#This Row],[Order Date]],"YYYY")</f>
        <v>2024</v>
      </c>
      <c r="M173" s="2" t="str">
        <f>TEXT(Table1[[#This Row],[Order Date]],"MMM")</f>
        <v>Jul</v>
      </c>
      <c r="N173" s="2" t="str">
        <f>TEXT(Table1[[#This Row],[Order Date]],"DDD")</f>
        <v>Mon</v>
      </c>
      <c r="O173" s="2">
        <f>DATEDIF(Table1[[#This Row],[Order Date]],Table1[[#This Row],[Delivered Date]],"D")</f>
        <v>10</v>
      </c>
      <c r="P173" s="2">
        <f>ROUND(Table1[[#This Row],[Quantity]]*Table1[[#This Row],[Unit Price]]*VLOOKUP(Table1[[#This Row],[Product Name]],Table2[#All],2,FALSE),0)</f>
        <v>3284</v>
      </c>
      <c r="Q173" s="2">
        <f>Table1[[#This Row],[Quantity]]*Table1[[#This Row],[Unit Price]]</f>
        <v>5971</v>
      </c>
      <c r="R173" s="2">
        <f>Table1[[#This Row],[Sales Revenue]]-Table1[[#This Row],[Total cost]]</f>
        <v>2687</v>
      </c>
    </row>
    <row r="174" spans="1:18" x14ac:dyDescent="0.35">
      <c r="A174">
        <v>173</v>
      </c>
      <c r="B174" t="s">
        <v>219</v>
      </c>
      <c r="C174" t="s">
        <v>31</v>
      </c>
      <c r="D174" t="s">
        <v>76</v>
      </c>
      <c r="E174" s="1">
        <v>45522</v>
      </c>
      <c r="F174" s="1">
        <v>45529</v>
      </c>
      <c r="G174">
        <v>8</v>
      </c>
      <c r="H174">
        <v>706</v>
      </c>
      <c r="I174" t="s">
        <v>14</v>
      </c>
      <c r="J174" t="s">
        <v>33</v>
      </c>
      <c r="K174" t="s">
        <v>15</v>
      </c>
      <c r="L174" t="str">
        <f>TEXT(Table1[[#This Row],[Order Date]],"YYYY")</f>
        <v>2024</v>
      </c>
      <c r="M174" s="2" t="str">
        <f>TEXT(Table1[[#This Row],[Order Date]],"MMM")</f>
        <v>Aug</v>
      </c>
      <c r="N174" s="2" t="str">
        <f>TEXT(Table1[[#This Row],[Order Date]],"DDD")</f>
        <v>Sun</v>
      </c>
      <c r="O174" s="2">
        <f>DATEDIF(Table1[[#This Row],[Order Date]],Table1[[#This Row],[Delivered Date]],"D")</f>
        <v>7</v>
      </c>
      <c r="P174" s="2">
        <f>ROUND(Table1[[#This Row],[Quantity]]*Table1[[#This Row],[Unit Price]]*VLOOKUP(Table1[[#This Row],[Product Name]],Table2[#All],2,FALSE),0)</f>
        <v>4236</v>
      </c>
      <c r="Q174" s="2">
        <f>Table1[[#This Row],[Quantity]]*Table1[[#This Row],[Unit Price]]</f>
        <v>5648</v>
      </c>
      <c r="R174" s="2">
        <f>Table1[[#This Row],[Sales Revenue]]-Table1[[#This Row],[Total cost]]</f>
        <v>1412</v>
      </c>
    </row>
    <row r="175" spans="1:18" x14ac:dyDescent="0.35">
      <c r="A175">
        <v>174</v>
      </c>
      <c r="B175" t="s">
        <v>220</v>
      </c>
      <c r="C175" t="s">
        <v>17</v>
      </c>
      <c r="D175" t="s">
        <v>60</v>
      </c>
      <c r="E175" s="1">
        <v>45385</v>
      </c>
      <c r="F175" s="1">
        <v>45393</v>
      </c>
      <c r="G175">
        <v>3</v>
      </c>
      <c r="H175">
        <v>453</v>
      </c>
      <c r="I175" t="s">
        <v>14</v>
      </c>
      <c r="J175" t="s">
        <v>33</v>
      </c>
      <c r="K175" t="s">
        <v>29</v>
      </c>
      <c r="L175" t="str">
        <f>TEXT(Table1[[#This Row],[Order Date]],"YYYY")</f>
        <v>2024</v>
      </c>
      <c r="M175" s="2" t="str">
        <f>TEXT(Table1[[#This Row],[Order Date]],"MMM")</f>
        <v>Apr</v>
      </c>
      <c r="N175" s="2" t="str">
        <f>TEXT(Table1[[#This Row],[Order Date]],"DDD")</f>
        <v>Wed</v>
      </c>
      <c r="O175" s="2">
        <f>DATEDIF(Table1[[#This Row],[Order Date]],Table1[[#This Row],[Delivered Date]],"D")</f>
        <v>8</v>
      </c>
      <c r="P175" s="2">
        <f>ROUND(Table1[[#This Row],[Quantity]]*Table1[[#This Row],[Unit Price]]*VLOOKUP(Table1[[#This Row],[Product Name]],Table2[#All],2,FALSE),0)</f>
        <v>883</v>
      </c>
      <c r="Q175" s="2">
        <f>Table1[[#This Row],[Quantity]]*Table1[[#This Row],[Unit Price]]</f>
        <v>1359</v>
      </c>
      <c r="R175" s="2">
        <f>Table1[[#This Row],[Sales Revenue]]-Table1[[#This Row],[Total cost]]</f>
        <v>476</v>
      </c>
    </row>
    <row r="176" spans="1:18" x14ac:dyDescent="0.35">
      <c r="A176">
        <v>175</v>
      </c>
      <c r="B176" t="s">
        <v>221</v>
      </c>
      <c r="C176" t="s">
        <v>21</v>
      </c>
      <c r="D176" t="s">
        <v>83</v>
      </c>
      <c r="E176" s="1">
        <v>45606</v>
      </c>
      <c r="F176" s="1">
        <v>45614</v>
      </c>
      <c r="G176">
        <v>9</v>
      </c>
      <c r="H176">
        <v>105</v>
      </c>
      <c r="I176" t="s">
        <v>28</v>
      </c>
      <c r="J176" t="s">
        <v>33</v>
      </c>
      <c r="K176" t="s">
        <v>29</v>
      </c>
      <c r="L176" t="str">
        <f>TEXT(Table1[[#This Row],[Order Date]],"YYYY")</f>
        <v>2024</v>
      </c>
      <c r="M176" s="2" t="str">
        <f>TEXT(Table1[[#This Row],[Order Date]],"MMM")</f>
        <v>Nov</v>
      </c>
      <c r="N176" s="2" t="str">
        <f>TEXT(Table1[[#This Row],[Order Date]],"DDD")</f>
        <v>Sun</v>
      </c>
      <c r="O176" s="2">
        <f>DATEDIF(Table1[[#This Row],[Order Date]],Table1[[#This Row],[Delivered Date]],"D")</f>
        <v>8</v>
      </c>
      <c r="P176" s="2">
        <f>ROUND(Table1[[#This Row],[Quantity]]*Table1[[#This Row],[Unit Price]]*VLOOKUP(Table1[[#This Row],[Product Name]],Table2[#All],2,FALSE),0)</f>
        <v>756</v>
      </c>
      <c r="Q176" s="2">
        <f>Table1[[#This Row],[Quantity]]*Table1[[#This Row],[Unit Price]]</f>
        <v>945</v>
      </c>
      <c r="R176" s="2">
        <f>Table1[[#This Row],[Sales Revenue]]-Table1[[#This Row],[Total cost]]</f>
        <v>189</v>
      </c>
    </row>
    <row r="177" spans="1:18" x14ac:dyDescent="0.35">
      <c r="A177">
        <v>176</v>
      </c>
      <c r="B177" t="s">
        <v>222</v>
      </c>
      <c r="C177" t="s">
        <v>17</v>
      </c>
      <c r="D177" t="s">
        <v>64</v>
      </c>
      <c r="E177" s="1">
        <v>45379</v>
      </c>
      <c r="F177" s="1">
        <v>45390</v>
      </c>
      <c r="G177">
        <v>10</v>
      </c>
      <c r="H177">
        <v>747</v>
      </c>
      <c r="I177" t="s">
        <v>28</v>
      </c>
      <c r="J177" t="s">
        <v>33</v>
      </c>
      <c r="K177" t="s">
        <v>29</v>
      </c>
      <c r="L177" t="str">
        <f>TEXT(Table1[[#This Row],[Order Date]],"YYYY")</f>
        <v>2024</v>
      </c>
      <c r="M177" s="2" t="str">
        <f>TEXT(Table1[[#This Row],[Order Date]],"MMM")</f>
        <v>Mar</v>
      </c>
      <c r="N177" s="2" t="str">
        <f>TEXT(Table1[[#This Row],[Order Date]],"DDD")</f>
        <v>Thu</v>
      </c>
      <c r="O177" s="2">
        <f>DATEDIF(Table1[[#This Row],[Order Date]],Table1[[#This Row],[Delivered Date]],"D")</f>
        <v>11</v>
      </c>
      <c r="P177" s="2">
        <f>ROUND(Table1[[#This Row],[Quantity]]*Table1[[#This Row],[Unit Price]]*VLOOKUP(Table1[[#This Row],[Product Name]],Table2[#All],2,FALSE),0)</f>
        <v>3735</v>
      </c>
      <c r="Q177" s="2">
        <f>Table1[[#This Row],[Quantity]]*Table1[[#This Row],[Unit Price]]</f>
        <v>7470</v>
      </c>
      <c r="R177" s="2">
        <f>Table1[[#This Row],[Sales Revenue]]-Table1[[#This Row],[Total cost]]</f>
        <v>3735</v>
      </c>
    </row>
    <row r="178" spans="1:18" x14ac:dyDescent="0.35">
      <c r="A178">
        <v>177</v>
      </c>
      <c r="B178" t="s">
        <v>223</v>
      </c>
      <c r="C178" t="s">
        <v>21</v>
      </c>
      <c r="D178" t="s">
        <v>52</v>
      </c>
      <c r="E178" s="1">
        <v>45505</v>
      </c>
      <c r="F178" s="1">
        <v>45515</v>
      </c>
      <c r="G178">
        <v>10</v>
      </c>
      <c r="H178">
        <v>664</v>
      </c>
      <c r="I178" t="s">
        <v>28</v>
      </c>
      <c r="J178" t="s">
        <v>551</v>
      </c>
      <c r="K178" t="s">
        <v>46</v>
      </c>
      <c r="L178" t="str">
        <f>TEXT(Table1[[#This Row],[Order Date]],"YYYY")</f>
        <v>2024</v>
      </c>
      <c r="M178" s="2" t="str">
        <f>TEXT(Table1[[#This Row],[Order Date]],"MMM")</f>
        <v>Aug</v>
      </c>
      <c r="N178" s="2" t="str">
        <f>TEXT(Table1[[#This Row],[Order Date]],"DDD")</f>
        <v>Thu</v>
      </c>
      <c r="O178" s="2">
        <f>DATEDIF(Table1[[#This Row],[Order Date]],Table1[[#This Row],[Delivered Date]],"D")</f>
        <v>10</v>
      </c>
      <c r="P178" s="2">
        <f>ROUND(Table1[[#This Row],[Quantity]]*Table1[[#This Row],[Unit Price]]*VLOOKUP(Table1[[#This Row],[Product Name]],Table2[#All],2,FALSE),0)</f>
        <v>4648</v>
      </c>
      <c r="Q178" s="2">
        <f>Table1[[#This Row],[Quantity]]*Table1[[#This Row],[Unit Price]]</f>
        <v>6640</v>
      </c>
      <c r="R178" s="2">
        <f>Table1[[#This Row],[Sales Revenue]]-Table1[[#This Row],[Total cost]]</f>
        <v>1992</v>
      </c>
    </row>
    <row r="179" spans="1:18" x14ac:dyDescent="0.35">
      <c r="A179">
        <v>178</v>
      </c>
      <c r="B179" t="s">
        <v>224</v>
      </c>
      <c r="C179" t="s">
        <v>24</v>
      </c>
      <c r="D179" t="s">
        <v>100</v>
      </c>
      <c r="E179" s="1">
        <v>45466</v>
      </c>
      <c r="F179" s="1">
        <v>45470</v>
      </c>
      <c r="G179">
        <v>10</v>
      </c>
      <c r="H179">
        <v>157</v>
      </c>
      <c r="I179" t="s">
        <v>28</v>
      </c>
      <c r="J179" t="s">
        <v>547</v>
      </c>
      <c r="K179" t="s">
        <v>46</v>
      </c>
      <c r="L179" t="str">
        <f>TEXT(Table1[[#This Row],[Order Date]],"YYYY")</f>
        <v>2024</v>
      </c>
      <c r="M179" s="2" t="str">
        <f>TEXT(Table1[[#This Row],[Order Date]],"MMM")</f>
        <v>Jun</v>
      </c>
      <c r="N179" s="2" t="str">
        <f>TEXT(Table1[[#This Row],[Order Date]],"DDD")</f>
        <v>Sun</v>
      </c>
      <c r="O179" s="2">
        <f>DATEDIF(Table1[[#This Row],[Order Date]],Table1[[#This Row],[Delivered Date]],"D")</f>
        <v>4</v>
      </c>
      <c r="P179" s="2">
        <f>ROUND(Table1[[#This Row],[Quantity]]*Table1[[#This Row],[Unit Price]]*VLOOKUP(Table1[[#This Row],[Product Name]],Table2[#All],2,FALSE),0)</f>
        <v>942</v>
      </c>
      <c r="Q179" s="2">
        <f>Table1[[#This Row],[Quantity]]*Table1[[#This Row],[Unit Price]]</f>
        <v>1570</v>
      </c>
      <c r="R179" s="2">
        <f>Table1[[#This Row],[Sales Revenue]]-Table1[[#This Row],[Total cost]]</f>
        <v>628</v>
      </c>
    </row>
    <row r="180" spans="1:18" x14ac:dyDescent="0.35">
      <c r="A180">
        <v>179</v>
      </c>
      <c r="B180" t="s">
        <v>225</v>
      </c>
      <c r="C180" t="s">
        <v>21</v>
      </c>
      <c r="D180" t="s">
        <v>22</v>
      </c>
      <c r="E180" s="1">
        <v>45354</v>
      </c>
      <c r="F180" s="1">
        <v>45366</v>
      </c>
      <c r="G180">
        <v>5</v>
      </c>
      <c r="H180">
        <v>470</v>
      </c>
      <c r="I180" t="s">
        <v>14</v>
      </c>
      <c r="J180" t="s">
        <v>551</v>
      </c>
      <c r="K180" t="s">
        <v>46</v>
      </c>
      <c r="L180" t="str">
        <f>TEXT(Table1[[#This Row],[Order Date]],"YYYY")</f>
        <v>2024</v>
      </c>
      <c r="M180" s="2" t="str">
        <f>TEXT(Table1[[#This Row],[Order Date]],"MMM")</f>
        <v>Mar</v>
      </c>
      <c r="N180" s="2" t="str">
        <f>TEXT(Table1[[#This Row],[Order Date]],"DDD")</f>
        <v>Sun</v>
      </c>
      <c r="O180" s="2">
        <f>DATEDIF(Table1[[#This Row],[Order Date]],Table1[[#This Row],[Delivered Date]],"D")</f>
        <v>12</v>
      </c>
      <c r="P180" s="2">
        <f>ROUND(Table1[[#This Row],[Quantity]]*Table1[[#This Row],[Unit Price]]*VLOOKUP(Table1[[#This Row],[Product Name]],Table2[#All],2,FALSE),0)</f>
        <v>1763</v>
      </c>
      <c r="Q180" s="2">
        <f>Table1[[#This Row],[Quantity]]*Table1[[#This Row],[Unit Price]]</f>
        <v>2350</v>
      </c>
      <c r="R180" s="2">
        <f>Table1[[#This Row],[Sales Revenue]]-Table1[[#This Row],[Total cost]]</f>
        <v>587</v>
      </c>
    </row>
    <row r="181" spans="1:18" x14ac:dyDescent="0.35">
      <c r="A181">
        <v>180</v>
      </c>
      <c r="B181" t="s">
        <v>226</v>
      </c>
      <c r="C181" t="s">
        <v>21</v>
      </c>
      <c r="D181" t="s">
        <v>83</v>
      </c>
      <c r="E181" s="1">
        <v>45479</v>
      </c>
      <c r="F181" s="1">
        <v>45489</v>
      </c>
      <c r="G181">
        <v>7</v>
      </c>
      <c r="H181">
        <v>384</v>
      </c>
      <c r="I181" t="s">
        <v>14</v>
      </c>
      <c r="J181" t="s">
        <v>551</v>
      </c>
      <c r="K181" t="s">
        <v>15</v>
      </c>
      <c r="L181" t="str">
        <f>TEXT(Table1[[#This Row],[Order Date]],"YYYY")</f>
        <v>2024</v>
      </c>
      <c r="M181" s="2" t="str">
        <f>TEXT(Table1[[#This Row],[Order Date]],"MMM")</f>
        <v>Jul</v>
      </c>
      <c r="N181" s="2" t="str">
        <f>TEXT(Table1[[#This Row],[Order Date]],"DDD")</f>
        <v>Sat</v>
      </c>
      <c r="O181" s="2">
        <f>DATEDIF(Table1[[#This Row],[Order Date]],Table1[[#This Row],[Delivered Date]],"D")</f>
        <v>10</v>
      </c>
      <c r="P181" s="2">
        <f>ROUND(Table1[[#This Row],[Quantity]]*Table1[[#This Row],[Unit Price]]*VLOOKUP(Table1[[#This Row],[Product Name]],Table2[#All],2,FALSE),0)</f>
        <v>2150</v>
      </c>
      <c r="Q181" s="2">
        <f>Table1[[#This Row],[Quantity]]*Table1[[#This Row],[Unit Price]]</f>
        <v>2688</v>
      </c>
      <c r="R181" s="2">
        <f>Table1[[#This Row],[Sales Revenue]]-Table1[[#This Row],[Total cost]]</f>
        <v>538</v>
      </c>
    </row>
    <row r="182" spans="1:18" x14ac:dyDescent="0.35">
      <c r="A182">
        <v>181</v>
      </c>
      <c r="B182" t="s">
        <v>227</v>
      </c>
      <c r="C182" t="s">
        <v>17</v>
      </c>
      <c r="D182" t="s">
        <v>44</v>
      </c>
      <c r="E182" s="1">
        <v>45573</v>
      </c>
      <c r="F182" s="1">
        <v>45577</v>
      </c>
      <c r="G182">
        <v>5</v>
      </c>
      <c r="H182">
        <v>855</v>
      </c>
      <c r="I182" t="s">
        <v>14</v>
      </c>
      <c r="J182" t="s">
        <v>33</v>
      </c>
      <c r="K182" t="s">
        <v>29</v>
      </c>
      <c r="L182" t="str">
        <f>TEXT(Table1[[#This Row],[Order Date]],"YYYY")</f>
        <v>2024</v>
      </c>
      <c r="M182" s="2" t="str">
        <f>TEXT(Table1[[#This Row],[Order Date]],"MMM")</f>
        <v>Oct</v>
      </c>
      <c r="N182" s="2" t="str">
        <f>TEXT(Table1[[#This Row],[Order Date]],"DDD")</f>
        <v>Tue</v>
      </c>
      <c r="O182" s="2">
        <f>DATEDIF(Table1[[#This Row],[Order Date]],Table1[[#This Row],[Delivered Date]],"D")</f>
        <v>4</v>
      </c>
      <c r="P182" s="2">
        <f>ROUND(Table1[[#This Row],[Quantity]]*Table1[[#This Row],[Unit Price]]*VLOOKUP(Table1[[#This Row],[Product Name]],Table2[#All],2,FALSE),0)</f>
        <v>2565</v>
      </c>
      <c r="Q182" s="2">
        <f>Table1[[#This Row],[Quantity]]*Table1[[#This Row],[Unit Price]]</f>
        <v>4275</v>
      </c>
      <c r="R182" s="2">
        <f>Table1[[#This Row],[Sales Revenue]]-Table1[[#This Row],[Total cost]]</f>
        <v>1710</v>
      </c>
    </row>
    <row r="183" spans="1:18" x14ac:dyDescent="0.35">
      <c r="A183">
        <v>182</v>
      </c>
      <c r="B183" t="s">
        <v>228</v>
      </c>
      <c r="C183" t="s">
        <v>21</v>
      </c>
      <c r="D183" t="s">
        <v>54</v>
      </c>
      <c r="E183" s="1">
        <v>45600</v>
      </c>
      <c r="F183" s="1">
        <v>45612</v>
      </c>
      <c r="G183">
        <v>9</v>
      </c>
      <c r="H183">
        <v>421</v>
      </c>
      <c r="I183" t="s">
        <v>14</v>
      </c>
      <c r="J183" t="s">
        <v>33</v>
      </c>
      <c r="K183" t="s">
        <v>15</v>
      </c>
      <c r="L183" t="str">
        <f>TEXT(Table1[[#This Row],[Order Date]],"YYYY")</f>
        <v>2024</v>
      </c>
      <c r="M183" s="2" t="str">
        <f>TEXT(Table1[[#This Row],[Order Date]],"MMM")</f>
        <v>Nov</v>
      </c>
      <c r="N183" s="2" t="str">
        <f>TEXT(Table1[[#This Row],[Order Date]],"DDD")</f>
        <v>Mon</v>
      </c>
      <c r="O183" s="2">
        <f>DATEDIF(Table1[[#This Row],[Order Date]],Table1[[#This Row],[Delivered Date]],"D")</f>
        <v>12</v>
      </c>
      <c r="P183" s="2">
        <f>ROUND(Table1[[#This Row],[Quantity]]*Table1[[#This Row],[Unit Price]]*VLOOKUP(Table1[[#This Row],[Product Name]],Table2[#All],2,FALSE),0)</f>
        <v>2652</v>
      </c>
      <c r="Q183" s="2">
        <f>Table1[[#This Row],[Quantity]]*Table1[[#This Row],[Unit Price]]</f>
        <v>3789</v>
      </c>
      <c r="R183" s="2">
        <f>Table1[[#This Row],[Sales Revenue]]-Table1[[#This Row],[Total cost]]</f>
        <v>1137</v>
      </c>
    </row>
    <row r="184" spans="1:18" x14ac:dyDescent="0.35">
      <c r="A184">
        <v>183</v>
      </c>
      <c r="B184" t="s">
        <v>229</v>
      </c>
      <c r="C184" t="s">
        <v>21</v>
      </c>
      <c r="D184" t="s">
        <v>52</v>
      </c>
      <c r="E184" s="1">
        <v>45555</v>
      </c>
      <c r="F184" s="1">
        <v>45562</v>
      </c>
      <c r="G184">
        <v>3</v>
      </c>
      <c r="H184">
        <v>345</v>
      </c>
      <c r="I184" t="s">
        <v>14</v>
      </c>
      <c r="J184" t="s">
        <v>33</v>
      </c>
      <c r="K184" t="s">
        <v>46</v>
      </c>
      <c r="L184" t="str">
        <f>TEXT(Table1[[#This Row],[Order Date]],"YYYY")</f>
        <v>2024</v>
      </c>
      <c r="M184" s="2" t="str">
        <f>TEXT(Table1[[#This Row],[Order Date]],"MMM")</f>
        <v>Sep</v>
      </c>
      <c r="N184" s="2" t="str">
        <f>TEXT(Table1[[#This Row],[Order Date]],"DDD")</f>
        <v>Fri</v>
      </c>
      <c r="O184" s="2">
        <f>DATEDIF(Table1[[#This Row],[Order Date]],Table1[[#This Row],[Delivered Date]],"D")</f>
        <v>7</v>
      </c>
      <c r="P184" s="2">
        <f>ROUND(Table1[[#This Row],[Quantity]]*Table1[[#This Row],[Unit Price]]*VLOOKUP(Table1[[#This Row],[Product Name]],Table2[#All],2,FALSE),0)</f>
        <v>725</v>
      </c>
      <c r="Q184" s="2">
        <f>Table1[[#This Row],[Quantity]]*Table1[[#This Row],[Unit Price]]</f>
        <v>1035</v>
      </c>
      <c r="R184" s="2">
        <f>Table1[[#This Row],[Sales Revenue]]-Table1[[#This Row],[Total cost]]</f>
        <v>310</v>
      </c>
    </row>
    <row r="185" spans="1:18" x14ac:dyDescent="0.35">
      <c r="A185">
        <v>184</v>
      </c>
      <c r="B185" t="s">
        <v>230</v>
      </c>
      <c r="C185" t="s">
        <v>24</v>
      </c>
      <c r="D185" t="s">
        <v>70</v>
      </c>
      <c r="E185" s="1">
        <v>45445</v>
      </c>
      <c r="F185" s="1">
        <v>45458</v>
      </c>
      <c r="G185">
        <v>10</v>
      </c>
      <c r="H185">
        <v>354</v>
      </c>
      <c r="I185" t="s">
        <v>28</v>
      </c>
      <c r="J185" t="s">
        <v>33</v>
      </c>
      <c r="K185" t="s">
        <v>46</v>
      </c>
      <c r="L185" t="str">
        <f>TEXT(Table1[[#This Row],[Order Date]],"YYYY")</f>
        <v>2024</v>
      </c>
      <c r="M185" s="2" t="str">
        <f>TEXT(Table1[[#This Row],[Order Date]],"MMM")</f>
        <v>Jun</v>
      </c>
      <c r="N185" s="2" t="str">
        <f>TEXT(Table1[[#This Row],[Order Date]],"DDD")</f>
        <v>Sun</v>
      </c>
      <c r="O185" s="2">
        <f>DATEDIF(Table1[[#This Row],[Order Date]],Table1[[#This Row],[Delivered Date]],"D")</f>
        <v>13</v>
      </c>
      <c r="P185" s="2">
        <f>ROUND(Table1[[#This Row],[Quantity]]*Table1[[#This Row],[Unit Price]]*VLOOKUP(Table1[[#This Row],[Product Name]],Table2[#All],2,FALSE),0)</f>
        <v>1947</v>
      </c>
      <c r="Q185" s="2">
        <f>Table1[[#This Row],[Quantity]]*Table1[[#This Row],[Unit Price]]</f>
        <v>3540</v>
      </c>
      <c r="R185" s="2">
        <f>Table1[[#This Row],[Sales Revenue]]-Table1[[#This Row],[Total cost]]</f>
        <v>1593</v>
      </c>
    </row>
    <row r="186" spans="1:18" x14ac:dyDescent="0.35">
      <c r="A186">
        <v>185</v>
      </c>
      <c r="B186" t="s">
        <v>231</v>
      </c>
      <c r="C186" t="s">
        <v>12</v>
      </c>
      <c r="D186" t="s">
        <v>27</v>
      </c>
      <c r="E186" s="1">
        <v>45590</v>
      </c>
      <c r="F186" s="1">
        <v>45602</v>
      </c>
      <c r="G186">
        <v>5</v>
      </c>
      <c r="H186">
        <v>825</v>
      </c>
      <c r="I186" t="s">
        <v>28</v>
      </c>
      <c r="J186" t="s">
        <v>33</v>
      </c>
      <c r="K186" t="s">
        <v>15</v>
      </c>
      <c r="L186" t="str">
        <f>TEXT(Table1[[#This Row],[Order Date]],"YYYY")</f>
        <v>2024</v>
      </c>
      <c r="M186" s="2" t="str">
        <f>TEXT(Table1[[#This Row],[Order Date]],"MMM")</f>
        <v>Oct</v>
      </c>
      <c r="N186" s="2" t="str">
        <f>TEXT(Table1[[#This Row],[Order Date]],"DDD")</f>
        <v>Fri</v>
      </c>
      <c r="O186" s="2">
        <f>DATEDIF(Table1[[#This Row],[Order Date]],Table1[[#This Row],[Delivered Date]],"D")</f>
        <v>12</v>
      </c>
      <c r="P186" s="2">
        <f>ROUND(Table1[[#This Row],[Quantity]]*Table1[[#This Row],[Unit Price]]*VLOOKUP(Table1[[#This Row],[Product Name]],Table2[#All],2,FALSE),0)</f>
        <v>2681</v>
      </c>
      <c r="Q186" s="2">
        <f>Table1[[#This Row],[Quantity]]*Table1[[#This Row],[Unit Price]]</f>
        <v>4125</v>
      </c>
      <c r="R186" s="2">
        <f>Table1[[#This Row],[Sales Revenue]]-Table1[[#This Row],[Total cost]]</f>
        <v>1444</v>
      </c>
    </row>
    <row r="187" spans="1:18" x14ac:dyDescent="0.35">
      <c r="A187">
        <v>186</v>
      </c>
      <c r="B187" t="s">
        <v>232</v>
      </c>
      <c r="C187" t="s">
        <v>24</v>
      </c>
      <c r="D187" t="s">
        <v>25</v>
      </c>
      <c r="E187" s="1">
        <v>45627</v>
      </c>
      <c r="F187" s="1">
        <v>45630</v>
      </c>
      <c r="G187">
        <v>10</v>
      </c>
      <c r="H187">
        <v>601</v>
      </c>
      <c r="I187" t="s">
        <v>28</v>
      </c>
      <c r="J187" t="s">
        <v>551</v>
      </c>
      <c r="K187" t="s">
        <v>15</v>
      </c>
      <c r="L187" t="str">
        <f>TEXT(Table1[[#This Row],[Order Date]],"YYYY")</f>
        <v>2024</v>
      </c>
      <c r="M187" s="2" t="str">
        <f>TEXT(Table1[[#This Row],[Order Date]],"MMM")</f>
        <v>Dec</v>
      </c>
      <c r="N187" s="2" t="str">
        <f>TEXT(Table1[[#This Row],[Order Date]],"DDD")</f>
        <v>Sun</v>
      </c>
      <c r="O187" s="2">
        <f>DATEDIF(Table1[[#This Row],[Order Date]],Table1[[#This Row],[Delivered Date]],"D")</f>
        <v>3</v>
      </c>
      <c r="P187" s="2">
        <f>ROUND(Table1[[#This Row],[Quantity]]*Table1[[#This Row],[Unit Price]]*VLOOKUP(Table1[[#This Row],[Product Name]],Table2[#All],2,FALSE),0)</f>
        <v>3306</v>
      </c>
      <c r="Q187" s="2">
        <f>Table1[[#This Row],[Quantity]]*Table1[[#This Row],[Unit Price]]</f>
        <v>6010</v>
      </c>
      <c r="R187" s="2">
        <f>Table1[[#This Row],[Sales Revenue]]-Table1[[#This Row],[Total cost]]</f>
        <v>2704</v>
      </c>
    </row>
    <row r="188" spans="1:18" x14ac:dyDescent="0.35">
      <c r="A188">
        <v>187</v>
      </c>
      <c r="B188" t="s">
        <v>233</v>
      </c>
      <c r="C188" t="s">
        <v>24</v>
      </c>
      <c r="D188" t="s">
        <v>100</v>
      </c>
      <c r="E188" s="1">
        <v>45560</v>
      </c>
      <c r="F188" s="1">
        <v>45572</v>
      </c>
      <c r="G188">
        <v>10</v>
      </c>
      <c r="H188">
        <v>803</v>
      </c>
      <c r="I188" t="s">
        <v>14</v>
      </c>
      <c r="J188" t="s">
        <v>549</v>
      </c>
      <c r="K188" t="s">
        <v>46</v>
      </c>
      <c r="L188" t="str">
        <f>TEXT(Table1[[#This Row],[Order Date]],"YYYY")</f>
        <v>2024</v>
      </c>
      <c r="M188" s="2" t="str">
        <f>TEXT(Table1[[#This Row],[Order Date]],"MMM")</f>
        <v>Sep</v>
      </c>
      <c r="N188" s="2" t="str">
        <f>TEXT(Table1[[#This Row],[Order Date]],"DDD")</f>
        <v>Wed</v>
      </c>
      <c r="O188" s="2">
        <f>DATEDIF(Table1[[#This Row],[Order Date]],Table1[[#This Row],[Delivered Date]],"D")</f>
        <v>12</v>
      </c>
      <c r="P188" s="2">
        <f>ROUND(Table1[[#This Row],[Quantity]]*Table1[[#This Row],[Unit Price]]*VLOOKUP(Table1[[#This Row],[Product Name]],Table2[#All],2,FALSE),0)</f>
        <v>4818</v>
      </c>
      <c r="Q188" s="2">
        <f>Table1[[#This Row],[Quantity]]*Table1[[#This Row],[Unit Price]]</f>
        <v>8030</v>
      </c>
      <c r="R188" s="2">
        <f>Table1[[#This Row],[Sales Revenue]]-Table1[[#This Row],[Total cost]]</f>
        <v>3212</v>
      </c>
    </row>
    <row r="189" spans="1:18" x14ac:dyDescent="0.35">
      <c r="A189">
        <v>188</v>
      </c>
      <c r="B189" t="s">
        <v>234</v>
      </c>
      <c r="C189" t="s">
        <v>12</v>
      </c>
      <c r="D189" t="s">
        <v>58</v>
      </c>
      <c r="E189" s="1">
        <v>45557</v>
      </c>
      <c r="F189" s="1">
        <v>45572</v>
      </c>
      <c r="G189">
        <v>4</v>
      </c>
      <c r="H189">
        <v>584</v>
      </c>
      <c r="I189" t="s">
        <v>28</v>
      </c>
      <c r="J189" t="s">
        <v>547</v>
      </c>
      <c r="K189" t="s">
        <v>15</v>
      </c>
      <c r="L189" t="str">
        <f>TEXT(Table1[[#This Row],[Order Date]],"YYYY")</f>
        <v>2024</v>
      </c>
      <c r="M189" s="2" t="str">
        <f>TEXT(Table1[[#This Row],[Order Date]],"MMM")</f>
        <v>Sep</v>
      </c>
      <c r="N189" s="2" t="str">
        <f>TEXT(Table1[[#This Row],[Order Date]],"DDD")</f>
        <v>Sun</v>
      </c>
      <c r="O189" s="2">
        <f>DATEDIF(Table1[[#This Row],[Order Date]],Table1[[#This Row],[Delivered Date]],"D")</f>
        <v>15</v>
      </c>
      <c r="P189" s="2">
        <f>ROUND(Table1[[#This Row],[Quantity]]*Table1[[#This Row],[Unit Price]]*VLOOKUP(Table1[[#This Row],[Product Name]],Table2[#All],2,FALSE),0)</f>
        <v>1986</v>
      </c>
      <c r="Q189" s="2">
        <f>Table1[[#This Row],[Quantity]]*Table1[[#This Row],[Unit Price]]</f>
        <v>2336</v>
      </c>
      <c r="R189" s="2">
        <f>Table1[[#This Row],[Sales Revenue]]-Table1[[#This Row],[Total cost]]</f>
        <v>350</v>
      </c>
    </row>
    <row r="190" spans="1:18" x14ac:dyDescent="0.35">
      <c r="A190">
        <v>189</v>
      </c>
      <c r="B190" t="s">
        <v>235</v>
      </c>
      <c r="C190" t="s">
        <v>24</v>
      </c>
      <c r="D190" t="s">
        <v>25</v>
      </c>
      <c r="E190" s="1">
        <v>45380</v>
      </c>
      <c r="F190" s="1">
        <v>45385</v>
      </c>
      <c r="G190">
        <v>8</v>
      </c>
      <c r="H190">
        <v>944</v>
      </c>
      <c r="I190" t="s">
        <v>28</v>
      </c>
      <c r="J190" t="s">
        <v>33</v>
      </c>
      <c r="K190" t="s">
        <v>19</v>
      </c>
      <c r="L190" t="str">
        <f>TEXT(Table1[[#This Row],[Order Date]],"YYYY")</f>
        <v>2024</v>
      </c>
      <c r="M190" s="2" t="str">
        <f>TEXT(Table1[[#This Row],[Order Date]],"MMM")</f>
        <v>Mar</v>
      </c>
      <c r="N190" s="2" t="str">
        <f>TEXT(Table1[[#This Row],[Order Date]],"DDD")</f>
        <v>Fri</v>
      </c>
      <c r="O190" s="2">
        <f>DATEDIF(Table1[[#This Row],[Order Date]],Table1[[#This Row],[Delivered Date]],"D")</f>
        <v>5</v>
      </c>
      <c r="P190" s="2">
        <f>ROUND(Table1[[#This Row],[Quantity]]*Table1[[#This Row],[Unit Price]]*VLOOKUP(Table1[[#This Row],[Product Name]],Table2[#All],2,FALSE),0)</f>
        <v>4154</v>
      </c>
      <c r="Q190" s="2">
        <f>Table1[[#This Row],[Quantity]]*Table1[[#This Row],[Unit Price]]</f>
        <v>7552</v>
      </c>
      <c r="R190" s="2">
        <f>Table1[[#This Row],[Sales Revenue]]-Table1[[#This Row],[Total cost]]</f>
        <v>3398</v>
      </c>
    </row>
    <row r="191" spans="1:18" x14ac:dyDescent="0.35">
      <c r="A191">
        <v>190</v>
      </c>
      <c r="B191" t="s">
        <v>236</v>
      </c>
      <c r="C191" t="s">
        <v>31</v>
      </c>
      <c r="D191" t="s">
        <v>79</v>
      </c>
      <c r="E191" s="1">
        <v>45604</v>
      </c>
      <c r="F191" s="1">
        <v>45616</v>
      </c>
      <c r="G191">
        <v>8</v>
      </c>
      <c r="H191">
        <v>206</v>
      </c>
      <c r="I191" t="s">
        <v>28</v>
      </c>
      <c r="J191" t="s">
        <v>551</v>
      </c>
      <c r="K191" t="s">
        <v>29</v>
      </c>
      <c r="L191" t="str">
        <f>TEXT(Table1[[#This Row],[Order Date]],"YYYY")</f>
        <v>2024</v>
      </c>
      <c r="M191" s="2" t="str">
        <f>TEXT(Table1[[#This Row],[Order Date]],"MMM")</f>
        <v>Nov</v>
      </c>
      <c r="N191" s="2" t="str">
        <f>TEXT(Table1[[#This Row],[Order Date]],"DDD")</f>
        <v>Fri</v>
      </c>
      <c r="O191" s="2">
        <f>DATEDIF(Table1[[#This Row],[Order Date]],Table1[[#This Row],[Delivered Date]],"D")</f>
        <v>12</v>
      </c>
      <c r="P191" s="2">
        <f>ROUND(Table1[[#This Row],[Quantity]]*Table1[[#This Row],[Unit Price]]*VLOOKUP(Table1[[#This Row],[Product Name]],Table2[#All],2,FALSE),0)</f>
        <v>1071</v>
      </c>
      <c r="Q191" s="2">
        <f>Table1[[#This Row],[Quantity]]*Table1[[#This Row],[Unit Price]]</f>
        <v>1648</v>
      </c>
      <c r="R191" s="2">
        <f>Table1[[#This Row],[Sales Revenue]]-Table1[[#This Row],[Total cost]]</f>
        <v>577</v>
      </c>
    </row>
    <row r="192" spans="1:18" x14ac:dyDescent="0.35">
      <c r="A192">
        <v>191</v>
      </c>
      <c r="B192" t="s">
        <v>237</v>
      </c>
      <c r="C192" t="s">
        <v>24</v>
      </c>
      <c r="D192" t="s">
        <v>25</v>
      </c>
      <c r="E192" s="1">
        <v>45578</v>
      </c>
      <c r="F192" s="1">
        <v>45586</v>
      </c>
      <c r="G192">
        <v>5</v>
      </c>
      <c r="H192">
        <v>304</v>
      </c>
      <c r="I192" t="s">
        <v>28</v>
      </c>
      <c r="J192" t="s">
        <v>551</v>
      </c>
      <c r="K192" t="s">
        <v>46</v>
      </c>
      <c r="L192" t="str">
        <f>TEXT(Table1[[#This Row],[Order Date]],"YYYY")</f>
        <v>2024</v>
      </c>
      <c r="M192" s="2" t="str">
        <f>TEXT(Table1[[#This Row],[Order Date]],"MMM")</f>
        <v>Oct</v>
      </c>
      <c r="N192" s="2" t="str">
        <f>TEXT(Table1[[#This Row],[Order Date]],"DDD")</f>
        <v>Sun</v>
      </c>
      <c r="O192" s="2">
        <f>DATEDIF(Table1[[#This Row],[Order Date]],Table1[[#This Row],[Delivered Date]],"D")</f>
        <v>8</v>
      </c>
      <c r="P192" s="2">
        <f>ROUND(Table1[[#This Row],[Quantity]]*Table1[[#This Row],[Unit Price]]*VLOOKUP(Table1[[#This Row],[Product Name]],Table2[#All],2,FALSE),0)</f>
        <v>836</v>
      </c>
      <c r="Q192" s="2">
        <f>Table1[[#This Row],[Quantity]]*Table1[[#This Row],[Unit Price]]</f>
        <v>1520</v>
      </c>
      <c r="R192" s="2">
        <f>Table1[[#This Row],[Sales Revenue]]-Table1[[#This Row],[Total cost]]</f>
        <v>684</v>
      </c>
    </row>
    <row r="193" spans="1:18" x14ac:dyDescent="0.35">
      <c r="A193">
        <v>192</v>
      </c>
      <c r="B193" t="s">
        <v>238</v>
      </c>
      <c r="C193" t="s">
        <v>12</v>
      </c>
      <c r="D193" t="s">
        <v>96</v>
      </c>
      <c r="E193" s="1">
        <v>45657</v>
      </c>
      <c r="F193" s="1">
        <v>45671</v>
      </c>
      <c r="G193">
        <v>2</v>
      </c>
      <c r="H193">
        <v>364</v>
      </c>
      <c r="I193" t="s">
        <v>28</v>
      </c>
      <c r="J193" t="s">
        <v>550</v>
      </c>
      <c r="K193" t="s">
        <v>29</v>
      </c>
      <c r="L193" t="str">
        <f>TEXT(Table1[[#This Row],[Order Date]],"YYYY")</f>
        <v>2024</v>
      </c>
      <c r="M193" s="2" t="str">
        <f>TEXT(Table1[[#This Row],[Order Date]],"MMM")</f>
        <v>Dec</v>
      </c>
      <c r="N193" s="2" t="str">
        <f>TEXT(Table1[[#This Row],[Order Date]],"DDD")</f>
        <v>Tue</v>
      </c>
      <c r="O193" s="2">
        <f>DATEDIF(Table1[[#This Row],[Order Date]],Table1[[#This Row],[Delivered Date]],"D")</f>
        <v>14</v>
      </c>
      <c r="P193" s="2">
        <f>ROUND(Table1[[#This Row],[Quantity]]*Table1[[#This Row],[Unit Price]]*VLOOKUP(Table1[[#This Row],[Product Name]],Table2[#All],2,FALSE),0)</f>
        <v>510</v>
      </c>
      <c r="Q193" s="2">
        <f>Table1[[#This Row],[Quantity]]*Table1[[#This Row],[Unit Price]]</f>
        <v>728</v>
      </c>
      <c r="R193" s="2">
        <f>Table1[[#This Row],[Sales Revenue]]-Table1[[#This Row],[Total cost]]</f>
        <v>218</v>
      </c>
    </row>
    <row r="194" spans="1:18" x14ac:dyDescent="0.35">
      <c r="A194">
        <v>193</v>
      </c>
      <c r="B194" t="s">
        <v>239</v>
      </c>
      <c r="C194" t="s">
        <v>24</v>
      </c>
      <c r="D194" t="s">
        <v>100</v>
      </c>
      <c r="E194" s="1">
        <v>45395</v>
      </c>
      <c r="F194" s="1">
        <v>45408</v>
      </c>
      <c r="G194">
        <v>9</v>
      </c>
      <c r="H194">
        <v>287</v>
      </c>
      <c r="I194" t="s">
        <v>14</v>
      </c>
      <c r="J194" t="s">
        <v>33</v>
      </c>
      <c r="K194" t="s">
        <v>19</v>
      </c>
      <c r="L194" t="str">
        <f>TEXT(Table1[[#This Row],[Order Date]],"YYYY")</f>
        <v>2024</v>
      </c>
      <c r="M194" s="2" t="str">
        <f>TEXT(Table1[[#This Row],[Order Date]],"MMM")</f>
        <v>Apr</v>
      </c>
      <c r="N194" s="2" t="str">
        <f>TEXT(Table1[[#This Row],[Order Date]],"DDD")</f>
        <v>Sat</v>
      </c>
      <c r="O194" s="2">
        <f>DATEDIF(Table1[[#This Row],[Order Date]],Table1[[#This Row],[Delivered Date]],"D")</f>
        <v>13</v>
      </c>
      <c r="P194" s="2">
        <f>ROUND(Table1[[#This Row],[Quantity]]*Table1[[#This Row],[Unit Price]]*VLOOKUP(Table1[[#This Row],[Product Name]],Table2[#All],2,FALSE),0)</f>
        <v>1550</v>
      </c>
      <c r="Q194" s="2">
        <f>Table1[[#This Row],[Quantity]]*Table1[[#This Row],[Unit Price]]</f>
        <v>2583</v>
      </c>
      <c r="R194" s="2">
        <f>Table1[[#This Row],[Sales Revenue]]-Table1[[#This Row],[Total cost]]</f>
        <v>1033</v>
      </c>
    </row>
    <row r="195" spans="1:18" x14ac:dyDescent="0.35">
      <c r="A195">
        <v>194</v>
      </c>
      <c r="B195" t="s">
        <v>240</v>
      </c>
      <c r="C195" t="s">
        <v>12</v>
      </c>
      <c r="D195" t="s">
        <v>36</v>
      </c>
      <c r="E195" s="1">
        <v>45592</v>
      </c>
      <c r="F195" s="1">
        <v>45599</v>
      </c>
      <c r="G195">
        <v>4</v>
      </c>
      <c r="H195">
        <v>258</v>
      </c>
      <c r="I195" t="s">
        <v>14</v>
      </c>
      <c r="J195" t="s">
        <v>551</v>
      </c>
      <c r="K195" t="s">
        <v>19</v>
      </c>
      <c r="L195" t="str">
        <f>TEXT(Table1[[#This Row],[Order Date]],"YYYY")</f>
        <v>2024</v>
      </c>
      <c r="M195" s="2" t="str">
        <f>TEXT(Table1[[#This Row],[Order Date]],"MMM")</f>
        <v>Oct</v>
      </c>
      <c r="N195" s="2" t="str">
        <f>TEXT(Table1[[#This Row],[Order Date]],"DDD")</f>
        <v>Sun</v>
      </c>
      <c r="O195" s="2">
        <f>DATEDIF(Table1[[#This Row],[Order Date]],Table1[[#This Row],[Delivered Date]],"D")</f>
        <v>7</v>
      </c>
      <c r="P195" s="2">
        <f>ROUND(Table1[[#This Row],[Quantity]]*Table1[[#This Row],[Unit Price]]*VLOOKUP(Table1[[#This Row],[Product Name]],Table2[#All],2,FALSE),0)</f>
        <v>826</v>
      </c>
      <c r="Q195" s="2">
        <f>Table1[[#This Row],[Quantity]]*Table1[[#This Row],[Unit Price]]</f>
        <v>1032</v>
      </c>
      <c r="R195" s="2">
        <f>Table1[[#This Row],[Sales Revenue]]-Table1[[#This Row],[Total cost]]</f>
        <v>206</v>
      </c>
    </row>
    <row r="196" spans="1:18" x14ac:dyDescent="0.35">
      <c r="A196">
        <v>195</v>
      </c>
      <c r="B196" t="s">
        <v>241</v>
      </c>
      <c r="C196" t="s">
        <v>21</v>
      </c>
      <c r="D196" t="s">
        <v>40</v>
      </c>
      <c r="E196" s="1">
        <v>45343</v>
      </c>
      <c r="F196" s="1">
        <v>45357</v>
      </c>
      <c r="G196">
        <v>7</v>
      </c>
      <c r="H196">
        <v>348</v>
      </c>
      <c r="I196" t="s">
        <v>14</v>
      </c>
      <c r="J196" t="s">
        <v>33</v>
      </c>
      <c r="K196" t="s">
        <v>19</v>
      </c>
      <c r="L196" t="str">
        <f>TEXT(Table1[[#This Row],[Order Date]],"YYYY")</f>
        <v>2024</v>
      </c>
      <c r="M196" s="2" t="str">
        <f>TEXT(Table1[[#This Row],[Order Date]],"MMM")</f>
        <v>Feb</v>
      </c>
      <c r="N196" s="2" t="str">
        <f>TEXT(Table1[[#This Row],[Order Date]],"DDD")</f>
        <v>Wed</v>
      </c>
      <c r="O196" s="2">
        <f>DATEDIF(Table1[[#This Row],[Order Date]],Table1[[#This Row],[Delivered Date]],"D")</f>
        <v>14</v>
      </c>
      <c r="P196" s="2">
        <f>ROUND(Table1[[#This Row],[Quantity]]*Table1[[#This Row],[Unit Price]]*VLOOKUP(Table1[[#This Row],[Product Name]],Table2[#All],2,FALSE),0)</f>
        <v>1583</v>
      </c>
      <c r="Q196" s="2">
        <f>Table1[[#This Row],[Quantity]]*Table1[[#This Row],[Unit Price]]</f>
        <v>2436</v>
      </c>
      <c r="R196" s="2">
        <f>Table1[[#This Row],[Sales Revenue]]-Table1[[#This Row],[Total cost]]</f>
        <v>853</v>
      </c>
    </row>
    <row r="197" spans="1:18" x14ac:dyDescent="0.35">
      <c r="A197">
        <v>196</v>
      </c>
      <c r="B197" t="s">
        <v>242</v>
      </c>
      <c r="C197" t="s">
        <v>21</v>
      </c>
      <c r="D197" t="s">
        <v>83</v>
      </c>
      <c r="E197" s="1">
        <v>45456</v>
      </c>
      <c r="F197" s="1">
        <v>45460</v>
      </c>
      <c r="G197">
        <v>5</v>
      </c>
      <c r="H197">
        <v>671</v>
      </c>
      <c r="I197" t="s">
        <v>28</v>
      </c>
      <c r="J197" t="s">
        <v>551</v>
      </c>
      <c r="K197" t="s">
        <v>15</v>
      </c>
      <c r="L197" t="str">
        <f>TEXT(Table1[[#This Row],[Order Date]],"YYYY")</f>
        <v>2024</v>
      </c>
      <c r="M197" s="2" t="str">
        <f>TEXT(Table1[[#This Row],[Order Date]],"MMM")</f>
        <v>Jun</v>
      </c>
      <c r="N197" s="2" t="str">
        <f>TEXT(Table1[[#This Row],[Order Date]],"DDD")</f>
        <v>Thu</v>
      </c>
      <c r="O197" s="2">
        <f>DATEDIF(Table1[[#This Row],[Order Date]],Table1[[#This Row],[Delivered Date]],"D")</f>
        <v>4</v>
      </c>
      <c r="P197" s="2">
        <f>ROUND(Table1[[#This Row],[Quantity]]*Table1[[#This Row],[Unit Price]]*VLOOKUP(Table1[[#This Row],[Product Name]],Table2[#All],2,FALSE),0)</f>
        <v>2684</v>
      </c>
      <c r="Q197" s="2">
        <f>Table1[[#This Row],[Quantity]]*Table1[[#This Row],[Unit Price]]</f>
        <v>3355</v>
      </c>
      <c r="R197" s="2">
        <f>Table1[[#This Row],[Sales Revenue]]-Table1[[#This Row],[Total cost]]</f>
        <v>671</v>
      </c>
    </row>
    <row r="198" spans="1:18" x14ac:dyDescent="0.35">
      <c r="A198">
        <v>197</v>
      </c>
      <c r="B198" t="s">
        <v>243</v>
      </c>
      <c r="C198" t="s">
        <v>17</v>
      </c>
      <c r="D198" t="s">
        <v>64</v>
      </c>
      <c r="E198" s="1">
        <v>45565</v>
      </c>
      <c r="F198" s="1">
        <v>45571</v>
      </c>
      <c r="G198">
        <v>1</v>
      </c>
      <c r="H198">
        <v>945</v>
      </c>
      <c r="I198" t="s">
        <v>14</v>
      </c>
      <c r="J198" t="s">
        <v>551</v>
      </c>
      <c r="K198" t="s">
        <v>46</v>
      </c>
      <c r="L198" t="str">
        <f>TEXT(Table1[[#This Row],[Order Date]],"YYYY")</f>
        <v>2024</v>
      </c>
      <c r="M198" s="2" t="str">
        <f>TEXT(Table1[[#This Row],[Order Date]],"MMM")</f>
        <v>Sep</v>
      </c>
      <c r="N198" s="2" t="str">
        <f>TEXT(Table1[[#This Row],[Order Date]],"DDD")</f>
        <v>Mon</v>
      </c>
      <c r="O198" s="2">
        <f>DATEDIF(Table1[[#This Row],[Order Date]],Table1[[#This Row],[Delivered Date]],"D")</f>
        <v>6</v>
      </c>
      <c r="P198" s="2">
        <f>ROUND(Table1[[#This Row],[Quantity]]*Table1[[#This Row],[Unit Price]]*VLOOKUP(Table1[[#This Row],[Product Name]],Table2[#All],2,FALSE),0)</f>
        <v>473</v>
      </c>
      <c r="Q198" s="2">
        <f>Table1[[#This Row],[Quantity]]*Table1[[#This Row],[Unit Price]]</f>
        <v>945</v>
      </c>
      <c r="R198" s="2">
        <f>Table1[[#This Row],[Sales Revenue]]-Table1[[#This Row],[Total cost]]</f>
        <v>472</v>
      </c>
    </row>
    <row r="199" spans="1:18" x14ac:dyDescent="0.35">
      <c r="A199">
        <v>198</v>
      </c>
      <c r="B199" t="s">
        <v>244</v>
      </c>
      <c r="C199" t="s">
        <v>12</v>
      </c>
      <c r="D199" t="s">
        <v>27</v>
      </c>
      <c r="E199" s="1">
        <v>45545</v>
      </c>
      <c r="F199" s="1">
        <v>45556</v>
      </c>
      <c r="G199">
        <v>3</v>
      </c>
      <c r="H199">
        <v>969</v>
      </c>
      <c r="I199" t="s">
        <v>14</v>
      </c>
      <c r="J199" t="s">
        <v>33</v>
      </c>
      <c r="K199" t="s">
        <v>29</v>
      </c>
      <c r="L199" t="str">
        <f>TEXT(Table1[[#This Row],[Order Date]],"YYYY")</f>
        <v>2024</v>
      </c>
      <c r="M199" s="2" t="str">
        <f>TEXT(Table1[[#This Row],[Order Date]],"MMM")</f>
        <v>Sep</v>
      </c>
      <c r="N199" s="2" t="str">
        <f>TEXT(Table1[[#This Row],[Order Date]],"DDD")</f>
        <v>Tue</v>
      </c>
      <c r="O199" s="2">
        <f>DATEDIF(Table1[[#This Row],[Order Date]],Table1[[#This Row],[Delivered Date]],"D")</f>
        <v>11</v>
      </c>
      <c r="P199" s="2">
        <f>ROUND(Table1[[#This Row],[Quantity]]*Table1[[#This Row],[Unit Price]]*VLOOKUP(Table1[[#This Row],[Product Name]],Table2[#All],2,FALSE),0)</f>
        <v>1890</v>
      </c>
      <c r="Q199" s="2">
        <f>Table1[[#This Row],[Quantity]]*Table1[[#This Row],[Unit Price]]</f>
        <v>2907</v>
      </c>
      <c r="R199" s="2">
        <f>Table1[[#This Row],[Sales Revenue]]-Table1[[#This Row],[Total cost]]</f>
        <v>1017</v>
      </c>
    </row>
    <row r="200" spans="1:18" x14ac:dyDescent="0.35">
      <c r="A200">
        <v>199</v>
      </c>
      <c r="B200" t="s">
        <v>245</v>
      </c>
      <c r="C200" t="s">
        <v>21</v>
      </c>
      <c r="D200" t="s">
        <v>40</v>
      </c>
      <c r="E200" s="1">
        <v>45461</v>
      </c>
      <c r="F200" s="1">
        <v>45467</v>
      </c>
      <c r="G200">
        <v>3</v>
      </c>
      <c r="H200">
        <v>758</v>
      </c>
      <c r="I200" t="s">
        <v>28</v>
      </c>
      <c r="J200" t="s">
        <v>550</v>
      </c>
      <c r="K200" t="s">
        <v>29</v>
      </c>
      <c r="L200" t="str">
        <f>TEXT(Table1[[#This Row],[Order Date]],"YYYY")</f>
        <v>2024</v>
      </c>
      <c r="M200" s="2" t="str">
        <f>TEXT(Table1[[#This Row],[Order Date]],"MMM")</f>
        <v>Jun</v>
      </c>
      <c r="N200" s="2" t="str">
        <f>TEXT(Table1[[#This Row],[Order Date]],"DDD")</f>
        <v>Tue</v>
      </c>
      <c r="O200" s="2">
        <f>DATEDIF(Table1[[#This Row],[Order Date]],Table1[[#This Row],[Delivered Date]],"D")</f>
        <v>6</v>
      </c>
      <c r="P200" s="2">
        <f>ROUND(Table1[[#This Row],[Quantity]]*Table1[[#This Row],[Unit Price]]*VLOOKUP(Table1[[#This Row],[Product Name]],Table2[#All],2,FALSE),0)</f>
        <v>1478</v>
      </c>
      <c r="Q200" s="2">
        <f>Table1[[#This Row],[Quantity]]*Table1[[#This Row],[Unit Price]]</f>
        <v>2274</v>
      </c>
      <c r="R200" s="2">
        <f>Table1[[#This Row],[Sales Revenue]]-Table1[[#This Row],[Total cost]]</f>
        <v>796</v>
      </c>
    </row>
    <row r="201" spans="1:18" x14ac:dyDescent="0.35">
      <c r="A201">
        <v>200</v>
      </c>
      <c r="B201" t="s">
        <v>246</v>
      </c>
      <c r="C201" t="s">
        <v>21</v>
      </c>
      <c r="D201" t="s">
        <v>40</v>
      </c>
      <c r="E201" s="1">
        <v>45464</v>
      </c>
      <c r="F201" s="1">
        <v>45468</v>
      </c>
      <c r="G201">
        <v>5</v>
      </c>
      <c r="H201">
        <v>591</v>
      </c>
      <c r="I201" t="s">
        <v>14</v>
      </c>
      <c r="J201" t="s">
        <v>33</v>
      </c>
      <c r="K201" t="s">
        <v>15</v>
      </c>
      <c r="L201" t="str">
        <f>TEXT(Table1[[#This Row],[Order Date]],"YYYY")</f>
        <v>2024</v>
      </c>
      <c r="M201" s="2" t="str">
        <f>TEXT(Table1[[#This Row],[Order Date]],"MMM")</f>
        <v>Jun</v>
      </c>
      <c r="N201" s="2" t="str">
        <f>TEXT(Table1[[#This Row],[Order Date]],"DDD")</f>
        <v>Fri</v>
      </c>
      <c r="O201" s="2">
        <f>DATEDIF(Table1[[#This Row],[Order Date]],Table1[[#This Row],[Delivered Date]],"D")</f>
        <v>4</v>
      </c>
      <c r="P201" s="2">
        <f>ROUND(Table1[[#This Row],[Quantity]]*Table1[[#This Row],[Unit Price]]*VLOOKUP(Table1[[#This Row],[Product Name]],Table2[#All],2,FALSE),0)</f>
        <v>1921</v>
      </c>
      <c r="Q201" s="2">
        <f>Table1[[#This Row],[Quantity]]*Table1[[#This Row],[Unit Price]]</f>
        <v>2955</v>
      </c>
      <c r="R201" s="2">
        <f>Table1[[#This Row],[Sales Revenue]]-Table1[[#This Row],[Total cost]]</f>
        <v>1034</v>
      </c>
    </row>
    <row r="202" spans="1:18" x14ac:dyDescent="0.35">
      <c r="A202">
        <v>201</v>
      </c>
      <c r="B202" t="s">
        <v>247</v>
      </c>
      <c r="C202" t="s">
        <v>17</v>
      </c>
      <c r="D202" t="s">
        <v>44</v>
      </c>
      <c r="E202" s="1">
        <v>45510</v>
      </c>
      <c r="F202" s="1">
        <v>45522</v>
      </c>
      <c r="G202">
        <v>9</v>
      </c>
      <c r="H202">
        <v>345</v>
      </c>
      <c r="I202" t="s">
        <v>28</v>
      </c>
      <c r="J202" t="s">
        <v>551</v>
      </c>
      <c r="K202" t="s">
        <v>46</v>
      </c>
      <c r="L202" t="str">
        <f>TEXT(Table1[[#This Row],[Order Date]],"YYYY")</f>
        <v>2024</v>
      </c>
      <c r="M202" s="2" t="str">
        <f>TEXT(Table1[[#This Row],[Order Date]],"MMM")</f>
        <v>Aug</v>
      </c>
      <c r="N202" s="2" t="str">
        <f>TEXT(Table1[[#This Row],[Order Date]],"DDD")</f>
        <v>Tue</v>
      </c>
      <c r="O202" s="2">
        <f>DATEDIF(Table1[[#This Row],[Order Date]],Table1[[#This Row],[Delivered Date]],"D")</f>
        <v>12</v>
      </c>
      <c r="P202" s="2">
        <f>ROUND(Table1[[#This Row],[Quantity]]*Table1[[#This Row],[Unit Price]]*VLOOKUP(Table1[[#This Row],[Product Name]],Table2[#All],2,FALSE),0)</f>
        <v>1863</v>
      </c>
      <c r="Q202" s="2">
        <f>Table1[[#This Row],[Quantity]]*Table1[[#This Row],[Unit Price]]</f>
        <v>3105</v>
      </c>
      <c r="R202" s="2">
        <f>Table1[[#This Row],[Sales Revenue]]-Table1[[#This Row],[Total cost]]</f>
        <v>1242</v>
      </c>
    </row>
    <row r="203" spans="1:18" x14ac:dyDescent="0.35">
      <c r="A203">
        <v>202</v>
      </c>
      <c r="B203" t="s">
        <v>248</v>
      </c>
      <c r="C203" t="s">
        <v>24</v>
      </c>
      <c r="D203" t="s">
        <v>100</v>
      </c>
      <c r="E203" s="1">
        <v>45520</v>
      </c>
      <c r="F203" s="1">
        <v>45533</v>
      </c>
      <c r="G203">
        <v>5</v>
      </c>
      <c r="H203">
        <v>986</v>
      </c>
      <c r="I203" t="s">
        <v>28</v>
      </c>
      <c r="J203" t="s">
        <v>547</v>
      </c>
      <c r="K203" t="s">
        <v>15</v>
      </c>
      <c r="L203" t="str">
        <f>TEXT(Table1[[#This Row],[Order Date]],"YYYY")</f>
        <v>2024</v>
      </c>
      <c r="M203" s="2" t="str">
        <f>TEXT(Table1[[#This Row],[Order Date]],"MMM")</f>
        <v>Aug</v>
      </c>
      <c r="N203" s="2" t="str">
        <f>TEXT(Table1[[#This Row],[Order Date]],"DDD")</f>
        <v>Fri</v>
      </c>
      <c r="O203" s="2">
        <f>DATEDIF(Table1[[#This Row],[Order Date]],Table1[[#This Row],[Delivered Date]],"D")</f>
        <v>13</v>
      </c>
      <c r="P203" s="2">
        <f>ROUND(Table1[[#This Row],[Quantity]]*Table1[[#This Row],[Unit Price]]*VLOOKUP(Table1[[#This Row],[Product Name]],Table2[#All],2,FALSE),0)</f>
        <v>2958</v>
      </c>
      <c r="Q203" s="2">
        <f>Table1[[#This Row],[Quantity]]*Table1[[#This Row],[Unit Price]]</f>
        <v>4930</v>
      </c>
      <c r="R203" s="2">
        <f>Table1[[#This Row],[Sales Revenue]]-Table1[[#This Row],[Total cost]]</f>
        <v>1972</v>
      </c>
    </row>
    <row r="204" spans="1:18" x14ac:dyDescent="0.35">
      <c r="A204">
        <v>203</v>
      </c>
      <c r="B204" t="s">
        <v>249</v>
      </c>
      <c r="C204" t="s">
        <v>17</v>
      </c>
      <c r="D204" t="s">
        <v>18</v>
      </c>
      <c r="E204" s="1">
        <v>45425</v>
      </c>
      <c r="F204" s="1">
        <v>45432</v>
      </c>
      <c r="G204">
        <v>6</v>
      </c>
      <c r="H204">
        <v>719</v>
      </c>
      <c r="I204" t="s">
        <v>28</v>
      </c>
      <c r="J204" t="s">
        <v>551</v>
      </c>
      <c r="K204" t="s">
        <v>46</v>
      </c>
      <c r="L204" t="str">
        <f>TEXT(Table1[[#This Row],[Order Date]],"YYYY")</f>
        <v>2024</v>
      </c>
      <c r="M204" s="2" t="str">
        <f>TEXT(Table1[[#This Row],[Order Date]],"MMM")</f>
        <v>May</v>
      </c>
      <c r="N204" s="2" t="str">
        <f>TEXT(Table1[[#This Row],[Order Date]],"DDD")</f>
        <v>Mon</v>
      </c>
      <c r="O204" s="2">
        <f>DATEDIF(Table1[[#This Row],[Order Date]],Table1[[#This Row],[Delivered Date]],"D")</f>
        <v>7</v>
      </c>
      <c r="P204" s="2">
        <f>ROUND(Table1[[#This Row],[Quantity]]*Table1[[#This Row],[Unit Price]]*VLOOKUP(Table1[[#This Row],[Product Name]],Table2[#All],2,FALSE),0)</f>
        <v>2157</v>
      </c>
      <c r="Q204" s="2">
        <f>Table1[[#This Row],[Quantity]]*Table1[[#This Row],[Unit Price]]</f>
        <v>4314</v>
      </c>
      <c r="R204" s="2">
        <f>Table1[[#This Row],[Sales Revenue]]-Table1[[#This Row],[Total cost]]</f>
        <v>2157</v>
      </c>
    </row>
    <row r="205" spans="1:18" x14ac:dyDescent="0.35">
      <c r="A205">
        <v>204</v>
      </c>
      <c r="B205" t="s">
        <v>250</v>
      </c>
      <c r="C205" t="s">
        <v>12</v>
      </c>
      <c r="D205" t="s">
        <v>27</v>
      </c>
      <c r="E205" s="1">
        <v>45449</v>
      </c>
      <c r="F205" s="1">
        <v>45461</v>
      </c>
      <c r="G205">
        <v>3</v>
      </c>
      <c r="H205">
        <v>425</v>
      </c>
      <c r="I205" t="s">
        <v>28</v>
      </c>
      <c r="J205" t="s">
        <v>33</v>
      </c>
      <c r="K205" t="s">
        <v>46</v>
      </c>
      <c r="L205" t="str">
        <f>TEXT(Table1[[#This Row],[Order Date]],"YYYY")</f>
        <v>2024</v>
      </c>
      <c r="M205" s="2" t="str">
        <f>TEXT(Table1[[#This Row],[Order Date]],"MMM")</f>
        <v>Jun</v>
      </c>
      <c r="N205" s="2" t="str">
        <f>TEXT(Table1[[#This Row],[Order Date]],"DDD")</f>
        <v>Thu</v>
      </c>
      <c r="O205" s="2">
        <f>DATEDIF(Table1[[#This Row],[Order Date]],Table1[[#This Row],[Delivered Date]],"D")</f>
        <v>12</v>
      </c>
      <c r="P205" s="2">
        <f>ROUND(Table1[[#This Row],[Quantity]]*Table1[[#This Row],[Unit Price]]*VLOOKUP(Table1[[#This Row],[Product Name]],Table2[#All],2,FALSE),0)</f>
        <v>829</v>
      </c>
      <c r="Q205" s="2">
        <f>Table1[[#This Row],[Quantity]]*Table1[[#This Row],[Unit Price]]</f>
        <v>1275</v>
      </c>
      <c r="R205" s="2">
        <f>Table1[[#This Row],[Sales Revenue]]-Table1[[#This Row],[Total cost]]</f>
        <v>446</v>
      </c>
    </row>
    <row r="206" spans="1:18" x14ac:dyDescent="0.35">
      <c r="A206">
        <v>205</v>
      </c>
      <c r="B206" t="s">
        <v>251</v>
      </c>
      <c r="C206" t="s">
        <v>31</v>
      </c>
      <c r="D206" t="s">
        <v>76</v>
      </c>
      <c r="E206" s="1">
        <v>45619</v>
      </c>
      <c r="F206" s="1">
        <v>45625</v>
      </c>
      <c r="G206">
        <v>5</v>
      </c>
      <c r="H206">
        <v>386</v>
      </c>
      <c r="I206" t="s">
        <v>14</v>
      </c>
      <c r="J206" t="s">
        <v>33</v>
      </c>
      <c r="K206" t="s">
        <v>46</v>
      </c>
      <c r="L206" t="str">
        <f>TEXT(Table1[[#This Row],[Order Date]],"YYYY")</f>
        <v>2024</v>
      </c>
      <c r="M206" s="2" t="str">
        <f>TEXT(Table1[[#This Row],[Order Date]],"MMM")</f>
        <v>Nov</v>
      </c>
      <c r="N206" s="2" t="str">
        <f>TEXT(Table1[[#This Row],[Order Date]],"DDD")</f>
        <v>Sat</v>
      </c>
      <c r="O206" s="2">
        <f>DATEDIF(Table1[[#This Row],[Order Date]],Table1[[#This Row],[Delivered Date]],"D")</f>
        <v>6</v>
      </c>
      <c r="P206" s="2">
        <f>ROUND(Table1[[#This Row],[Quantity]]*Table1[[#This Row],[Unit Price]]*VLOOKUP(Table1[[#This Row],[Product Name]],Table2[#All],2,FALSE),0)</f>
        <v>1448</v>
      </c>
      <c r="Q206" s="2">
        <f>Table1[[#This Row],[Quantity]]*Table1[[#This Row],[Unit Price]]</f>
        <v>1930</v>
      </c>
      <c r="R206" s="2">
        <f>Table1[[#This Row],[Sales Revenue]]-Table1[[#This Row],[Total cost]]</f>
        <v>482</v>
      </c>
    </row>
    <row r="207" spans="1:18" x14ac:dyDescent="0.35">
      <c r="A207">
        <v>206</v>
      </c>
      <c r="B207" t="s">
        <v>252</v>
      </c>
      <c r="C207" t="s">
        <v>17</v>
      </c>
      <c r="D207" t="s">
        <v>44</v>
      </c>
      <c r="E207" s="1">
        <v>45567</v>
      </c>
      <c r="F207" s="1">
        <v>45574</v>
      </c>
      <c r="G207">
        <v>4</v>
      </c>
      <c r="H207">
        <v>790</v>
      </c>
      <c r="I207" t="s">
        <v>14</v>
      </c>
      <c r="J207" t="s">
        <v>551</v>
      </c>
      <c r="K207" t="s">
        <v>19</v>
      </c>
      <c r="L207" t="str">
        <f>TEXT(Table1[[#This Row],[Order Date]],"YYYY")</f>
        <v>2024</v>
      </c>
      <c r="M207" s="2" t="str">
        <f>TEXT(Table1[[#This Row],[Order Date]],"MMM")</f>
        <v>Oct</v>
      </c>
      <c r="N207" s="2" t="str">
        <f>TEXT(Table1[[#This Row],[Order Date]],"DDD")</f>
        <v>Wed</v>
      </c>
      <c r="O207" s="2">
        <f>DATEDIF(Table1[[#This Row],[Order Date]],Table1[[#This Row],[Delivered Date]],"D")</f>
        <v>7</v>
      </c>
      <c r="P207" s="2">
        <f>ROUND(Table1[[#This Row],[Quantity]]*Table1[[#This Row],[Unit Price]]*VLOOKUP(Table1[[#This Row],[Product Name]],Table2[#All],2,FALSE),0)</f>
        <v>1896</v>
      </c>
      <c r="Q207" s="2">
        <f>Table1[[#This Row],[Quantity]]*Table1[[#This Row],[Unit Price]]</f>
        <v>3160</v>
      </c>
      <c r="R207" s="2">
        <f>Table1[[#This Row],[Sales Revenue]]-Table1[[#This Row],[Total cost]]</f>
        <v>1264</v>
      </c>
    </row>
    <row r="208" spans="1:18" x14ac:dyDescent="0.35">
      <c r="A208">
        <v>207</v>
      </c>
      <c r="B208" t="s">
        <v>253</v>
      </c>
      <c r="C208" t="s">
        <v>17</v>
      </c>
      <c r="D208" t="s">
        <v>44</v>
      </c>
      <c r="E208" s="1">
        <v>45562</v>
      </c>
      <c r="F208" s="1">
        <v>45572</v>
      </c>
      <c r="G208">
        <v>6</v>
      </c>
      <c r="H208">
        <v>89</v>
      </c>
      <c r="I208" t="s">
        <v>14</v>
      </c>
      <c r="J208" t="s">
        <v>33</v>
      </c>
      <c r="K208" t="s">
        <v>19</v>
      </c>
      <c r="L208" t="str">
        <f>TEXT(Table1[[#This Row],[Order Date]],"YYYY")</f>
        <v>2024</v>
      </c>
      <c r="M208" s="2" t="str">
        <f>TEXT(Table1[[#This Row],[Order Date]],"MMM")</f>
        <v>Sep</v>
      </c>
      <c r="N208" s="2" t="str">
        <f>TEXT(Table1[[#This Row],[Order Date]],"DDD")</f>
        <v>Fri</v>
      </c>
      <c r="O208" s="2">
        <f>DATEDIF(Table1[[#This Row],[Order Date]],Table1[[#This Row],[Delivered Date]],"D")</f>
        <v>10</v>
      </c>
      <c r="P208" s="2">
        <f>ROUND(Table1[[#This Row],[Quantity]]*Table1[[#This Row],[Unit Price]]*VLOOKUP(Table1[[#This Row],[Product Name]],Table2[#All],2,FALSE),0)</f>
        <v>320</v>
      </c>
      <c r="Q208" s="2">
        <f>Table1[[#This Row],[Quantity]]*Table1[[#This Row],[Unit Price]]</f>
        <v>534</v>
      </c>
      <c r="R208" s="2">
        <f>Table1[[#This Row],[Sales Revenue]]-Table1[[#This Row],[Total cost]]</f>
        <v>214</v>
      </c>
    </row>
    <row r="209" spans="1:18" x14ac:dyDescent="0.35">
      <c r="A209">
        <v>208</v>
      </c>
      <c r="B209" t="s">
        <v>254</v>
      </c>
      <c r="C209" t="s">
        <v>17</v>
      </c>
      <c r="D209" t="s">
        <v>44</v>
      </c>
      <c r="E209" s="1">
        <v>45351</v>
      </c>
      <c r="F209" s="1">
        <v>45359</v>
      </c>
      <c r="G209">
        <v>4</v>
      </c>
      <c r="H209">
        <v>744</v>
      </c>
      <c r="I209" t="s">
        <v>14</v>
      </c>
      <c r="J209" t="s">
        <v>33</v>
      </c>
      <c r="K209" t="s">
        <v>19</v>
      </c>
      <c r="L209" t="str">
        <f>TEXT(Table1[[#This Row],[Order Date]],"YYYY")</f>
        <v>2024</v>
      </c>
      <c r="M209" s="2" t="str">
        <f>TEXT(Table1[[#This Row],[Order Date]],"MMM")</f>
        <v>Feb</v>
      </c>
      <c r="N209" s="2" t="str">
        <f>TEXT(Table1[[#This Row],[Order Date]],"DDD")</f>
        <v>Thu</v>
      </c>
      <c r="O209" s="2">
        <f>DATEDIF(Table1[[#This Row],[Order Date]],Table1[[#This Row],[Delivered Date]],"D")</f>
        <v>8</v>
      </c>
      <c r="P209" s="2">
        <f>ROUND(Table1[[#This Row],[Quantity]]*Table1[[#This Row],[Unit Price]]*VLOOKUP(Table1[[#This Row],[Product Name]],Table2[#All],2,FALSE),0)</f>
        <v>1786</v>
      </c>
      <c r="Q209" s="2">
        <f>Table1[[#This Row],[Quantity]]*Table1[[#This Row],[Unit Price]]</f>
        <v>2976</v>
      </c>
      <c r="R209" s="2">
        <f>Table1[[#This Row],[Sales Revenue]]-Table1[[#This Row],[Total cost]]</f>
        <v>1190</v>
      </c>
    </row>
    <row r="210" spans="1:18" x14ac:dyDescent="0.35">
      <c r="A210">
        <v>209</v>
      </c>
      <c r="B210" t="s">
        <v>255</v>
      </c>
      <c r="C210" t="s">
        <v>17</v>
      </c>
      <c r="D210" t="s">
        <v>18</v>
      </c>
      <c r="E210" s="1">
        <v>45578</v>
      </c>
      <c r="F210" s="1">
        <v>45590</v>
      </c>
      <c r="G210">
        <v>8</v>
      </c>
      <c r="H210">
        <v>698</v>
      </c>
      <c r="I210" t="s">
        <v>28</v>
      </c>
      <c r="J210" t="s">
        <v>549</v>
      </c>
      <c r="K210" t="s">
        <v>46</v>
      </c>
      <c r="L210" t="str">
        <f>TEXT(Table1[[#This Row],[Order Date]],"YYYY")</f>
        <v>2024</v>
      </c>
      <c r="M210" s="2" t="str">
        <f>TEXT(Table1[[#This Row],[Order Date]],"MMM")</f>
        <v>Oct</v>
      </c>
      <c r="N210" s="2" t="str">
        <f>TEXT(Table1[[#This Row],[Order Date]],"DDD")</f>
        <v>Sun</v>
      </c>
      <c r="O210" s="2">
        <f>DATEDIF(Table1[[#This Row],[Order Date]],Table1[[#This Row],[Delivered Date]],"D")</f>
        <v>12</v>
      </c>
      <c r="P210" s="2">
        <f>ROUND(Table1[[#This Row],[Quantity]]*Table1[[#This Row],[Unit Price]]*VLOOKUP(Table1[[#This Row],[Product Name]],Table2[#All],2,FALSE),0)</f>
        <v>2792</v>
      </c>
      <c r="Q210" s="2">
        <f>Table1[[#This Row],[Quantity]]*Table1[[#This Row],[Unit Price]]</f>
        <v>5584</v>
      </c>
      <c r="R210" s="2">
        <f>Table1[[#This Row],[Sales Revenue]]-Table1[[#This Row],[Total cost]]</f>
        <v>2792</v>
      </c>
    </row>
    <row r="211" spans="1:18" x14ac:dyDescent="0.35">
      <c r="A211">
        <v>210</v>
      </c>
      <c r="B211" t="s">
        <v>256</v>
      </c>
      <c r="C211" t="s">
        <v>12</v>
      </c>
      <c r="D211" t="s">
        <v>27</v>
      </c>
      <c r="E211" s="1">
        <v>45422</v>
      </c>
      <c r="F211" s="1">
        <v>45425</v>
      </c>
      <c r="G211">
        <v>1</v>
      </c>
      <c r="H211">
        <v>773</v>
      </c>
      <c r="I211" t="s">
        <v>14</v>
      </c>
      <c r="J211" t="s">
        <v>551</v>
      </c>
      <c r="K211" t="s">
        <v>46</v>
      </c>
      <c r="L211" t="str">
        <f>TEXT(Table1[[#This Row],[Order Date]],"YYYY")</f>
        <v>2024</v>
      </c>
      <c r="M211" s="2" t="str">
        <f>TEXT(Table1[[#This Row],[Order Date]],"MMM")</f>
        <v>May</v>
      </c>
      <c r="N211" s="2" t="str">
        <f>TEXT(Table1[[#This Row],[Order Date]],"DDD")</f>
        <v>Fri</v>
      </c>
      <c r="O211" s="2">
        <f>DATEDIF(Table1[[#This Row],[Order Date]],Table1[[#This Row],[Delivered Date]],"D")</f>
        <v>3</v>
      </c>
      <c r="P211" s="2">
        <f>ROUND(Table1[[#This Row],[Quantity]]*Table1[[#This Row],[Unit Price]]*VLOOKUP(Table1[[#This Row],[Product Name]],Table2[#All],2,FALSE),0)</f>
        <v>502</v>
      </c>
      <c r="Q211" s="2">
        <f>Table1[[#This Row],[Quantity]]*Table1[[#This Row],[Unit Price]]</f>
        <v>773</v>
      </c>
      <c r="R211" s="2">
        <f>Table1[[#This Row],[Sales Revenue]]-Table1[[#This Row],[Total cost]]</f>
        <v>271</v>
      </c>
    </row>
    <row r="212" spans="1:18" x14ac:dyDescent="0.35">
      <c r="A212">
        <v>211</v>
      </c>
      <c r="B212" t="s">
        <v>257</v>
      </c>
      <c r="C212" t="s">
        <v>24</v>
      </c>
      <c r="D212" t="s">
        <v>38</v>
      </c>
      <c r="E212" s="1">
        <v>45485</v>
      </c>
      <c r="F212" s="1">
        <v>45490</v>
      </c>
      <c r="G212">
        <v>7</v>
      </c>
      <c r="H212">
        <v>92</v>
      </c>
      <c r="I212" t="s">
        <v>14</v>
      </c>
      <c r="J212" t="s">
        <v>33</v>
      </c>
      <c r="K212" t="s">
        <v>15</v>
      </c>
      <c r="L212" t="str">
        <f>TEXT(Table1[[#This Row],[Order Date]],"YYYY")</f>
        <v>2024</v>
      </c>
      <c r="M212" s="2" t="str">
        <f>TEXT(Table1[[#This Row],[Order Date]],"MMM")</f>
        <v>Jul</v>
      </c>
      <c r="N212" s="2" t="str">
        <f>TEXT(Table1[[#This Row],[Order Date]],"DDD")</f>
        <v>Fri</v>
      </c>
      <c r="O212" s="2">
        <f>DATEDIF(Table1[[#This Row],[Order Date]],Table1[[#This Row],[Delivered Date]],"D")</f>
        <v>5</v>
      </c>
      <c r="P212" s="2">
        <f>ROUND(Table1[[#This Row],[Quantity]]*Table1[[#This Row],[Unit Price]]*VLOOKUP(Table1[[#This Row],[Product Name]],Table2[#All],2,FALSE),0)</f>
        <v>322</v>
      </c>
      <c r="Q212" s="2">
        <f>Table1[[#This Row],[Quantity]]*Table1[[#This Row],[Unit Price]]</f>
        <v>644</v>
      </c>
      <c r="R212" s="2">
        <f>Table1[[#This Row],[Sales Revenue]]-Table1[[#This Row],[Total cost]]</f>
        <v>322</v>
      </c>
    </row>
    <row r="213" spans="1:18" x14ac:dyDescent="0.35">
      <c r="A213">
        <v>212</v>
      </c>
      <c r="B213" t="s">
        <v>258</v>
      </c>
      <c r="C213" t="s">
        <v>31</v>
      </c>
      <c r="D213" t="s">
        <v>76</v>
      </c>
      <c r="E213" s="1">
        <v>45383</v>
      </c>
      <c r="F213" s="1">
        <v>45394</v>
      </c>
      <c r="G213">
        <v>9</v>
      </c>
      <c r="H213">
        <v>412</v>
      </c>
      <c r="I213" t="s">
        <v>28</v>
      </c>
      <c r="J213" t="s">
        <v>33</v>
      </c>
      <c r="K213" t="s">
        <v>19</v>
      </c>
      <c r="L213" t="str">
        <f>TEXT(Table1[[#This Row],[Order Date]],"YYYY")</f>
        <v>2024</v>
      </c>
      <c r="M213" s="2" t="str">
        <f>TEXT(Table1[[#This Row],[Order Date]],"MMM")</f>
        <v>Apr</v>
      </c>
      <c r="N213" s="2" t="str">
        <f>TEXT(Table1[[#This Row],[Order Date]],"DDD")</f>
        <v>Mon</v>
      </c>
      <c r="O213" s="2">
        <f>DATEDIF(Table1[[#This Row],[Order Date]],Table1[[#This Row],[Delivered Date]],"D")</f>
        <v>11</v>
      </c>
      <c r="P213" s="2">
        <f>ROUND(Table1[[#This Row],[Quantity]]*Table1[[#This Row],[Unit Price]]*VLOOKUP(Table1[[#This Row],[Product Name]],Table2[#All],2,FALSE),0)</f>
        <v>2781</v>
      </c>
      <c r="Q213" s="2">
        <f>Table1[[#This Row],[Quantity]]*Table1[[#This Row],[Unit Price]]</f>
        <v>3708</v>
      </c>
      <c r="R213" s="2">
        <f>Table1[[#This Row],[Sales Revenue]]-Table1[[#This Row],[Total cost]]</f>
        <v>927</v>
      </c>
    </row>
    <row r="214" spans="1:18" x14ac:dyDescent="0.35">
      <c r="A214">
        <v>213</v>
      </c>
      <c r="B214" t="s">
        <v>259</v>
      </c>
      <c r="C214" t="s">
        <v>21</v>
      </c>
      <c r="D214" t="s">
        <v>40</v>
      </c>
      <c r="E214" s="1">
        <v>45308</v>
      </c>
      <c r="F214" s="1">
        <v>45318</v>
      </c>
      <c r="G214">
        <v>7</v>
      </c>
      <c r="H214">
        <v>639</v>
      </c>
      <c r="I214" t="s">
        <v>14</v>
      </c>
      <c r="J214" t="s">
        <v>549</v>
      </c>
      <c r="K214" t="s">
        <v>19</v>
      </c>
      <c r="L214" t="str">
        <f>TEXT(Table1[[#This Row],[Order Date]],"YYYY")</f>
        <v>2024</v>
      </c>
      <c r="M214" s="2" t="str">
        <f>TEXT(Table1[[#This Row],[Order Date]],"MMM")</f>
        <v>Jan</v>
      </c>
      <c r="N214" s="2" t="str">
        <f>TEXT(Table1[[#This Row],[Order Date]],"DDD")</f>
        <v>Wed</v>
      </c>
      <c r="O214" s="2">
        <f>DATEDIF(Table1[[#This Row],[Order Date]],Table1[[#This Row],[Delivered Date]],"D")</f>
        <v>10</v>
      </c>
      <c r="P214" s="2">
        <f>ROUND(Table1[[#This Row],[Quantity]]*Table1[[#This Row],[Unit Price]]*VLOOKUP(Table1[[#This Row],[Product Name]],Table2[#All],2,FALSE),0)</f>
        <v>2907</v>
      </c>
      <c r="Q214" s="2">
        <f>Table1[[#This Row],[Quantity]]*Table1[[#This Row],[Unit Price]]</f>
        <v>4473</v>
      </c>
      <c r="R214" s="2">
        <f>Table1[[#This Row],[Sales Revenue]]-Table1[[#This Row],[Total cost]]</f>
        <v>1566</v>
      </c>
    </row>
    <row r="215" spans="1:18" x14ac:dyDescent="0.35">
      <c r="A215">
        <v>214</v>
      </c>
      <c r="B215" t="s">
        <v>260</v>
      </c>
      <c r="C215" t="s">
        <v>21</v>
      </c>
      <c r="D215" t="s">
        <v>40</v>
      </c>
      <c r="E215" s="1">
        <v>45343</v>
      </c>
      <c r="F215" s="1">
        <v>45356</v>
      </c>
      <c r="G215">
        <v>10</v>
      </c>
      <c r="H215">
        <v>44</v>
      </c>
      <c r="I215" t="s">
        <v>28</v>
      </c>
      <c r="J215" t="s">
        <v>550</v>
      </c>
      <c r="K215" t="s">
        <v>29</v>
      </c>
      <c r="L215" t="str">
        <f>TEXT(Table1[[#This Row],[Order Date]],"YYYY")</f>
        <v>2024</v>
      </c>
      <c r="M215" s="2" t="str">
        <f>TEXT(Table1[[#This Row],[Order Date]],"MMM")</f>
        <v>Feb</v>
      </c>
      <c r="N215" s="2" t="str">
        <f>TEXT(Table1[[#This Row],[Order Date]],"DDD")</f>
        <v>Wed</v>
      </c>
      <c r="O215" s="2">
        <f>DATEDIF(Table1[[#This Row],[Order Date]],Table1[[#This Row],[Delivered Date]],"D")</f>
        <v>13</v>
      </c>
      <c r="P215" s="2">
        <f>ROUND(Table1[[#This Row],[Quantity]]*Table1[[#This Row],[Unit Price]]*VLOOKUP(Table1[[#This Row],[Product Name]],Table2[#All],2,FALSE),0)</f>
        <v>286</v>
      </c>
      <c r="Q215" s="2">
        <f>Table1[[#This Row],[Quantity]]*Table1[[#This Row],[Unit Price]]</f>
        <v>440</v>
      </c>
      <c r="R215" s="2">
        <f>Table1[[#This Row],[Sales Revenue]]-Table1[[#This Row],[Total cost]]</f>
        <v>154</v>
      </c>
    </row>
    <row r="216" spans="1:18" x14ac:dyDescent="0.35">
      <c r="A216">
        <v>215</v>
      </c>
      <c r="B216" t="s">
        <v>261</v>
      </c>
      <c r="C216" t="s">
        <v>12</v>
      </c>
      <c r="D216" t="s">
        <v>58</v>
      </c>
      <c r="E216" s="1">
        <v>45314</v>
      </c>
      <c r="F216" s="1">
        <v>45327</v>
      </c>
      <c r="G216">
        <v>7</v>
      </c>
      <c r="H216">
        <v>459</v>
      </c>
      <c r="I216" t="s">
        <v>14</v>
      </c>
      <c r="J216" t="s">
        <v>551</v>
      </c>
      <c r="K216" t="s">
        <v>19</v>
      </c>
      <c r="L216" t="str">
        <f>TEXT(Table1[[#This Row],[Order Date]],"YYYY")</f>
        <v>2024</v>
      </c>
      <c r="M216" s="2" t="str">
        <f>TEXT(Table1[[#This Row],[Order Date]],"MMM")</f>
        <v>Jan</v>
      </c>
      <c r="N216" s="2" t="str">
        <f>TEXT(Table1[[#This Row],[Order Date]],"DDD")</f>
        <v>Tue</v>
      </c>
      <c r="O216" s="2">
        <f>DATEDIF(Table1[[#This Row],[Order Date]],Table1[[#This Row],[Delivered Date]],"D")</f>
        <v>13</v>
      </c>
      <c r="P216" s="2">
        <f>ROUND(Table1[[#This Row],[Quantity]]*Table1[[#This Row],[Unit Price]]*VLOOKUP(Table1[[#This Row],[Product Name]],Table2[#All],2,FALSE),0)</f>
        <v>2731</v>
      </c>
      <c r="Q216" s="2">
        <f>Table1[[#This Row],[Quantity]]*Table1[[#This Row],[Unit Price]]</f>
        <v>3213</v>
      </c>
      <c r="R216" s="2">
        <f>Table1[[#This Row],[Sales Revenue]]-Table1[[#This Row],[Total cost]]</f>
        <v>482</v>
      </c>
    </row>
    <row r="217" spans="1:18" x14ac:dyDescent="0.35">
      <c r="A217">
        <v>216</v>
      </c>
      <c r="B217" t="s">
        <v>262</v>
      </c>
      <c r="C217" t="s">
        <v>17</v>
      </c>
      <c r="D217" t="s">
        <v>60</v>
      </c>
      <c r="E217" s="1">
        <v>45636</v>
      </c>
      <c r="F217" s="1">
        <v>45645</v>
      </c>
      <c r="G217">
        <v>6</v>
      </c>
      <c r="H217">
        <v>252</v>
      </c>
      <c r="I217" t="s">
        <v>28</v>
      </c>
      <c r="J217" t="s">
        <v>547</v>
      </c>
      <c r="K217" t="s">
        <v>29</v>
      </c>
      <c r="L217" t="str">
        <f>TEXT(Table1[[#This Row],[Order Date]],"YYYY")</f>
        <v>2024</v>
      </c>
      <c r="M217" s="2" t="str">
        <f>TEXT(Table1[[#This Row],[Order Date]],"MMM")</f>
        <v>Dec</v>
      </c>
      <c r="N217" s="2" t="str">
        <f>TEXT(Table1[[#This Row],[Order Date]],"DDD")</f>
        <v>Tue</v>
      </c>
      <c r="O217" s="2">
        <f>DATEDIF(Table1[[#This Row],[Order Date]],Table1[[#This Row],[Delivered Date]],"D")</f>
        <v>9</v>
      </c>
      <c r="P217" s="2">
        <f>ROUND(Table1[[#This Row],[Quantity]]*Table1[[#This Row],[Unit Price]]*VLOOKUP(Table1[[#This Row],[Product Name]],Table2[#All],2,FALSE),0)</f>
        <v>983</v>
      </c>
      <c r="Q217" s="2">
        <f>Table1[[#This Row],[Quantity]]*Table1[[#This Row],[Unit Price]]</f>
        <v>1512</v>
      </c>
      <c r="R217" s="2">
        <f>Table1[[#This Row],[Sales Revenue]]-Table1[[#This Row],[Total cost]]</f>
        <v>529</v>
      </c>
    </row>
    <row r="218" spans="1:18" x14ac:dyDescent="0.35">
      <c r="A218">
        <v>217</v>
      </c>
      <c r="B218" t="s">
        <v>263</v>
      </c>
      <c r="C218" t="s">
        <v>17</v>
      </c>
      <c r="D218" t="s">
        <v>64</v>
      </c>
      <c r="E218" s="1">
        <v>45503</v>
      </c>
      <c r="F218" s="1">
        <v>45510</v>
      </c>
      <c r="G218">
        <v>5</v>
      </c>
      <c r="H218">
        <v>291</v>
      </c>
      <c r="I218" t="s">
        <v>28</v>
      </c>
      <c r="J218" t="s">
        <v>551</v>
      </c>
      <c r="K218" t="s">
        <v>29</v>
      </c>
      <c r="L218" t="str">
        <f>TEXT(Table1[[#This Row],[Order Date]],"YYYY")</f>
        <v>2024</v>
      </c>
      <c r="M218" s="2" t="str">
        <f>TEXT(Table1[[#This Row],[Order Date]],"MMM")</f>
        <v>Jul</v>
      </c>
      <c r="N218" s="2" t="str">
        <f>TEXT(Table1[[#This Row],[Order Date]],"DDD")</f>
        <v>Tue</v>
      </c>
      <c r="O218" s="2">
        <f>DATEDIF(Table1[[#This Row],[Order Date]],Table1[[#This Row],[Delivered Date]],"D")</f>
        <v>7</v>
      </c>
      <c r="P218" s="2">
        <f>ROUND(Table1[[#This Row],[Quantity]]*Table1[[#This Row],[Unit Price]]*VLOOKUP(Table1[[#This Row],[Product Name]],Table2[#All],2,FALSE),0)</f>
        <v>728</v>
      </c>
      <c r="Q218" s="2">
        <f>Table1[[#This Row],[Quantity]]*Table1[[#This Row],[Unit Price]]</f>
        <v>1455</v>
      </c>
      <c r="R218" s="2">
        <f>Table1[[#This Row],[Sales Revenue]]-Table1[[#This Row],[Total cost]]</f>
        <v>727</v>
      </c>
    </row>
    <row r="219" spans="1:18" x14ac:dyDescent="0.35">
      <c r="A219">
        <v>218</v>
      </c>
      <c r="B219" t="s">
        <v>264</v>
      </c>
      <c r="C219" t="s">
        <v>21</v>
      </c>
      <c r="D219" t="s">
        <v>22</v>
      </c>
      <c r="E219" s="1">
        <v>45576</v>
      </c>
      <c r="F219" s="1">
        <v>45584</v>
      </c>
      <c r="G219">
        <v>8</v>
      </c>
      <c r="H219">
        <v>58</v>
      </c>
      <c r="I219" t="s">
        <v>28</v>
      </c>
      <c r="J219" t="s">
        <v>547</v>
      </c>
      <c r="K219" t="s">
        <v>46</v>
      </c>
      <c r="L219" t="str">
        <f>TEXT(Table1[[#This Row],[Order Date]],"YYYY")</f>
        <v>2024</v>
      </c>
      <c r="M219" s="2" t="str">
        <f>TEXT(Table1[[#This Row],[Order Date]],"MMM")</f>
        <v>Oct</v>
      </c>
      <c r="N219" s="2" t="str">
        <f>TEXT(Table1[[#This Row],[Order Date]],"DDD")</f>
        <v>Fri</v>
      </c>
      <c r="O219" s="2">
        <f>DATEDIF(Table1[[#This Row],[Order Date]],Table1[[#This Row],[Delivered Date]],"D")</f>
        <v>8</v>
      </c>
      <c r="P219" s="2">
        <f>ROUND(Table1[[#This Row],[Quantity]]*Table1[[#This Row],[Unit Price]]*VLOOKUP(Table1[[#This Row],[Product Name]],Table2[#All],2,FALSE),0)</f>
        <v>348</v>
      </c>
      <c r="Q219" s="2">
        <f>Table1[[#This Row],[Quantity]]*Table1[[#This Row],[Unit Price]]</f>
        <v>464</v>
      </c>
      <c r="R219" s="2">
        <f>Table1[[#This Row],[Sales Revenue]]-Table1[[#This Row],[Total cost]]</f>
        <v>116</v>
      </c>
    </row>
    <row r="220" spans="1:18" x14ac:dyDescent="0.35">
      <c r="A220">
        <v>219</v>
      </c>
      <c r="B220" t="s">
        <v>265</v>
      </c>
      <c r="C220" t="s">
        <v>31</v>
      </c>
      <c r="D220" t="s">
        <v>50</v>
      </c>
      <c r="E220" s="1">
        <v>45501</v>
      </c>
      <c r="F220" s="1">
        <v>45513</v>
      </c>
      <c r="G220">
        <v>3</v>
      </c>
      <c r="H220">
        <v>317</v>
      </c>
      <c r="I220" t="s">
        <v>28</v>
      </c>
      <c r="J220" t="s">
        <v>550</v>
      </c>
      <c r="K220" t="s">
        <v>29</v>
      </c>
      <c r="L220" t="str">
        <f>TEXT(Table1[[#This Row],[Order Date]],"YYYY")</f>
        <v>2024</v>
      </c>
      <c r="M220" s="2" t="str">
        <f>TEXT(Table1[[#This Row],[Order Date]],"MMM")</f>
        <v>Jul</v>
      </c>
      <c r="N220" s="2" t="str">
        <f>TEXT(Table1[[#This Row],[Order Date]],"DDD")</f>
        <v>Sun</v>
      </c>
      <c r="O220" s="2">
        <f>DATEDIF(Table1[[#This Row],[Order Date]],Table1[[#This Row],[Delivered Date]],"D")</f>
        <v>12</v>
      </c>
      <c r="P220" s="2">
        <f>ROUND(Table1[[#This Row],[Quantity]]*Table1[[#This Row],[Unit Price]]*VLOOKUP(Table1[[#This Row],[Product Name]],Table2[#All],2,FALSE),0)</f>
        <v>666</v>
      </c>
      <c r="Q220" s="2">
        <f>Table1[[#This Row],[Quantity]]*Table1[[#This Row],[Unit Price]]</f>
        <v>951</v>
      </c>
      <c r="R220" s="2">
        <f>Table1[[#This Row],[Sales Revenue]]-Table1[[#This Row],[Total cost]]</f>
        <v>285</v>
      </c>
    </row>
    <row r="221" spans="1:18" x14ac:dyDescent="0.35">
      <c r="A221">
        <v>220</v>
      </c>
      <c r="B221" t="s">
        <v>266</v>
      </c>
      <c r="C221" t="s">
        <v>12</v>
      </c>
      <c r="D221" t="s">
        <v>36</v>
      </c>
      <c r="E221" s="1">
        <v>45389</v>
      </c>
      <c r="F221" s="1">
        <v>45401</v>
      </c>
      <c r="G221">
        <v>1</v>
      </c>
      <c r="H221">
        <v>284</v>
      </c>
      <c r="I221" t="s">
        <v>28</v>
      </c>
      <c r="J221" t="s">
        <v>550</v>
      </c>
      <c r="K221" t="s">
        <v>15</v>
      </c>
      <c r="L221" t="str">
        <f>TEXT(Table1[[#This Row],[Order Date]],"YYYY")</f>
        <v>2024</v>
      </c>
      <c r="M221" s="2" t="str">
        <f>TEXT(Table1[[#This Row],[Order Date]],"MMM")</f>
        <v>Apr</v>
      </c>
      <c r="N221" s="2" t="str">
        <f>TEXT(Table1[[#This Row],[Order Date]],"DDD")</f>
        <v>Sun</v>
      </c>
      <c r="O221" s="2">
        <f>DATEDIF(Table1[[#This Row],[Order Date]],Table1[[#This Row],[Delivered Date]],"D")</f>
        <v>12</v>
      </c>
      <c r="P221" s="2">
        <f>ROUND(Table1[[#This Row],[Quantity]]*Table1[[#This Row],[Unit Price]]*VLOOKUP(Table1[[#This Row],[Product Name]],Table2[#All],2,FALSE),0)</f>
        <v>227</v>
      </c>
      <c r="Q221" s="2">
        <f>Table1[[#This Row],[Quantity]]*Table1[[#This Row],[Unit Price]]</f>
        <v>284</v>
      </c>
      <c r="R221" s="2">
        <f>Table1[[#This Row],[Sales Revenue]]-Table1[[#This Row],[Total cost]]</f>
        <v>57</v>
      </c>
    </row>
    <row r="222" spans="1:18" x14ac:dyDescent="0.35">
      <c r="A222">
        <v>221</v>
      </c>
      <c r="B222" t="s">
        <v>267</v>
      </c>
      <c r="C222" t="s">
        <v>12</v>
      </c>
      <c r="D222" t="s">
        <v>13</v>
      </c>
      <c r="E222" s="1">
        <v>45388</v>
      </c>
      <c r="F222" s="1">
        <v>45391</v>
      </c>
      <c r="G222">
        <v>10</v>
      </c>
      <c r="H222">
        <v>751</v>
      </c>
      <c r="I222" t="s">
        <v>14</v>
      </c>
      <c r="J222" t="s">
        <v>33</v>
      </c>
      <c r="K222" t="s">
        <v>29</v>
      </c>
      <c r="L222" t="str">
        <f>TEXT(Table1[[#This Row],[Order Date]],"YYYY")</f>
        <v>2024</v>
      </c>
      <c r="M222" s="2" t="str">
        <f>TEXT(Table1[[#This Row],[Order Date]],"MMM")</f>
        <v>Apr</v>
      </c>
      <c r="N222" s="2" t="str">
        <f>TEXT(Table1[[#This Row],[Order Date]],"DDD")</f>
        <v>Sat</v>
      </c>
      <c r="O222" s="2">
        <f>DATEDIF(Table1[[#This Row],[Order Date]],Table1[[#This Row],[Delivered Date]],"D")</f>
        <v>3</v>
      </c>
      <c r="P222" s="2">
        <f>ROUND(Table1[[#This Row],[Quantity]]*Table1[[#This Row],[Unit Price]]*VLOOKUP(Table1[[#This Row],[Product Name]],Table2[#All],2,FALSE),0)</f>
        <v>5633</v>
      </c>
      <c r="Q222" s="2">
        <f>Table1[[#This Row],[Quantity]]*Table1[[#This Row],[Unit Price]]</f>
        <v>7510</v>
      </c>
      <c r="R222" s="2">
        <f>Table1[[#This Row],[Sales Revenue]]-Table1[[#This Row],[Total cost]]</f>
        <v>1877</v>
      </c>
    </row>
    <row r="223" spans="1:18" x14ac:dyDescent="0.35">
      <c r="A223">
        <v>222</v>
      </c>
      <c r="B223" t="s">
        <v>268</v>
      </c>
      <c r="C223" t="s">
        <v>24</v>
      </c>
      <c r="D223" t="s">
        <v>100</v>
      </c>
      <c r="E223" s="1">
        <v>45462</v>
      </c>
      <c r="F223" s="1">
        <v>45476</v>
      </c>
      <c r="G223">
        <v>5</v>
      </c>
      <c r="H223">
        <v>989</v>
      </c>
      <c r="I223" t="s">
        <v>14</v>
      </c>
      <c r="J223" t="s">
        <v>551</v>
      </c>
      <c r="K223" t="s">
        <v>15</v>
      </c>
      <c r="L223" t="str">
        <f>TEXT(Table1[[#This Row],[Order Date]],"YYYY")</f>
        <v>2024</v>
      </c>
      <c r="M223" s="2" t="str">
        <f>TEXT(Table1[[#This Row],[Order Date]],"MMM")</f>
        <v>Jun</v>
      </c>
      <c r="N223" s="2" t="str">
        <f>TEXT(Table1[[#This Row],[Order Date]],"DDD")</f>
        <v>Wed</v>
      </c>
      <c r="O223" s="2">
        <f>DATEDIF(Table1[[#This Row],[Order Date]],Table1[[#This Row],[Delivered Date]],"D")</f>
        <v>14</v>
      </c>
      <c r="P223" s="2">
        <f>ROUND(Table1[[#This Row],[Quantity]]*Table1[[#This Row],[Unit Price]]*VLOOKUP(Table1[[#This Row],[Product Name]],Table2[#All],2,FALSE),0)</f>
        <v>2967</v>
      </c>
      <c r="Q223" s="2">
        <f>Table1[[#This Row],[Quantity]]*Table1[[#This Row],[Unit Price]]</f>
        <v>4945</v>
      </c>
      <c r="R223" s="2">
        <f>Table1[[#This Row],[Sales Revenue]]-Table1[[#This Row],[Total cost]]</f>
        <v>1978</v>
      </c>
    </row>
    <row r="224" spans="1:18" x14ac:dyDescent="0.35">
      <c r="A224">
        <v>223</v>
      </c>
      <c r="B224" t="s">
        <v>269</v>
      </c>
      <c r="C224" t="s">
        <v>12</v>
      </c>
      <c r="D224" t="s">
        <v>27</v>
      </c>
      <c r="E224" s="1">
        <v>45416</v>
      </c>
      <c r="F224" s="1">
        <v>45429</v>
      </c>
      <c r="G224">
        <v>10</v>
      </c>
      <c r="H224">
        <v>730</v>
      </c>
      <c r="I224" t="s">
        <v>14</v>
      </c>
      <c r="J224" t="s">
        <v>551</v>
      </c>
      <c r="K224" t="s">
        <v>15</v>
      </c>
      <c r="L224" t="str">
        <f>TEXT(Table1[[#This Row],[Order Date]],"YYYY")</f>
        <v>2024</v>
      </c>
      <c r="M224" s="2" t="str">
        <f>TEXT(Table1[[#This Row],[Order Date]],"MMM")</f>
        <v>May</v>
      </c>
      <c r="N224" s="2" t="str">
        <f>TEXT(Table1[[#This Row],[Order Date]],"DDD")</f>
        <v>Sat</v>
      </c>
      <c r="O224" s="2">
        <f>DATEDIF(Table1[[#This Row],[Order Date]],Table1[[#This Row],[Delivered Date]],"D")</f>
        <v>13</v>
      </c>
      <c r="P224" s="2">
        <f>ROUND(Table1[[#This Row],[Quantity]]*Table1[[#This Row],[Unit Price]]*VLOOKUP(Table1[[#This Row],[Product Name]],Table2[#All],2,FALSE),0)</f>
        <v>4745</v>
      </c>
      <c r="Q224" s="2">
        <f>Table1[[#This Row],[Quantity]]*Table1[[#This Row],[Unit Price]]</f>
        <v>7300</v>
      </c>
      <c r="R224" s="2">
        <f>Table1[[#This Row],[Sales Revenue]]-Table1[[#This Row],[Total cost]]</f>
        <v>2555</v>
      </c>
    </row>
    <row r="225" spans="1:18" x14ac:dyDescent="0.35">
      <c r="A225">
        <v>224</v>
      </c>
      <c r="B225" t="s">
        <v>270</v>
      </c>
      <c r="C225" t="s">
        <v>21</v>
      </c>
      <c r="D225" t="s">
        <v>83</v>
      </c>
      <c r="E225" s="1">
        <v>45452</v>
      </c>
      <c r="F225" s="1">
        <v>45462</v>
      </c>
      <c r="G225">
        <v>7</v>
      </c>
      <c r="H225">
        <v>56</v>
      </c>
      <c r="I225" t="s">
        <v>28</v>
      </c>
      <c r="J225" t="s">
        <v>33</v>
      </c>
      <c r="K225" t="s">
        <v>29</v>
      </c>
      <c r="L225" t="str">
        <f>TEXT(Table1[[#This Row],[Order Date]],"YYYY")</f>
        <v>2024</v>
      </c>
      <c r="M225" s="2" t="str">
        <f>TEXT(Table1[[#This Row],[Order Date]],"MMM")</f>
        <v>Jun</v>
      </c>
      <c r="N225" s="2" t="str">
        <f>TEXT(Table1[[#This Row],[Order Date]],"DDD")</f>
        <v>Sun</v>
      </c>
      <c r="O225" s="2">
        <f>DATEDIF(Table1[[#This Row],[Order Date]],Table1[[#This Row],[Delivered Date]],"D")</f>
        <v>10</v>
      </c>
      <c r="P225" s="2">
        <f>ROUND(Table1[[#This Row],[Quantity]]*Table1[[#This Row],[Unit Price]]*VLOOKUP(Table1[[#This Row],[Product Name]],Table2[#All],2,FALSE),0)</f>
        <v>314</v>
      </c>
      <c r="Q225" s="2">
        <f>Table1[[#This Row],[Quantity]]*Table1[[#This Row],[Unit Price]]</f>
        <v>392</v>
      </c>
      <c r="R225" s="2">
        <f>Table1[[#This Row],[Sales Revenue]]-Table1[[#This Row],[Total cost]]</f>
        <v>78</v>
      </c>
    </row>
    <row r="226" spans="1:18" x14ac:dyDescent="0.35">
      <c r="A226">
        <v>225</v>
      </c>
      <c r="B226" t="s">
        <v>271</v>
      </c>
      <c r="C226" t="s">
        <v>21</v>
      </c>
      <c r="D226" t="s">
        <v>40</v>
      </c>
      <c r="E226" s="1">
        <v>45425</v>
      </c>
      <c r="F226" s="1">
        <v>45428</v>
      </c>
      <c r="G226">
        <v>9</v>
      </c>
      <c r="H226">
        <v>967</v>
      </c>
      <c r="I226" t="s">
        <v>28</v>
      </c>
      <c r="J226" t="s">
        <v>33</v>
      </c>
      <c r="K226" t="s">
        <v>15</v>
      </c>
      <c r="L226" t="str">
        <f>TEXT(Table1[[#This Row],[Order Date]],"YYYY")</f>
        <v>2024</v>
      </c>
      <c r="M226" s="2" t="str">
        <f>TEXT(Table1[[#This Row],[Order Date]],"MMM")</f>
        <v>May</v>
      </c>
      <c r="N226" s="2" t="str">
        <f>TEXT(Table1[[#This Row],[Order Date]],"DDD")</f>
        <v>Mon</v>
      </c>
      <c r="O226" s="2">
        <f>DATEDIF(Table1[[#This Row],[Order Date]],Table1[[#This Row],[Delivered Date]],"D")</f>
        <v>3</v>
      </c>
      <c r="P226" s="2">
        <f>ROUND(Table1[[#This Row],[Quantity]]*Table1[[#This Row],[Unit Price]]*VLOOKUP(Table1[[#This Row],[Product Name]],Table2[#All],2,FALSE),0)</f>
        <v>5657</v>
      </c>
      <c r="Q226" s="2">
        <f>Table1[[#This Row],[Quantity]]*Table1[[#This Row],[Unit Price]]</f>
        <v>8703</v>
      </c>
      <c r="R226" s="2">
        <f>Table1[[#This Row],[Sales Revenue]]-Table1[[#This Row],[Total cost]]</f>
        <v>3046</v>
      </c>
    </row>
    <row r="227" spans="1:18" x14ac:dyDescent="0.35">
      <c r="A227">
        <v>226</v>
      </c>
      <c r="B227" t="s">
        <v>272</v>
      </c>
      <c r="C227" t="s">
        <v>24</v>
      </c>
      <c r="D227" t="s">
        <v>25</v>
      </c>
      <c r="E227" s="1">
        <v>45370</v>
      </c>
      <c r="F227" s="1">
        <v>45390</v>
      </c>
      <c r="G227">
        <v>4</v>
      </c>
      <c r="H227">
        <v>347</v>
      </c>
      <c r="I227" t="s">
        <v>28</v>
      </c>
      <c r="J227" t="s">
        <v>551</v>
      </c>
      <c r="K227" t="s">
        <v>19</v>
      </c>
      <c r="L227" t="str">
        <f>TEXT(Table1[[#This Row],[Order Date]],"YYYY")</f>
        <v>2024</v>
      </c>
      <c r="M227" s="2" t="str">
        <f>TEXT(Table1[[#This Row],[Order Date]],"MMM")</f>
        <v>Mar</v>
      </c>
      <c r="N227" s="2" t="str">
        <f>TEXT(Table1[[#This Row],[Order Date]],"DDD")</f>
        <v>Tue</v>
      </c>
      <c r="O227" s="2">
        <f>DATEDIF(Table1[[#This Row],[Order Date]],Table1[[#This Row],[Delivered Date]],"D")</f>
        <v>20</v>
      </c>
      <c r="P227" s="2">
        <f>ROUND(Table1[[#This Row],[Quantity]]*Table1[[#This Row],[Unit Price]]*VLOOKUP(Table1[[#This Row],[Product Name]],Table2[#All],2,FALSE),0)</f>
        <v>763</v>
      </c>
      <c r="Q227" s="2">
        <f>Table1[[#This Row],[Quantity]]*Table1[[#This Row],[Unit Price]]</f>
        <v>1388</v>
      </c>
      <c r="R227" s="2">
        <f>Table1[[#This Row],[Sales Revenue]]-Table1[[#This Row],[Total cost]]</f>
        <v>625</v>
      </c>
    </row>
    <row r="228" spans="1:18" x14ac:dyDescent="0.35">
      <c r="A228">
        <v>227</v>
      </c>
      <c r="B228" t="s">
        <v>273</v>
      </c>
      <c r="C228" t="s">
        <v>21</v>
      </c>
      <c r="D228" t="s">
        <v>22</v>
      </c>
      <c r="E228" s="1">
        <v>45573</v>
      </c>
      <c r="F228" s="1">
        <v>45582</v>
      </c>
      <c r="G228">
        <v>6</v>
      </c>
      <c r="H228">
        <v>273</v>
      </c>
      <c r="I228" t="s">
        <v>28</v>
      </c>
      <c r="J228" t="s">
        <v>549</v>
      </c>
      <c r="K228" t="s">
        <v>46</v>
      </c>
      <c r="L228" t="str">
        <f>TEXT(Table1[[#This Row],[Order Date]],"YYYY")</f>
        <v>2024</v>
      </c>
      <c r="M228" s="2" t="str">
        <f>TEXT(Table1[[#This Row],[Order Date]],"MMM")</f>
        <v>Oct</v>
      </c>
      <c r="N228" s="2" t="str">
        <f>TEXT(Table1[[#This Row],[Order Date]],"DDD")</f>
        <v>Tue</v>
      </c>
      <c r="O228" s="2">
        <f>DATEDIF(Table1[[#This Row],[Order Date]],Table1[[#This Row],[Delivered Date]],"D")</f>
        <v>9</v>
      </c>
      <c r="P228" s="2">
        <f>ROUND(Table1[[#This Row],[Quantity]]*Table1[[#This Row],[Unit Price]]*VLOOKUP(Table1[[#This Row],[Product Name]],Table2[#All],2,FALSE),0)</f>
        <v>1229</v>
      </c>
      <c r="Q228" s="2">
        <f>Table1[[#This Row],[Quantity]]*Table1[[#This Row],[Unit Price]]</f>
        <v>1638</v>
      </c>
      <c r="R228" s="2">
        <f>Table1[[#This Row],[Sales Revenue]]-Table1[[#This Row],[Total cost]]</f>
        <v>409</v>
      </c>
    </row>
    <row r="229" spans="1:18" x14ac:dyDescent="0.35">
      <c r="A229">
        <v>228</v>
      </c>
      <c r="B229" t="s">
        <v>274</v>
      </c>
      <c r="C229" t="s">
        <v>21</v>
      </c>
      <c r="D229" t="s">
        <v>52</v>
      </c>
      <c r="E229" s="1">
        <v>45620</v>
      </c>
      <c r="F229" s="1">
        <v>45623</v>
      </c>
      <c r="G229">
        <v>1</v>
      </c>
      <c r="H229">
        <v>546</v>
      </c>
      <c r="I229" t="s">
        <v>28</v>
      </c>
      <c r="J229" t="s">
        <v>551</v>
      </c>
      <c r="K229" t="s">
        <v>29</v>
      </c>
      <c r="L229" t="str">
        <f>TEXT(Table1[[#This Row],[Order Date]],"YYYY")</f>
        <v>2024</v>
      </c>
      <c r="M229" s="2" t="str">
        <f>TEXT(Table1[[#This Row],[Order Date]],"MMM")</f>
        <v>Nov</v>
      </c>
      <c r="N229" s="2" t="str">
        <f>TEXT(Table1[[#This Row],[Order Date]],"DDD")</f>
        <v>Sun</v>
      </c>
      <c r="O229" s="2">
        <f>DATEDIF(Table1[[#This Row],[Order Date]],Table1[[#This Row],[Delivered Date]],"D")</f>
        <v>3</v>
      </c>
      <c r="P229" s="2">
        <f>ROUND(Table1[[#This Row],[Quantity]]*Table1[[#This Row],[Unit Price]]*VLOOKUP(Table1[[#This Row],[Product Name]],Table2[#All],2,FALSE),0)</f>
        <v>382</v>
      </c>
      <c r="Q229" s="2">
        <f>Table1[[#This Row],[Quantity]]*Table1[[#This Row],[Unit Price]]</f>
        <v>546</v>
      </c>
      <c r="R229" s="2">
        <f>Table1[[#This Row],[Sales Revenue]]-Table1[[#This Row],[Total cost]]</f>
        <v>164</v>
      </c>
    </row>
    <row r="230" spans="1:18" x14ac:dyDescent="0.35">
      <c r="A230">
        <v>229</v>
      </c>
      <c r="B230" t="s">
        <v>275</v>
      </c>
      <c r="C230" t="s">
        <v>12</v>
      </c>
      <c r="D230" t="s">
        <v>13</v>
      </c>
      <c r="E230" s="1">
        <v>45503</v>
      </c>
      <c r="F230" s="1">
        <v>45514</v>
      </c>
      <c r="G230">
        <v>3</v>
      </c>
      <c r="H230">
        <v>872</v>
      </c>
      <c r="I230" t="s">
        <v>14</v>
      </c>
      <c r="J230" t="s">
        <v>33</v>
      </c>
      <c r="K230" t="s">
        <v>29</v>
      </c>
      <c r="L230" t="str">
        <f>TEXT(Table1[[#This Row],[Order Date]],"YYYY")</f>
        <v>2024</v>
      </c>
      <c r="M230" s="2" t="str">
        <f>TEXT(Table1[[#This Row],[Order Date]],"MMM")</f>
        <v>Jul</v>
      </c>
      <c r="N230" s="2" t="str">
        <f>TEXT(Table1[[#This Row],[Order Date]],"DDD")</f>
        <v>Tue</v>
      </c>
      <c r="O230" s="2">
        <f>DATEDIF(Table1[[#This Row],[Order Date]],Table1[[#This Row],[Delivered Date]],"D")</f>
        <v>11</v>
      </c>
      <c r="P230" s="2">
        <f>ROUND(Table1[[#This Row],[Quantity]]*Table1[[#This Row],[Unit Price]]*VLOOKUP(Table1[[#This Row],[Product Name]],Table2[#All],2,FALSE),0)</f>
        <v>1962</v>
      </c>
      <c r="Q230" s="2">
        <f>Table1[[#This Row],[Quantity]]*Table1[[#This Row],[Unit Price]]</f>
        <v>2616</v>
      </c>
      <c r="R230" s="2">
        <f>Table1[[#This Row],[Sales Revenue]]-Table1[[#This Row],[Total cost]]</f>
        <v>654</v>
      </c>
    </row>
    <row r="231" spans="1:18" x14ac:dyDescent="0.35">
      <c r="A231">
        <v>230</v>
      </c>
      <c r="B231" t="s">
        <v>276</v>
      </c>
      <c r="C231" t="s">
        <v>21</v>
      </c>
      <c r="D231" t="s">
        <v>40</v>
      </c>
      <c r="E231" s="1">
        <v>45403</v>
      </c>
      <c r="F231" s="1">
        <v>45410</v>
      </c>
      <c r="G231">
        <v>9</v>
      </c>
      <c r="H231">
        <v>476</v>
      </c>
      <c r="I231" t="s">
        <v>28</v>
      </c>
      <c r="J231" t="s">
        <v>547</v>
      </c>
      <c r="K231" t="s">
        <v>46</v>
      </c>
      <c r="L231" t="str">
        <f>TEXT(Table1[[#This Row],[Order Date]],"YYYY")</f>
        <v>2024</v>
      </c>
      <c r="M231" s="2" t="str">
        <f>TEXT(Table1[[#This Row],[Order Date]],"MMM")</f>
        <v>Apr</v>
      </c>
      <c r="N231" s="2" t="str">
        <f>TEXT(Table1[[#This Row],[Order Date]],"DDD")</f>
        <v>Sun</v>
      </c>
      <c r="O231" s="2">
        <f>DATEDIF(Table1[[#This Row],[Order Date]],Table1[[#This Row],[Delivered Date]],"D")</f>
        <v>7</v>
      </c>
      <c r="P231" s="2">
        <f>ROUND(Table1[[#This Row],[Quantity]]*Table1[[#This Row],[Unit Price]]*VLOOKUP(Table1[[#This Row],[Product Name]],Table2[#All],2,FALSE),0)</f>
        <v>2785</v>
      </c>
      <c r="Q231" s="2">
        <f>Table1[[#This Row],[Quantity]]*Table1[[#This Row],[Unit Price]]</f>
        <v>4284</v>
      </c>
      <c r="R231" s="2">
        <f>Table1[[#This Row],[Sales Revenue]]-Table1[[#This Row],[Total cost]]</f>
        <v>1499</v>
      </c>
    </row>
    <row r="232" spans="1:18" x14ac:dyDescent="0.35">
      <c r="A232">
        <v>231</v>
      </c>
      <c r="B232" t="s">
        <v>277</v>
      </c>
      <c r="C232" t="s">
        <v>17</v>
      </c>
      <c r="D232" t="s">
        <v>44</v>
      </c>
      <c r="E232" s="1">
        <v>45629</v>
      </c>
      <c r="F232" s="1">
        <v>45638</v>
      </c>
      <c r="G232">
        <v>8</v>
      </c>
      <c r="H232">
        <v>26</v>
      </c>
      <c r="I232" t="s">
        <v>28</v>
      </c>
      <c r="J232" t="s">
        <v>551</v>
      </c>
      <c r="K232" t="s">
        <v>29</v>
      </c>
      <c r="L232" t="str">
        <f>TEXT(Table1[[#This Row],[Order Date]],"YYYY")</f>
        <v>2024</v>
      </c>
      <c r="M232" s="2" t="str">
        <f>TEXT(Table1[[#This Row],[Order Date]],"MMM")</f>
        <v>Dec</v>
      </c>
      <c r="N232" s="2" t="str">
        <f>TEXT(Table1[[#This Row],[Order Date]],"DDD")</f>
        <v>Tue</v>
      </c>
      <c r="O232" s="2">
        <f>DATEDIF(Table1[[#This Row],[Order Date]],Table1[[#This Row],[Delivered Date]],"D")</f>
        <v>9</v>
      </c>
      <c r="P232" s="2">
        <f>ROUND(Table1[[#This Row],[Quantity]]*Table1[[#This Row],[Unit Price]]*VLOOKUP(Table1[[#This Row],[Product Name]],Table2[#All],2,FALSE),0)</f>
        <v>125</v>
      </c>
      <c r="Q232" s="2">
        <f>Table1[[#This Row],[Quantity]]*Table1[[#This Row],[Unit Price]]</f>
        <v>208</v>
      </c>
      <c r="R232" s="2">
        <f>Table1[[#This Row],[Sales Revenue]]-Table1[[#This Row],[Total cost]]</f>
        <v>83</v>
      </c>
    </row>
    <row r="233" spans="1:18" x14ac:dyDescent="0.35">
      <c r="A233">
        <v>232</v>
      </c>
      <c r="B233" t="s">
        <v>278</v>
      </c>
      <c r="C233" t="s">
        <v>12</v>
      </c>
      <c r="D233" t="s">
        <v>36</v>
      </c>
      <c r="E233" s="1">
        <v>45649</v>
      </c>
      <c r="F233" s="1">
        <v>45662</v>
      </c>
      <c r="G233">
        <v>7</v>
      </c>
      <c r="H233">
        <v>835</v>
      </c>
      <c r="I233" t="s">
        <v>14</v>
      </c>
      <c r="J233" t="s">
        <v>551</v>
      </c>
      <c r="K233" t="s">
        <v>46</v>
      </c>
      <c r="L233" t="str">
        <f>TEXT(Table1[[#This Row],[Order Date]],"YYYY")</f>
        <v>2024</v>
      </c>
      <c r="M233" s="2" t="str">
        <f>TEXT(Table1[[#This Row],[Order Date]],"MMM")</f>
        <v>Dec</v>
      </c>
      <c r="N233" s="2" t="str">
        <f>TEXT(Table1[[#This Row],[Order Date]],"DDD")</f>
        <v>Mon</v>
      </c>
      <c r="O233" s="2">
        <f>DATEDIF(Table1[[#This Row],[Order Date]],Table1[[#This Row],[Delivered Date]],"D")</f>
        <v>13</v>
      </c>
      <c r="P233" s="2">
        <f>ROUND(Table1[[#This Row],[Quantity]]*Table1[[#This Row],[Unit Price]]*VLOOKUP(Table1[[#This Row],[Product Name]],Table2[#All],2,FALSE),0)</f>
        <v>4676</v>
      </c>
      <c r="Q233" s="2">
        <f>Table1[[#This Row],[Quantity]]*Table1[[#This Row],[Unit Price]]</f>
        <v>5845</v>
      </c>
      <c r="R233" s="2">
        <f>Table1[[#This Row],[Sales Revenue]]-Table1[[#This Row],[Total cost]]</f>
        <v>1169</v>
      </c>
    </row>
    <row r="234" spans="1:18" x14ac:dyDescent="0.35">
      <c r="A234">
        <v>233</v>
      </c>
      <c r="B234" t="s">
        <v>279</v>
      </c>
      <c r="C234" t="s">
        <v>31</v>
      </c>
      <c r="D234" t="s">
        <v>50</v>
      </c>
      <c r="E234" s="1">
        <v>45332</v>
      </c>
      <c r="F234" s="1">
        <v>45345</v>
      </c>
      <c r="G234">
        <v>6</v>
      </c>
      <c r="H234">
        <v>992</v>
      </c>
      <c r="I234" t="s">
        <v>28</v>
      </c>
      <c r="J234" t="s">
        <v>550</v>
      </c>
      <c r="K234" t="s">
        <v>15</v>
      </c>
      <c r="L234" t="str">
        <f>TEXT(Table1[[#This Row],[Order Date]],"YYYY")</f>
        <v>2024</v>
      </c>
      <c r="M234" s="2" t="str">
        <f>TEXT(Table1[[#This Row],[Order Date]],"MMM")</f>
        <v>Feb</v>
      </c>
      <c r="N234" s="2" t="str">
        <f>TEXT(Table1[[#This Row],[Order Date]],"DDD")</f>
        <v>Sat</v>
      </c>
      <c r="O234" s="2">
        <f>DATEDIF(Table1[[#This Row],[Order Date]],Table1[[#This Row],[Delivered Date]],"D")</f>
        <v>13</v>
      </c>
      <c r="P234" s="2">
        <f>ROUND(Table1[[#This Row],[Quantity]]*Table1[[#This Row],[Unit Price]]*VLOOKUP(Table1[[#This Row],[Product Name]],Table2[#All],2,FALSE),0)</f>
        <v>4166</v>
      </c>
      <c r="Q234" s="2">
        <f>Table1[[#This Row],[Quantity]]*Table1[[#This Row],[Unit Price]]</f>
        <v>5952</v>
      </c>
      <c r="R234" s="2">
        <f>Table1[[#This Row],[Sales Revenue]]-Table1[[#This Row],[Total cost]]</f>
        <v>1786</v>
      </c>
    </row>
    <row r="235" spans="1:18" x14ac:dyDescent="0.35">
      <c r="A235">
        <v>234</v>
      </c>
      <c r="B235" t="s">
        <v>280</v>
      </c>
      <c r="C235" t="s">
        <v>21</v>
      </c>
      <c r="D235" t="s">
        <v>54</v>
      </c>
      <c r="E235" s="1">
        <v>45445</v>
      </c>
      <c r="F235" s="1">
        <v>45454</v>
      </c>
      <c r="G235">
        <v>2</v>
      </c>
      <c r="H235">
        <v>679</v>
      </c>
      <c r="I235" t="s">
        <v>14</v>
      </c>
      <c r="J235" t="s">
        <v>549</v>
      </c>
      <c r="K235" t="s">
        <v>15</v>
      </c>
      <c r="L235" t="str">
        <f>TEXT(Table1[[#This Row],[Order Date]],"YYYY")</f>
        <v>2024</v>
      </c>
      <c r="M235" s="2" t="str">
        <f>TEXT(Table1[[#This Row],[Order Date]],"MMM")</f>
        <v>Jun</v>
      </c>
      <c r="N235" s="2" t="str">
        <f>TEXT(Table1[[#This Row],[Order Date]],"DDD")</f>
        <v>Sun</v>
      </c>
      <c r="O235" s="2">
        <f>DATEDIF(Table1[[#This Row],[Order Date]],Table1[[#This Row],[Delivered Date]],"D")</f>
        <v>9</v>
      </c>
      <c r="P235" s="2">
        <f>ROUND(Table1[[#This Row],[Quantity]]*Table1[[#This Row],[Unit Price]]*VLOOKUP(Table1[[#This Row],[Product Name]],Table2[#All],2,FALSE),0)</f>
        <v>951</v>
      </c>
      <c r="Q235" s="2">
        <f>Table1[[#This Row],[Quantity]]*Table1[[#This Row],[Unit Price]]</f>
        <v>1358</v>
      </c>
      <c r="R235" s="2">
        <f>Table1[[#This Row],[Sales Revenue]]-Table1[[#This Row],[Total cost]]</f>
        <v>407</v>
      </c>
    </row>
    <row r="236" spans="1:18" x14ac:dyDescent="0.35">
      <c r="A236">
        <v>235</v>
      </c>
      <c r="B236" t="s">
        <v>281</v>
      </c>
      <c r="C236" t="s">
        <v>24</v>
      </c>
      <c r="D236" t="s">
        <v>38</v>
      </c>
      <c r="E236" s="1">
        <v>45485</v>
      </c>
      <c r="F236" s="1">
        <v>45498</v>
      </c>
      <c r="G236">
        <v>9</v>
      </c>
      <c r="H236">
        <v>497</v>
      </c>
      <c r="I236" t="s">
        <v>28</v>
      </c>
      <c r="J236" t="s">
        <v>551</v>
      </c>
      <c r="K236" t="s">
        <v>46</v>
      </c>
      <c r="L236" t="str">
        <f>TEXT(Table1[[#This Row],[Order Date]],"YYYY")</f>
        <v>2024</v>
      </c>
      <c r="M236" s="2" t="str">
        <f>TEXT(Table1[[#This Row],[Order Date]],"MMM")</f>
        <v>Jul</v>
      </c>
      <c r="N236" s="2" t="str">
        <f>TEXT(Table1[[#This Row],[Order Date]],"DDD")</f>
        <v>Fri</v>
      </c>
      <c r="O236" s="2">
        <f>DATEDIF(Table1[[#This Row],[Order Date]],Table1[[#This Row],[Delivered Date]],"D")</f>
        <v>13</v>
      </c>
      <c r="P236" s="2">
        <f>ROUND(Table1[[#This Row],[Quantity]]*Table1[[#This Row],[Unit Price]]*VLOOKUP(Table1[[#This Row],[Product Name]],Table2[#All],2,FALSE),0)</f>
        <v>2237</v>
      </c>
      <c r="Q236" s="2">
        <f>Table1[[#This Row],[Quantity]]*Table1[[#This Row],[Unit Price]]</f>
        <v>4473</v>
      </c>
      <c r="R236" s="2">
        <f>Table1[[#This Row],[Sales Revenue]]-Table1[[#This Row],[Total cost]]</f>
        <v>2236</v>
      </c>
    </row>
    <row r="237" spans="1:18" x14ac:dyDescent="0.35">
      <c r="A237">
        <v>236</v>
      </c>
      <c r="B237" t="s">
        <v>282</v>
      </c>
      <c r="C237" t="s">
        <v>21</v>
      </c>
      <c r="D237" t="s">
        <v>40</v>
      </c>
      <c r="E237" s="1">
        <v>45547</v>
      </c>
      <c r="F237" s="1">
        <v>45555</v>
      </c>
      <c r="G237">
        <v>7</v>
      </c>
      <c r="H237">
        <v>670</v>
      </c>
      <c r="I237" t="s">
        <v>28</v>
      </c>
      <c r="J237" t="s">
        <v>549</v>
      </c>
      <c r="K237" t="s">
        <v>46</v>
      </c>
      <c r="L237" t="str">
        <f>TEXT(Table1[[#This Row],[Order Date]],"YYYY")</f>
        <v>2024</v>
      </c>
      <c r="M237" s="2" t="str">
        <f>TEXT(Table1[[#This Row],[Order Date]],"MMM")</f>
        <v>Sep</v>
      </c>
      <c r="N237" s="2" t="str">
        <f>TEXT(Table1[[#This Row],[Order Date]],"DDD")</f>
        <v>Thu</v>
      </c>
      <c r="O237" s="2">
        <f>DATEDIF(Table1[[#This Row],[Order Date]],Table1[[#This Row],[Delivered Date]],"D")</f>
        <v>8</v>
      </c>
      <c r="P237" s="2">
        <f>ROUND(Table1[[#This Row],[Quantity]]*Table1[[#This Row],[Unit Price]]*VLOOKUP(Table1[[#This Row],[Product Name]],Table2[#All],2,FALSE),0)</f>
        <v>3049</v>
      </c>
      <c r="Q237" s="2">
        <f>Table1[[#This Row],[Quantity]]*Table1[[#This Row],[Unit Price]]</f>
        <v>4690</v>
      </c>
      <c r="R237" s="2">
        <f>Table1[[#This Row],[Sales Revenue]]-Table1[[#This Row],[Total cost]]</f>
        <v>1641</v>
      </c>
    </row>
    <row r="238" spans="1:18" x14ac:dyDescent="0.35">
      <c r="A238">
        <v>237</v>
      </c>
      <c r="B238" t="s">
        <v>283</v>
      </c>
      <c r="C238" t="s">
        <v>31</v>
      </c>
      <c r="D238" t="s">
        <v>76</v>
      </c>
      <c r="E238" s="1">
        <v>45330</v>
      </c>
      <c r="F238" s="1">
        <v>45343</v>
      </c>
      <c r="G238">
        <v>5</v>
      </c>
      <c r="H238">
        <v>930</v>
      </c>
      <c r="I238" t="s">
        <v>28</v>
      </c>
      <c r="J238" t="s">
        <v>33</v>
      </c>
      <c r="K238" t="s">
        <v>19</v>
      </c>
      <c r="L238" t="str">
        <f>TEXT(Table1[[#This Row],[Order Date]],"YYYY")</f>
        <v>2024</v>
      </c>
      <c r="M238" s="2" t="str">
        <f>TEXT(Table1[[#This Row],[Order Date]],"MMM")</f>
        <v>Feb</v>
      </c>
      <c r="N238" s="2" t="str">
        <f>TEXT(Table1[[#This Row],[Order Date]],"DDD")</f>
        <v>Thu</v>
      </c>
      <c r="O238" s="2">
        <f>DATEDIF(Table1[[#This Row],[Order Date]],Table1[[#This Row],[Delivered Date]],"D")</f>
        <v>13</v>
      </c>
      <c r="P238" s="2">
        <f>ROUND(Table1[[#This Row],[Quantity]]*Table1[[#This Row],[Unit Price]]*VLOOKUP(Table1[[#This Row],[Product Name]],Table2[#All],2,FALSE),0)</f>
        <v>3488</v>
      </c>
      <c r="Q238" s="2">
        <f>Table1[[#This Row],[Quantity]]*Table1[[#This Row],[Unit Price]]</f>
        <v>4650</v>
      </c>
      <c r="R238" s="2">
        <f>Table1[[#This Row],[Sales Revenue]]-Table1[[#This Row],[Total cost]]</f>
        <v>1162</v>
      </c>
    </row>
    <row r="239" spans="1:18" x14ac:dyDescent="0.35">
      <c r="A239">
        <v>238</v>
      </c>
      <c r="B239" t="s">
        <v>284</v>
      </c>
      <c r="C239" t="s">
        <v>12</v>
      </c>
      <c r="D239" t="s">
        <v>58</v>
      </c>
      <c r="E239" s="1">
        <v>45453</v>
      </c>
      <c r="F239" s="1">
        <v>45462</v>
      </c>
      <c r="G239">
        <v>1</v>
      </c>
      <c r="H239">
        <v>994</v>
      </c>
      <c r="I239" t="s">
        <v>14</v>
      </c>
      <c r="J239" t="s">
        <v>551</v>
      </c>
      <c r="K239" t="s">
        <v>15</v>
      </c>
      <c r="L239" t="str">
        <f>TEXT(Table1[[#This Row],[Order Date]],"YYYY")</f>
        <v>2024</v>
      </c>
      <c r="M239" s="2" t="str">
        <f>TEXT(Table1[[#This Row],[Order Date]],"MMM")</f>
        <v>Jun</v>
      </c>
      <c r="N239" s="2" t="str">
        <f>TEXT(Table1[[#This Row],[Order Date]],"DDD")</f>
        <v>Mon</v>
      </c>
      <c r="O239" s="2">
        <f>DATEDIF(Table1[[#This Row],[Order Date]],Table1[[#This Row],[Delivered Date]],"D")</f>
        <v>9</v>
      </c>
      <c r="P239" s="2">
        <f>ROUND(Table1[[#This Row],[Quantity]]*Table1[[#This Row],[Unit Price]]*VLOOKUP(Table1[[#This Row],[Product Name]],Table2[#All],2,FALSE),0)</f>
        <v>845</v>
      </c>
      <c r="Q239" s="2">
        <f>Table1[[#This Row],[Quantity]]*Table1[[#This Row],[Unit Price]]</f>
        <v>994</v>
      </c>
      <c r="R239" s="2">
        <f>Table1[[#This Row],[Sales Revenue]]-Table1[[#This Row],[Total cost]]</f>
        <v>149</v>
      </c>
    </row>
    <row r="240" spans="1:18" x14ac:dyDescent="0.35">
      <c r="A240">
        <v>239</v>
      </c>
      <c r="B240" t="s">
        <v>285</v>
      </c>
      <c r="C240" t="s">
        <v>17</v>
      </c>
      <c r="D240" t="s">
        <v>56</v>
      </c>
      <c r="E240" s="1">
        <v>45488</v>
      </c>
      <c r="F240" s="1">
        <v>45501</v>
      </c>
      <c r="G240">
        <v>3</v>
      </c>
      <c r="H240">
        <v>819</v>
      </c>
      <c r="I240" t="s">
        <v>28</v>
      </c>
      <c r="J240" t="s">
        <v>33</v>
      </c>
      <c r="K240" t="s">
        <v>15</v>
      </c>
      <c r="L240" t="str">
        <f>TEXT(Table1[[#This Row],[Order Date]],"YYYY")</f>
        <v>2024</v>
      </c>
      <c r="M240" s="2" t="str">
        <f>TEXT(Table1[[#This Row],[Order Date]],"MMM")</f>
        <v>Jul</v>
      </c>
      <c r="N240" s="2" t="str">
        <f>TEXT(Table1[[#This Row],[Order Date]],"DDD")</f>
        <v>Mon</v>
      </c>
      <c r="O240" s="2">
        <f>DATEDIF(Table1[[#This Row],[Order Date]],Table1[[#This Row],[Delivered Date]],"D")</f>
        <v>13</v>
      </c>
      <c r="P240" s="2">
        <f>ROUND(Table1[[#This Row],[Quantity]]*Table1[[#This Row],[Unit Price]]*VLOOKUP(Table1[[#This Row],[Product Name]],Table2[#All],2,FALSE),0)</f>
        <v>1351</v>
      </c>
      <c r="Q240" s="2">
        <f>Table1[[#This Row],[Quantity]]*Table1[[#This Row],[Unit Price]]</f>
        <v>2457</v>
      </c>
      <c r="R240" s="2">
        <f>Table1[[#This Row],[Sales Revenue]]-Table1[[#This Row],[Total cost]]</f>
        <v>1106</v>
      </c>
    </row>
    <row r="241" spans="1:18" x14ac:dyDescent="0.35">
      <c r="A241">
        <v>240</v>
      </c>
      <c r="B241" t="s">
        <v>286</v>
      </c>
      <c r="C241" t="s">
        <v>17</v>
      </c>
      <c r="D241" t="s">
        <v>60</v>
      </c>
      <c r="E241" s="1">
        <v>45596</v>
      </c>
      <c r="F241" s="1">
        <v>45610</v>
      </c>
      <c r="G241">
        <v>7</v>
      </c>
      <c r="H241">
        <v>802</v>
      </c>
      <c r="I241" t="s">
        <v>28</v>
      </c>
      <c r="J241" t="s">
        <v>547</v>
      </c>
      <c r="K241" t="s">
        <v>19</v>
      </c>
      <c r="L241" t="str">
        <f>TEXT(Table1[[#This Row],[Order Date]],"YYYY")</f>
        <v>2024</v>
      </c>
      <c r="M241" s="2" t="str">
        <f>TEXT(Table1[[#This Row],[Order Date]],"MMM")</f>
        <v>Oct</v>
      </c>
      <c r="N241" s="2" t="str">
        <f>TEXT(Table1[[#This Row],[Order Date]],"DDD")</f>
        <v>Thu</v>
      </c>
      <c r="O241" s="2">
        <f>DATEDIF(Table1[[#This Row],[Order Date]],Table1[[#This Row],[Delivered Date]],"D")</f>
        <v>14</v>
      </c>
      <c r="P241" s="2">
        <f>ROUND(Table1[[#This Row],[Quantity]]*Table1[[#This Row],[Unit Price]]*VLOOKUP(Table1[[#This Row],[Product Name]],Table2[#All],2,FALSE),0)</f>
        <v>3649</v>
      </c>
      <c r="Q241" s="2">
        <f>Table1[[#This Row],[Quantity]]*Table1[[#This Row],[Unit Price]]</f>
        <v>5614</v>
      </c>
      <c r="R241" s="2">
        <f>Table1[[#This Row],[Sales Revenue]]-Table1[[#This Row],[Total cost]]</f>
        <v>1965</v>
      </c>
    </row>
    <row r="242" spans="1:18" x14ac:dyDescent="0.35">
      <c r="A242">
        <v>241</v>
      </c>
      <c r="B242" t="s">
        <v>287</v>
      </c>
      <c r="C242" t="s">
        <v>21</v>
      </c>
      <c r="D242" t="s">
        <v>40</v>
      </c>
      <c r="E242" s="1">
        <v>45334</v>
      </c>
      <c r="F242" s="1">
        <v>45345</v>
      </c>
      <c r="G242">
        <v>5</v>
      </c>
      <c r="H242">
        <v>167</v>
      </c>
      <c r="I242" t="s">
        <v>28</v>
      </c>
      <c r="J242" t="s">
        <v>550</v>
      </c>
      <c r="K242" t="s">
        <v>29</v>
      </c>
      <c r="L242" t="str">
        <f>TEXT(Table1[[#This Row],[Order Date]],"YYYY")</f>
        <v>2024</v>
      </c>
      <c r="M242" s="2" t="str">
        <f>TEXT(Table1[[#This Row],[Order Date]],"MMM")</f>
        <v>Feb</v>
      </c>
      <c r="N242" s="2" t="str">
        <f>TEXT(Table1[[#This Row],[Order Date]],"DDD")</f>
        <v>Mon</v>
      </c>
      <c r="O242" s="2">
        <f>DATEDIF(Table1[[#This Row],[Order Date]],Table1[[#This Row],[Delivered Date]],"D")</f>
        <v>11</v>
      </c>
      <c r="P242" s="2">
        <f>ROUND(Table1[[#This Row],[Quantity]]*Table1[[#This Row],[Unit Price]]*VLOOKUP(Table1[[#This Row],[Product Name]],Table2[#All],2,FALSE),0)</f>
        <v>543</v>
      </c>
      <c r="Q242" s="2">
        <f>Table1[[#This Row],[Quantity]]*Table1[[#This Row],[Unit Price]]</f>
        <v>835</v>
      </c>
      <c r="R242" s="2">
        <f>Table1[[#This Row],[Sales Revenue]]-Table1[[#This Row],[Total cost]]</f>
        <v>292</v>
      </c>
    </row>
    <row r="243" spans="1:18" x14ac:dyDescent="0.35">
      <c r="A243">
        <v>242</v>
      </c>
      <c r="B243" t="s">
        <v>288</v>
      </c>
      <c r="C243" t="s">
        <v>17</v>
      </c>
      <c r="D243" t="s">
        <v>18</v>
      </c>
      <c r="E243" s="1">
        <v>45597</v>
      </c>
      <c r="F243" s="1">
        <v>45602</v>
      </c>
      <c r="G243">
        <v>10</v>
      </c>
      <c r="H243">
        <v>813</v>
      </c>
      <c r="I243" t="s">
        <v>14</v>
      </c>
      <c r="J243" t="s">
        <v>547</v>
      </c>
      <c r="K243" t="s">
        <v>15</v>
      </c>
      <c r="L243" t="str">
        <f>TEXT(Table1[[#This Row],[Order Date]],"YYYY")</f>
        <v>2024</v>
      </c>
      <c r="M243" s="2" t="str">
        <f>TEXT(Table1[[#This Row],[Order Date]],"MMM")</f>
        <v>Nov</v>
      </c>
      <c r="N243" s="2" t="str">
        <f>TEXT(Table1[[#This Row],[Order Date]],"DDD")</f>
        <v>Fri</v>
      </c>
      <c r="O243" s="2">
        <f>DATEDIF(Table1[[#This Row],[Order Date]],Table1[[#This Row],[Delivered Date]],"D")</f>
        <v>5</v>
      </c>
      <c r="P243" s="2">
        <f>ROUND(Table1[[#This Row],[Quantity]]*Table1[[#This Row],[Unit Price]]*VLOOKUP(Table1[[#This Row],[Product Name]],Table2[#All],2,FALSE),0)</f>
        <v>4065</v>
      </c>
      <c r="Q243" s="2">
        <f>Table1[[#This Row],[Quantity]]*Table1[[#This Row],[Unit Price]]</f>
        <v>8130</v>
      </c>
      <c r="R243" s="2">
        <f>Table1[[#This Row],[Sales Revenue]]-Table1[[#This Row],[Total cost]]</f>
        <v>4065</v>
      </c>
    </row>
    <row r="244" spans="1:18" x14ac:dyDescent="0.35">
      <c r="A244">
        <v>243</v>
      </c>
      <c r="B244" t="s">
        <v>289</v>
      </c>
      <c r="C244" t="s">
        <v>31</v>
      </c>
      <c r="D244" t="s">
        <v>50</v>
      </c>
      <c r="E244" s="1">
        <v>45490</v>
      </c>
      <c r="F244" s="1">
        <v>45496</v>
      </c>
      <c r="G244">
        <v>2</v>
      </c>
      <c r="H244">
        <v>752</v>
      </c>
      <c r="I244" t="s">
        <v>28</v>
      </c>
      <c r="J244" t="s">
        <v>33</v>
      </c>
      <c r="K244" t="s">
        <v>19</v>
      </c>
      <c r="L244" t="str">
        <f>TEXT(Table1[[#This Row],[Order Date]],"YYYY")</f>
        <v>2024</v>
      </c>
      <c r="M244" s="2" t="str">
        <f>TEXT(Table1[[#This Row],[Order Date]],"MMM")</f>
        <v>Jul</v>
      </c>
      <c r="N244" s="2" t="str">
        <f>TEXT(Table1[[#This Row],[Order Date]],"DDD")</f>
        <v>Wed</v>
      </c>
      <c r="O244" s="2">
        <f>DATEDIF(Table1[[#This Row],[Order Date]],Table1[[#This Row],[Delivered Date]],"D")</f>
        <v>6</v>
      </c>
      <c r="P244" s="2">
        <f>ROUND(Table1[[#This Row],[Quantity]]*Table1[[#This Row],[Unit Price]]*VLOOKUP(Table1[[#This Row],[Product Name]],Table2[#All],2,FALSE),0)</f>
        <v>1053</v>
      </c>
      <c r="Q244" s="2">
        <f>Table1[[#This Row],[Quantity]]*Table1[[#This Row],[Unit Price]]</f>
        <v>1504</v>
      </c>
      <c r="R244" s="2">
        <f>Table1[[#This Row],[Sales Revenue]]-Table1[[#This Row],[Total cost]]</f>
        <v>451</v>
      </c>
    </row>
    <row r="245" spans="1:18" x14ac:dyDescent="0.35">
      <c r="A245">
        <v>244</v>
      </c>
      <c r="B245" t="s">
        <v>290</v>
      </c>
      <c r="C245" t="s">
        <v>31</v>
      </c>
      <c r="D245" t="s">
        <v>50</v>
      </c>
      <c r="E245" s="1">
        <v>45331</v>
      </c>
      <c r="F245" s="1">
        <v>45335</v>
      </c>
      <c r="G245">
        <v>6</v>
      </c>
      <c r="H245">
        <v>267</v>
      </c>
      <c r="I245" t="s">
        <v>28</v>
      </c>
      <c r="J245" t="s">
        <v>548</v>
      </c>
      <c r="K245" t="s">
        <v>29</v>
      </c>
      <c r="L245" t="str">
        <f>TEXT(Table1[[#This Row],[Order Date]],"YYYY")</f>
        <v>2024</v>
      </c>
      <c r="M245" s="2" t="str">
        <f>TEXT(Table1[[#This Row],[Order Date]],"MMM")</f>
        <v>Feb</v>
      </c>
      <c r="N245" s="2" t="str">
        <f>TEXT(Table1[[#This Row],[Order Date]],"DDD")</f>
        <v>Fri</v>
      </c>
      <c r="O245" s="2">
        <f>DATEDIF(Table1[[#This Row],[Order Date]],Table1[[#This Row],[Delivered Date]],"D")</f>
        <v>4</v>
      </c>
      <c r="P245" s="2">
        <f>ROUND(Table1[[#This Row],[Quantity]]*Table1[[#This Row],[Unit Price]]*VLOOKUP(Table1[[#This Row],[Product Name]],Table2[#All],2,FALSE),0)</f>
        <v>1121</v>
      </c>
      <c r="Q245" s="2">
        <f>Table1[[#This Row],[Quantity]]*Table1[[#This Row],[Unit Price]]</f>
        <v>1602</v>
      </c>
      <c r="R245" s="2">
        <f>Table1[[#This Row],[Sales Revenue]]-Table1[[#This Row],[Total cost]]</f>
        <v>481</v>
      </c>
    </row>
    <row r="246" spans="1:18" x14ac:dyDescent="0.35">
      <c r="A246">
        <v>245</v>
      </c>
      <c r="B246" t="s">
        <v>291</v>
      </c>
      <c r="C246" t="s">
        <v>31</v>
      </c>
      <c r="D246" t="s">
        <v>32</v>
      </c>
      <c r="E246" s="1">
        <v>45486</v>
      </c>
      <c r="F246" s="1">
        <v>45492</v>
      </c>
      <c r="G246">
        <v>6</v>
      </c>
      <c r="H246">
        <v>460</v>
      </c>
      <c r="I246" t="s">
        <v>28</v>
      </c>
      <c r="J246" t="s">
        <v>547</v>
      </c>
      <c r="K246" t="s">
        <v>15</v>
      </c>
      <c r="L246" t="str">
        <f>TEXT(Table1[[#This Row],[Order Date]],"YYYY")</f>
        <v>2024</v>
      </c>
      <c r="M246" s="2" t="str">
        <f>TEXT(Table1[[#This Row],[Order Date]],"MMM")</f>
        <v>Jul</v>
      </c>
      <c r="N246" s="2" t="str">
        <f>TEXT(Table1[[#This Row],[Order Date]],"DDD")</f>
        <v>Sat</v>
      </c>
      <c r="O246" s="2">
        <f>DATEDIF(Table1[[#This Row],[Order Date]],Table1[[#This Row],[Delivered Date]],"D")</f>
        <v>6</v>
      </c>
      <c r="P246" s="2">
        <f>ROUND(Table1[[#This Row],[Quantity]]*Table1[[#This Row],[Unit Price]]*VLOOKUP(Table1[[#This Row],[Product Name]],Table2[#All],2,FALSE),0)</f>
        <v>2070</v>
      </c>
      <c r="Q246" s="2">
        <f>Table1[[#This Row],[Quantity]]*Table1[[#This Row],[Unit Price]]</f>
        <v>2760</v>
      </c>
      <c r="R246" s="2">
        <f>Table1[[#This Row],[Sales Revenue]]-Table1[[#This Row],[Total cost]]</f>
        <v>690</v>
      </c>
    </row>
    <row r="247" spans="1:18" x14ac:dyDescent="0.35">
      <c r="A247">
        <v>246</v>
      </c>
      <c r="B247" t="s">
        <v>292</v>
      </c>
      <c r="C247" t="s">
        <v>31</v>
      </c>
      <c r="D247" t="s">
        <v>42</v>
      </c>
      <c r="E247" s="1">
        <v>45495</v>
      </c>
      <c r="F247" s="1">
        <v>45498</v>
      </c>
      <c r="G247">
        <v>6</v>
      </c>
      <c r="H247">
        <v>308</v>
      </c>
      <c r="I247" t="s">
        <v>28</v>
      </c>
      <c r="J247" t="s">
        <v>552</v>
      </c>
      <c r="K247" t="s">
        <v>29</v>
      </c>
      <c r="L247" t="str">
        <f>TEXT(Table1[[#This Row],[Order Date]],"YYYY")</f>
        <v>2024</v>
      </c>
      <c r="M247" s="2" t="str">
        <f>TEXT(Table1[[#This Row],[Order Date]],"MMM")</f>
        <v>Jul</v>
      </c>
      <c r="N247" s="2" t="str">
        <f>TEXT(Table1[[#This Row],[Order Date]],"DDD")</f>
        <v>Mon</v>
      </c>
      <c r="O247" s="2">
        <f>DATEDIF(Table1[[#This Row],[Order Date]],Table1[[#This Row],[Delivered Date]],"D")</f>
        <v>3</v>
      </c>
      <c r="P247" s="2">
        <f>ROUND(Table1[[#This Row],[Quantity]]*Table1[[#This Row],[Unit Price]]*VLOOKUP(Table1[[#This Row],[Product Name]],Table2[#All],2,FALSE),0)</f>
        <v>1201</v>
      </c>
      <c r="Q247" s="2">
        <f>Table1[[#This Row],[Quantity]]*Table1[[#This Row],[Unit Price]]</f>
        <v>1848</v>
      </c>
      <c r="R247" s="2">
        <f>Table1[[#This Row],[Sales Revenue]]-Table1[[#This Row],[Total cost]]</f>
        <v>647</v>
      </c>
    </row>
    <row r="248" spans="1:18" x14ac:dyDescent="0.35">
      <c r="A248">
        <v>247</v>
      </c>
      <c r="B248" t="s">
        <v>293</v>
      </c>
      <c r="C248" t="s">
        <v>12</v>
      </c>
      <c r="D248" t="s">
        <v>36</v>
      </c>
      <c r="E248" s="1">
        <v>45394</v>
      </c>
      <c r="F248" s="1">
        <v>45403</v>
      </c>
      <c r="G248">
        <v>10</v>
      </c>
      <c r="H248">
        <v>568</v>
      </c>
      <c r="I248" t="s">
        <v>14</v>
      </c>
      <c r="J248" t="s">
        <v>548</v>
      </c>
      <c r="K248" t="s">
        <v>46</v>
      </c>
      <c r="L248" t="str">
        <f>TEXT(Table1[[#This Row],[Order Date]],"YYYY")</f>
        <v>2024</v>
      </c>
      <c r="M248" s="2" t="str">
        <f>TEXT(Table1[[#This Row],[Order Date]],"MMM")</f>
        <v>Apr</v>
      </c>
      <c r="N248" s="2" t="str">
        <f>TEXT(Table1[[#This Row],[Order Date]],"DDD")</f>
        <v>Fri</v>
      </c>
      <c r="O248" s="2">
        <f>DATEDIF(Table1[[#This Row],[Order Date]],Table1[[#This Row],[Delivered Date]],"D")</f>
        <v>9</v>
      </c>
      <c r="P248" s="2">
        <f>ROUND(Table1[[#This Row],[Quantity]]*Table1[[#This Row],[Unit Price]]*VLOOKUP(Table1[[#This Row],[Product Name]],Table2[#All],2,FALSE),0)</f>
        <v>4544</v>
      </c>
      <c r="Q248" s="2">
        <f>Table1[[#This Row],[Quantity]]*Table1[[#This Row],[Unit Price]]</f>
        <v>5680</v>
      </c>
      <c r="R248" s="2">
        <f>Table1[[#This Row],[Sales Revenue]]-Table1[[#This Row],[Total cost]]</f>
        <v>1136</v>
      </c>
    </row>
    <row r="249" spans="1:18" x14ac:dyDescent="0.35">
      <c r="A249">
        <v>248</v>
      </c>
      <c r="B249" t="s">
        <v>294</v>
      </c>
      <c r="C249" t="s">
        <v>24</v>
      </c>
      <c r="D249" t="s">
        <v>100</v>
      </c>
      <c r="E249" s="1">
        <v>45616</v>
      </c>
      <c r="F249" s="1">
        <v>45638</v>
      </c>
      <c r="G249">
        <v>5</v>
      </c>
      <c r="H249">
        <v>257</v>
      </c>
      <c r="I249" t="s">
        <v>28</v>
      </c>
      <c r="J249" t="s">
        <v>547</v>
      </c>
      <c r="K249" t="s">
        <v>46</v>
      </c>
      <c r="L249" t="str">
        <f>TEXT(Table1[[#This Row],[Order Date]],"YYYY")</f>
        <v>2024</v>
      </c>
      <c r="M249" s="2" t="str">
        <f>TEXT(Table1[[#This Row],[Order Date]],"MMM")</f>
        <v>Nov</v>
      </c>
      <c r="N249" s="2" t="str">
        <f>TEXT(Table1[[#This Row],[Order Date]],"DDD")</f>
        <v>Wed</v>
      </c>
      <c r="O249" s="2">
        <f>DATEDIF(Table1[[#This Row],[Order Date]],Table1[[#This Row],[Delivered Date]],"D")</f>
        <v>22</v>
      </c>
      <c r="P249" s="2">
        <f>ROUND(Table1[[#This Row],[Quantity]]*Table1[[#This Row],[Unit Price]]*VLOOKUP(Table1[[#This Row],[Product Name]],Table2[#All],2,FALSE),0)</f>
        <v>771</v>
      </c>
      <c r="Q249" s="2">
        <f>Table1[[#This Row],[Quantity]]*Table1[[#This Row],[Unit Price]]</f>
        <v>1285</v>
      </c>
      <c r="R249" s="2">
        <f>Table1[[#This Row],[Sales Revenue]]-Table1[[#This Row],[Total cost]]</f>
        <v>514</v>
      </c>
    </row>
    <row r="250" spans="1:18" x14ac:dyDescent="0.35">
      <c r="A250">
        <v>249</v>
      </c>
      <c r="B250" t="s">
        <v>295</v>
      </c>
      <c r="C250" t="s">
        <v>17</v>
      </c>
      <c r="D250" t="s">
        <v>60</v>
      </c>
      <c r="E250" s="1">
        <v>45646</v>
      </c>
      <c r="F250" s="1">
        <v>45654</v>
      </c>
      <c r="G250">
        <v>7</v>
      </c>
      <c r="H250">
        <v>566</v>
      </c>
      <c r="I250" t="s">
        <v>28</v>
      </c>
      <c r="J250" t="s">
        <v>548</v>
      </c>
      <c r="K250" t="s">
        <v>15</v>
      </c>
      <c r="L250" t="str">
        <f>TEXT(Table1[[#This Row],[Order Date]],"YYYY")</f>
        <v>2024</v>
      </c>
      <c r="M250" s="2" t="str">
        <f>TEXT(Table1[[#This Row],[Order Date]],"MMM")</f>
        <v>Dec</v>
      </c>
      <c r="N250" s="2" t="str">
        <f>TEXT(Table1[[#This Row],[Order Date]],"DDD")</f>
        <v>Fri</v>
      </c>
      <c r="O250" s="2">
        <f>DATEDIF(Table1[[#This Row],[Order Date]],Table1[[#This Row],[Delivered Date]],"D")</f>
        <v>8</v>
      </c>
      <c r="P250" s="2">
        <f>ROUND(Table1[[#This Row],[Quantity]]*Table1[[#This Row],[Unit Price]]*VLOOKUP(Table1[[#This Row],[Product Name]],Table2[#All],2,FALSE),0)</f>
        <v>2575</v>
      </c>
      <c r="Q250" s="2">
        <f>Table1[[#This Row],[Quantity]]*Table1[[#This Row],[Unit Price]]</f>
        <v>3962</v>
      </c>
      <c r="R250" s="2">
        <f>Table1[[#This Row],[Sales Revenue]]-Table1[[#This Row],[Total cost]]</f>
        <v>1387</v>
      </c>
    </row>
    <row r="251" spans="1:18" x14ac:dyDescent="0.35">
      <c r="A251">
        <v>250</v>
      </c>
      <c r="B251" t="s">
        <v>296</v>
      </c>
      <c r="C251" t="s">
        <v>17</v>
      </c>
      <c r="D251" t="s">
        <v>60</v>
      </c>
      <c r="E251" s="1">
        <v>45618</v>
      </c>
      <c r="F251" s="1">
        <v>45631</v>
      </c>
      <c r="G251">
        <v>2</v>
      </c>
      <c r="H251">
        <v>121</v>
      </c>
      <c r="I251" t="s">
        <v>28</v>
      </c>
      <c r="J251" t="s">
        <v>549</v>
      </c>
      <c r="K251" t="s">
        <v>46</v>
      </c>
      <c r="L251" t="str">
        <f>TEXT(Table1[[#This Row],[Order Date]],"YYYY")</f>
        <v>2024</v>
      </c>
      <c r="M251" s="2" t="str">
        <f>TEXT(Table1[[#This Row],[Order Date]],"MMM")</f>
        <v>Nov</v>
      </c>
      <c r="N251" s="2" t="str">
        <f>TEXT(Table1[[#This Row],[Order Date]],"DDD")</f>
        <v>Fri</v>
      </c>
      <c r="O251" s="2">
        <f>DATEDIF(Table1[[#This Row],[Order Date]],Table1[[#This Row],[Delivered Date]],"D")</f>
        <v>13</v>
      </c>
      <c r="P251" s="2">
        <f>ROUND(Table1[[#This Row],[Quantity]]*Table1[[#This Row],[Unit Price]]*VLOOKUP(Table1[[#This Row],[Product Name]],Table2[#All],2,FALSE),0)</f>
        <v>157</v>
      </c>
      <c r="Q251" s="2">
        <f>Table1[[#This Row],[Quantity]]*Table1[[#This Row],[Unit Price]]</f>
        <v>242</v>
      </c>
      <c r="R251" s="2">
        <f>Table1[[#This Row],[Sales Revenue]]-Table1[[#This Row],[Total cost]]</f>
        <v>85</v>
      </c>
    </row>
    <row r="252" spans="1:18" x14ac:dyDescent="0.35">
      <c r="A252">
        <v>251</v>
      </c>
      <c r="B252" t="s">
        <v>297</v>
      </c>
      <c r="C252" t="s">
        <v>24</v>
      </c>
      <c r="D252" t="s">
        <v>115</v>
      </c>
      <c r="E252" s="1">
        <v>45297</v>
      </c>
      <c r="F252" s="1">
        <v>45305</v>
      </c>
      <c r="G252">
        <v>2</v>
      </c>
      <c r="H252">
        <v>274</v>
      </c>
      <c r="I252" t="s">
        <v>28</v>
      </c>
      <c r="J252" t="s">
        <v>548</v>
      </c>
      <c r="K252" t="s">
        <v>19</v>
      </c>
      <c r="L252" t="str">
        <f>TEXT(Table1[[#This Row],[Order Date]],"YYYY")</f>
        <v>2024</v>
      </c>
      <c r="M252" s="2" t="str">
        <f>TEXT(Table1[[#This Row],[Order Date]],"MMM")</f>
        <v>Jan</v>
      </c>
      <c r="N252" s="2" t="str">
        <f>TEXT(Table1[[#This Row],[Order Date]],"DDD")</f>
        <v>Sat</v>
      </c>
      <c r="O252" s="2">
        <f>DATEDIF(Table1[[#This Row],[Order Date]],Table1[[#This Row],[Delivered Date]],"D")</f>
        <v>8</v>
      </c>
      <c r="P252" s="2">
        <f>ROUND(Table1[[#This Row],[Quantity]]*Table1[[#This Row],[Unit Price]]*VLOOKUP(Table1[[#This Row],[Product Name]],Table2[#All],2,FALSE),0)</f>
        <v>329</v>
      </c>
      <c r="Q252" s="2">
        <f>Table1[[#This Row],[Quantity]]*Table1[[#This Row],[Unit Price]]</f>
        <v>548</v>
      </c>
      <c r="R252" s="2">
        <f>Table1[[#This Row],[Sales Revenue]]-Table1[[#This Row],[Total cost]]</f>
        <v>219</v>
      </c>
    </row>
    <row r="253" spans="1:18" x14ac:dyDescent="0.35">
      <c r="A253">
        <v>252</v>
      </c>
      <c r="B253" t="s">
        <v>298</v>
      </c>
      <c r="C253" t="s">
        <v>12</v>
      </c>
      <c r="D253" t="s">
        <v>27</v>
      </c>
      <c r="E253" s="1">
        <v>45648</v>
      </c>
      <c r="F253" s="1">
        <v>45656</v>
      </c>
      <c r="G253">
        <v>8</v>
      </c>
      <c r="H253">
        <v>336</v>
      </c>
      <c r="I253" t="s">
        <v>14</v>
      </c>
      <c r="J253" t="s">
        <v>548</v>
      </c>
      <c r="K253" t="s">
        <v>19</v>
      </c>
      <c r="L253" t="str">
        <f>TEXT(Table1[[#This Row],[Order Date]],"YYYY")</f>
        <v>2024</v>
      </c>
      <c r="M253" s="2" t="str">
        <f>TEXT(Table1[[#This Row],[Order Date]],"MMM")</f>
        <v>Dec</v>
      </c>
      <c r="N253" s="2" t="str">
        <f>TEXT(Table1[[#This Row],[Order Date]],"DDD")</f>
        <v>Sun</v>
      </c>
      <c r="O253" s="2">
        <f>DATEDIF(Table1[[#This Row],[Order Date]],Table1[[#This Row],[Delivered Date]],"D")</f>
        <v>8</v>
      </c>
      <c r="P253" s="2">
        <f>ROUND(Table1[[#This Row],[Quantity]]*Table1[[#This Row],[Unit Price]]*VLOOKUP(Table1[[#This Row],[Product Name]],Table2[#All],2,FALSE),0)</f>
        <v>1747</v>
      </c>
      <c r="Q253" s="2">
        <f>Table1[[#This Row],[Quantity]]*Table1[[#This Row],[Unit Price]]</f>
        <v>2688</v>
      </c>
      <c r="R253" s="2">
        <f>Table1[[#This Row],[Sales Revenue]]-Table1[[#This Row],[Total cost]]</f>
        <v>941</v>
      </c>
    </row>
    <row r="254" spans="1:18" x14ac:dyDescent="0.35">
      <c r="A254">
        <v>253</v>
      </c>
      <c r="B254" t="s">
        <v>299</v>
      </c>
      <c r="C254" t="s">
        <v>12</v>
      </c>
      <c r="D254" t="s">
        <v>13</v>
      </c>
      <c r="E254" s="1">
        <v>45467</v>
      </c>
      <c r="F254" s="1">
        <v>45472</v>
      </c>
      <c r="G254">
        <v>2</v>
      </c>
      <c r="H254">
        <v>703</v>
      </c>
      <c r="I254" t="s">
        <v>28</v>
      </c>
      <c r="J254" t="s">
        <v>549</v>
      </c>
      <c r="K254" t="s">
        <v>29</v>
      </c>
      <c r="L254" t="str">
        <f>TEXT(Table1[[#This Row],[Order Date]],"YYYY")</f>
        <v>2024</v>
      </c>
      <c r="M254" s="2" t="str">
        <f>TEXT(Table1[[#This Row],[Order Date]],"MMM")</f>
        <v>Jun</v>
      </c>
      <c r="N254" s="2" t="str">
        <f>TEXT(Table1[[#This Row],[Order Date]],"DDD")</f>
        <v>Mon</v>
      </c>
      <c r="O254" s="2">
        <f>DATEDIF(Table1[[#This Row],[Order Date]],Table1[[#This Row],[Delivered Date]],"D")</f>
        <v>5</v>
      </c>
      <c r="P254" s="2">
        <f>ROUND(Table1[[#This Row],[Quantity]]*Table1[[#This Row],[Unit Price]]*VLOOKUP(Table1[[#This Row],[Product Name]],Table2[#All],2,FALSE),0)</f>
        <v>1055</v>
      </c>
      <c r="Q254" s="2">
        <f>Table1[[#This Row],[Quantity]]*Table1[[#This Row],[Unit Price]]</f>
        <v>1406</v>
      </c>
      <c r="R254" s="2">
        <f>Table1[[#This Row],[Sales Revenue]]-Table1[[#This Row],[Total cost]]</f>
        <v>351</v>
      </c>
    </row>
    <row r="255" spans="1:18" x14ac:dyDescent="0.35">
      <c r="A255">
        <v>254</v>
      </c>
      <c r="B255" t="s">
        <v>300</v>
      </c>
      <c r="C255" t="s">
        <v>12</v>
      </c>
      <c r="D255" t="s">
        <v>36</v>
      </c>
      <c r="E255" s="1">
        <v>45393</v>
      </c>
      <c r="F255" s="1">
        <v>45403</v>
      </c>
      <c r="G255">
        <v>8</v>
      </c>
      <c r="H255">
        <v>616</v>
      </c>
      <c r="I255" t="s">
        <v>14</v>
      </c>
      <c r="J255" t="s">
        <v>550</v>
      </c>
      <c r="K255" t="s">
        <v>29</v>
      </c>
      <c r="L255" t="str">
        <f>TEXT(Table1[[#This Row],[Order Date]],"YYYY")</f>
        <v>2024</v>
      </c>
      <c r="M255" s="2" t="str">
        <f>TEXT(Table1[[#This Row],[Order Date]],"MMM")</f>
        <v>Apr</v>
      </c>
      <c r="N255" s="2" t="str">
        <f>TEXT(Table1[[#This Row],[Order Date]],"DDD")</f>
        <v>Thu</v>
      </c>
      <c r="O255" s="2">
        <f>DATEDIF(Table1[[#This Row],[Order Date]],Table1[[#This Row],[Delivered Date]],"D")</f>
        <v>10</v>
      </c>
      <c r="P255" s="2">
        <f>ROUND(Table1[[#This Row],[Quantity]]*Table1[[#This Row],[Unit Price]]*VLOOKUP(Table1[[#This Row],[Product Name]],Table2[#All],2,FALSE),0)</f>
        <v>3942</v>
      </c>
      <c r="Q255" s="2">
        <f>Table1[[#This Row],[Quantity]]*Table1[[#This Row],[Unit Price]]</f>
        <v>4928</v>
      </c>
      <c r="R255" s="2">
        <f>Table1[[#This Row],[Sales Revenue]]-Table1[[#This Row],[Total cost]]</f>
        <v>986</v>
      </c>
    </row>
    <row r="256" spans="1:18" x14ac:dyDescent="0.35">
      <c r="A256">
        <v>255</v>
      </c>
      <c r="B256" t="s">
        <v>301</v>
      </c>
      <c r="C256" t="s">
        <v>21</v>
      </c>
      <c r="D256" t="s">
        <v>54</v>
      </c>
      <c r="E256" s="1">
        <v>45434</v>
      </c>
      <c r="F256" s="1">
        <v>45448</v>
      </c>
      <c r="G256">
        <v>2</v>
      </c>
      <c r="H256">
        <v>601</v>
      </c>
      <c r="I256" t="s">
        <v>14</v>
      </c>
      <c r="J256" t="s">
        <v>548</v>
      </c>
      <c r="K256" t="s">
        <v>19</v>
      </c>
      <c r="L256" t="str">
        <f>TEXT(Table1[[#This Row],[Order Date]],"YYYY")</f>
        <v>2024</v>
      </c>
      <c r="M256" s="2" t="str">
        <f>TEXT(Table1[[#This Row],[Order Date]],"MMM")</f>
        <v>May</v>
      </c>
      <c r="N256" s="2" t="str">
        <f>TEXT(Table1[[#This Row],[Order Date]],"DDD")</f>
        <v>Wed</v>
      </c>
      <c r="O256" s="2">
        <f>DATEDIF(Table1[[#This Row],[Order Date]],Table1[[#This Row],[Delivered Date]],"D")</f>
        <v>14</v>
      </c>
      <c r="P256" s="2">
        <f>ROUND(Table1[[#This Row],[Quantity]]*Table1[[#This Row],[Unit Price]]*VLOOKUP(Table1[[#This Row],[Product Name]],Table2[#All],2,FALSE),0)</f>
        <v>841</v>
      </c>
      <c r="Q256" s="2">
        <f>Table1[[#This Row],[Quantity]]*Table1[[#This Row],[Unit Price]]</f>
        <v>1202</v>
      </c>
      <c r="R256" s="2">
        <f>Table1[[#This Row],[Sales Revenue]]-Table1[[#This Row],[Total cost]]</f>
        <v>361</v>
      </c>
    </row>
    <row r="257" spans="1:18" x14ac:dyDescent="0.35">
      <c r="A257">
        <v>256</v>
      </c>
      <c r="B257" t="s">
        <v>302</v>
      </c>
      <c r="C257" t="s">
        <v>31</v>
      </c>
      <c r="D257" t="s">
        <v>79</v>
      </c>
      <c r="E257" s="1">
        <v>45392</v>
      </c>
      <c r="F257" s="1">
        <v>45402</v>
      </c>
      <c r="G257">
        <v>8</v>
      </c>
      <c r="H257">
        <v>126</v>
      </c>
      <c r="I257" t="s">
        <v>28</v>
      </c>
      <c r="J257" t="s">
        <v>547</v>
      </c>
      <c r="K257" t="s">
        <v>15</v>
      </c>
      <c r="L257" t="str">
        <f>TEXT(Table1[[#This Row],[Order Date]],"YYYY")</f>
        <v>2024</v>
      </c>
      <c r="M257" s="2" t="str">
        <f>TEXT(Table1[[#This Row],[Order Date]],"MMM")</f>
        <v>Apr</v>
      </c>
      <c r="N257" s="2" t="str">
        <f>TEXT(Table1[[#This Row],[Order Date]],"DDD")</f>
        <v>Wed</v>
      </c>
      <c r="O257" s="2">
        <f>DATEDIF(Table1[[#This Row],[Order Date]],Table1[[#This Row],[Delivered Date]],"D")</f>
        <v>10</v>
      </c>
      <c r="P257" s="2">
        <f>ROUND(Table1[[#This Row],[Quantity]]*Table1[[#This Row],[Unit Price]]*VLOOKUP(Table1[[#This Row],[Product Name]],Table2[#All],2,FALSE),0)</f>
        <v>655</v>
      </c>
      <c r="Q257" s="2">
        <f>Table1[[#This Row],[Quantity]]*Table1[[#This Row],[Unit Price]]</f>
        <v>1008</v>
      </c>
      <c r="R257" s="2">
        <f>Table1[[#This Row],[Sales Revenue]]-Table1[[#This Row],[Total cost]]</f>
        <v>353</v>
      </c>
    </row>
    <row r="258" spans="1:18" x14ac:dyDescent="0.35">
      <c r="A258">
        <v>257</v>
      </c>
      <c r="B258" t="s">
        <v>303</v>
      </c>
      <c r="C258" t="s">
        <v>31</v>
      </c>
      <c r="D258" t="s">
        <v>50</v>
      </c>
      <c r="E258" s="1">
        <v>45608</v>
      </c>
      <c r="F258" s="1">
        <v>45620</v>
      </c>
      <c r="G258">
        <v>3</v>
      </c>
      <c r="H258">
        <v>843</v>
      </c>
      <c r="I258" t="s">
        <v>28</v>
      </c>
      <c r="J258" t="s">
        <v>552</v>
      </c>
      <c r="K258" t="s">
        <v>19</v>
      </c>
      <c r="L258" t="str">
        <f>TEXT(Table1[[#This Row],[Order Date]],"YYYY")</f>
        <v>2024</v>
      </c>
      <c r="M258" s="2" t="str">
        <f>TEXT(Table1[[#This Row],[Order Date]],"MMM")</f>
        <v>Nov</v>
      </c>
      <c r="N258" s="2" t="str">
        <f>TEXT(Table1[[#This Row],[Order Date]],"DDD")</f>
        <v>Tue</v>
      </c>
      <c r="O258" s="2">
        <f>DATEDIF(Table1[[#This Row],[Order Date]],Table1[[#This Row],[Delivered Date]],"D")</f>
        <v>12</v>
      </c>
      <c r="P258" s="2">
        <f>ROUND(Table1[[#This Row],[Quantity]]*Table1[[#This Row],[Unit Price]]*VLOOKUP(Table1[[#This Row],[Product Name]],Table2[#All],2,FALSE),0)</f>
        <v>1770</v>
      </c>
      <c r="Q258" s="2">
        <f>Table1[[#This Row],[Quantity]]*Table1[[#This Row],[Unit Price]]</f>
        <v>2529</v>
      </c>
      <c r="R258" s="2">
        <f>Table1[[#This Row],[Sales Revenue]]-Table1[[#This Row],[Total cost]]</f>
        <v>759</v>
      </c>
    </row>
    <row r="259" spans="1:18" x14ac:dyDescent="0.35">
      <c r="A259">
        <v>258</v>
      </c>
      <c r="B259" t="s">
        <v>304</v>
      </c>
      <c r="C259" t="s">
        <v>12</v>
      </c>
      <c r="D259" t="s">
        <v>58</v>
      </c>
      <c r="E259" s="1">
        <v>45483</v>
      </c>
      <c r="F259" s="1">
        <v>45487</v>
      </c>
      <c r="G259">
        <v>3</v>
      </c>
      <c r="H259">
        <v>533</v>
      </c>
      <c r="I259" t="s">
        <v>28</v>
      </c>
      <c r="J259" t="s">
        <v>550</v>
      </c>
      <c r="K259" t="s">
        <v>19</v>
      </c>
      <c r="L259" t="str">
        <f>TEXT(Table1[[#This Row],[Order Date]],"YYYY")</f>
        <v>2024</v>
      </c>
      <c r="M259" s="2" t="str">
        <f>TEXT(Table1[[#This Row],[Order Date]],"MMM")</f>
        <v>Jul</v>
      </c>
      <c r="N259" s="2" t="str">
        <f>TEXT(Table1[[#This Row],[Order Date]],"DDD")</f>
        <v>Wed</v>
      </c>
      <c r="O259" s="2">
        <f>DATEDIF(Table1[[#This Row],[Order Date]],Table1[[#This Row],[Delivered Date]],"D")</f>
        <v>4</v>
      </c>
      <c r="P259" s="2">
        <f>ROUND(Table1[[#This Row],[Quantity]]*Table1[[#This Row],[Unit Price]]*VLOOKUP(Table1[[#This Row],[Product Name]],Table2[#All],2,FALSE),0)</f>
        <v>1359</v>
      </c>
      <c r="Q259" s="2">
        <f>Table1[[#This Row],[Quantity]]*Table1[[#This Row],[Unit Price]]</f>
        <v>1599</v>
      </c>
      <c r="R259" s="2">
        <f>Table1[[#This Row],[Sales Revenue]]-Table1[[#This Row],[Total cost]]</f>
        <v>240</v>
      </c>
    </row>
    <row r="260" spans="1:18" x14ac:dyDescent="0.35">
      <c r="A260">
        <v>259</v>
      </c>
      <c r="B260" t="s">
        <v>305</v>
      </c>
      <c r="C260" t="s">
        <v>21</v>
      </c>
      <c r="D260" t="s">
        <v>52</v>
      </c>
      <c r="E260" s="1">
        <v>45488</v>
      </c>
      <c r="F260" s="1">
        <v>45500</v>
      </c>
      <c r="G260">
        <v>7</v>
      </c>
      <c r="H260">
        <v>200</v>
      </c>
      <c r="I260" t="s">
        <v>28</v>
      </c>
      <c r="J260" t="s">
        <v>550</v>
      </c>
      <c r="K260" t="s">
        <v>46</v>
      </c>
      <c r="L260" t="str">
        <f>TEXT(Table1[[#This Row],[Order Date]],"YYYY")</f>
        <v>2024</v>
      </c>
      <c r="M260" s="2" t="str">
        <f>TEXT(Table1[[#This Row],[Order Date]],"MMM")</f>
        <v>Jul</v>
      </c>
      <c r="N260" s="2" t="str">
        <f>TEXT(Table1[[#This Row],[Order Date]],"DDD")</f>
        <v>Mon</v>
      </c>
      <c r="O260" s="2">
        <f>DATEDIF(Table1[[#This Row],[Order Date]],Table1[[#This Row],[Delivered Date]],"D")</f>
        <v>12</v>
      </c>
      <c r="P260" s="2">
        <f>ROUND(Table1[[#This Row],[Quantity]]*Table1[[#This Row],[Unit Price]]*VLOOKUP(Table1[[#This Row],[Product Name]],Table2[#All],2,FALSE),0)</f>
        <v>980</v>
      </c>
      <c r="Q260" s="2">
        <f>Table1[[#This Row],[Quantity]]*Table1[[#This Row],[Unit Price]]</f>
        <v>1400</v>
      </c>
      <c r="R260" s="2">
        <f>Table1[[#This Row],[Sales Revenue]]-Table1[[#This Row],[Total cost]]</f>
        <v>420</v>
      </c>
    </row>
    <row r="261" spans="1:18" x14ac:dyDescent="0.35">
      <c r="A261">
        <v>260</v>
      </c>
      <c r="B261" t="s">
        <v>306</v>
      </c>
      <c r="C261" t="s">
        <v>24</v>
      </c>
      <c r="D261" t="s">
        <v>70</v>
      </c>
      <c r="E261" s="1">
        <v>45319</v>
      </c>
      <c r="F261" s="1">
        <v>45329</v>
      </c>
      <c r="G261">
        <v>6</v>
      </c>
      <c r="H261">
        <v>984</v>
      </c>
      <c r="I261" t="s">
        <v>14</v>
      </c>
      <c r="J261" t="s">
        <v>548</v>
      </c>
      <c r="K261" t="s">
        <v>46</v>
      </c>
      <c r="L261" t="str">
        <f>TEXT(Table1[[#This Row],[Order Date]],"YYYY")</f>
        <v>2024</v>
      </c>
      <c r="M261" s="2" t="str">
        <f>TEXT(Table1[[#This Row],[Order Date]],"MMM")</f>
        <v>Jan</v>
      </c>
      <c r="N261" s="2" t="str">
        <f>TEXT(Table1[[#This Row],[Order Date]],"DDD")</f>
        <v>Sun</v>
      </c>
      <c r="O261" s="2">
        <f>DATEDIF(Table1[[#This Row],[Order Date]],Table1[[#This Row],[Delivered Date]],"D")</f>
        <v>10</v>
      </c>
      <c r="P261" s="2">
        <f>ROUND(Table1[[#This Row],[Quantity]]*Table1[[#This Row],[Unit Price]]*VLOOKUP(Table1[[#This Row],[Product Name]],Table2[#All],2,FALSE),0)</f>
        <v>3247</v>
      </c>
      <c r="Q261" s="2">
        <f>Table1[[#This Row],[Quantity]]*Table1[[#This Row],[Unit Price]]</f>
        <v>5904</v>
      </c>
      <c r="R261" s="2">
        <f>Table1[[#This Row],[Sales Revenue]]-Table1[[#This Row],[Total cost]]</f>
        <v>2657</v>
      </c>
    </row>
    <row r="262" spans="1:18" x14ac:dyDescent="0.35">
      <c r="A262">
        <v>261</v>
      </c>
      <c r="B262" t="s">
        <v>307</v>
      </c>
      <c r="C262" t="s">
        <v>21</v>
      </c>
      <c r="D262" t="s">
        <v>22</v>
      </c>
      <c r="E262" s="1">
        <v>45579</v>
      </c>
      <c r="F262" s="1">
        <v>45593</v>
      </c>
      <c r="G262">
        <v>9</v>
      </c>
      <c r="H262">
        <v>678</v>
      </c>
      <c r="I262" t="s">
        <v>28</v>
      </c>
      <c r="J262" t="s">
        <v>550</v>
      </c>
      <c r="K262" t="s">
        <v>46</v>
      </c>
      <c r="L262" t="str">
        <f>TEXT(Table1[[#This Row],[Order Date]],"YYYY")</f>
        <v>2024</v>
      </c>
      <c r="M262" s="2" t="str">
        <f>TEXT(Table1[[#This Row],[Order Date]],"MMM")</f>
        <v>Oct</v>
      </c>
      <c r="N262" s="2" t="str">
        <f>TEXT(Table1[[#This Row],[Order Date]],"DDD")</f>
        <v>Mon</v>
      </c>
      <c r="O262" s="2">
        <f>DATEDIF(Table1[[#This Row],[Order Date]],Table1[[#This Row],[Delivered Date]],"D")</f>
        <v>14</v>
      </c>
      <c r="P262" s="2">
        <f>ROUND(Table1[[#This Row],[Quantity]]*Table1[[#This Row],[Unit Price]]*VLOOKUP(Table1[[#This Row],[Product Name]],Table2[#All],2,FALSE),0)</f>
        <v>4577</v>
      </c>
      <c r="Q262" s="2">
        <f>Table1[[#This Row],[Quantity]]*Table1[[#This Row],[Unit Price]]</f>
        <v>6102</v>
      </c>
      <c r="R262" s="2">
        <f>Table1[[#This Row],[Sales Revenue]]-Table1[[#This Row],[Total cost]]</f>
        <v>1525</v>
      </c>
    </row>
    <row r="263" spans="1:18" x14ac:dyDescent="0.35">
      <c r="A263">
        <v>262</v>
      </c>
      <c r="B263" t="s">
        <v>308</v>
      </c>
      <c r="C263" t="s">
        <v>24</v>
      </c>
      <c r="D263" t="s">
        <v>38</v>
      </c>
      <c r="E263" s="1">
        <v>45655</v>
      </c>
      <c r="F263" s="1">
        <v>45659</v>
      </c>
      <c r="G263">
        <v>8</v>
      </c>
      <c r="H263">
        <v>510</v>
      </c>
      <c r="I263" t="s">
        <v>28</v>
      </c>
      <c r="J263" t="s">
        <v>548</v>
      </c>
      <c r="K263" t="s">
        <v>15</v>
      </c>
      <c r="L263" t="str">
        <f>TEXT(Table1[[#This Row],[Order Date]],"YYYY")</f>
        <v>2024</v>
      </c>
      <c r="M263" s="2" t="str">
        <f>TEXT(Table1[[#This Row],[Order Date]],"MMM")</f>
        <v>Dec</v>
      </c>
      <c r="N263" s="2" t="str">
        <f>TEXT(Table1[[#This Row],[Order Date]],"DDD")</f>
        <v>Sun</v>
      </c>
      <c r="O263" s="2">
        <f>DATEDIF(Table1[[#This Row],[Order Date]],Table1[[#This Row],[Delivered Date]],"D")</f>
        <v>4</v>
      </c>
      <c r="P263" s="2">
        <f>ROUND(Table1[[#This Row],[Quantity]]*Table1[[#This Row],[Unit Price]]*VLOOKUP(Table1[[#This Row],[Product Name]],Table2[#All],2,FALSE),0)</f>
        <v>2040</v>
      </c>
      <c r="Q263" s="2">
        <f>Table1[[#This Row],[Quantity]]*Table1[[#This Row],[Unit Price]]</f>
        <v>4080</v>
      </c>
      <c r="R263" s="2">
        <f>Table1[[#This Row],[Sales Revenue]]-Table1[[#This Row],[Total cost]]</f>
        <v>2040</v>
      </c>
    </row>
    <row r="264" spans="1:18" x14ac:dyDescent="0.35">
      <c r="A264">
        <v>263</v>
      </c>
      <c r="B264" t="s">
        <v>309</v>
      </c>
      <c r="C264" t="s">
        <v>21</v>
      </c>
      <c r="D264" t="s">
        <v>22</v>
      </c>
      <c r="E264" s="1">
        <v>45581</v>
      </c>
      <c r="F264" s="1">
        <v>45594</v>
      </c>
      <c r="G264">
        <v>8</v>
      </c>
      <c r="H264">
        <v>572</v>
      </c>
      <c r="I264" t="s">
        <v>28</v>
      </c>
      <c r="J264" t="s">
        <v>552</v>
      </c>
      <c r="K264" t="s">
        <v>46</v>
      </c>
      <c r="L264" t="str">
        <f>TEXT(Table1[[#This Row],[Order Date]],"YYYY")</f>
        <v>2024</v>
      </c>
      <c r="M264" s="2" t="str">
        <f>TEXT(Table1[[#This Row],[Order Date]],"MMM")</f>
        <v>Oct</v>
      </c>
      <c r="N264" s="2" t="str">
        <f>TEXT(Table1[[#This Row],[Order Date]],"DDD")</f>
        <v>Wed</v>
      </c>
      <c r="O264" s="2">
        <f>DATEDIF(Table1[[#This Row],[Order Date]],Table1[[#This Row],[Delivered Date]],"D")</f>
        <v>13</v>
      </c>
      <c r="P264" s="2">
        <f>ROUND(Table1[[#This Row],[Quantity]]*Table1[[#This Row],[Unit Price]]*VLOOKUP(Table1[[#This Row],[Product Name]],Table2[#All],2,FALSE),0)</f>
        <v>3432</v>
      </c>
      <c r="Q264" s="2">
        <f>Table1[[#This Row],[Quantity]]*Table1[[#This Row],[Unit Price]]</f>
        <v>4576</v>
      </c>
      <c r="R264" s="2">
        <f>Table1[[#This Row],[Sales Revenue]]-Table1[[#This Row],[Total cost]]</f>
        <v>1144</v>
      </c>
    </row>
    <row r="265" spans="1:18" x14ac:dyDescent="0.35">
      <c r="A265">
        <v>264</v>
      </c>
      <c r="B265" t="s">
        <v>310</v>
      </c>
      <c r="C265" t="s">
        <v>12</v>
      </c>
      <c r="D265" t="s">
        <v>96</v>
      </c>
      <c r="E265" s="1">
        <v>45570</v>
      </c>
      <c r="F265" s="1">
        <v>45574</v>
      </c>
      <c r="G265">
        <v>6</v>
      </c>
      <c r="H265">
        <v>565</v>
      </c>
      <c r="I265" t="s">
        <v>28</v>
      </c>
      <c r="J265" t="s">
        <v>549</v>
      </c>
      <c r="K265" t="s">
        <v>46</v>
      </c>
      <c r="L265" t="str">
        <f>TEXT(Table1[[#This Row],[Order Date]],"YYYY")</f>
        <v>2024</v>
      </c>
      <c r="M265" s="2" t="str">
        <f>TEXT(Table1[[#This Row],[Order Date]],"MMM")</f>
        <v>Oct</v>
      </c>
      <c r="N265" s="2" t="str">
        <f>TEXT(Table1[[#This Row],[Order Date]],"DDD")</f>
        <v>Sat</v>
      </c>
      <c r="O265" s="2">
        <f>DATEDIF(Table1[[#This Row],[Order Date]],Table1[[#This Row],[Delivered Date]],"D")</f>
        <v>4</v>
      </c>
      <c r="P265" s="2">
        <f>ROUND(Table1[[#This Row],[Quantity]]*Table1[[#This Row],[Unit Price]]*VLOOKUP(Table1[[#This Row],[Product Name]],Table2[#All],2,FALSE),0)</f>
        <v>2373</v>
      </c>
      <c r="Q265" s="2">
        <f>Table1[[#This Row],[Quantity]]*Table1[[#This Row],[Unit Price]]</f>
        <v>3390</v>
      </c>
      <c r="R265" s="2">
        <f>Table1[[#This Row],[Sales Revenue]]-Table1[[#This Row],[Total cost]]</f>
        <v>1017</v>
      </c>
    </row>
    <row r="266" spans="1:18" x14ac:dyDescent="0.35">
      <c r="A266">
        <v>265</v>
      </c>
      <c r="B266" t="s">
        <v>311</v>
      </c>
      <c r="C266" t="s">
        <v>12</v>
      </c>
      <c r="D266" t="s">
        <v>58</v>
      </c>
      <c r="E266" s="1">
        <v>45399</v>
      </c>
      <c r="F266" s="1">
        <v>45406</v>
      </c>
      <c r="G266">
        <v>10</v>
      </c>
      <c r="H266">
        <v>715</v>
      </c>
      <c r="I266" t="s">
        <v>28</v>
      </c>
      <c r="J266" t="s">
        <v>547</v>
      </c>
      <c r="K266" t="s">
        <v>29</v>
      </c>
      <c r="L266" t="str">
        <f>TEXT(Table1[[#This Row],[Order Date]],"YYYY")</f>
        <v>2024</v>
      </c>
      <c r="M266" s="2" t="str">
        <f>TEXT(Table1[[#This Row],[Order Date]],"MMM")</f>
        <v>Apr</v>
      </c>
      <c r="N266" s="2" t="str">
        <f>TEXT(Table1[[#This Row],[Order Date]],"DDD")</f>
        <v>Wed</v>
      </c>
      <c r="O266" s="2">
        <f>DATEDIF(Table1[[#This Row],[Order Date]],Table1[[#This Row],[Delivered Date]],"D")</f>
        <v>7</v>
      </c>
      <c r="P266" s="2">
        <f>ROUND(Table1[[#This Row],[Quantity]]*Table1[[#This Row],[Unit Price]]*VLOOKUP(Table1[[#This Row],[Product Name]],Table2[#All],2,FALSE),0)</f>
        <v>6078</v>
      </c>
      <c r="Q266" s="2">
        <f>Table1[[#This Row],[Quantity]]*Table1[[#This Row],[Unit Price]]</f>
        <v>7150</v>
      </c>
      <c r="R266" s="2">
        <f>Table1[[#This Row],[Sales Revenue]]-Table1[[#This Row],[Total cost]]</f>
        <v>1072</v>
      </c>
    </row>
    <row r="267" spans="1:18" x14ac:dyDescent="0.35">
      <c r="A267">
        <v>266</v>
      </c>
      <c r="B267" t="s">
        <v>312</v>
      </c>
      <c r="C267" t="s">
        <v>24</v>
      </c>
      <c r="D267" t="s">
        <v>100</v>
      </c>
      <c r="E267" s="1">
        <v>45607</v>
      </c>
      <c r="F267" s="1">
        <v>45620</v>
      </c>
      <c r="G267">
        <v>3</v>
      </c>
      <c r="H267">
        <v>813</v>
      </c>
      <c r="I267" t="s">
        <v>14</v>
      </c>
      <c r="J267" t="s">
        <v>548</v>
      </c>
      <c r="K267" t="s">
        <v>15</v>
      </c>
      <c r="L267" t="str">
        <f>TEXT(Table1[[#This Row],[Order Date]],"YYYY")</f>
        <v>2024</v>
      </c>
      <c r="M267" s="2" t="str">
        <f>TEXT(Table1[[#This Row],[Order Date]],"MMM")</f>
        <v>Nov</v>
      </c>
      <c r="N267" s="2" t="str">
        <f>TEXT(Table1[[#This Row],[Order Date]],"DDD")</f>
        <v>Mon</v>
      </c>
      <c r="O267" s="2">
        <f>DATEDIF(Table1[[#This Row],[Order Date]],Table1[[#This Row],[Delivered Date]],"D")</f>
        <v>13</v>
      </c>
      <c r="P267" s="2">
        <f>ROUND(Table1[[#This Row],[Quantity]]*Table1[[#This Row],[Unit Price]]*VLOOKUP(Table1[[#This Row],[Product Name]],Table2[#All],2,FALSE),0)</f>
        <v>1463</v>
      </c>
      <c r="Q267" s="2">
        <f>Table1[[#This Row],[Quantity]]*Table1[[#This Row],[Unit Price]]</f>
        <v>2439</v>
      </c>
      <c r="R267" s="2">
        <f>Table1[[#This Row],[Sales Revenue]]-Table1[[#This Row],[Total cost]]</f>
        <v>976</v>
      </c>
    </row>
    <row r="268" spans="1:18" x14ac:dyDescent="0.35">
      <c r="A268">
        <v>267</v>
      </c>
      <c r="B268" t="s">
        <v>313</v>
      </c>
      <c r="C268" t="s">
        <v>31</v>
      </c>
      <c r="D268" t="s">
        <v>79</v>
      </c>
      <c r="E268" s="1">
        <v>45585</v>
      </c>
      <c r="F268" s="1">
        <v>45596</v>
      </c>
      <c r="G268">
        <v>5</v>
      </c>
      <c r="H268">
        <v>985</v>
      </c>
      <c r="I268" t="s">
        <v>28</v>
      </c>
      <c r="J268" t="s">
        <v>549</v>
      </c>
      <c r="K268" t="s">
        <v>46</v>
      </c>
      <c r="L268" t="str">
        <f>TEXT(Table1[[#This Row],[Order Date]],"YYYY")</f>
        <v>2024</v>
      </c>
      <c r="M268" s="2" t="str">
        <f>TEXT(Table1[[#This Row],[Order Date]],"MMM")</f>
        <v>Oct</v>
      </c>
      <c r="N268" s="2" t="str">
        <f>TEXT(Table1[[#This Row],[Order Date]],"DDD")</f>
        <v>Sun</v>
      </c>
      <c r="O268" s="2">
        <f>DATEDIF(Table1[[#This Row],[Order Date]],Table1[[#This Row],[Delivered Date]],"D")</f>
        <v>11</v>
      </c>
      <c r="P268" s="2">
        <f>ROUND(Table1[[#This Row],[Quantity]]*Table1[[#This Row],[Unit Price]]*VLOOKUP(Table1[[#This Row],[Product Name]],Table2[#All],2,FALSE),0)</f>
        <v>3201</v>
      </c>
      <c r="Q268" s="2">
        <f>Table1[[#This Row],[Quantity]]*Table1[[#This Row],[Unit Price]]</f>
        <v>4925</v>
      </c>
      <c r="R268" s="2">
        <f>Table1[[#This Row],[Sales Revenue]]-Table1[[#This Row],[Total cost]]</f>
        <v>1724</v>
      </c>
    </row>
    <row r="269" spans="1:18" x14ac:dyDescent="0.35">
      <c r="A269">
        <v>268</v>
      </c>
      <c r="B269" t="s">
        <v>314</v>
      </c>
      <c r="C269" t="s">
        <v>12</v>
      </c>
      <c r="D269" t="s">
        <v>58</v>
      </c>
      <c r="E269" s="1">
        <v>45502</v>
      </c>
      <c r="F269" s="1">
        <v>45508</v>
      </c>
      <c r="G269">
        <v>1</v>
      </c>
      <c r="H269">
        <v>293</v>
      </c>
      <c r="I269" t="s">
        <v>28</v>
      </c>
      <c r="J269" t="s">
        <v>549</v>
      </c>
      <c r="K269" t="s">
        <v>19</v>
      </c>
      <c r="L269" t="str">
        <f>TEXT(Table1[[#This Row],[Order Date]],"YYYY")</f>
        <v>2024</v>
      </c>
      <c r="M269" s="2" t="str">
        <f>TEXT(Table1[[#This Row],[Order Date]],"MMM")</f>
        <v>Jul</v>
      </c>
      <c r="N269" s="2" t="str">
        <f>TEXT(Table1[[#This Row],[Order Date]],"DDD")</f>
        <v>Mon</v>
      </c>
      <c r="O269" s="2">
        <f>DATEDIF(Table1[[#This Row],[Order Date]],Table1[[#This Row],[Delivered Date]],"D")</f>
        <v>6</v>
      </c>
      <c r="P269" s="2">
        <f>ROUND(Table1[[#This Row],[Quantity]]*Table1[[#This Row],[Unit Price]]*VLOOKUP(Table1[[#This Row],[Product Name]],Table2[#All],2,FALSE),0)</f>
        <v>249</v>
      </c>
      <c r="Q269" s="2">
        <f>Table1[[#This Row],[Quantity]]*Table1[[#This Row],[Unit Price]]</f>
        <v>293</v>
      </c>
      <c r="R269" s="2">
        <f>Table1[[#This Row],[Sales Revenue]]-Table1[[#This Row],[Total cost]]</f>
        <v>44</v>
      </c>
    </row>
    <row r="270" spans="1:18" x14ac:dyDescent="0.35">
      <c r="A270">
        <v>269</v>
      </c>
      <c r="B270" t="s">
        <v>315</v>
      </c>
      <c r="C270" t="s">
        <v>24</v>
      </c>
      <c r="D270" t="s">
        <v>25</v>
      </c>
      <c r="E270" s="1">
        <v>45589</v>
      </c>
      <c r="F270" s="1">
        <v>45595</v>
      </c>
      <c r="G270">
        <v>1</v>
      </c>
      <c r="H270">
        <v>899</v>
      </c>
      <c r="I270" t="s">
        <v>28</v>
      </c>
      <c r="J270" t="s">
        <v>549</v>
      </c>
      <c r="K270" t="s">
        <v>46</v>
      </c>
      <c r="L270" t="str">
        <f>TEXT(Table1[[#This Row],[Order Date]],"YYYY")</f>
        <v>2024</v>
      </c>
      <c r="M270" s="2" t="str">
        <f>TEXT(Table1[[#This Row],[Order Date]],"MMM")</f>
        <v>Oct</v>
      </c>
      <c r="N270" s="2" t="str">
        <f>TEXT(Table1[[#This Row],[Order Date]],"DDD")</f>
        <v>Thu</v>
      </c>
      <c r="O270" s="2">
        <f>DATEDIF(Table1[[#This Row],[Order Date]],Table1[[#This Row],[Delivered Date]],"D")</f>
        <v>6</v>
      </c>
      <c r="P270" s="2">
        <f>ROUND(Table1[[#This Row],[Quantity]]*Table1[[#This Row],[Unit Price]]*VLOOKUP(Table1[[#This Row],[Product Name]],Table2[#All],2,FALSE),0)</f>
        <v>494</v>
      </c>
      <c r="Q270" s="2">
        <f>Table1[[#This Row],[Quantity]]*Table1[[#This Row],[Unit Price]]</f>
        <v>899</v>
      </c>
      <c r="R270" s="2">
        <f>Table1[[#This Row],[Sales Revenue]]-Table1[[#This Row],[Total cost]]</f>
        <v>405</v>
      </c>
    </row>
    <row r="271" spans="1:18" x14ac:dyDescent="0.35">
      <c r="A271">
        <v>270</v>
      </c>
      <c r="B271" t="s">
        <v>316</v>
      </c>
      <c r="C271" t="s">
        <v>24</v>
      </c>
      <c r="D271" t="s">
        <v>25</v>
      </c>
      <c r="E271" s="1">
        <v>45324</v>
      </c>
      <c r="F271" s="1">
        <v>45333</v>
      </c>
      <c r="G271">
        <v>9</v>
      </c>
      <c r="H271">
        <v>417</v>
      </c>
      <c r="I271" t="s">
        <v>14</v>
      </c>
      <c r="J271" t="s">
        <v>548</v>
      </c>
      <c r="K271" t="s">
        <v>46</v>
      </c>
      <c r="L271" t="str">
        <f>TEXT(Table1[[#This Row],[Order Date]],"YYYY")</f>
        <v>2024</v>
      </c>
      <c r="M271" s="2" t="str">
        <f>TEXT(Table1[[#This Row],[Order Date]],"MMM")</f>
        <v>Feb</v>
      </c>
      <c r="N271" s="2" t="str">
        <f>TEXT(Table1[[#This Row],[Order Date]],"DDD")</f>
        <v>Fri</v>
      </c>
      <c r="O271" s="2">
        <f>DATEDIF(Table1[[#This Row],[Order Date]],Table1[[#This Row],[Delivered Date]],"D")</f>
        <v>9</v>
      </c>
      <c r="P271" s="2">
        <f>ROUND(Table1[[#This Row],[Quantity]]*Table1[[#This Row],[Unit Price]]*VLOOKUP(Table1[[#This Row],[Product Name]],Table2[#All],2,FALSE),0)</f>
        <v>2064</v>
      </c>
      <c r="Q271" s="2">
        <f>Table1[[#This Row],[Quantity]]*Table1[[#This Row],[Unit Price]]</f>
        <v>3753</v>
      </c>
      <c r="R271" s="2">
        <f>Table1[[#This Row],[Sales Revenue]]-Table1[[#This Row],[Total cost]]</f>
        <v>1689</v>
      </c>
    </row>
    <row r="272" spans="1:18" x14ac:dyDescent="0.35">
      <c r="A272">
        <v>271</v>
      </c>
      <c r="B272" t="s">
        <v>317</v>
      </c>
      <c r="C272" t="s">
        <v>24</v>
      </c>
      <c r="D272" t="s">
        <v>25</v>
      </c>
      <c r="E272" s="1">
        <v>45457</v>
      </c>
      <c r="F272" s="1">
        <v>45461</v>
      </c>
      <c r="G272">
        <v>5</v>
      </c>
      <c r="H272">
        <v>355</v>
      </c>
      <c r="I272" t="s">
        <v>14</v>
      </c>
      <c r="J272" t="s">
        <v>552</v>
      </c>
      <c r="K272" t="s">
        <v>46</v>
      </c>
      <c r="L272" t="str">
        <f>TEXT(Table1[[#This Row],[Order Date]],"YYYY")</f>
        <v>2024</v>
      </c>
      <c r="M272" s="2" t="str">
        <f>TEXT(Table1[[#This Row],[Order Date]],"MMM")</f>
        <v>Jun</v>
      </c>
      <c r="N272" s="2" t="str">
        <f>TEXT(Table1[[#This Row],[Order Date]],"DDD")</f>
        <v>Fri</v>
      </c>
      <c r="O272" s="2">
        <f>DATEDIF(Table1[[#This Row],[Order Date]],Table1[[#This Row],[Delivered Date]],"D")</f>
        <v>4</v>
      </c>
      <c r="P272" s="2">
        <f>ROUND(Table1[[#This Row],[Quantity]]*Table1[[#This Row],[Unit Price]]*VLOOKUP(Table1[[#This Row],[Product Name]],Table2[#All],2,FALSE),0)</f>
        <v>976</v>
      </c>
      <c r="Q272" s="2">
        <f>Table1[[#This Row],[Quantity]]*Table1[[#This Row],[Unit Price]]</f>
        <v>1775</v>
      </c>
      <c r="R272" s="2">
        <f>Table1[[#This Row],[Sales Revenue]]-Table1[[#This Row],[Total cost]]</f>
        <v>799</v>
      </c>
    </row>
    <row r="273" spans="1:18" x14ac:dyDescent="0.35">
      <c r="A273">
        <v>272</v>
      </c>
      <c r="B273" t="s">
        <v>318</v>
      </c>
      <c r="C273" t="s">
        <v>17</v>
      </c>
      <c r="D273" t="s">
        <v>44</v>
      </c>
      <c r="E273" s="1">
        <v>45467</v>
      </c>
      <c r="F273" s="1">
        <v>45471</v>
      </c>
      <c r="G273">
        <v>1</v>
      </c>
      <c r="H273">
        <v>57</v>
      </c>
      <c r="I273" t="s">
        <v>14</v>
      </c>
      <c r="J273" t="s">
        <v>548</v>
      </c>
      <c r="K273" t="s">
        <v>29</v>
      </c>
      <c r="L273" t="str">
        <f>TEXT(Table1[[#This Row],[Order Date]],"YYYY")</f>
        <v>2024</v>
      </c>
      <c r="M273" s="2" t="str">
        <f>TEXT(Table1[[#This Row],[Order Date]],"MMM")</f>
        <v>Jun</v>
      </c>
      <c r="N273" s="2" t="str">
        <f>TEXT(Table1[[#This Row],[Order Date]],"DDD")</f>
        <v>Mon</v>
      </c>
      <c r="O273" s="2">
        <f>DATEDIF(Table1[[#This Row],[Order Date]],Table1[[#This Row],[Delivered Date]],"D")</f>
        <v>4</v>
      </c>
      <c r="P273" s="2">
        <f>ROUND(Table1[[#This Row],[Quantity]]*Table1[[#This Row],[Unit Price]]*VLOOKUP(Table1[[#This Row],[Product Name]],Table2[#All],2,FALSE),0)</f>
        <v>34</v>
      </c>
      <c r="Q273" s="2">
        <f>Table1[[#This Row],[Quantity]]*Table1[[#This Row],[Unit Price]]</f>
        <v>57</v>
      </c>
      <c r="R273" s="2">
        <f>Table1[[#This Row],[Sales Revenue]]-Table1[[#This Row],[Total cost]]</f>
        <v>23</v>
      </c>
    </row>
    <row r="274" spans="1:18" x14ac:dyDescent="0.35">
      <c r="A274">
        <v>273</v>
      </c>
      <c r="B274" t="s">
        <v>319</v>
      </c>
      <c r="C274" t="s">
        <v>12</v>
      </c>
      <c r="D274" t="s">
        <v>58</v>
      </c>
      <c r="E274" s="1">
        <v>45517</v>
      </c>
      <c r="F274" s="1">
        <v>45529</v>
      </c>
      <c r="G274">
        <v>8</v>
      </c>
      <c r="H274">
        <v>10</v>
      </c>
      <c r="I274" t="s">
        <v>28</v>
      </c>
      <c r="J274" t="s">
        <v>550</v>
      </c>
      <c r="K274" t="s">
        <v>19</v>
      </c>
      <c r="L274" t="str">
        <f>TEXT(Table1[[#This Row],[Order Date]],"YYYY")</f>
        <v>2024</v>
      </c>
      <c r="M274" s="2" t="str">
        <f>TEXT(Table1[[#This Row],[Order Date]],"MMM")</f>
        <v>Aug</v>
      </c>
      <c r="N274" s="2" t="str">
        <f>TEXT(Table1[[#This Row],[Order Date]],"DDD")</f>
        <v>Tue</v>
      </c>
      <c r="O274" s="2">
        <f>DATEDIF(Table1[[#This Row],[Order Date]],Table1[[#This Row],[Delivered Date]],"D")</f>
        <v>12</v>
      </c>
      <c r="P274" s="2">
        <f>ROUND(Table1[[#This Row],[Quantity]]*Table1[[#This Row],[Unit Price]]*VLOOKUP(Table1[[#This Row],[Product Name]],Table2[#All],2,FALSE),0)</f>
        <v>68</v>
      </c>
      <c r="Q274" s="2">
        <f>Table1[[#This Row],[Quantity]]*Table1[[#This Row],[Unit Price]]</f>
        <v>80</v>
      </c>
      <c r="R274" s="2">
        <f>Table1[[#This Row],[Sales Revenue]]-Table1[[#This Row],[Total cost]]</f>
        <v>12</v>
      </c>
    </row>
    <row r="275" spans="1:18" x14ac:dyDescent="0.35">
      <c r="A275">
        <v>274</v>
      </c>
      <c r="B275" t="s">
        <v>320</v>
      </c>
      <c r="C275" t="s">
        <v>12</v>
      </c>
      <c r="D275" t="s">
        <v>96</v>
      </c>
      <c r="E275" s="1">
        <v>45632</v>
      </c>
      <c r="F275" s="1">
        <v>45639</v>
      </c>
      <c r="G275">
        <v>3</v>
      </c>
      <c r="H275">
        <v>63</v>
      </c>
      <c r="I275" t="s">
        <v>28</v>
      </c>
      <c r="J275" t="s">
        <v>550</v>
      </c>
      <c r="K275" t="s">
        <v>19</v>
      </c>
      <c r="L275" t="str">
        <f>TEXT(Table1[[#This Row],[Order Date]],"YYYY")</f>
        <v>2024</v>
      </c>
      <c r="M275" s="2" t="str">
        <f>TEXT(Table1[[#This Row],[Order Date]],"MMM")</f>
        <v>Dec</v>
      </c>
      <c r="N275" s="2" t="str">
        <f>TEXT(Table1[[#This Row],[Order Date]],"DDD")</f>
        <v>Fri</v>
      </c>
      <c r="O275" s="2">
        <f>DATEDIF(Table1[[#This Row],[Order Date]],Table1[[#This Row],[Delivered Date]],"D")</f>
        <v>7</v>
      </c>
      <c r="P275" s="2">
        <f>ROUND(Table1[[#This Row],[Quantity]]*Table1[[#This Row],[Unit Price]]*VLOOKUP(Table1[[#This Row],[Product Name]],Table2[#All],2,FALSE),0)</f>
        <v>132</v>
      </c>
      <c r="Q275" s="2">
        <f>Table1[[#This Row],[Quantity]]*Table1[[#This Row],[Unit Price]]</f>
        <v>189</v>
      </c>
      <c r="R275" s="2">
        <f>Table1[[#This Row],[Sales Revenue]]-Table1[[#This Row],[Total cost]]</f>
        <v>57</v>
      </c>
    </row>
    <row r="276" spans="1:18" x14ac:dyDescent="0.35">
      <c r="A276">
        <v>275</v>
      </c>
      <c r="B276" t="s">
        <v>321</v>
      </c>
      <c r="C276" t="s">
        <v>21</v>
      </c>
      <c r="D276" t="s">
        <v>22</v>
      </c>
      <c r="E276" s="1">
        <v>45627</v>
      </c>
      <c r="F276" s="1">
        <v>45636</v>
      </c>
      <c r="G276">
        <v>2</v>
      </c>
      <c r="H276">
        <v>730</v>
      </c>
      <c r="I276" t="s">
        <v>14</v>
      </c>
      <c r="J276" t="s">
        <v>548</v>
      </c>
      <c r="K276" t="s">
        <v>19</v>
      </c>
      <c r="L276" t="str">
        <f>TEXT(Table1[[#This Row],[Order Date]],"YYYY")</f>
        <v>2024</v>
      </c>
      <c r="M276" s="2" t="str">
        <f>TEXT(Table1[[#This Row],[Order Date]],"MMM")</f>
        <v>Dec</v>
      </c>
      <c r="N276" s="2" t="str">
        <f>TEXT(Table1[[#This Row],[Order Date]],"DDD")</f>
        <v>Sun</v>
      </c>
      <c r="O276" s="2">
        <f>DATEDIF(Table1[[#This Row],[Order Date]],Table1[[#This Row],[Delivered Date]],"D")</f>
        <v>9</v>
      </c>
      <c r="P276" s="2">
        <f>ROUND(Table1[[#This Row],[Quantity]]*Table1[[#This Row],[Unit Price]]*VLOOKUP(Table1[[#This Row],[Product Name]],Table2[#All],2,FALSE),0)</f>
        <v>1095</v>
      </c>
      <c r="Q276" s="2">
        <f>Table1[[#This Row],[Quantity]]*Table1[[#This Row],[Unit Price]]</f>
        <v>1460</v>
      </c>
      <c r="R276" s="2">
        <f>Table1[[#This Row],[Sales Revenue]]-Table1[[#This Row],[Total cost]]</f>
        <v>365</v>
      </c>
    </row>
    <row r="277" spans="1:18" x14ac:dyDescent="0.35">
      <c r="A277">
        <v>276</v>
      </c>
      <c r="B277" t="s">
        <v>322</v>
      </c>
      <c r="C277" t="s">
        <v>24</v>
      </c>
      <c r="D277" t="s">
        <v>115</v>
      </c>
      <c r="E277" s="1">
        <v>45359</v>
      </c>
      <c r="F277" s="1">
        <v>45366</v>
      </c>
      <c r="G277">
        <v>10</v>
      </c>
      <c r="H277">
        <v>241</v>
      </c>
      <c r="I277" t="s">
        <v>14</v>
      </c>
      <c r="J277" t="s">
        <v>552</v>
      </c>
      <c r="K277" t="s">
        <v>19</v>
      </c>
      <c r="L277" t="str">
        <f>TEXT(Table1[[#This Row],[Order Date]],"YYYY")</f>
        <v>2024</v>
      </c>
      <c r="M277" s="2" t="str">
        <f>TEXT(Table1[[#This Row],[Order Date]],"MMM")</f>
        <v>Mar</v>
      </c>
      <c r="N277" s="2" t="str">
        <f>TEXT(Table1[[#This Row],[Order Date]],"DDD")</f>
        <v>Fri</v>
      </c>
      <c r="O277" s="2">
        <f>DATEDIF(Table1[[#This Row],[Order Date]],Table1[[#This Row],[Delivered Date]],"D")</f>
        <v>7</v>
      </c>
      <c r="P277" s="2">
        <f>ROUND(Table1[[#This Row],[Quantity]]*Table1[[#This Row],[Unit Price]]*VLOOKUP(Table1[[#This Row],[Product Name]],Table2[#All],2,FALSE),0)</f>
        <v>1446</v>
      </c>
      <c r="Q277" s="2">
        <f>Table1[[#This Row],[Quantity]]*Table1[[#This Row],[Unit Price]]</f>
        <v>2410</v>
      </c>
      <c r="R277" s="2">
        <f>Table1[[#This Row],[Sales Revenue]]-Table1[[#This Row],[Total cost]]</f>
        <v>964</v>
      </c>
    </row>
    <row r="278" spans="1:18" x14ac:dyDescent="0.35">
      <c r="A278">
        <v>277</v>
      </c>
      <c r="B278" t="s">
        <v>323</v>
      </c>
      <c r="C278" t="s">
        <v>12</v>
      </c>
      <c r="D278" t="s">
        <v>96</v>
      </c>
      <c r="E278" s="1">
        <v>45353</v>
      </c>
      <c r="F278" s="1">
        <v>45366</v>
      </c>
      <c r="G278">
        <v>7</v>
      </c>
      <c r="H278">
        <v>720</v>
      </c>
      <c r="I278" t="s">
        <v>14</v>
      </c>
      <c r="J278" t="s">
        <v>548</v>
      </c>
      <c r="K278" t="s">
        <v>19</v>
      </c>
      <c r="L278" t="str">
        <f>TEXT(Table1[[#This Row],[Order Date]],"YYYY")</f>
        <v>2024</v>
      </c>
      <c r="M278" s="2" t="str">
        <f>TEXT(Table1[[#This Row],[Order Date]],"MMM")</f>
        <v>Mar</v>
      </c>
      <c r="N278" s="2" t="str">
        <f>TEXT(Table1[[#This Row],[Order Date]],"DDD")</f>
        <v>Sat</v>
      </c>
      <c r="O278" s="2">
        <f>DATEDIF(Table1[[#This Row],[Order Date]],Table1[[#This Row],[Delivered Date]],"D")</f>
        <v>13</v>
      </c>
      <c r="P278" s="2">
        <f>ROUND(Table1[[#This Row],[Quantity]]*Table1[[#This Row],[Unit Price]]*VLOOKUP(Table1[[#This Row],[Product Name]],Table2[#All],2,FALSE),0)</f>
        <v>3528</v>
      </c>
      <c r="Q278" s="2">
        <f>Table1[[#This Row],[Quantity]]*Table1[[#This Row],[Unit Price]]</f>
        <v>5040</v>
      </c>
      <c r="R278" s="2">
        <f>Table1[[#This Row],[Sales Revenue]]-Table1[[#This Row],[Total cost]]</f>
        <v>1512</v>
      </c>
    </row>
    <row r="279" spans="1:18" x14ac:dyDescent="0.35">
      <c r="A279">
        <v>278</v>
      </c>
      <c r="B279" t="s">
        <v>324</v>
      </c>
      <c r="C279" t="s">
        <v>21</v>
      </c>
      <c r="D279" t="s">
        <v>22</v>
      </c>
      <c r="E279" s="1">
        <v>45360</v>
      </c>
      <c r="F279" s="1">
        <v>45371</v>
      </c>
      <c r="G279">
        <v>3</v>
      </c>
      <c r="H279">
        <v>80</v>
      </c>
      <c r="I279" t="s">
        <v>14</v>
      </c>
      <c r="J279" t="s">
        <v>552</v>
      </c>
      <c r="K279" t="s">
        <v>46</v>
      </c>
      <c r="L279" t="str">
        <f>TEXT(Table1[[#This Row],[Order Date]],"YYYY")</f>
        <v>2024</v>
      </c>
      <c r="M279" s="2" t="str">
        <f>TEXT(Table1[[#This Row],[Order Date]],"MMM")</f>
        <v>Mar</v>
      </c>
      <c r="N279" s="2" t="str">
        <f>TEXT(Table1[[#This Row],[Order Date]],"DDD")</f>
        <v>Sat</v>
      </c>
      <c r="O279" s="2">
        <f>DATEDIF(Table1[[#This Row],[Order Date]],Table1[[#This Row],[Delivered Date]],"D")</f>
        <v>11</v>
      </c>
      <c r="P279" s="2">
        <f>ROUND(Table1[[#This Row],[Quantity]]*Table1[[#This Row],[Unit Price]]*VLOOKUP(Table1[[#This Row],[Product Name]],Table2[#All],2,FALSE),0)</f>
        <v>180</v>
      </c>
      <c r="Q279" s="2">
        <f>Table1[[#This Row],[Quantity]]*Table1[[#This Row],[Unit Price]]</f>
        <v>240</v>
      </c>
      <c r="R279" s="2">
        <f>Table1[[#This Row],[Sales Revenue]]-Table1[[#This Row],[Total cost]]</f>
        <v>60</v>
      </c>
    </row>
    <row r="280" spans="1:18" x14ac:dyDescent="0.35">
      <c r="A280">
        <v>279</v>
      </c>
      <c r="B280" t="s">
        <v>325</v>
      </c>
      <c r="C280" t="s">
        <v>17</v>
      </c>
      <c r="D280" t="s">
        <v>44</v>
      </c>
      <c r="E280" s="1">
        <v>45403</v>
      </c>
      <c r="F280" s="1">
        <v>45409</v>
      </c>
      <c r="G280">
        <v>2</v>
      </c>
      <c r="H280">
        <v>928</v>
      </c>
      <c r="I280" t="s">
        <v>14</v>
      </c>
      <c r="J280" t="s">
        <v>548</v>
      </c>
      <c r="K280" t="s">
        <v>15</v>
      </c>
      <c r="L280" t="str">
        <f>TEXT(Table1[[#This Row],[Order Date]],"YYYY")</f>
        <v>2024</v>
      </c>
      <c r="M280" s="2" t="str">
        <f>TEXT(Table1[[#This Row],[Order Date]],"MMM")</f>
        <v>Apr</v>
      </c>
      <c r="N280" s="2" t="str">
        <f>TEXT(Table1[[#This Row],[Order Date]],"DDD")</f>
        <v>Sun</v>
      </c>
      <c r="O280" s="2">
        <f>DATEDIF(Table1[[#This Row],[Order Date]],Table1[[#This Row],[Delivered Date]],"D")</f>
        <v>6</v>
      </c>
      <c r="P280" s="2">
        <f>ROUND(Table1[[#This Row],[Quantity]]*Table1[[#This Row],[Unit Price]]*VLOOKUP(Table1[[#This Row],[Product Name]],Table2[#All],2,FALSE),0)</f>
        <v>1114</v>
      </c>
      <c r="Q280" s="2">
        <f>Table1[[#This Row],[Quantity]]*Table1[[#This Row],[Unit Price]]</f>
        <v>1856</v>
      </c>
      <c r="R280" s="2">
        <f>Table1[[#This Row],[Sales Revenue]]-Table1[[#This Row],[Total cost]]</f>
        <v>742</v>
      </c>
    </row>
    <row r="281" spans="1:18" x14ac:dyDescent="0.35">
      <c r="A281">
        <v>280</v>
      </c>
      <c r="B281" t="s">
        <v>326</v>
      </c>
      <c r="C281" t="s">
        <v>17</v>
      </c>
      <c r="D281" t="s">
        <v>44</v>
      </c>
      <c r="E281" s="1">
        <v>45471</v>
      </c>
      <c r="F281" s="1">
        <v>45484</v>
      </c>
      <c r="G281">
        <v>7</v>
      </c>
      <c r="H281">
        <v>332</v>
      </c>
      <c r="I281" t="s">
        <v>14</v>
      </c>
      <c r="J281" t="s">
        <v>549</v>
      </c>
      <c r="K281" t="s">
        <v>46</v>
      </c>
      <c r="L281" t="str">
        <f>TEXT(Table1[[#This Row],[Order Date]],"YYYY")</f>
        <v>2024</v>
      </c>
      <c r="M281" s="2" t="str">
        <f>TEXT(Table1[[#This Row],[Order Date]],"MMM")</f>
        <v>Jun</v>
      </c>
      <c r="N281" s="2" t="str">
        <f>TEXT(Table1[[#This Row],[Order Date]],"DDD")</f>
        <v>Fri</v>
      </c>
      <c r="O281" s="2">
        <f>DATEDIF(Table1[[#This Row],[Order Date]],Table1[[#This Row],[Delivered Date]],"D")</f>
        <v>13</v>
      </c>
      <c r="P281" s="2">
        <f>ROUND(Table1[[#This Row],[Quantity]]*Table1[[#This Row],[Unit Price]]*VLOOKUP(Table1[[#This Row],[Product Name]],Table2[#All],2,FALSE),0)</f>
        <v>1394</v>
      </c>
      <c r="Q281" s="2">
        <f>Table1[[#This Row],[Quantity]]*Table1[[#This Row],[Unit Price]]</f>
        <v>2324</v>
      </c>
      <c r="R281" s="2">
        <f>Table1[[#This Row],[Sales Revenue]]-Table1[[#This Row],[Total cost]]</f>
        <v>930</v>
      </c>
    </row>
    <row r="282" spans="1:18" x14ac:dyDescent="0.35">
      <c r="A282">
        <v>281</v>
      </c>
      <c r="B282" t="s">
        <v>327</v>
      </c>
      <c r="C282" t="s">
        <v>12</v>
      </c>
      <c r="D282" t="s">
        <v>96</v>
      </c>
      <c r="E282" s="1">
        <v>45397</v>
      </c>
      <c r="F282" s="1">
        <v>45400</v>
      </c>
      <c r="G282">
        <v>9</v>
      </c>
      <c r="H282">
        <v>631</v>
      </c>
      <c r="I282" t="s">
        <v>28</v>
      </c>
      <c r="J282" t="s">
        <v>552</v>
      </c>
      <c r="K282" t="s">
        <v>19</v>
      </c>
      <c r="L282" t="str">
        <f>TEXT(Table1[[#This Row],[Order Date]],"YYYY")</f>
        <v>2024</v>
      </c>
      <c r="M282" s="2" t="str">
        <f>TEXT(Table1[[#This Row],[Order Date]],"MMM")</f>
        <v>Apr</v>
      </c>
      <c r="N282" s="2" t="str">
        <f>TEXT(Table1[[#This Row],[Order Date]],"DDD")</f>
        <v>Mon</v>
      </c>
      <c r="O282" s="2">
        <f>DATEDIF(Table1[[#This Row],[Order Date]],Table1[[#This Row],[Delivered Date]],"D")</f>
        <v>3</v>
      </c>
      <c r="P282" s="2">
        <f>ROUND(Table1[[#This Row],[Quantity]]*Table1[[#This Row],[Unit Price]]*VLOOKUP(Table1[[#This Row],[Product Name]],Table2[#All],2,FALSE),0)</f>
        <v>3975</v>
      </c>
      <c r="Q282" s="2">
        <f>Table1[[#This Row],[Quantity]]*Table1[[#This Row],[Unit Price]]</f>
        <v>5679</v>
      </c>
      <c r="R282" s="2">
        <f>Table1[[#This Row],[Sales Revenue]]-Table1[[#This Row],[Total cost]]</f>
        <v>1704</v>
      </c>
    </row>
    <row r="283" spans="1:18" x14ac:dyDescent="0.35">
      <c r="A283">
        <v>282</v>
      </c>
      <c r="B283" t="s">
        <v>328</v>
      </c>
      <c r="C283" t="s">
        <v>24</v>
      </c>
      <c r="D283" t="s">
        <v>115</v>
      </c>
      <c r="E283" s="1">
        <v>45415</v>
      </c>
      <c r="F283" s="1">
        <v>45419</v>
      </c>
      <c r="G283">
        <v>8</v>
      </c>
      <c r="H283">
        <v>663</v>
      </c>
      <c r="I283" t="s">
        <v>28</v>
      </c>
      <c r="J283" t="s">
        <v>552</v>
      </c>
      <c r="K283" t="s">
        <v>29</v>
      </c>
      <c r="L283" t="str">
        <f>TEXT(Table1[[#This Row],[Order Date]],"YYYY")</f>
        <v>2024</v>
      </c>
      <c r="M283" s="2" t="str">
        <f>TEXT(Table1[[#This Row],[Order Date]],"MMM")</f>
        <v>May</v>
      </c>
      <c r="N283" s="2" t="str">
        <f>TEXT(Table1[[#This Row],[Order Date]],"DDD")</f>
        <v>Fri</v>
      </c>
      <c r="O283" s="2">
        <f>DATEDIF(Table1[[#This Row],[Order Date]],Table1[[#This Row],[Delivered Date]],"D")</f>
        <v>4</v>
      </c>
      <c r="P283" s="2">
        <f>ROUND(Table1[[#This Row],[Quantity]]*Table1[[#This Row],[Unit Price]]*VLOOKUP(Table1[[#This Row],[Product Name]],Table2[#All],2,FALSE),0)</f>
        <v>3182</v>
      </c>
      <c r="Q283" s="2">
        <f>Table1[[#This Row],[Quantity]]*Table1[[#This Row],[Unit Price]]</f>
        <v>5304</v>
      </c>
      <c r="R283" s="2">
        <f>Table1[[#This Row],[Sales Revenue]]-Table1[[#This Row],[Total cost]]</f>
        <v>2122</v>
      </c>
    </row>
    <row r="284" spans="1:18" x14ac:dyDescent="0.35">
      <c r="A284">
        <v>283</v>
      </c>
      <c r="B284" t="s">
        <v>329</v>
      </c>
      <c r="C284" t="s">
        <v>31</v>
      </c>
      <c r="D284" t="s">
        <v>32</v>
      </c>
      <c r="E284" s="1">
        <v>45641</v>
      </c>
      <c r="F284" s="1">
        <v>45646</v>
      </c>
      <c r="G284">
        <v>3</v>
      </c>
      <c r="H284">
        <v>791</v>
      </c>
      <c r="I284" t="s">
        <v>14</v>
      </c>
      <c r="J284" t="s">
        <v>550</v>
      </c>
      <c r="K284" t="s">
        <v>15</v>
      </c>
      <c r="L284" t="str">
        <f>TEXT(Table1[[#This Row],[Order Date]],"YYYY")</f>
        <v>2024</v>
      </c>
      <c r="M284" s="2" t="str">
        <f>TEXT(Table1[[#This Row],[Order Date]],"MMM")</f>
        <v>Dec</v>
      </c>
      <c r="N284" s="2" t="str">
        <f>TEXT(Table1[[#This Row],[Order Date]],"DDD")</f>
        <v>Sun</v>
      </c>
      <c r="O284" s="2">
        <f>DATEDIF(Table1[[#This Row],[Order Date]],Table1[[#This Row],[Delivered Date]],"D")</f>
        <v>5</v>
      </c>
      <c r="P284" s="2">
        <f>ROUND(Table1[[#This Row],[Quantity]]*Table1[[#This Row],[Unit Price]]*VLOOKUP(Table1[[#This Row],[Product Name]],Table2[#All],2,FALSE),0)</f>
        <v>1780</v>
      </c>
      <c r="Q284" s="2">
        <f>Table1[[#This Row],[Quantity]]*Table1[[#This Row],[Unit Price]]</f>
        <v>2373</v>
      </c>
      <c r="R284" s="2">
        <f>Table1[[#This Row],[Sales Revenue]]-Table1[[#This Row],[Total cost]]</f>
        <v>593</v>
      </c>
    </row>
    <row r="285" spans="1:18" x14ac:dyDescent="0.35">
      <c r="A285">
        <v>284</v>
      </c>
      <c r="B285" t="s">
        <v>330</v>
      </c>
      <c r="C285" t="s">
        <v>17</v>
      </c>
      <c r="D285" t="s">
        <v>56</v>
      </c>
      <c r="E285" s="1">
        <v>45613</v>
      </c>
      <c r="F285" s="1">
        <v>45616</v>
      </c>
      <c r="G285">
        <v>9</v>
      </c>
      <c r="H285">
        <v>795</v>
      </c>
      <c r="I285" t="s">
        <v>28</v>
      </c>
      <c r="J285" t="s">
        <v>550</v>
      </c>
      <c r="K285" t="s">
        <v>46</v>
      </c>
      <c r="L285" t="str">
        <f>TEXT(Table1[[#This Row],[Order Date]],"YYYY")</f>
        <v>2024</v>
      </c>
      <c r="M285" s="2" t="str">
        <f>TEXT(Table1[[#This Row],[Order Date]],"MMM")</f>
        <v>Nov</v>
      </c>
      <c r="N285" s="2" t="str">
        <f>TEXT(Table1[[#This Row],[Order Date]],"DDD")</f>
        <v>Sun</v>
      </c>
      <c r="O285" s="2">
        <f>DATEDIF(Table1[[#This Row],[Order Date]],Table1[[#This Row],[Delivered Date]],"D")</f>
        <v>3</v>
      </c>
      <c r="P285" s="2">
        <f>ROUND(Table1[[#This Row],[Quantity]]*Table1[[#This Row],[Unit Price]]*VLOOKUP(Table1[[#This Row],[Product Name]],Table2[#All],2,FALSE),0)</f>
        <v>3935</v>
      </c>
      <c r="Q285" s="2">
        <f>Table1[[#This Row],[Quantity]]*Table1[[#This Row],[Unit Price]]</f>
        <v>7155</v>
      </c>
      <c r="R285" s="2">
        <f>Table1[[#This Row],[Sales Revenue]]-Table1[[#This Row],[Total cost]]</f>
        <v>3220</v>
      </c>
    </row>
    <row r="286" spans="1:18" x14ac:dyDescent="0.35">
      <c r="A286">
        <v>285</v>
      </c>
      <c r="B286" t="s">
        <v>331</v>
      </c>
      <c r="C286" t="s">
        <v>12</v>
      </c>
      <c r="D286" t="s">
        <v>96</v>
      </c>
      <c r="E286" s="1">
        <v>45332</v>
      </c>
      <c r="F286" s="1">
        <v>45346</v>
      </c>
      <c r="G286">
        <v>9</v>
      </c>
      <c r="H286">
        <v>953</v>
      </c>
      <c r="I286" t="s">
        <v>28</v>
      </c>
      <c r="J286" t="s">
        <v>548</v>
      </c>
      <c r="K286" t="s">
        <v>29</v>
      </c>
      <c r="L286" t="str">
        <f>TEXT(Table1[[#This Row],[Order Date]],"YYYY")</f>
        <v>2024</v>
      </c>
      <c r="M286" s="2" t="str">
        <f>TEXT(Table1[[#This Row],[Order Date]],"MMM")</f>
        <v>Feb</v>
      </c>
      <c r="N286" s="2" t="str">
        <f>TEXT(Table1[[#This Row],[Order Date]],"DDD")</f>
        <v>Sat</v>
      </c>
      <c r="O286" s="2">
        <f>DATEDIF(Table1[[#This Row],[Order Date]],Table1[[#This Row],[Delivered Date]],"D")</f>
        <v>14</v>
      </c>
      <c r="P286" s="2">
        <f>ROUND(Table1[[#This Row],[Quantity]]*Table1[[#This Row],[Unit Price]]*VLOOKUP(Table1[[#This Row],[Product Name]],Table2[#All],2,FALSE),0)</f>
        <v>6004</v>
      </c>
      <c r="Q286" s="2">
        <f>Table1[[#This Row],[Quantity]]*Table1[[#This Row],[Unit Price]]</f>
        <v>8577</v>
      </c>
      <c r="R286" s="2">
        <f>Table1[[#This Row],[Sales Revenue]]-Table1[[#This Row],[Total cost]]</f>
        <v>2573</v>
      </c>
    </row>
    <row r="287" spans="1:18" x14ac:dyDescent="0.35">
      <c r="A287">
        <v>286</v>
      </c>
      <c r="B287" t="s">
        <v>332</v>
      </c>
      <c r="C287" t="s">
        <v>31</v>
      </c>
      <c r="D287" t="s">
        <v>50</v>
      </c>
      <c r="E287" s="1">
        <v>45592</v>
      </c>
      <c r="F287" s="1">
        <v>45606</v>
      </c>
      <c r="G287">
        <v>2</v>
      </c>
      <c r="H287">
        <v>327</v>
      </c>
      <c r="I287" t="s">
        <v>28</v>
      </c>
      <c r="J287" t="s">
        <v>552</v>
      </c>
      <c r="K287" t="s">
        <v>29</v>
      </c>
      <c r="L287" t="str">
        <f>TEXT(Table1[[#This Row],[Order Date]],"YYYY")</f>
        <v>2024</v>
      </c>
      <c r="M287" s="2" t="str">
        <f>TEXT(Table1[[#This Row],[Order Date]],"MMM")</f>
        <v>Oct</v>
      </c>
      <c r="N287" s="2" t="str">
        <f>TEXT(Table1[[#This Row],[Order Date]],"DDD")</f>
        <v>Sun</v>
      </c>
      <c r="O287" s="2">
        <f>DATEDIF(Table1[[#This Row],[Order Date]],Table1[[#This Row],[Delivered Date]],"D")</f>
        <v>14</v>
      </c>
      <c r="P287" s="2">
        <f>ROUND(Table1[[#This Row],[Quantity]]*Table1[[#This Row],[Unit Price]]*VLOOKUP(Table1[[#This Row],[Product Name]],Table2[#All],2,FALSE),0)</f>
        <v>458</v>
      </c>
      <c r="Q287" s="2">
        <f>Table1[[#This Row],[Quantity]]*Table1[[#This Row],[Unit Price]]</f>
        <v>654</v>
      </c>
      <c r="R287" s="2">
        <f>Table1[[#This Row],[Sales Revenue]]-Table1[[#This Row],[Total cost]]</f>
        <v>196</v>
      </c>
    </row>
    <row r="288" spans="1:18" x14ac:dyDescent="0.35">
      <c r="A288">
        <v>287</v>
      </c>
      <c r="B288" t="s">
        <v>333</v>
      </c>
      <c r="C288" t="s">
        <v>17</v>
      </c>
      <c r="D288" t="s">
        <v>60</v>
      </c>
      <c r="E288" s="1">
        <v>45320</v>
      </c>
      <c r="F288" s="1">
        <v>45324</v>
      </c>
      <c r="G288">
        <v>5</v>
      </c>
      <c r="H288">
        <v>692</v>
      </c>
      <c r="I288" t="s">
        <v>14</v>
      </c>
      <c r="J288" t="s">
        <v>552</v>
      </c>
      <c r="K288" t="s">
        <v>19</v>
      </c>
      <c r="L288" t="str">
        <f>TEXT(Table1[[#This Row],[Order Date]],"YYYY")</f>
        <v>2024</v>
      </c>
      <c r="M288" s="2" t="str">
        <f>TEXT(Table1[[#This Row],[Order Date]],"MMM")</f>
        <v>Jan</v>
      </c>
      <c r="N288" s="2" t="str">
        <f>TEXT(Table1[[#This Row],[Order Date]],"DDD")</f>
        <v>Mon</v>
      </c>
      <c r="O288" s="2">
        <f>DATEDIF(Table1[[#This Row],[Order Date]],Table1[[#This Row],[Delivered Date]],"D")</f>
        <v>4</v>
      </c>
      <c r="P288" s="2">
        <f>ROUND(Table1[[#This Row],[Quantity]]*Table1[[#This Row],[Unit Price]]*VLOOKUP(Table1[[#This Row],[Product Name]],Table2[#All],2,FALSE),0)</f>
        <v>2249</v>
      </c>
      <c r="Q288" s="2">
        <f>Table1[[#This Row],[Quantity]]*Table1[[#This Row],[Unit Price]]</f>
        <v>3460</v>
      </c>
      <c r="R288" s="2">
        <f>Table1[[#This Row],[Sales Revenue]]-Table1[[#This Row],[Total cost]]</f>
        <v>1211</v>
      </c>
    </row>
    <row r="289" spans="1:18" x14ac:dyDescent="0.35">
      <c r="A289">
        <v>288</v>
      </c>
      <c r="B289" t="s">
        <v>334</v>
      </c>
      <c r="C289" t="s">
        <v>12</v>
      </c>
      <c r="D289" t="s">
        <v>58</v>
      </c>
      <c r="E289" s="1">
        <v>45651</v>
      </c>
      <c r="F289" s="1">
        <v>45658</v>
      </c>
      <c r="G289">
        <v>1</v>
      </c>
      <c r="H289">
        <v>177</v>
      </c>
      <c r="I289" t="s">
        <v>28</v>
      </c>
      <c r="J289" t="s">
        <v>550</v>
      </c>
      <c r="K289" t="s">
        <v>19</v>
      </c>
      <c r="L289" t="str">
        <f>TEXT(Table1[[#This Row],[Order Date]],"YYYY")</f>
        <v>2024</v>
      </c>
      <c r="M289" s="2" t="str">
        <f>TEXT(Table1[[#This Row],[Order Date]],"MMM")</f>
        <v>Dec</v>
      </c>
      <c r="N289" s="2" t="str">
        <f>TEXT(Table1[[#This Row],[Order Date]],"DDD")</f>
        <v>Wed</v>
      </c>
      <c r="O289" s="2">
        <f>DATEDIF(Table1[[#This Row],[Order Date]],Table1[[#This Row],[Delivered Date]],"D")</f>
        <v>7</v>
      </c>
      <c r="P289" s="2">
        <f>ROUND(Table1[[#This Row],[Quantity]]*Table1[[#This Row],[Unit Price]]*VLOOKUP(Table1[[#This Row],[Product Name]],Table2[#All],2,FALSE),0)</f>
        <v>150</v>
      </c>
      <c r="Q289" s="2">
        <f>Table1[[#This Row],[Quantity]]*Table1[[#This Row],[Unit Price]]</f>
        <v>177</v>
      </c>
      <c r="R289" s="2">
        <f>Table1[[#This Row],[Sales Revenue]]-Table1[[#This Row],[Total cost]]</f>
        <v>27</v>
      </c>
    </row>
    <row r="290" spans="1:18" x14ac:dyDescent="0.35">
      <c r="A290">
        <v>289</v>
      </c>
      <c r="B290" t="s">
        <v>335</v>
      </c>
      <c r="C290" t="s">
        <v>17</v>
      </c>
      <c r="D290" t="s">
        <v>56</v>
      </c>
      <c r="E290" s="1">
        <v>45377</v>
      </c>
      <c r="F290" s="1">
        <v>45390</v>
      </c>
      <c r="G290">
        <v>6</v>
      </c>
      <c r="H290">
        <v>139</v>
      </c>
      <c r="I290" t="s">
        <v>28</v>
      </c>
      <c r="J290" t="s">
        <v>552</v>
      </c>
      <c r="K290" t="s">
        <v>46</v>
      </c>
      <c r="L290" t="str">
        <f>TEXT(Table1[[#This Row],[Order Date]],"YYYY")</f>
        <v>2024</v>
      </c>
      <c r="M290" s="2" t="str">
        <f>TEXT(Table1[[#This Row],[Order Date]],"MMM")</f>
        <v>Mar</v>
      </c>
      <c r="N290" s="2" t="str">
        <f>TEXT(Table1[[#This Row],[Order Date]],"DDD")</f>
        <v>Tue</v>
      </c>
      <c r="O290" s="2">
        <f>DATEDIF(Table1[[#This Row],[Order Date]],Table1[[#This Row],[Delivered Date]],"D")</f>
        <v>13</v>
      </c>
      <c r="P290" s="2">
        <f>ROUND(Table1[[#This Row],[Quantity]]*Table1[[#This Row],[Unit Price]]*VLOOKUP(Table1[[#This Row],[Product Name]],Table2[#All],2,FALSE),0)</f>
        <v>459</v>
      </c>
      <c r="Q290" s="2">
        <f>Table1[[#This Row],[Quantity]]*Table1[[#This Row],[Unit Price]]</f>
        <v>834</v>
      </c>
      <c r="R290" s="2">
        <f>Table1[[#This Row],[Sales Revenue]]-Table1[[#This Row],[Total cost]]</f>
        <v>375</v>
      </c>
    </row>
    <row r="291" spans="1:18" x14ac:dyDescent="0.35">
      <c r="A291">
        <v>290</v>
      </c>
      <c r="B291" t="s">
        <v>336</v>
      </c>
      <c r="C291" t="s">
        <v>17</v>
      </c>
      <c r="D291" t="s">
        <v>64</v>
      </c>
      <c r="E291" s="1">
        <v>45480</v>
      </c>
      <c r="F291" s="1">
        <v>45490</v>
      </c>
      <c r="G291">
        <v>3</v>
      </c>
      <c r="H291">
        <v>271</v>
      </c>
      <c r="I291" t="s">
        <v>28</v>
      </c>
      <c r="J291" t="s">
        <v>549</v>
      </c>
      <c r="K291" t="s">
        <v>15</v>
      </c>
      <c r="L291" t="str">
        <f>TEXT(Table1[[#This Row],[Order Date]],"YYYY")</f>
        <v>2024</v>
      </c>
      <c r="M291" s="2" t="str">
        <f>TEXT(Table1[[#This Row],[Order Date]],"MMM")</f>
        <v>Jul</v>
      </c>
      <c r="N291" s="2" t="str">
        <f>TEXT(Table1[[#This Row],[Order Date]],"DDD")</f>
        <v>Sun</v>
      </c>
      <c r="O291" s="2">
        <f>DATEDIF(Table1[[#This Row],[Order Date]],Table1[[#This Row],[Delivered Date]],"D")</f>
        <v>10</v>
      </c>
      <c r="P291" s="2">
        <f>ROUND(Table1[[#This Row],[Quantity]]*Table1[[#This Row],[Unit Price]]*VLOOKUP(Table1[[#This Row],[Product Name]],Table2[#All],2,FALSE),0)</f>
        <v>407</v>
      </c>
      <c r="Q291" s="2">
        <f>Table1[[#This Row],[Quantity]]*Table1[[#This Row],[Unit Price]]</f>
        <v>813</v>
      </c>
      <c r="R291" s="2">
        <f>Table1[[#This Row],[Sales Revenue]]-Table1[[#This Row],[Total cost]]</f>
        <v>406</v>
      </c>
    </row>
    <row r="292" spans="1:18" x14ac:dyDescent="0.35">
      <c r="A292">
        <v>291</v>
      </c>
      <c r="B292" t="s">
        <v>337</v>
      </c>
      <c r="C292" t="s">
        <v>12</v>
      </c>
      <c r="D292" t="s">
        <v>58</v>
      </c>
      <c r="E292" s="1">
        <v>45552</v>
      </c>
      <c r="F292" s="1">
        <v>45555</v>
      </c>
      <c r="G292">
        <v>1</v>
      </c>
      <c r="H292">
        <v>55</v>
      </c>
      <c r="I292" t="s">
        <v>14</v>
      </c>
      <c r="J292" t="s">
        <v>549</v>
      </c>
      <c r="K292" t="s">
        <v>46</v>
      </c>
      <c r="L292" t="str">
        <f>TEXT(Table1[[#This Row],[Order Date]],"YYYY")</f>
        <v>2024</v>
      </c>
      <c r="M292" s="2" t="str">
        <f>TEXT(Table1[[#This Row],[Order Date]],"MMM")</f>
        <v>Sep</v>
      </c>
      <c r="N292" s="2" t="str">
        <f>TEXT(Table1[[#This Row],[Order Date]],"DDD")</f>
        <v>Tue</v>
      </c>
      <c r="O292" s="2">
        <f>DATEDIF(Table1[[#This Row],[Order Date]],Table1[[#This Row],[Delivered Date]],"D")</f>
        <v>3</v>
      </c>
      <c r="P292" s="2">
        <f>ROUND(Table1[[#This Row],[Quantity]]*Table1[[#This Row],[Unit Price]]*VLOOKUP(Table1[[#This Row],[Product Name]],Table2[#All],2,FALSE),0)</f>
        <v>47</v>
      </c>
      <c r="Q292" s="2">
        <f>Table1[[#This Row],[Quantity]]*Table1[[#This Row],[Unit Price]]</f>
        <v>55</v>
      </c>
      <c r="R292" s="2">
        <f>Table1[[#This Row],[Sales Revenue]]-Table1[[#This Row],[Total cost]]</f>
        <v>8</v>
      </c>
    </row>
    <row r="293" spans="1:18" x14ac:dyDescent="0.35">
      <c r="A293">
        <v>292</v>
      </c>
      <c r="B293" t="s">
        <v>338</v>
      </c>
      <c r="C293" t="s">
        <v>12</v>
      </c>
      <c r="D293" t="s">
        <v>27</v>
      </c>
      <c r="E293" s="1">
        <v>45478</v>
      </c>
      <c r="F293" s="1">
        <v>45491</v>
      </c>
      <c r="G293">
        <v>7</v>
      </c>
      <c r="H293">
        <v>952</v>
      </c>
      <c r="I293" t="s">
        <v>14</v>
      </c>
      <c r="J293" t="s">
        <v>548</v>
      </c>
      <c r="K293" t="s">
        <v>15</v>
      </c>
      <c r="L293" t="str">
        <f>TEXT(Table1[[#This Row],[Order Date]],"YYYY")</f>
        <v>2024</v>
      </c>
      <c r="M293" s="2" t="str">
        <f>TEXT(Table1[[#This Row],[Order Date]],"MMM")</f>
        <v>Jul</v>
      </c>
      <c r="N293" s="2" t="str">
        <f>TEXT(Table1[[#This Row],[Order Date]],"DDD")</f>
        <v>Fri</v>
      </c>
      <c r="O293" s="2">
        <f>DATEDIF(Table1[[#This Row],[Order Date]],Table1[[#This Row],[Delivered Date]],"D")</f>
        <v>13</v>
      </c>
      <c r="P293" s="2">
        <f>ROUND(Table1[[#This Row],[Quantity]]*Table1[[#This Row],[Unit Price]]*VLOOKUP(Table1[[#This Row],[Product Name]],Table2[#All],2,FALSE),0)</f>
        <v>4332</v>
      </c>
      <c r="Q293" s="2">
        <f>Table1[[#This Row],[Quantity]]*Table1[[#This Row],[Unit Price]]</f>
        <v>6664</v>
      </c>
      <c r="R293" s="2">
        <f>Table1[[#This Row],[Sales Revenue]]-Table1[[#This Row],[Total cost]]</f>
        <v>2332</v>
      </c>
    </row>
    <row r="294" spans="1:18" x14ac:dyDescent="0.35">
      <c r="A294">
        <v>293</v>
      </c>
      <c r="B294" t="s">
        <v>339</v>
      </c>
      <c r="C294" t="s">
        <v>12</v>
      </c>
      <c r="D294" t="s">
        <v>36</v>
      </c>
      <c r="E294" s="1">
        <v>45482</v>
      </c>
      <c r="F294" s="1">
        <v>45488</v>
      </c>
      <c r="G294">
        <v>2</v>
      </c>
      <c r="H294">
        <v>524</v>
      </c>
      <c r="I294" t="s">
        <v>14</v>
      </c>
      <c r="J294" t="s">
        <v>552</v>
      </c>
      <c r="K294" t="s">
        <v>19</v>
      </c>
      <c r="L294" t="str">
        <f>TEXT(Table1[[#This Row],[Order Date]],"YYYY")</f>
        <v>2024</v>
      </c>
      <c r="M294" s="2" t="str">
        <f>TEXT(Table1[[#This Row],[Order Date]],"MMM")</f>
        <v>Jul</v>
      </c>
      <c r="N294" s="2" t="str">
        <f>TEXT(Table1[[#This Row],[Order Date]],"DDD")</f>
        <v>Tue</v>
      </c>
      <c r="O294" s="2">
        <f>DATEDIF(Table1[[#This Row],[Order Date]],Table1[[#This Row],[Delivered Date]],"D")</f>
        <v>6</v>
      </c>
      <c r="P294" s="2">
        <f>ROUND(Table1[[#This Row],[Quantity]]*Table1[[#This Row],[Unit Price]]*VLOOKUP(Table1[[#This Row],[Product Name]],Table2[#All],2,FALSE),0)</f>
        <v>838</v>
      </c>
      <c r="Q294" s="2">
        <f>Table1[[#This Row],[Quantity]]*Table1[[#This Row],[Unit Price]]</f>
        <v>1048</v>
      </c>
      <c r="R294" s="2">
        <f>Table1[[#This Row],[Sales Revenue]]-Table1[[#This Row],[Total cost]]</f>
        <v>210</v>
      </c>
    </row>
    <row r="295" spans="1:18" x14ac:dyDescent="0.35">
      <c r="A295">
        <v>294</v>
      </c>
      <c r="B295" t="s">
        <v>340</v>
      </c>
      <c r="C295" t="s">
        <v>21</v>
      </c>
      <c r="D295" t="s">
        <v>52</v>
      </c>
      <c r="E295" s="1">
        <v>45417</v>
      </c>
      <c r="F295" s="1">
        <v>45421</v>
      </c>
      <c r="G295">
        <v>3</v>
      </c>
      <c r="H295">
        <v>16</v>
      </c>
      <c r="I295" t="s">
        <v>14</v>
      </c>
      <c r="J295" t="s">
        <v>550</v>
      </c>
      <c r="K295" t="s">
        <v>29</v>
      </c>
      <c r="L295" t="str">
        <f>TEXT(Table1[[#This Row],[Order Date]],"YYYY")</f>
        <v>2024</v>
      </c>
      <c r="M295" s="2" t="str">
        <f>TEXT(Table1[[#This Row],[Order Date]],"MMM")</f>
        <v>May</v>
      </c>
      <c r="N295" s="2" t="str">
        <f>TEXT(Table1[[#This Row],[Order Date]],"DDD")</f>
        <v>Sun</v>
      </c>
      <c r="O295" s="2">
        <f>DATEDIF(Table1[[#This Row],[Order Date]],Table1[[#This Row],[Delivered Date]],"D")</f>
        <v>4</v>
      </c>
      <c r="P295" s="2">
        <f>ROUND(Table1[[#This Row],[Quantity]]*Table1[[#This Row],[Unit Price]]*VLOOKUP(Table1[[#This Row],[Product Name]],Table2[#All],2,FALSE),0)</f>
        <v>34</v>
      </c>
      <c r="Q295" s="2">
        <f>Table1[[#This Row],[Quantity]]*Table1[[#This Row],[Unit Price]]</f>
        <v>48</v>
      </c>
      <c r="R295" s="2">
        <f>Table1[[#This Row],[Sales Revenue]]-Table1[[#This Row],[Total cost]]</f>
        <v>14</v>
      </c>
    </row>
    <row r="296" spans="1:18" x14ac:dyDescent="0.35">
      <c r="A296">
        <v>295</v>
      </c>
      <c r="B296" t="s">
        <v>341</v>
      </c>
      <c r="C296" t="s">
        <v>17</v>
      </c>
      <c r="D296" t="s">
        <v>56</v>
      </c>
      <c r="E296" s="1">
        <v>45617</v>
      </c>
      <c r="F296" s="1">
        <v>45621</v>
      </c>
      <c r="G296">
        <v>1</v>
      </c>
      <c r="H296">
        <v>983</v>
      </c>
      <c r="I296" t="s">
        <v>28</v>
      </c>
      <c r="J296" t="s">
        <v>547</v>
      </c>
      <c r="K296" t="s">
        <v>19</v>
      </c>
      <c r="L296" t="str">
        <f>TEXT(Table1[[#This Row],[Order Date]],"YYYY")</f>
        <v>2024</v>
      </c>
      <c r="M296" s="2" t="str">
        <f>TEXT(Table1[[#This Row],[Order Date]],"MMM")</f>
        <v>Nov</v>
      </c>
      <c r="N296" s="2" t="str">
        <f>TEXT(Table1[[#This Row],[Order Date]],"DDD")</f>
        <v>Thu</v>
      </c>
      <c r="O296" s="2">
        <f>DATEDIF(Table1[[#This Row],[Order Date]],Table1[[#This Row],[Delivered Date]],"D")</f>
        <v>4</v>
      </c>
      <c r="P296" s="2">
        <f>ROUND(Table1[[#This Row],[Quantity]]*Table1[[#This Row],[Unit Price]]*VLOOKUP(Table1[[#This Row],[Product Name]],Table2[#All],2,FALSE),0)</f>
        <v>541</v>
      </c>
      <c r="Q296" s="2">
        <f>Table1[[#This Row],[Quantity]]*Table1[[#This Row],[Unit Price]]</f>
        <v>983</v>
      </c>
      <c r="R296" s="2">
        <f>Table1[[#This Row],[Sales Revenue]]-Table1[[#This Row],[Total cost]]</f>
        <v>442</v>
      </c>
    </row>
    <row r="297" spans="1:18" x14ac:dyDescent="0.35">
      <c r="A297">
        <v>296</v>
      </c>
      <c r="B297" t="s">
        <v>342</v>
      </c>
      <c r="C297" t="s">
        <v>12</v>
      </c>
      <c r="D297" t="s">
        <v>58</v>
      </c>
      <c r="E297" s="1">
        <v>45646</v>
      </c>
      <c r="F297" s="1">
        <v>45657</v>
      </c>
      <c r="G297">
        <v>5</v>
      </c>
      <c r="H297">
        <v>105</v>
      </c>
      <c r="I297" t="s">
        <v>28</v>
      </c>
      <c r="J297" t="s">
        <v>548</v>
      </c>
      <c r="K297" t="s">
        <v>29</v>
      </c>
      <c r="L297" t="str">
        <f>TEXT(Table1[[#This Row],[Order Date]],"YYYY")</f>
        <v>2024</v>
      </c>
      <c r="M297" s="2" t="str">
        <f>TEXT(Table1[[#This Row],[Order Date]],"MMM")</f>
        <v>Dec</v>
      </c>
      <c r="N297" s="2" t="str">
        <f>TEXT(Table1[[#This Row],[Order Date]],"DDD")</f>
        <v>Fri</v>
      </c>
      <c r="O297" s="2">
        <f>DATEDIF(Table1[[#This Row],[Order Date]],Table1[[#This Row],[Delivered Date]],"D")</f>
        <v>11</v>
      </c>
      <c r="P297" s="2">
        <f>ROUND(Table1[[#This Row],[Quantity]]*Table1[[#This Row],[Unit Price]]*VLOOKUP(Table1[[#This Row],[Product Name]],Table2[#All],2,FALSE),0)</f>
        <v>446</v>
      </c>
      <c r="Q297" s="2">
        <f>Table1[[#This Row],[Quantity]]*Table1[[#This Row],[Unit Price]]</f>
        <v>525</v>
      </c>
      <c r="R297" s="2">
        <f>Table1[[#This Row],[Sales Revenue]]-Table1[[#This Row],[Total cost]]</f>
        <v>79</v>
      </c>
    </row>
    <row r="298" spans="1:18" x14ac:dyDescent="0.35">
      <c r="A298">
        <v>297</v>
      </c>
      <c r="B298" t="s">
        <v>343</v>
      </c>
      <c r="C298" t="s">
        <v>24</v>
      </c>
      <c r="D298" t="s">
        <v>25</v>
      </c>
      <c r="E298" s="1">
        <v>45526</v>
      </c>
      <c r="F298" s="1">
        <v>45540</v>
      </c>
      <c r="G298">
        <v>2</v>
      </c>
      <c r="H298">
        <v>604</v>
      </c>
      <c r="I298" t="s">
        <v>14</v>
      </c>
      <c r="J298" t="s">
        <v>548</v>
      </c>
      <c r="K298" t="s">
        <v>15</v>
      </c>
      <c r="L298" t="str">
        <f>TEXT(Table1[[#This Row],[Order Date]],"YYYY")</f>
        <v>2024</v>
      </c>
      <c r="M298" s="2" t="str">
        <f>TEXT(Table1[[#This Row],[Order Date]],"MMM")</f>
        <v>Aug</v>
      </c>
      <c r="N298" s="2" t="str">
        <f>TEXT(Table1[[#This Row],[Order Date]],"DDD")</f>
        <v>Thu</v>
      </c>
      <c r="O298" s="2">
        <f>DATEDIF(Table1[[#This Row],[Order Date]],Table1[[#This Row],[Delivered Date]],"D")</f>
        <v>14</v>
      </c>
      <c r="P298" s="2">
        <f>ROUND(Table1[[#This Row],[Quantity]]*Table1[[#This Row],[Unit Price]]*VLOOKUP(Table1[[#This Row],[Product Name]],Table2[#All],2,FALSE),0)</f>
        <v>664</v>
      </c>
      <c r="Q298" s="2">
        <f>Table1[[#This Row],[Quantity]]*Table1[[#This Row],[Unit Price]]</f>
        <v>1208</v>
      </c>
      <c r="R298" s="2">
        <f>Table1[[#This Row],[Sales Revenue]]-Table1[[#This Row],[Total cost]]</f>
        <v>544</v>
      </c>
    </row>
    <row r="299" spans="1:18" x14ac:dyDescent="0.35">
      <c r="A299">
        <v>298</v>
      </c>
      <c r="B299" t="s">
        <v>344</v>
      </c>
      <c r="C299" t="s">
        <v>24</v>
      </c>
      <c r="D299" t="s">
        <v>115</v>
      </c>
      <c r="E299" s="1">
        <v>45595</v>
      </c>
      <c r="F299" s="1">
        <v>45605</v>
      </c>
      <c r="G299">
        <v>10</v>
      </c>
      <c r="H299">
        <v>73</v>
      </c>
      <c r="I299" t="s">
        <v>14</v>
      </c>
      <c r="J299" t="s">
        <v>550</v>
      </c>
      <c r="K299" t="s">
        <v>19</v>
      </c>
      <c r="L299" t="str">
        <f>TEXT(Table1[[#This Row],[Order Date]],"YYYY")</f>
        <v>2024</v>
      </c>
      <c r="M299" s="2" t="str">
        <f>TEXT(Table1[[#This Row],[Order Date]],"MMM")</f>
        <v>Oct</v>
      </c>
      <c r="N299" s="2" t="str">
        <f>TEXT(Table1[[#This Row],[Order Date]],"DDD")</f>
        <v>Wed</v>
      </c>
      <c r="O299" s="2">
        <f>DATEDIF(Table1[[#This Row],[Order Date]],Table1[[#This Row],[Delivered Date]],"D")</f>
        <v>10</v>
      </c>
      <c r="P299" s="2">
        <f>ROUND(Table1[[#This Row],[Quantity]]*Table1[[#This Row],[Unit Price]]*VLOOKUP(Table1[[#This Row],[Product Name]],Table2[#All],2,FALSE),0)</f>
        <v>438</v>
      </c>
      <c r="Q299" s="2">
        <f>Table1[[#This Row],[Quantity]]*Table1[[#This Row],[Unit Price]]</f>
        <v>730</v>
      </c>
      <c r="R299" s="2">
        <f>Table1[[#This Row],[Sales Revenue]]-Table1[[#This Row],[Total cost]]</f>
        <v>292</v>
      </c>
    </row>
    <row r="300" spans="1:18" x14ac:dyDescent="0.35">
      <c r="A300">
        <v>299</v>
      </c>
      <c r="B300" t="s">
        <v>345</v>
      </c>
      <c r="C300" t="s">
        <v>24</v>
      </c>
      <c r="D300" t="s">
        <v>25</v>
      </c>
      <c r="E300" s="1">
        <v>45411</v>
      </c>
      <c r="F300" s="1">
        <v>45426</v>
      </c>
      <c r="G300">
        <v>2</v>
      </c>
      <c r="H300">
        <v>976</v>
      </c>
      <c r="I300" t="s">
        <v>28</v>
      </c>
      <c r="J300" t="s">
        <v>548</v>
      </c>
      <c r="K300" t="s">
        <v>46</v>
      </c>
      <c r="L300" t="str">
        <f>TEXT(Table1[[#This Row],[Order Date]],"YYYY")</f>
        <v>2024</v>
      </c>
      <c r="M300" s="2" t="str">
        <f>TEXT(Table1[[#This Row],[Order Date]],"MMM")</f>
        <v>Apr</v>
      </c>
      <c r="N300" s="2" t="str">
        <f>TEXT(Table1[[#This Row],[Order Date]],"DDD")</f>
        <v>Mon</v>
      </c>
      <c r="O300" s="2">
        <f>DATEDIF(Table1[[#This Row],[Order Date]],Table1[[#This Row],[Delivered Date]],"D")</f>
        <v>15</v>
      </c>
      <c r="P300" s="2">
        <f>ROUND(Table1[[#This Row],[Quantity]]*Table1[[#This Row],[Unit Price]]*VLOOKUP(Table1[[#This Row],[Product Name]],Table2[#All],2,FALSE),0)</f>
        <v>1074</v>
      </c>
      <c r="Q300" s="2">
        <f>Table1[[#This Row],[Quantity]]*Table1[[#This Row],[Unit Price]]</f>
        <v>1952</v>
      </c>
      <c r="R300" s="2">
        <f>Table1[[#This Row],[Sales Revenue]]-Table1[[#This Row],[Total cost]]</f>
        <v>878</v>
      </c>
    </row>
    <row r="301" spans="1:18" x14ac:dyDescent="0.35">
      <c r="A301">
        <v>300</v>
      </c>
      <c r="B301" t="s">
        <v>346</v>
      </c>
      <c r="C301" t="s">
        <v>12</v>
      </c>
      <c r="D301" t="s">
        <v>13</v>
      </c>
      <c r="E301" s="1">
        <v>45372</v>
      </c>
      <c r="F301" s="1">
        <v>45375</v>
      </c>
      <c r="G301">
        <v>5</v>
      </c>
      <c r="H301">
        <v>856</v>
      </c>
      <c r="I301" t="s">
        <v>14</v>
      </c>
      <c r="J301" t="s">
        <v>552</v>
      </c>
      <c r="K301" t="s">
        <v>19</v>
      </c>
      <c r="L301" t="str">
        <f>TEXT(Table1[[#This Row],[Order Date]],"YYYY")</f>
        <v>2024</v>
      </c>
      <c r="M301" s="2" t="str">
        <f>TEXT(Table1[[#This Row],[Order Date]],"MMM")</f>
        <v>Mar</v>
      </c>
      <c r="N301" s="2" t="str">
        <f>TEXT(Table1[[#This Row],[Order Date]],"DDD")</f>
        <v>Thu</v>
      </c>
      <c r="O301" s="2">
        <f>DATEDIF(Table1[[#This Row],[Order Date]],Table1[[#This Row],[Delivered Date]],"D")</f>
        <v>3</v>
      </c>
      <c r="P301" s="2">
        <f>ROUND(Table1[[#This Row],[Quantity]]*Table1[[#This Row],[Unit Price]]*VLOOKUP(Table1[[#This Row],[Product Name]],Table2[#All],2,FALSE),0)</f>
        <v>3210</v>
      </c>
      <c r="Q301" s="2">
        <f>Table1[[#This Row],[Quantity]]*Table1[[#This Row],[Unit Price]]</f>
        <v>4280</v>
      </c>
      <c r="R301" s="2">
        <f>Table1[[#This Row],[Sales Revenue]]-Table1[[#This Row],[Total cost]]</f>
        <v>1070</v>
      </c>
    </row>
    <row r="302" spans="1:18" x14ac:dyDescent="0.35">
      <c r="A302">
        <v>301</v>
      </c>
      <c r="B302" t="s">
        <v>347</v>
      </c>
      <c r="C302" t="s">
        <v>17</v>
      </c>
      <c r="D302" t="s">
        <v>18</v>
      </c>
      <c r="E302" s="1">
        <v>45638</v>
      </c>
      <c r="F302" s="1">
        <v>45651</v>
      </c>
      <c r="G302">
        <v>5</v>
      </c>
      <c r="H302">
        <v>276</v>
      </c>
      <c r="I302" t="s">
        <v>14</v>
      </c>
      <c r="J302" t="s">
        <v>549</v>
      </c>
      <c r="K302" t="s">
        <v>46</v>
      </c>
      <c r="L302" t="str">
        <f>TEXT(Table1[[#This Row],[Order Date]],"YYYY")</f>
        <v>2024</v>
      </c>
      <c r="M302" s="2" t="str">
        <f>TEXT(Table1[[#This Row],[Order Date]],"MMM")</f>
        <v>Dec</v>
      </c>
      <c r="N302" s="2" t="str">
        <f>TEXT(Table1[[#This Row],[Order Date]],"DDD")</f>
        <v>Thu</v>
      </c>
      <c r="O302" s="2">
        <f>DATEDIF(Table1[[#This Row],[Order Date]],Table1[[#This Row],[Delivered Date]],"D")</f>
        <v>13</v>
      </c>
      <c r="P302" s="2">
        <f>ROUND(Table1[[#This Row],[Quantity]]*Table1[[#This Row],[Unit Price]]*VLOOKUP(Table1[[#This Row],[Product Name]],Table2[#All],2,FALSE),0)</f>
        <v>690</v>
      </c>
      <c r="Q302" s="2">
        <f>Table1[[#This Row],[Quantity]]*Table1[[#This Row],[Unit Price]]</f>
        <v>1380</v>
      </c>
      <c r="R302" s="2">
        <f>Table1[[#This Row],[Sales Revenue]]-Table1[[#This Row],[Total cost]]</f>
        <v>690</v>
      </c>
    </row>
    <row r="303" spans="1:18" x14ac:dyDescent="0.35">
      <c r="A303">
        <v>302</v>
      </c>
      <c r="B303" t="s">
        <v>348</v>
      </c>
      <c r="C303" t="s">
        <v>24</v>
      </c>
      <c r="D303" t="s">
        <v>38</v>
      </c>
      <c r="E303" s="1">
        <v>45576</v>
      </c>
      <c r="F303" s="1">
        <v>45588</v>
      </c>
      <c r="G303">
        <v>9</v>
      </c>
      <c r="H303">
        <v>265</v>
      </c>
      <c r="I303" t="s">
        <v>14</v>
      </c>
      <c r="J303" t="s">
        <v>548</v>
      </c>
      <c r="K303" t="s">
        <v>29</v>
      </c>
      <c r="L303" t="str">
        <f>TEXT(Table1[[#This Row],[Order Date]],"YYYY")</f>
        <v>2024</v>
      </c>
      <c r="M303" s="2" t="str">
        <f>TEXT(Table1[[#This Row],[Order Date]],"MMM")</f>
        <v>Oct</v>
      </c>
      <c r="N303" s="2" t="str">
        <f>TEXT(Table1[[#This Row],[Order Date]],"DDD")</f>
        <v>Fri</v>
      </c>
      <c r="O303" s="2">
        <f>DATEDIF(Table1[[#This Row],[Order Date]],Table1[[#This Row],[Delivered Date]],"D")</f>
        <v>12</v>
      </c>
      <c r="P303" s="2">
        <f>ROUND(Table1[[#This Row],[Quantity]]*Table1[[#This Row],[Unit Price]]*VLOOKUP(Table1[[#This Row],[Product Name]],Table2[#All],2,FALSE),0)</f>
        <v>1193</v>
      </c>
      <c r="Q303" s="2">
        <f>Table1[[#This Row],[Quantity]]*Table1[[#This Row],[Unit Price]]</f>
        <v>2385</v>
      </c>
      <c r="R303" s="2">
        <f>Table1[[#This Row],[Sales Revenue]]-Table1[[#This Row],[Total cost]]</f>
        <v>1192</v>
      </c>
    </row>
    <row r="304" spans="1:18" x14ac:dyDescent="0.35">
      <c r="A304">
        <v>303</v>
      </c>
      <c r="B304" t="s">
        <v>349</v>
      </c>
      <c r="C304" t="s">
        <v>21</v>
      </c>
      <c r="D304" t="s">
        <v>40</v>
      </c>
      <c r="E304" s="1">
        <v>45298</v>
      </c>
      <c r="F304" s="1">
        <v>45303</v>
      </c>
      <c r="G304">
        <v>1</v>
      </c>
      <c r="H304">
        <v>860</v>
      </c>
      <c r="I304" t="s">
        <v>14</v>
      </c>
      <c r="J304" t="s">
        <v>549</v>
      </c>
      <c r="K304" t="s">
        <v>19</v>
      </c>
      <c r="L304" t="str">
        <f>TEXT(Table1[[#This Row],[Order Date]],"YYYY")</f>
        <v>2024</v>
      </c>
      <c r="M304" s="2" t="str">
        <f>TEXT(Table1[[#This Row],[Order Date]],"MMM")</f>
        <v>Jan</v>
      </c>
      <c r="N304" s="2" t="str">
        <f>TEXT(Table1[[#This Row],[Order Date]],"DDD")</f>
        <v>Sun</v>
      </c>
      <c r="O304" s="2">
        <f>DATEDIF(Table1[[#This Row],[Order Date]],Table1[[#This Row],[Delivered Date]],"D")</f>
        <v>5</v>
      </c>
      <c r="P304" s="2">
        <f>ROUND(Table1[[#This Row],[Quantity]]*Table1[[#This Row],[Unit Price]]*VLOOKUP(Table1[[#This Row],[Product Name]],Table2[#All],2,FALSE),0)</f>
        <v>559</v>
      </c>
      <c r="Q304" s="2">
        <f>Table1[[#This Row],[Quantity]]*Table1[[#This Row],[Unit Price]]</f>
        <v>860</v>
      </c>
      <c r="R304" s="2">
        <f>Table1[[#This Row],[Sales Revenue]]-Table1[[#This Row],[Total cost]]</f>
        <v>301</v>
      </c>
    </row>
    <row r="305" spans="1:18" x14ac:dyDescent="0.35">
      <c r="A305">
        <v>304</v>
      </c>
      <c r="B305" t="s">
        <v>350</v>
      </c>
      <c r="C305" t="s">
        <v>21</v>
      </c>
      <c r="D305" t="s">
        <v>22</v>
      </c>
      <c r="E305" s="1">
        <v>45482</v>
      </c>
      <c r="F305" s="1">
        <v>45493</v>
      </c>
      <c r="G305">
        <v>2</v>
      </c>
      <c r="H305">
        <v>606</v>
      </c>
      <c r="I305" t="s">
        <v>14</v>
      </c>
      <c r="J305" t="s">
        <v>552</v>
      </c>
      <c r="K305" t="s">
        <v>15</v>
      </c>
      <c r="L305" t="str">
        <f>TEXT(Table1[[#This Row],[Order Date]],"YYYY")</f>
        <v>2024</v>
      </c>
      <c r="M305" s="2" t="str">
        <f>TEXT(Table1[[#This Row],[Order Date]],"MMM")</f>
        <v>Jul</v>
      </c>
      <c r="N305" s="2" t="str">
        <f>TEXT(Table1[[#This Row],[Order Date]],"DDD")</f>
        <v>Tue</v>
      </c>
      <c r="O305" s="2">
        <f>DATEDIF(Table1[[#This Row],[Order Date]],Table1[[#This Row],[Delivered Date]],"D")</f>
        <v>11</v>
      </c>
      <c r="P305" s="2">
        <f>ROUND(Table1[[#This Row],[Quantity]]*Table1[[#This Row],[Unit Price]]*VLOOKUP(Table1[[#This Row],[Product Name]],Table2[#All],2,FALSE),0)</f>
        <v>909</v>
      </c>
      <c r="Q305" s="2">
        <f>Table1[[#This Row],[Quantity]]*Table1[[#This Row],[Unit Price]]</f>
        <v>1212</v>
      </c>
      <c r="R305" s="2">
        <f>Table1[[#This Row],[Sales Revenue]]-Table1[[#This Row],[Total cost]]</f>
        <v>303</v>
      </c>
    </row>
    <row r="306" spans="1:18" x14ac:dyDescent="0.35">
      <c r="A306">
        <v>305</v>
      </c>
      <c r="B306" t="s">
        <v>351</v>
      </c>
      <c r="C306" t="s">
        <v>12</v>
      </c>
      <c r="D306" t="s">
        <v>13</v>
      </c>
      <c r="E306" s="1">
        <v>45528</v>
      </c>
      <c r="F306" s="1">
        <v>45534</v>
      </c>
      <c r="G306">
        <v>1</v>
      </c>
      <c r="H306">
        <v>182</v>
      </c>
      <c r="I306" t="s">
        <v>28</v>
      </c>
      <c r="J306" t="s">
        <v>552</v>
      </c>
      <c r="K306" t="s">
        <v>19</v>
      </c>
      <c r="L306" t="str">
        <f>TEXT(Table1[[#This Row],[Order Date]],"YYYY")</f>
        <v>2024</v>
      </c>
      <c r="M306" s="2" t="str">
        <f>TEXT(Table1[[#This Row],[Order Date]],"MMM")</f>
        <v>Aug</v>
      </c>
      <c r="N306" s="2" t="str">
        <f>TEXT(Table1[[#This Row],[Order Date]],"DDD")</f>
        <v>Sat</v>
      </c>
      <c r="O306" s="2">
        <f>DATEDIF(Table1[[#This Row],[Order Date]],Table1[[#This Row],[Delivered Date]],"D")</f>
        <v>6</v>
      </c>
      <c r="P306" s="2">
        <f>ROUND(Table1[[#This Row],[Quantity]]*Table1[[#This Row],[Unit Price]]*VLOOKUP(Table1[[#This Row],[Product Name]],Table2[#All],2,FALSE),0)</f>
        <v>137</v>
      </c>
      <c r="Q306" s="2">
        <f>Table1[[#This Row],[Quantity]]*Table1[[#This Row],[Unit Price]]</f>
        <v>182</v>
      </c>
      <c r="R306" s="2">
        <f>Table1[[#This Row],[Sales Revenue]]-Table1[[#This Row],[Total cost]]</f>
        <v>45</v>
      </c>
    </row>
    <row r="307" spans="1:18" x14ac:dyDescent="0.35">
      <c r="A307">
        <v>306</v>
      </c>
      <c r="B307" t="s">
        <v>352</v>
      </c>
      <c r="C307" t="s">
        <v>24</v>
      </c>
      <c r="D307" t="s">
        <v>25</v>
      </c>
      <c r="E307" s="1">
        <v>45826</v>
      </c>
      <c r="F307" s="1">
        <v>45836</v>
      </c>
      <c r="G307">
        <v>6</v>
      </c>
      <c r="H307">
        <v>973</v>
      </c>
      <c r="I307" t="s">
        <v>14</v>
      </c>
      <c r="J307" t="s">
        <v>549</v>
      </c>
      <c r="K307" t="s">
        <v>15</v>
      </c>
      <c r="L307" t="str">
        <f>TEXT(Table1[[#This Row],[Order Date]],"YYYY")</f>
        <v>2025</v>
      </c>
      <c r="M307" s="2" t="str">
        <f>TEXT(Table1[[#This Row],[Order Date]],"MMM")</f>
        <v>Jun</v>
      </c>
      <c r="N307" s="2" t="str">
        <f>TEXT(Table1[[#This Row],[Order Date]],"DDD")</f>
        <v>Wed</v>
      </c>
      <c r="O307" s="2">
        <f>DATEDIF(Table1[[#This Row],[Order Date]],Table1[[#This Row],[Delivered Date]],"D")</f>
        <v>10</v>
      </c>
      <c r="P307" s="2">
        <f>ROUND(Table1[[#This Row],[Quantity]]*Table1[[#This Row],[Unit Price]]*VLOOKUP(Table1[[#This Row],[Product Name]],Table2[#All],2,FALSE),0)</f>
        <v>3211</v>
      </c>
      <c r="Q307" s="2">
        <f>Table1[[#This Row],[Quantity]]*Table1[[#This Row],[Unit Price]]</f>
        <v>5838</v>
      </c>
      <c r="R307" s="2">
        <f>Table1[[#This Row],[Sales Revenue]]-Table1[[#This Row],[Total cost]]</f>
        <v>2627</v>
      </c>
    </row>
    <row r="308" spans="1:18" x14ac:dyDescent="0.35">
      <c r="A308">
        <v>307</v>
      </c>
      <c r="B308" t="s">
        <v>353</v>
      </c>
      <c r="C308" t="s">
        <v>24</v>
      </c>
      <c r="D308" t="s">
        <v>25</v>
      </c>
      <c r="E308" s="1">
        <v>45690</v>
      </c>
      <c r="F308" s="1">
        <v>45696</v>
      </c>
      <c r="G308">
        <v>2</v>
      </c>
      <c r="H308">
        <v>947</v>
      </c>
      <c r="I308" t="s">
        <v>14</v>
      </c>
      <c r="J308" t="s">
        <v>550</v>
      </c>
      <c r="K308" t="s">
        <v>15</v>
      </c>
      <c r="L308" t="str">
        <f>TEXT(Table1[[#This Row],[Order Date]],"YYYY")</f>
        <v>2025</v>
      </c>
      <c r="M308" s="2" t="str">
        <f>TEXT(Table1[[#This Row],[Order Date]],"MMM")</f>
        <v>Feb</v>
      </c>
      <c r="N308" s="2" t="str">
        <f>TEXT(Table1[[#This Row],[Order Date]],"DDD")</f>
        <v>Sun</v>
      </c>
      <c r="O308" s="2">
        <f>DATEDIF(Table1[[#This Row],[Order Date]],Table1[[#This Row],[Delivered Date]],"D")</f>
        <v>6</v>
      </c>
      <c r="P308" s="2">
        <f>ROUND(Table1[[#This Row],[Quantity]]*Table1[[#This Row],[Unit Price]]*VLOOKUP(Table1[[#This Row],[Product Name]],Table2[#All],2,FALSE),0)</f>
        <v>1042</v>
      </c>
      <c r="Q308" s="2">
        <f>Table1[[#This Row],[Quantity]]*Table1[[#This Row],[Unit Price]]</f>
        <v>1894</v>
      </c>
      <c r="R308" s="2">
        <f>Table1[[#This Row],[Sales Revenue]]-Table1[[#This Row],[Total cost]]</f>
        <v>852</v>
      </c>
    </row>
    <row r="309" spans="1:18" x14ac:dyDescent="0.35">
      <c r="A309">
        <v>308</v>
      </c>
      <c r="B309" t="s">
        <v>354</v>
      </c>
      <c r="C309" t="s">
        <v>21</v>
      </c>
      <c r="D309" t="s">
        <v>22</v>
      </c>
      <c r="E309" s="1">
        <v>45665</v>
      </c>
      <c r="F309" s="1">
        <v>45678</v>
      </c>
      <c r="G309">
        <v>1</v>
      </c>
      <c r="H309">
        <v>713</v>
      </c>
      <c r="I309" t="s">
        <v>28</v>
      </c>
      <c r="J309" t="s">
        <v>550</v>
      </c>
      <c r="K309" t="s">
        <v>19</v>
      </c>
      <c r="L309" t="str">
        <f>TEXT(Table1[[#This Row],[Order Date]],"YYYY")</f>
        <v>2025</v>
      </c>
      <c r="M309" s="2" t="str">
        <f>TEXT(Table1[[#This Row],[Order Date]],"MMM")</f>
        <v>Jan</v>
      </c>
      <c r="N309" s="2" t="str">
        <f>TEXT(Table1[[#This Row],[Order Date]],"DDD")</f>
        <v>Wed</v>
      </c>
      <c r="O309" s="2">
        <f>DATEDIF(Table1[[#This Row],[Order Date]],Table1[[#This Row],[Delivered Date]],"D")</f>
        <v>13</v>
      </c>
      <c r="P309" s="2">
        <f>ROUND(Table1[[#This Row],[Quantity]]*Table1[[#This Row],[Unit Price]]*VLOOKUP(Table1[[#This Row],[Product Name]],Table2[#All],2,FALSE),0)</f>
        <v>535</v>
      </c>
      <c r="Q309" s="2">
        <f>Table1[[#This Row],[Quantity]]*Table1[[#This Row],[Unit Price]]</f>
        <v>713</v>
      </c>
      <c r="R309" s="2">
        <f>Table1[[#This Row],[Sales Revenue]]-Table1[[#This Row],[Total cost]]</f>
        <v>178</v>
      </c>
    </row>
    <row r="310" spans="1:18" x14ac:dyDescent="0.35">
      <c r="A310">
        <v>309</v>
      </c>
      <c r="B310" t="s">
        <v>355</v>
      </c>
      <c r="C310" t="s">
        <v>31</v>
      </c>
      <c r="D310" t="s">
        <v>42</v>
      </c>
      <c r="E310" s="1">
        <v>45811</v>
      </c>
      <c r="F310" s="1">
        <v>45819</v>
      </c>
      <c r="G310">
        <v>9</v>
      </c>
      <c r="H310">
        <v>692</v>
      </c>
      <c r="I310" t="s">
        <v>28</v>
      </c>
      <c r="J310" t="s">
        <v>549</v>
      </c>
      <c r="K310" t="s">
        <v>46</v>
      </c>
      <c r="L310" t="str">
        <f>TEXT(Table1[[#This Row],[Order Date]],"YYYY")</f>
        <v>2025</v>
      </c>
      <c r="M310" s="2" t="str">
        <f>TEXT(Table1[[#This Row],[Order Date]],"MMM")</f>
        <v>Jun</v>
      </c>
      <c r="N310" s="2" t="str">
        <f>TEXT(Table1[[#This Row],[Order Date]],"DDD")</f>
        <v>Tue</v>
      </c>
      <c r="O310" s="2">
        <f>DATEDIF(Table1[[#This Row],[Order Date]],Table1[[#This Row],[Delivered Date]],"D")</f>
        <v>8</v>
      </c>
      <c r="P310" s="2">
        <f>ROUND(Table1[[#This Row],[Quantity]]*Table1[[#This Row],[Unit Price]]*VLOOKUP(Table1[[#This Row],[Product Name]],Table2[#All],2,FALSE),0)</f>
        <v>4048</v>
      </c>
      <c r="Q310" s="2">
        <f>Table1[[#This Row],[Quantity]]*Table1[[#This Row],[Unit Price]]</f>
        <v>6228</v>
      </c>
      <c r="R310" s="2">
        <f>Table1[[#This Row],[Sales Revenue]]-Table1[[#This Row],[Total cost]]</f>
        <v>2180</v>
      </c>
    </row>
    <row r="311" spans="1:18" x14ac:dyDescent="0.35">
      <c r="A311">
        <v>310</v>
      </c>
      <c r="B311" t="s">
        <v>356</v>
      </c>
      <c r="C311" t="s">
        <v>17</v>
      </c>
      <c r="D311" t="s">
        <v>44</v>
      </c>
      <c r="E311" s="1">
        <v>45803</v>
      </c>
      <c r="F311" s="1">
        <v>45814</v>
      </c>
      <c r="G311">
        <v>7</v>
      </c>
      <c r="H311">
        <v>305</v>
      </c>
      <c r="I311" t="s">
        <v>28</v>
      </c>
      <c r="J311" t="s">
        <v>33</v>
      </c>
      <c r="K311" t="s">
        <v>15</v>
      </c>
      <c r="L311" t="str">
        <f>TEXT(Table1[[#This Row],[Order Date]],"YYYY")</f>
        <v>2025</v>
      </c>
      <c r="M311" s="2" t="str">
        <f>TEXT(Table1[[#This Row],[Order Date]],"MMM")</f>
        <v>May</v>
      </c>
      <c r="N311" s="2" t="str">
        <f>TEXT(Table1[[#This Row],[Order Date]],"DDD")</f>
        <v>Mon</v>
      </c>
      <c r="O311" s="2">
        <f>DATEDIF(Table1[[#This Row],[Order Date]],Table1[[#This Row],[Delivered Date]],"D")</f>
        <v>11</v>
      </c>
      <c r="P311" s="2">
        <f>ROUND(Table1[[#This Row],[Quantity]]*Table1[[#This Row],[Unit Price]]*VLOOKUP(Table1[[#This Row],[Product Name]],Table2[#All],2,FALSE),0)</f>
        <v>1281</v>
      </c>
      <c r="Q311" s="2">
        <f>Table1[[#This Row],[Quantity]]*Table1[[#This Row],[Unit Price]]</f>
        <v>2135</v>
      </c>
      <c r="R311" s="2">
        <f>Table1[[#This Row],[Sales Revenue]]-Table1[[#This Row],[Total cost]]</f>
        <v>854</v>
      </c>
    </row>
    <row r="312" spans="1:18" x14ac:dyDescent="0.35">
      <c r="A312">
        <v>311</v>
      </c>
      <c r="B312" t="s">
        <v>357</v>
      </c>
      <c r="C312" t="s">
        <v>12</v>
      </c>
      <c r="D312" t="s">
        <v>13</v>
      </c>
      <c r="E312" s="1">
        <v>45882</v>
      </c>
      <c r="F312" s="1">
        <v>45887</v>
      </c>
      <c r="G312">
        <v>7</v>
      </c>
      <c r="H312">
        <v>501</v>
      </c>
      <c r="I312" t="s">
        <v>28</v>
      </c>
      <c r="J312" t="s">
        <v>550</v>
      </c>
      <c r="K312" t="s">
        <v>46</v>
      </c>
      <c r="L312" t="str">
        <f>TEXT(Table1[[#This Row],[Order Date]],"YYYY")</f>
        <v>2025</v>
      </c>
      <c r="M312" s="2" t="str">
        <f>TEXT(Table1[[#This Row],[Order Date]],"MMM")</f>
        <v>Aug</v>
      </c>
      <c r="N312" s="2" t="str">
        <f>TEXT(Table1[[#This Row],[Order Date]],"DDD")</f>
        <v>Wed</v>
      </c>
      <c r="O312" s="2">
        <f>DATEDIF(Table1[[#This Row],[Order Date]],Table1[[#This Row],[Delivered Date]],"D")</f>
        <v>5</v>
      </c>
      <c r="P312" s="2">
        <f>ROUND(Table1[[#This Row],[Quantity]]*Table1[[#This Row],[Unit Price]]*VLOOKUP(Table1[[#This Row],[Product Name]],Table2[#All],2,FALSE),0)</f>
        <v>2630</v>
      </c>
      <c r="Q312" s="2">
        <f>Table1[[#This Row],[Quantity]]*Table1[[#This Row],[Unit Price]]</f>
        <v>3507</v>
      </c>
      <c r="R312" s="2">
        <f>Table1[[#This Row],[Sales Revenue]]-Table1[[#This Row],[Total cost]]</f>
        <v>877</v>
      </c>
    </row>
    <row r="313" spans="1:18" x14ac:dyDescent="0.35">
      <c r="A313">
        <v>312</v>
      </c>
      <c r="B313" t="s">
        <v>358</v>
      </c>
      <c r="C313" t="s">
        <v>24</v>
      </c>
      <c r="D313" t="s">
        <v>38</v>
      </c>
      <c r="E313" s="1">
        <v>45815</v>
      </c>
      <c r="F313" s="1">
        <v>45819</v>
      </c>
      <c r="G313">
        <v>8</v>
      </c>
      <c r="H313">
        <v>329</v>
      </c>
      <c r="I313" t="s">
        <v>14</v>
      </c>
      <c r="J313" t="s">
        <v>550</v>
      </c>
      <c r="K313" t="s">
        <v>15</v>
      </c>
      <c r="L313" t="str">
        <f>TEXT(Table1[[#This Row],[Order Date]],"YYYY")</f>
        <v>2025</v>
      </c>
      <c r="M313" s="2" t="str">
        <f>TEXT(Table1[[#This Row],[Order Date]],"MMM")</f>
        <v>Jun</v>
      </c>
      <c r="N313" s="2" t="str">
        <f>TEXT(Table1[[#This Row],[Order Date]],"DDD")</f>
        <v>Sat</v>
      </c>
      <c r="O313" s="2">
        <f>DATEDIF(Table1[[#This Row],[Order Date]],Table1[[#This Row],[Delivered Date]],"D")</f>
        <v>4</v>
      </c>
      <c r="P313" s="2">
        <f>ROUND(Table1[[#This Row],[Quantity]]*Table1[[#This Row],[Unit Price]]*VLOOKUP(Table1[[#This Row],[Product Name]],Table2[#All],2,FALSE),0)</f>
        <v>1316</v>
      </c>
      <c r="Q313" s="2">
        <f>Table1[[#This Row],[Quantity]]*Table1[[#This Row],[Unit Price]]</f>
        <v>2632</v>
      </c>
      <c r="R313" s="2">
        <f>Table1[[#This Row],[Sales Revenue]]-Table1[[#This Row],[Total cost]]</f>
        <v>1316</v>
      </c>
    </row>
    <row r="314" spans="1:18" x14ac:dyDescent="0.35">
      <c r="A314">
        <v>313</v>
      </c>
      <c r="B314" t="s">
        <v>359</v>
      </c>
      <c r="C314" t="s">
        <v>21</v>
      </c>
      <c r="D314" t="s">
        <v>22</v>
      </c>
      <c r="E314" s="1">
        <v>45665</v>
      </c>
      <c r="F314" s="1">
        <v>45672</v>
      </c>
      <c r="G314">
        <v>9</v>
      </c>
      <c r="H314">
        <v>785</v>
      </c>
      <c r="I314" t="s">
        <v>14</v>
      </c>
      <c r="J314" t="s">
        <v>547</v>
      </c>
      <c r="K314" t="s">
        <v>46</v>
      </c>
      <c r="L314" t="str">
        <f>TEXT(Table1[[#This Row],[Order Date]],"YYYY")</f>
        <v>2025</v>
      </c>
      <c r="M314" s="2" t="str">
        <f>TEXT(Table1[[#This Row],[Order Date]],"MMM")</f>
        <v>Jan</v>
      </c>
      <c r="N314" s="2" t="str">
        <f>TEXT(Table1[[#This Row],[Order Date]],"DDD")</f>
        <v>Wed</v>
      </c>
      <c r="O314" s="2">
        <f>DATEDIF(Table1[[#This Row],[Order Date]],Table1[[#This Row],[Delivered Date]],"D")</f>
        <v>7</v>
      </c>
      <c r="P314" s="2">
        <f>ROUND(Table1[[#This Row],[Quantity]]*Table1[[#This Row],[Unit Price]]*VLOOKUP(Table1[[#This Row],[Product Name]],Table2[#All],2,FALSE),0)</f>
        <v>5299</v>
      </c>
      <c r="Q314" s="2">
        <f>Table1[[#This Row],[Quantity]]*Table1[[#This Row],[Unit Price]]</f>
        <v>7065</v>
      </c>
      <c r="R314" s="2">
        <f>Table1[[#This Row],[Sales Revenue]]-Table1[[#This Row],[Total cost]]</f>
        <v>1766</v>
      </c>
    </row>
    <row r="315" spans="1:18" x14ac:dyDescent="0.35">
      <c r="A315">
        <v>314</v>
      </c>
      <c r="B315" t="s">
        <v>360</v>
      </c>
      <c r="C315" t="s">
        <v>31</v>
      </c>
      <c r="D315" t="s">
        <v>76</v>
      </c>
      <c r="E315" s="1">
        <v>45902</v>
      </c>
      <c r="F315" s="1">
        <v>45916</v>
      </c>
      <c r="G315">
        <v>2</v>
      </c>
      <c r="H315">
        <v>530</v>
      </c>
      <c r="I315" t="s">
        <v>28</v>
      </c>
      <c r="J315" t="s">
        <v>550</v>
      </c>
      <c r="K315" t="s">
        <v>19</v>
      </c>
      <c r="L315" t="str">
        <f>TEXT(Table1[[#This Row],[Order Date]],"YYYY")</f>
        <v>2025</v>
      </c>
      <c r="M315" s="2" t="str">
        <f>TEXT(Table1[[#This Row],[Order Date]],"MMM")</f>
        <v>Sep</v>
      </c>
      <c r="N315" s="2" t="str">
        <f>TEXT(Table1[[#This Row],[Order Date]],"DDD")</f>
        <v>Tue</v>
      </c>
      <c r="O315" s="2">
        <f>DATEDIF(Table1[[#This Row],[Order Date]],Table1[[#This Row],[Delivered Date]],"D")</f>
        <v>14</v>
      </c>
      <c r="P315" s="2">
        <f>ROUND(Table1[[#This Row],[Quantity]]*Table1[[#This Row],[Unit Price]]*VLOOKUP(Table1[[#This Row],[Product Name]],Table2[#All],2,FALSE),0)</f>
        <v>795</v>
      </c>
      <c r="Q315" s="2">
        <f>Table1[[#This Row],[Quantity]]*Table1[[#This Row],[Unit Price]]</f>
        <v>1060</v>
      </c>
      <c r="R315" s="2">
        <f>Table1[[#This Row],[Sales Revenue]]-Table1[[#This Row],[Total cost]]</f>
        <v>265</v>
      </c>
    </row>
    <row r="316" spans="1:18" x14ac:dyDescent="0.35">
      <c r="A316">
        <v>315</v>
      </c>
      <c r="B316" t="s">
        <v>361</v>
      </c>
      <c r="C316" t="s">
        <v>31</v>
      </c>
      <c r="D316" t="s">
        <v>42</v>
      </c>
      <c r="E316" s="1">
        <v>45995</v>
      </c>
      <c r="F316" s="1">
        <v>46004</v>
      </c>
      <c r="G316">
        <v>3</v>
      </c>
      <c r="H316">
        <v>799</v>
      </c>
      <c r="I316" t="s">
        <v>14</v>
      </c>
      <c r="J316" t="s">
        <v>549</v>
      </c>
      <c r="K316" t="s">
        <v>46</v>
      </c>
      <c r="L316" t="str">
        <f>TEXT(Table1[[#This Row],[Order Date]],"YYYY")</f>
        <v>2025</v>
      </c>
      <c r="M316" s="2" t="str">
        <f>TEXT(Table1[[#This Row],[Order Date]],"MMM")</f>
        <v>Dec</v>
      </c>
      <c r="N316" s="2" t="str">
        <f>TEXT(Table1[[#This Row],[Order Date]],"DDD")</f>
        <v>Thu</v>
      </c>
      <c r="O316" s="2">
        <f>DATEDIF(Table1[[#This Row],[Order Date]],Table1[[#This Row],[Delivered Date]],"D")</f>
        <v>9</v>
      </c>
      <c r="P316" s="2">
        <f>ROUND(Table1[[#This Row],[Quantity]]*Table1[[#This Row],[Unit Price]]*VLOOKUP(Table1[[#This Row],[Product Name]],Table2[#All],2,FALSE),0)</f>
        <v>1558</v>
      </c>
      <c r="Q316" s="2">
        <f>Table1[[#This Row],[Quantity]]*Table1[[#This Row],[Unit Price]]</f>
        <v>2397</v>
      </c>
      <c r="R316" s="2">
        <f>Table1[[#This Row],[Sales Revenue]]-Table1[[#This Row],[Total cost]]</f>
        <v>839</v>
      </c>
    </row>
    <row r="317" spans="1:18" x14ac:dyDescent="0.35">
      <c r="A317">
        <v>316</v>
      </c>
      <c r="B317" t="s">
        <v>362</v>
      </c>
      <c r="C317" t="s">
        <v>31</v>
      </c>
      <c r="D317" t="s">
        <v>76</v>
      </c>
      <c r="E317" s="1">
        <v>45851</v>
      </c>
      <c r="F317" s="1">
        <v>45856</v>
      </c>
      <c r="G317">
        <v>10</v>
      </c>
      <c r="H317">
        <v>974</v>
      </c>
      <c r="I317" t="s">
        <v>14</v>
      </c>
      <c r="J317" t="s">
        <v>550</v>
      </c>
      <c r="K317" t="s">
        <v>19</v>
      </c>
      <c r="L317" t="str">
        <f>TEXT(Table1[[#This Row],[Order Date]],"YYYY")</f>
        <v>2025</v>
      </c>
      <c r="M317" s="2" t="str">
        <f>TEXT(Table1[[#This Row],[Order Date]],"MMM")</f>
        <v>Jul</v>
      </c>
      <c r="N317" s="2" t="str">
        <f>TEXT(Table1[[#This Row],[Order Date]],"DDD")</f>
        <v>Sun</v>
      </c>
      <c r="O317" s="2">
        <f>DATEDIF(Table1[[#This Row],[Order Date]],Table1[[#This Row],[Delivered Date]],"D")</f>
        <v>5</v>
      </c>
      <c r="P317" s="2">
        <f>ROUND(Table1[[#This Row],[Quantity]]*Table1[[#This Row],[Unit Price]]*VLOOKUP(Table1[[#This Row],[Product Name]],Table2[#All],2,FALSE),0)</f>
        <v>7305</v>
      </c>
      <c r="Q317" s="2">
        <f>Table1[[#This Row],[Quantity]]*Table1[[#This Row],[Unit Price]]</f>
        <v>9740</v>
      </c>
      <c r="R317" s="2">
        <f>Table1[[#This Row],[Sales Revenue]]-Table1[[#This Row],[Total cost]]</f>
        <v>2435</v>
      </c>
    </row>
    <row r="318" spans="1:18" x14ac:dyDescent="0.35">
      <c r="A318">
        <v>317</v>
      </c>
      <c r="B318" t="s">
        <v>363</v>
      </c>
      <c r="C318" t="s">
        <v>17</v>
      </c>
      <c r="D318" t="s">
        <v>64</v>
      </c>
      <c r="E318" s="1">
        <v>45835</v>
      </c>
      <c r="F318" s="1">
        <v>45840</v>
      </c>
      <c r="G318">
        <v>3</v>
      </c>
      <c r="H318">
        <v>179</v>
      </c>
      <c r="I318" t="s">
        <v>14</v>
      </c>
      <c r="J318" t="s">
        <v>549</v>
      </c>
      <c r="K318" t="s">
        <v>46</v>
      </c>
      <c r="L318" t="str">
        <f>TEXT(Table1[[#This Row],[Order Date]],"YYYY")</f>
        <v>2025</v>
      </c>
      <c r="M318" s="2" t="str">
        <f>TEXT(Table1[[#This Row],[Order Date]],"MMM")</f>
        <v>Jun</v>
      </c>
      <c r="N318" s="2" t="str">
        <f>TEXT(Table1[[#This Row],[Order Date]],"DDD")</f>
        <v>Fri</v>
      </c>
      <c r="O318" s="2">
        <f>DATEDIF(Table1[[#This Row],[Order Date]],Table1[[#This Row],[Delivered Date]],"D")</f>
        <v>5</v>
      </c>
      <c r="P318" s="2">
        <f>ROUND(Table1[[#This Row],[Quantity]]*Table1[[#This Row],[Unit Price]]*VLOOKUP(Table1[[#This Row],[Product Name]],Table2[#All],2,FALSE),0)</f>
        <v>269</v>
      </c>
      <c r="Q318" s="2">
        <f>Table1[[#This Row],[Quantity]]*Table1[[#This Row],[Unit Price]]</f>
        <v>537</v>
      </c>
      <c r="R318" s="2">
        <f>Table1[[#This Row],[Sales Revenue]]-Table1[[#This Row],[Total cost]]</f>
        <v>268</v>
      </c>
    </row>
    <row r="319" spans="1:18" x14ac:dyDescent="0.35">
      <c r="A319">
        <v>318</v>
      </c>
      <c r="B319" t="s">
        <v>364</v>
      </c>
      <c r="C319" t="s">
        <v>17</v>
      </c>
      <c r="D319" t="s">
        <v>64</v>
      </c>
      <c r="E319" s="1">
        <v>45725</v>
      </c>
      <c r="F319" s="1">
        <v>45730</v>
      </c>
      <c r="G319">
        <v>4</v>
      </c>
      <c r="H319">
        <v>49</v>
      </c>
      <c r="I319" t="s">
        <v>28</v>
      </c>
      <c r="J319" t="s">
        <v>547</v>
      </c>
      <c r="K319" t="s">
        <v>19</v>
      </c>
      <c r="L319" t="str">
        <f>TEXT(Table1[[#This Row],[Order Date]],"YYYY")</f>
        <v>2025</v>
      </c>
      <c r="M319" s="2" t="str">
        <f>TEXT(Table1[[#This Row],[Order Date]],"MMM")</f>
        <v>Mar</v>
      </c>
      <c r="N319" s="2" t="str">
        <f>TEXT(Table1[[#This Row],[Order Date]],"DDD")</f>
        <v>Sun</v>
      </c>
      <c r="O319" s="2">
        <f>DATEDIF(Table1[[#This Row],[Order Date]],Table1[[#This Row],[Delivered Date]],"D")</f>
        <v>5</v>
      </c>
      <c r="P319" s="2">
        <f>ROUND(Table1[[#This Row],[Quantity]]*Table1[[#This Row],[Unit Price]]*VLOOKUP(Table1[[#This Row],[Product Name]],Table2[#All],2,FALSE),0)</f>
        <v>98</v>
      </c>
      <c r="Q319" s="2">
        <f>Table1[[#This Row],[Quantity]]*Table1[[#This Row],[Unit Price]]</f>
        <v>196</v>
      </c>
      <c r="R319" s="2">
        <f>Table1[[#This Row],[Sales Revenue]]-Table1[[#This Row],[Total cost]]</f>
        <v>98</v>
      </c>
    </row>
    <row r="320" spans="1:18" x14ac:dyDescent="0.35">
      <c r="A320">
        <v>319</v>
      </c>
      <c r="B320" t="s">
        <v>365</v>
      </c>
      <c r="C320" t="s">
        <v>24</v>
      </c>
      <c r="D320" t="s">
        <v>38</v>
      </c>
      <c r="E320" s="1">
        <v>45827</v>
      </c>
      <c r="F320" s="1">
        <v>45833</v>
      </c>
      <c r="G320">
        <v>7</v>
      </c>
      <c r="H320">
        <v>409</v>
      </c>
      <c r="I320" t="s">
        <v>14</v>
      </c>
      <c r="J320" t="s">
        <v>33</v>
      </c>
      <c r="K320" t="s">
        <v>29</v>
      </c>
      <c r="L320" t="str">
        <f>TEXT(Table1[[#This Row],[Order Date]],"YYYY")</f>
        <v>2025</v>
      </c>
      <c r="M320" s="2" t="str">
        <f>TEXT(Table1[[#This Row],[Order Date]],"MMM")</f>
        <v>Jun</v>
      </c>
      <c r="N320" s="2" t="str">
        <f>TEXT(Table1[[#This Row],[Order Date]],"DDD")</f>
        <v>Thu</v>
      </c>
      <c r="O320" s="2">
        <f>DATEDIF(Table1[[#This Row],[Order Date]],Table1[[#This Row],[Delivered Date]],"D")</f>
        <v>6</v>
      </c>
      <c r="P320" s="2">
        <f>ROUND(Table1[[#This Row],[Quantity]]*Table1[[#This Row],[Unit Price]]*VLOOKUP(Table1[[#This Row],[Product Name]],Table2[#All],2,FALSE),0)</f>
        <v>1432</v>
      </c>
      <c r="Q320" s="2">
        <f>Table1[[#This Row],[Quantity]]*Table1[[#This Row],[Unit Price]]</f>
        <v>2863</v>
      </c>
      <c r="R320" s="2">
        <f>Table1[[#This Row],[Sales Revenue]]-Table1[[#This Row],[Total cost]]</f>
        <v>1431</v>
      </c>
    </row>
    <row r="321" spans="1:18" x14ac:dyDescent="0.35">
      <c r="A321">
        <v>320</v>
      </c>
      <c r="B321" t="s">
        <v>366</v>
      </c>
      <c r="C321" t="s">
        <v>31</v>
      </c>
      <c r="D321" t="s">
        <v>42</v>
      </c>
      <c r="E321" s="1">
        <v>45978</v>
      </c>
      <c r="F321" s="1">
        <v>45984</v>
      </c>
      <c r="G321">
        <v>4</v>
      </c>
      <c r="H321">
        <v>149</v>
      </c>
      <c r="I321" t="s">
        <v>14</v>
      </c>
      <c r="J321" t="s">
        <v>549</v>
      </c>
      <c r="K321" t="s">
        <v>29</v>
      </c>
      <c r="L321" t="str">
        <f>TEXT(Table1[[#This Row],[Order Date]],"YYYY")</f>
        <v>2025</v>
      </c>
      <c r="M321" s="2" t="str">
        <f>TEXT(Table1[[#This Row],[Order Date]],"MMM")</f>
        <v>Nov</v>
      </c>
      <c r="N321" s="2" t="str">
        <f>TEXT(Table1[[#This Row],[Order Date]],"DDD")</f>
        <v>Mon</v>
      </c>
      <c r="O321" s="2">
        <f>DATEDIF(Table1[[#This Row],[Order Date]],Table1[[#This Row],[Delivered Date]],"D")</f>
        <v>6</v>
      </c>
      <c r="P321" s="2">
        <f>ROUND(Table1[[#This Row],[Quantity]]*Table1[[#This Row],[Unit Price]]*VLOOKUP(Table1[[#This Row],[Product Name]],Table2[#All],2,FALSE),0)</f>
        <v>387</v>
      </c>
      <c r="Q321" s="2">
        <f>Table1[[#This Row],[Quantity]]*Table1[[#This Row],[Unit Price]]</f>
        <v>596</v>
      </c>
      <c r="R321" s="2">
        <f>Table1[[#This Row],[Sales Revenue]]-Table1[[#This Row],[Total cost]]</f>
        <v>209</v>
      </c>
    </row>
    <row r="322" spans="1:18" x14ac:dyDescent="0.35">
      <c r="A322">
        <v>321</v>
      </c>
      <c r="B322" t="s">
        <v>367</v>
      </c>
      <c r="C322" t="s">
        <v>21</v>
      </c>
      <c r="D322" t="s">
        <v>54</v>
      </c>
      <c r="E322" s="1">
        <v>45875</v>
      </c>
      <c r="F322" s="1">
        <v>45881</v>
      </c>
      <c r="G322">
        <v>5</v>
      </c>
      <c r="H322">
        <v>285</v>
      </c>
      <c r="I322" t="s">
        <v>14</v>
      </c>
      <c r="J322" t="s">
        <v>551</v>
      </c>
      <c r="K322" t="s">
        <v>46</v>
      </c>
      <c r="L322" t="str">
        <f>TEXT(Table1[[#This Row],[Order Date]],"YYYY")</f>
        <v>2025</v>
      </c>
      <c r="M322" s="2" t="str">
        <f>TEXT(Table1[[#This Row],[Order Date]],"MMM")</f>
        <v>Aug</v>
      </c>
      <c r="N322" s="2" t="str">
        <f>TEXT(Table1[[#This Row],[Order Date]],"DDD")</f>
        <v>Wed</v>
      </c>
      <c r="O322" s="2">
        <f>DATEDIF(Table1[[#This Row],[Order Date]],Table1[[#This Row],[Delivered Date]],"D")</f>
        <v>6</v>
      </c>
      <c r="P322" s="2">
        <f>ROUND(Table1[[#This Row],[Quantity]]*Table1[[#This Row],[Unit Price]]*VLOOKUP(Table1[[#This Row],[Product Name]],Table2[#All],2,FALSE),0)</f>
        <v>998</v>
      </c>
      <c r="Q322" s="2">
        <f>Table1[[#This Row],[Quantity]]*Table1[[#This Row],[Unit Price]]</f>
        <v>1425</v>
      </c>
      <c r="R322" s="2">
        <f>Table1[[#This Row],[Sales Revenue]]-Table1[[#This Row],[Total cost]]</f>
        <v>427</v>
      </c>
    </row>
    <row r="323" spans="1:18" x14ac:dyDescent="0.35">
      <c r="A323">
        <v>322</v>
      </c>
      <c r="B323" t="s">
        <v>368</v>
      </c>
      <c r="C323" t="s">
        <v>21</v>
      </c>
      <c r="D323" t="s">
        <v>54</v>
      </c>
      <c r="E323" s="1">
        <v>45793</v>
      </c>
      <c r="F323" s="1">
        <v>45799</v>
      </c>
      <c r="G323">
        <v>10</v>
      </c>
      <c r="H323">
        <v>434</v>
      </c>
      <c r="I323" t="s">
        <v>14</v>
      </c>
      <c r="J323" t="s">
        <v>550</v>
      </c>
      <c r="K323" t="s">
        <v>15</v>
      </c>
      <c r="L323" t="str">
        <f>TEXT(Table1[[#This Row],[Order Date]],"YYYY")</f>
        <v>2025</v>
      </c>
      <c r="M323" s="2" t="str">
        <f>TEXT(Table1[[#This Row],[Order Date]],"MMM")</f>
        <v>May</v>
      </c>
      <c r="N323" s="2" t="str">
        <f>TEXT(Table1[[#This Row],[Order Date]],"DDD")</f>
        <v>Fri</v>
      </c>
      <c r="O323" s="2">
        <f>DATEDIF(Table1[[#This Row],[Order Date]],Table1[[#This Row],[Delivered Date]],"D")</f>
        <v>6</v>
      </c>
      <c r="P323" s="2">
        <f>ROUND(Table1[[#This Row],[Quantity]]*Table1[[#This Row],[Unit Price]]*VLOOKUP(Table1[[#This Row],[Product Name]],Table2[#All],2,FALSE),0)</f>
        <v>3038</v>
      </c>
      <c r="Q323" s="2">
        <f>Table1[[#This Row],[Quantity]]*Table1[[#This Row],[Unit Price]]</f>
        <v>4340</v>
      </c>
      <c r="R323" s="2">
        <f>Table1[[#This Row],[Sales Revenue]]-Table1[[#This Row],[Total cost]]</f>
        <v>1302</v>
      </c>
    </row>
    <row r="324" spans="1:18" x14ac:dyDescent="0.35">
      <c r="A324">
        <v>323</v>
      </c>
      <c r="B324" t="s">
        <v>369</v>
      </c>
      <c r="C324" t="s">
        <v>21</v>
      </c>
      <c r="D324" t="s">
        <v>40</v>
      </c>
      <c r="E324" s="1">
        <v>45839</v>
      </c>
      <c r="F324" s="1">
        <v>45845</v>
      </c>
      <c r="G324">
        <v>7</v>
      </c>
      <c r="H324">
        <v>195</v>
      </c>
      <c r="I324" t="s">
        <v>14</v>
      </c>
      <c r="J324" t="s">
        <v>33</v>
      </c>
      <c r="K324" t="s">
        <v>46</v>
      </c>
      <c r="L324" t="str">
        <f>TEXT(Table1[[#This Row],[Order Date]],"YYYY")</f>
        <v>2025</v>
      </c>
      <c r="M324" s="2" t="str">
        <f>TEXT(Table1[[#This Row],[Order Date]],"MMM")</f>
        <v>Jul</v>
      </c>
      <c r="N324" s="2" t="str">
        <f>TEXT(Table1[[#This Row],[Order Date]],"DDD")</f>
        <v>Tue</v>
      </c>
      <c r="O324" s="2">
        <f>DATEDIF(Table1[[#This Row],[Order Date]],Table1[[#This Row],[Delivered Date]],"D")</f>
        <v>6</v>
      </c>
      <c r="P324" s="2">
        <f>ROUND(Table1[[#This Row],[Quantity]]*Table1[[#This Row],[Unit Price]]*VLOOKUP(Table1[[#This Row],[Product Name]],Table2[#All],2,FALSE),0)</f>
        <v>887</v>
      </c>
      <c r="Q324" s="2">
        <f>Table1[[#This Row],[Quantity]]*Table1[[#This Row],[Unit Price]]</f>
        <v>1365</v>
      </c>
      <c r="R324" s="2">
        <f>Table1[[#This Row],[Sales Revenue]]-Table1[[#This Row],[Total cost]]</f>
        <v>478</v>
      </c>
    </row>
    <row r="325" spans="1:18" x14ac:dyDescent="0.35">
      <c r="A325">
        <v>324</v>
      </c>
      <c r="B325" t="s">
        <v>370</v>
      </c>
      <c r="C325" t="s">
        <v>31</v>
      </c>
      <c r="D325" t="s">
        <v>50</v>
      </c>
      <c r="E325" s="1">
        <v>45855</v>
      </c>
      <c r="F325" s="1">
        <v>45864</v>
      </c>
      <c r="G325">
        <v>4</v>
      </c>
      <c r="H325">
        <v>432</v>
      </c>
      <c r="I325" t="s">
        <v>14</v>
      </c>
      <c r="J325" t="s">
        <v>550</v>
      </c>
      <c r="K325" t="s">
        <v>15</v>
      </c>
      <c r="L325" t="str">
        <f>TEXT(Table1[[#This Row],[Order Date]],"YYYY")</f>
        <v>2025</v>
      </c>
      <c r="M325" s="2" t="str">
        <f>TEXT(Table1[[#This Row],[Order Date]],"MMM")</f>
        <v>Jul</v>
      </c>
      <c r="N325" s="2" t="str">
        <f>TEXT(Table1[[#This Row],[Order Date]],"DDD")</f>
        <v>Thu</v>
      </c>
      <c r="O325" s="2">
        <f>DATEDIF(Table1[[#This Row],[Order Date]],Table1[[#This Row],[Delivered Date]],"D")</f>
        <v>9</v>
      </c>
      <c r="P325" s="2">
        <f>ROUND(Table1[[#This Row],[Quantity]]*Table1[[#This Row],[Unit Price]]*VLOOKUP(Table1[[#This Row],[Product Name]],Table2[#All],2,FALSE),0)</f>
        <v>1210</v>
      </c>
      <c r="Q325" s="2">
        <f>Table1[[#This Row],[Quantity]]*Table1[[#This Row],[Unit Price]]</f>
        <v>1728</v>
      </c>
      <c r="R325" s="2">
        <f>Table1[[#This Row],[Sales Revenue]]-Table1[[#This Row],[Total cost]]</f>
        <v>518</v>
      </c>
    </row>
    <row r="326" spans="1:18" x14ac:dyDescent="0.35">
      <c r="A326">
        <v>325</v>
      </c>
      <c r="B326" t="s">
        <v>371</v>
      </c>
      <c r="C326" t="s">
        <v>12</v>
      </c>
      <c r="D326" t="s">
        <v>13</v>
      </c>
      <c r="E326" s="1">
        <v>45865</v>
      </c>
      <c r="F326" s="1">
        <v>45871</v>
      </c>
      <c r="G326">
        <v>2</v>
      </c>
      <c r="H326">
        <v>708</v>
      </c>
      <c r="I326" t="s">
        <v>28</v>
      </c>
      <c r="J326" t="s">
        <v>33</v>
      </c>
      <c r="K326" t="s">
        <v>15</v>
      </c>
      <c r="L326" t="str">
        <f>TEXT(Table1[[#This Row],[Order Date]],"YYYY")</f>
        <v>2025</v>
      </c>
      <c r="M326" s="2" t="str">
        <f>TEXT(Table1[[#This Row],[Order Date]],"MMM")</f>
        <v>Jul</v>
      </c>
      <c r="N326" s="2" t="str">
        <f>TEXT(Table1[[#This Row],[Order Date]],"DDD")</f>
        <v>Sun</v>
      </c>
      <c r="O326" s="2">
        <f>DATEDIF(Table1[[#This Row],[Order Date]],Table1[[#This Row],[Delivered Date]],"D")</f>
        <v>6</v>
      </c>
      <c r="P326" s="2">
        <f>ROUND(Table1[[#This Row],[Quantity]]*Table1[[#This Row],[Unit Price]]*VLOOKUP(Table1[[#This Row],[Product Name]],Table2[#All],2,FALSE),0)</f>
        <v>1062</v>
      </c>
      <c r="Q326" s="2">
        <f>Table1[[#This Row],[Quantity]]*Table1[[#This Row],[Unit Price]]</f>
        <v>1416</v>
      </c>
      <c r="R326" s="2">
        <f>Table1[[#This Row],[Sales Revenue]]-Table1[[#This Row],[Total cost]]</f>
        <v>354</v>
      </c>
    </row>
    <row r="327" spans="1:18" x14ac:dyDescent="0.35">
      <c r="A327">
        <v>326</v>
      </c>
      <c r="B327" t="s">
        <v>372</v>
      </c>
      <c r="C327" t="s">
        <v>17</v>
      </c>
      <c r="D327" t="s">
        <v>44</v>
      </c>
      <c r="E327" s="1">
        <v>46008</v>
      </c>
      <c r="F327" s="1">
        <v>46017</v>
      </c>
      <c r="G327">
        <v>3</v>
      </c>
      <c r="H327">
        <v>868</v>
      </c>
      <c r="I327" t="s">
        <v>14</v>
      </c>
      <c r="J327" t="s">
        <v>549</v>
      </c>
      <c r="K327" t="s">
        <v>19</v>
      </c>
      <c r="L327" t="str">
        <f>TEXT(Table1[[#This Row],[Order Date]],"YYYY")</f>
        <v>2025</v>
      </c>
      <c r="M327" s="2" t="str">
        <f>TEXT(Table1[[#This Row],[Order Date]],"MMM")</f>
        <v>Dec</v>
      </c>
      <c r="N327" s="2" t="str">
        <f>TEXT(Table1[[#This Row],[Order Date]],"DDD")</f>
        <v>Wed</v>
      </c>
      <c r="O327" s="2">
        <f>DATEDIF(Table1[[#This Row],[Order Date]],Table1[[#This Row],[Delivered Date]],"D")</f>
        <v>9</v>
      </c>
      <c r="P327" s="2">
        <f>ROUND(Table1[[#This Row],[Quantity]]*Table1[[#This Row],[Unit Price]]*VLOOKUP(Table1[[#This Row],[Product Name]],Table2[#All],2,FALSE),0)</f>
        <v>1562</v>
      </c>
      <c r="Q327" s="2">
        <f>Table1[[#This Row],[Quantity]]*Table1[[#This Row],[Unit Price]]</f>
        <v>2604</v>
      </c>
      <c r="R327" s="2">
        <f>Table1[[#This Row],[Sales Revenue]]-Table1[[#This Row],[Total cost]]</f>
        <v>1042</v>
      </c>
    </row>
    <row r="328" spans="1:18" x14ac:dyDescent="0.35">
      <c r="A328">
        <v>327</v>
      </c>
      <c r="B328" t="s">
        <v>373</v>
      </c>
      <c r="C328" t="s">
        <v>21</v>
      </c>
      <c r="D328" t="s">
        <v>83</v>
      </c>
      <c r="E328" s="1">
        <v>46007</v>
      </c>
      <c r="F328" s="1">
        <v>46018</v>
      </c>
      <c r="G328">
        <v>1</v>
      </c>
      <c r="H328">
        <v>130</v>
      </c>
      <c r="I328" t="s">
        <v>28</v>
      </c>
      <c r="J328" t="s">
        <v>551</v>
      </c>
      <c r="K328" t="s">
        <v>15</v>
      </c>
      <c r="L328" t="str">
        <f>TEXT(Table1[[#This Row],[Order Date]],"YYYY")</f>
        <v>2025</v>
      </c>
      <c r="M328" s="2" t="str">
        <f>TEXT(Table1[[#This Row],[Order Date]],"MMM")</f>
        <v>Dec</v>
      </c>
      <c r="N328" s="2" t="str">
        <f>TEXT(Table1[[#This Row],[Order Date]],"DDD")</f>
        <v>Tue</v>
      </c>
      <c r="O328" s="2">
        <f>DATEDIF(Table1[[#This Row],[Order Date]],Table1[[#This Row],[Delivered Date]],"D")</f>
        <v>11</v>
      </c>
      <c r="P328" s="2">
        <f>ROUND(Table1[[#This Row],[Quantity]]*Table1[[#This Row],[Unit Price]]*VLOOKUP(Table1[[#This Row],[Product Name]],Table2[#All],2,FALSE),0)</f>
        <v>104</v>
      </c>
      <c r="Q328" s="2">
        <f>Table1[[#This Row],[Quantity]]*Table1[[#This Row],[Unit Price]]</f>
        <v>130</v>
      </c>
      <c r="R328" s="2">
        <f>Table1[[#This Row],[Sales Revenue]]-Table1[[#This Row],[Total cost]]</f>
        <v>26</v>
      </c>
    </row>
    <row r="329" spans="1:18" x14ac:dyDescent="0.35">
      <c r="A329">
        <v>328</v>
      </c>
      <c r="B329" t="s">
        <v>374</v>
      </c>
      <c r="C329" t="s">
        <v>21</v>
      </c>
      <c r="D329" t="s">
        <v>40</v>
      </c>
      <c r="E329" s="1">
        <v>46004</v>
      </c>
      <c r="F329" s="1">
        <v>46019</v>
      </c>
      <c r="G329">
        <v>3</v>
      </c>
      <c r="H329">
        <v>744</v>
      </c>
      <c r="I329" t="s">
        <v>28</v>
      </c>
      <c r="J329" t="s">
        <v>547</v>
      </c>
      <c r="K329" t="s">
        <v>46</v>
      </c>
      <c r="L329" t="str">
        <f>TEXT(Table1[[#This Row],[Order Date]],"YYYY")</f>
        <v>2025</v>
      </c>
      <c r="M329" s="2" t="str">
        <f>TEXT(Table1[[#This Row],[Order Date]],"MMM")</f>
        <v>Dec</v>
      </c>
      <c r="N329" s="2" t="str">
        <f>TEXT(Table1[[#This Row],[Order Date]],"DDD")</f>
        <v>Sat</v>
      </c>
      <c r="O329" s="2">
        <f>DATEDIF(Table1[[#This Row],[Order Date]],Table1[[#This Row],[Delivered Date]],"D")</f>
        <v>15</v>
      </c>
      <c r="P329" s="2">
        <f>ROUND(Table1[[#This Row],[Quantity]]*Table1[[#This Row],[Unit Price]]*VLOOKUP(Table1[[#This Row],[Product Name]],Table2[#All],2,FALSE),0)</f>
        <v>1451</v>
      </c>
      <c r="Q329" s="2">
        <f>Table1[[#This Row],[Quantity]]*Table1[[#This Row],[Unit Price]]</f>
        <v>2232</v>
      </c>
      <c r="R329" s="2">
        <f>Table1[[#This Row],[Sales Revenue]]-Table1[[#This Row],[Total cost]]</f>
        <v>781</v>
      </c>
    </row>
    <row r="330" spans="1:18" x14ac:dyDescent="0.35">
      <c r="A330">
        <v>329</v>
      </c>
      <c r="B330" t="s">
        <v>375</v>
      </c>
      <c r="C330" t="s">
        <v>17</v>
      </c>
      <c r="D330" t="s">
        <v>56</v>
      </c>
      <c r="E330" s="1">
        <v>45760</v>
      </c>
      <c r="F330" s="1">
        <v>45764</v>
      </c>
      <c r="G330">
        <v>1</v>
      </c>
      <c r="H330">
        <v>62</v>
      </c>
      <c r="I330" t="s">
        <v>28</v>
      </c>
      <c r="J330" t="s">
        <v>33</v>
      </c>
      <c r="K330" t="s">
        <v>15</v>
      </c>
      <c r="L330" t="str">
        <f>TEXT(Table1[[#This Row],[Order Date]],"YYYY")</f>
        <v>2025</v>
      </c>
      <c r="M330" s="2" t="str">
        <f>TEXT(Table1[[#This Row],[Order Date]],"MMM")</f>
        <v>Apr</v>
      </c>
      <c r="N330" s="2" t="str">
        <f>TEXT(Table1[[#This Row],[Order Date]],"DDD")</f>
        <v>Sun</v>
      </c>
      <c r="O330" s="2">
        <f>DATEDIF(Table1[[#This Row],[Order Date]],Table1[[#This Row],[Delivered Date]],"D")</f>
        <v>4</v>
      </c>
      <c r="P330" s="2">
        <f>ROUND(Table1[[#This Row],[Quantity]]*Table1[[#This Row],[Unit Price]]*VLOOKUP(Table1[[#This Row],[Product Name]],Table2[#All],2,FALSE),0)</f>
        <v>34</v>
      </c>
      <c r="Q330" s="2">
        <f>Table1[[#This Row],[Quantity]]*Table1[[#This Row],[Unit Price]]</f>
        <v>62</v>
      </c>
      <c r="R330" s="2">
        <f>Table1[[#This Row],[Sales Revenue]]-Table1[[#This Row],[Total cost]]</f>
        <v>28</v>
      </c>
    </row>
    <row r="331" spans="1:18" x14ac:dyDescent="0.35">
      <c r="A331">
        <v>330</v>
      </c>
      <c r="B331" t="s">
        <v>376</v>
      </c>
      <c r="C331" t="s">
        <v>31</v>
      </c>
      <c r="D331" t="s">
        <v>42</v>
      </c>
      <c r="E331" s="1">
        <v>45887</v>
      </c>
      <c r="F331" s="1">
        <v>45896</v>
      </c>
      <c r="G331">
        <v>9</v>
      </c>
      <c r="H331">
        <v>385</v>
      </c>
      <c r="I331" t="s">
        <v>28</v>
      </c>
      <c r="J331" t="s">
        <v>33</v>
      </c>
      <c r="K331" t="s">
        <v>29</v>
      </c>
      <c r="L331" t="str">
        <f>TEXT(Table1[[#This Row],[Order Date]],"YYYY")</f>
        <v>2025</v>
      </c>
      <c r="M331" s="2" t="str">
        <f>TEXT(Table1[[#This Row],[Order Date]],"MMM")</f>
        <v>Aug</v>
      </c>
      <c r="N331" s="2" t="str">
        <f>TEXT(Table1[[#This Row],[Order Date]],"DDD")</f>
        <v>Mon</v>
      </c>
      <c r="O331" s="2">
        <f>DATEDIF(Table1[[#This Row],[Order Date]],Table1[[#This Row],[Delivered Date]],"D")</f>
        <v>9</v>
      </c>
      <c r="P331" s="2">
        <f>ROUND(Table1[[#This Row],[Quantity]]*Table1[[#This Row],[Unit Price]]*VLOOKUP(Table1[[#This Row],[Product Name]],Table2[#All],2,FALSE),0)</f>
        <v>2252</v>
      </c>
      <c r="Q331" s="2">
        <f>Table1[[#This Row],[Quantity]]*Table1[[#This Row],[Unit Price]]</f>
        <v>3465</v>
      </c>
      <c r="R331" s="2">
        <f>Table1[[#This Row],[Sales Revenue]]-Table1[[#This Row],[Total cost]]</f>
        <v>1213</v>
      </c>
    </row>
    <row r="332" spans="1:18" x14ac:dyDescent="0.35">
      <c r="A332">
        <v>331</v>
      </c>
      <c r="B332" t="s">
        <v>377</v>
      </c>
      <c r="C332" t="s">
        <v>21</v>
      </c>
      <c r="D332" t="s">
        <v>40</v>
      </c>
      <c r="E332" s="1">
        <v>46003</v>
      </c>
      <c r="F332" s="1">
        <v>46004</v>
      </c>
      <c r="G332">
        <v>5</v>
      </c>
      <c r="H332">
        <v>465</v>
      </c>
      <c r="I332" t="s">
        <v>14</v>
      </c>
      <c r="J332" t="s">
        <v>33</v>
      </c>
      <c r="K332" t="s">
        <v>15</v>
      </c>
      <c r="L332" t="str">
        <f>TEXT(Table1[[#This Row],[Order Date]],"YYYY")</f>
        <v>2025</v>
      </c>
      <c r="M332" s="2" t="str">
        <f>TEXT(Table1[[#This Row],[Order Date]],"MMM")</f>
        <v>Dec</v>
      </c>
      <c r="N332" s="2" t="str">
        <f>TEXT(Table1[[#This Row],[Order Date]],"DDD")</f>
        <v>Fri</v>
      </c>
      <c r="O332" s="2">
        <f>DATEDIF(Table1[[#This Row],[Order Date]],Table1[[#This Row],[Delivered Date]],"D")</f>
        <v>1</v>
      </c>
      <c r="P332" s="2">
        <f>ROUND(Table1[[#This Row],[Quantity]]*Table1[[#This Row],[Unit Price]]*VLOOKUP(Table1[[#This Row],[Product Name]],Table2[#All],2,FALSE),0)</f>
        <v>1511</v>
      </c>
      <c r="Q332" s="2">
        <f>Table1[[#This Row],[Quantity]]*Table1[[#This Row],[Unit Price]]</f>
        <v>2325</v>
      </c>
      <c r="R332" s="2">
        <f>Table1[[#This Row],[Sales Revenue]]-Table1[[#This Row],[Total cost]]</f>
        <v>814</v>
      </c>
    </row>
    <row r="333" spans="1:18" x14ac:dyDescent="0.35">
      <c r="A333">
        <v>332</v>
      </c>
      <c r="B333" t="s">
        <v>378</v>
      </c>
      <c r="C333" t="s">
        <v>12</v>
      </c>
      <c r="D333" t="s">
        <v>36</v>
      </c>
      <c r="E333" s="1">
        <v>45762</v>
      </c>
      <c r="F333" s="1">
        <v>45767</v>
      </c>
      <c r="G333">
        <v>2</v>
      </c>
      <c r="H333">
        <v>280</v>
      </c>
      <c r="I333" t="s">
        <v>14</v>
      </c>
      <c r="J333" t="s">
        <v>33</v>
      </c>
      <c r="K333" t="s">
        <v>19</v>
      </c>
      <c r="L333" t="str">
        <f>TEXT(Table1[[#This Row],[Order Date]],"YYYY")</f>
        <v>2025</v>
      </c>
      <c r="M333" s="2" t="str">
        <f>TEXT(Table1[[#This Row],[Order Date]],"MMM")</f>
        <v>Apr</v>
      </c>
      <c r="N333" s="2" t="str">
        <f>TEXT(Table1[[#This Row],[Order Date]],"DDD")</f>
        <v>Tue</v>
      </c>
      <c r="O333" s="2">
        <f>DATEDIF(Table1[[#This Row],[Order Date]],Table1[[#This Row],[Delivered Date]],"D")</f>
        <v>5</v>
      </c>
      <c r="P333" s="2">
        <f>ROUND(Table1[[#This Row],[Quantity]]*Table1[[#This Row],[Unit Price]]*VLOOKUP(Table1[[#This Row],[Product Name]],Table2[#All],2,FALSE),0)</f>
        <v>448</v>
      </c>
      <c r="Q333" s="2">
        <f>Table1[[#This Row],[Quantity]]*Table1[[#This Row],[Unit Price]]</f>
        <v>560</v>
      </c>
      <c r="R333" s="2">
        <f>Table1[[#This Row],[Sales Revenue]]-Table1[[#This Row],[Total cost]]</f>
        <v>112</v>
      </c>
    </row>
    <row r="334" spans="1:18" x14ac:dyDescent="0.35">
      <c r="A334">
        <v>333</v>
      </c>
      <c r="B334" t="s">
        <v>379</v>
      </c>
      <c r="C334" t="s">
        <v>17</v>
      </c>
      <c r="D334" t="s">
        <v>64</v>
      </c>
      <c r="E334" s="1">
        <v>45722</v>
      </c>
      <c r="F334" s="1">
        <v>45732</v>
      </c>
      <c r="G334">
        <v>5</v>
      </c>
      <c r="H334">
        <v>536</v>
      </c>
      <c r="I334" t="s">
        <v>28</v>
      </c>
      <c r="J334" t="s">
        <v>547</v>
      </c>
      <c r="K334" t="s">
        <v>46</v>
      </c>
      <c r="L334" t="str">
        <f>TEXT(Table1[[#This Row],[Order Date]],"YYYY")</f>
        <v>2025</v>
      </c>
      <c r="M334" s="2" t="str">
        <f>TEXT(Table1[[#This Row],[Order Date]],"MMM")</f>
        <v>Mar</v>
      </c>
      <c r="N334" s="2" t="str">
        <f>TEXT(Table1[[#This Row],[Order Date]],"DDD")</f>
        <v>Thu</v>
      </c>
      <c r="O334" s="2">
        <f>DATEDIF(Table1[[#This Row],[Order Date]],Table1[[#This Row],[Delivered Date]],"D")</f>
        <v>10</v>
      </c>
      <c r="P334" s="2">
        <f>ROUND(Table1[[#This Row],[Quantity]]*Table1[[#This Row],[Unit Price]]*VLOOKUP(Table1[[#This Row],[Product Name]],Table2[#All],2,FALSE),0)</f>
        <v>1340</v>
      </c>
      <c r="Q334" s="2">
        <f>Table1[[#This Row],[Quantity]]*Table1[[#This Row],[Unit Price]]</f>
        <v>2680</v>
      </c>
      <c r="R334" s="2">
        <f>Table1[[#This Row],[Sales Revenue]]-Table1[[#This Row],[Total cost]]</f>
        <v>1340</v>
      </c>
    </row>
    <row r="335" spans="1:18" x14ac:dyDescent="0.35">
      <c r="A335">
        <v>334</v>
      </c>
      <c r="B335" t="s">
        <v>380</v>
      </c>
      <c r="C335" t="s">
        <v>21</v>
      </c>
      <c r="D335" t="s">
        <v>83</v>
      </c>
      <c r="E335" s="1">
        <v>45945</v>
      </c>
      <c r="F335" s="1">
        <v>45949</v>
      </c>
      <c r="G335">
        <v>9</v>
      </c>
      <c r="H335">
        <v>754</v>
      </c>
      <c r="I335" t="s">
        <v>14</v>
      </c>
      <c r="J335" t="s">
        <v>550</v>
      </c>
      <c r="K335" t="s">
        <v>29</v>
      </c>
      <c r="L335" t="str">
        <f>TEXT(Table1[[#This Row],[Order Date]],"YYYY")</f>
        <v>2025</v>
      </c>
      <c r="M335" s="2" t="str">
        <f>TEXT(Table1[[#This Row],[Order Date]],"MMM")</f>
        <v>Oct</v>
      </c>
      <c r="N335" s="2" t="str">
        <f>TEXT(Table1[[#This Row],[Order Date]],"DDD")</f>
        <v>Wed</v>
      </c>
      <c r="O335" s="2">
        <f>DATEDIF(Table1[[#This Row],[Order Date]],Table1[[#This Row],[Delivered Date]],"D")</f>
        <v>4</v>
      </c>
      <c r="P335" s="2">
        <f>ROUND(Table1[[#This Row],[Quantity]]*Table1[[#This Row],[Unit Price]]*VLOOKUP(Table1[[#This Row],[Product Name]],Table2[#All],2,FALSE),0)</f>
        <v>5429</v>
      </c>
      <c r="Q335" s="2">
        <f>Table1[[#This Row],[Quantity]]*Table1[[#This Row],[Unit Price]]</f>
        <v>6786</v>
      </c>
      <c r="R335" s="2">
        <f>Table1[[#This Row],[Sales Revenue]]-Table1[[#This Row],[Total cost]]</f>
        <v>1357</v>
      </c>
    </row>
    <row r="336" spans="1:18" x14ac:dyDescent="0.35">
      <c r="A336">
        <v>335</v>
      </c>
      <c r="B336" t="s">
        <v>381</v>
      </c>
      <c r="C336" t="s">
        <v>24</v>
      </c>
      <c r="D336" t="s">
        <v>38</v>
      </c>
      <c r="E336" s="1">
        <v>45878</v>
      </c>
      <c r="F336" s="1">
        <v>45883</v>
      </c>
      <c r="G336">
        <v>5</v>
      </c>
      <c r="H336">
        <v>292</v>
      </c>
      <c r="I336" t="s">
        <v>28</v>
      </c>
      <c r="J336" t="s">
        <v>33</v>
      </c>
      <c r="K336" t="s">
        <v>29</v>
      </c>
      <c r="L336" t="str">
        <f>TEXT(Table1[[#This Row],[Order Date]],"YYYY")</f>
        <v>2025</v>
      </c>
      <c r="M336" s="2" t="str">
        <f>TEXT(Table1[[#This Row],[Order Date]],"MMM")</f>
        <v>Aug</v>
      </c>
      <c r="N336" s="2" t="str">
        <f>TEXT(Table1[[#This Row],[Order Date]],"DDD")</f>
        <v>Sat</v>
      </c>
      <c r="O336" s="2">
        <f>DATEDIF(Table1[[#This Row],[Order Date]],Table1[[#This Row],[Delivered Date]],"D")</f>
        <v>5</v>
      </c>
      <c r="P336" s="2">
        <f>ROUND(Table1[[#This Row],[Quantity]]*Table1[[#This Row],[Unit Price]]*VLOOKUP(Table1[[#This Row],[Product Name]],Table2[#All],2,FALSE),0)</f>
        <v>730</v>
      </c>
      <c r="Q336" s="2">
        <f>Table1[[#This Row],[Quantity]]*Table1[[#This Row],[Unit Price]]</f>
        <v>1460</v>
      </c>
      <c r="R336" s="2">
        <f>Table1[[#This Row],[Sales Revenue]]-Table1[[#This Row],[Total cost]]</f>
        <v>730</v>
      </c>
    </row>
    <row r="337" spans="1:18" x14ac:dyDescent="0.35">
      <c r="A337">
        <v>336</v>
      </c>
      <c r="B337" t="s">
        <v>382</v>
      </c>
      <c r="C337" t="s">
        <v>31</v>
      </c>
      <c r="D337" t="s">
        <v>76</v>
      </c>
      <c r="E337" s="1">
        <v>45881</v>
      </c>
      <c r="F337" s="1">
        <v>45890</v>
      </c>
      <c r="G337">
        <v>1</v>
      </c>
      <c r="H337">
        <v>521</v>
      </c>
      <c r="I337" t="s">
        <v>28</v>
      </c>
      <c r="J337" t="s">
        <v>547</v>
      </c>
      <c r="K337" t="s">
        <v>46</v>
      </c>
      <c r="L337" t="str">
        <f>TEXT(Table1[[#This Row],[Order Date]],"YYYY")</f>
        <v>2025</v>
      </c>
      <c r="M337" s="2" t="str">
        <f>TEXT(Table1[[#This Row],[Order Date]],"MMM")</f>
        <v>Aug</v>
      </c>
      <c r="N337" s="2" t="str">
        <f>TEXT(Table1[[#This Row],[Order Date]],"DDD")</f>
        <v>Tue</v>
      </c>
      <c r="O337" s="2">
        <f>DATEDIF(Table1[[#This Row],[Order Date]],Table1[[#This Row],[Delivered Date]],"D")</f>
        <v>9</v>
      </c>
      <c r="P337" s="2">
        <f>ROUND(Table1[[#This Row],[Quantity]]*Table1[[#This Row],[Unit Price]]*VLOOKUP(Table1[[#This Row],[Product Name]],Table2[#All],2,FALSE),0)</f>
        <v>391</v>
      </c>
      <c r="Q337" s="2">
        <f>Table1[[#This Row],[Quantity]]*Table1[[#This Row],[Unit Price]]</f>
        <v>521</v>
      </c>
      <c r="R337" s="2">
        <f>Table1[[#This Row],[Sales Revenue]]-Table1[[#This Row],[Total cost]]</f>
        <v>130</v>
      </c>
    </row>
    <row r="338" spans="1:18" x14ac:dyDescent="0.35">
      <c r="A338">
        <v>337</v>
      </c>
      <c r="B338" t="s">
        <v>383</v>
      </c>
      <c r="C338" t="s">
        <v>17</v>
      </c>
      <c r="D338" t="s">
        <v>56</v>
      </c>
      <c r="E338" s="1">
        <v>46000</v>
      </c>
      <c r="F338" s="1">
        <v>46001</v>
      </c>
      <c r="G338">
        <v>5</v>
      </c>
      <c r="H338">
        <v>630</v>
      </c>
      <c r="I338" t="s">
        <v>14</v>
      </c>
      <c r="J338" t="s">
        <v>551</v>
      </c>
      <c r="K338" t="s">
        <v>46</v>
      </c>
      <c r="L338" t="str">
        <f>TEXT(Table1[[#This Row],[Order Date]],"YYYY")</f>
        <v>2025</v>
      </c>
      <c r="M338" s="2" t="str">
        <f>TEXT(Table1[[#This Row],[Order Date]],"MMM")</f>
        <v>Dec</v>
      </c>
      <c r="N338" s="2" t="str">
        <f>TEXT(Table1[[#This Row],[Order Date]],"DDD")</f>
        <v>Tue</v>
      </c>
      <c r="O338" s="2">
        <f>DATEDIF(Table1[[#This Row],[Order Date]],Table1[[#This Row],[Delivered Date]],"D")</f>
        <v>1</v>
      </c>
      <c r="P338" s="2">
        <f>ROUND(Table1[[#This Row],[Quantity]]*Table1[[#This Row],[Unit Price]]*VLOOKUP(Table1[[#This Row],[Product Name]],Table2[#All],2,FALSE),0)</f>
        <v>1733</v>
      </c>
      <c r="Q338" s="2">
        <f>Table1[[#This Row],[Quantity]]*Table1[[#This Row],[Unit Price]]</f>
        <v>3150</v>
      </c>
      <c r="R338" s="2">
        <f>Table1[[#This Row],[Sales Revenue]]-Table1[[#This Row],[Total cost]]</f>
        <v>1417</v>
      </c>
    </row>
    <row r="339" spans="1:18" x14ac:dyDescent="0.35">
      <c r="A339">
        <v>338</v>
      </c>
      <c r="B339" t="s">
        <v>384</v>
      </c>
      <c r="C339" t="s">
        <v>17</v>
      </c>
      <c r="D339" t="s">
        <v>64</v>
      </c>
      <c r="E339" s="1">
        <v>45775</v>
      </c>
      <c r="F339" s="1">
        <v>45778</v>
      </c>
      <c r="G339">
        <v>10</v>
      </c>
      <c r="H339">
        <v>678</v>
      </c>
      <c r="I339" t="s">
        <v>14</v>
      </c>
      <c r="J339" t="s">
        <v>550</v>
      </c>
      <c r="K339" t="s">
        <v>46</v>
      </c>
      <c r="L339" t="str">
        <f>TEXT(Table1[[#This Row],[Order Date]],"YYYY")</f>
        <v>2025</v>
      </c>
      <c r="M339" s="2" t="str">
        <f>TEXT(Table1[[#This Row],[Order Date]],"MMM")</f>
        <v>Apr</v>
      </c>
      <c r="N339" s="2" t="str">
        <f>TEXT(Table1[[#This Row],[Order Date]],"DDD")</f>
        <v>Mon</v>
      </c>
      <c r="O339" s="2">
        <f>DATEDIF(Table1[[#This Row],[Order Date]],Table1[[#This Row],[Delivered Date]],"D")</f>
        <v>3</v>
      </c>
      <c r="P339" s="2">
        <f>ROUND(Table1[[#This Row],[Quantity]]*Table1[[#This Row],[Unit Price]]*VLOOKUP(Table1[[#This Row],[Product Name]],Table2[#All],2,FALSE),0)</f>
        <v>3390</v>
      </c>
      <c r="Q339" s="2">
        <f>Table1[[#This Row],[Quantity]]*Table1[[#This Row],[Unit Price]]</f>
        <v>6780</v>
      </c>
      <c r="R339" s="2">
        <f>Table1[[#This Row],[Sales Revenue]]-Table1[[#This Row],[Total cost]]</f>
        <v>3390</v>
      </c>
    </row>
    <row r="340" spans="1:18" x14ac:dyDescent="0.35">
      <c r="A340">
        <v>339</v>
      </c>
      <c r="B340" t="s">
        <v>385</v>
      </c>
      <c r="C340" t="s">
        <v>17</v>
      </c>
      <c r="D340" t="s">
        <v>64</v>
      </c>
      <c r="E340" s="1">
        <v>45834</v>
      </c>
      <c r="F340" s="1">
        <v>45842</v>
      </c>
      <c r="G340">
        <v>7</v>
      </c>
      <c r="H340">
        <v>569</v>
      </c>
      <c r="I340" t="s">
        <v>14</v>
      </c>
      <c r="J340" t="s">
        <v>550</v>
      </c>
      <c r="K340" t="s">
        <v>46</v>
      </c>
      <c r="L340" t="str">
        <f>TEXT(Table1[[#This Row],[Order Date]],"YYYY")</f>
        <v>2025</v>
      </c>
      <c r="M340" s="2" t="str">
        <f>TEXT(Table1[[#This Row],[Order Date]],"MMM")</f>
        <v>Jun</v>
      </c>
      <c r="N340" s="2" t="str">
        <f>TEXT(Table1[[#This Row],[Order Date]],"DDD")</f>
        <v>Thu</v>
      </c>
      <c r="O340" s="2">
        <f>DATEDIF(Table1[[#This Row],[Order Date]],Table1[[#This Row],[Delivered Date]],"D")</f>
        <v>8</v>
      </c>
      <c r="P340" s="2">
        <f>ROUND(Table1[[#This Row],[Quantity]]*Table1[[#This Row],[Unit Price]]*VLOOKUP(Table1[[#This Row],[Product Name]],Table2[#All],2,FALSE),0)</f>
        <v>1992</v>
      </c>
      <c r="Q340" s="2">
        <f>Table1[[#This Row],[Quantity]]*Table1[[#This Row],[Unit Price]]</f>
        <v>3983</v>
      </c>
      <c r="R340" s="2">
        <f>Table1[[#This Row],[Sales Revenue]]-Table1[[#This Row],[Total cost]]</f>
        <v>1991</v>
      </c>
    </row>
    <row r="341" spans="1:18" x14ac:dyDescent="0.35">
      <c r="A341">
        <v>340</v>
      </c>
      <c r="B341" t="s">
        <v>386</v>
      </c>
      <c r="C341" t="s">
        <v>24</v>
      </c>
      <c r="D341" t="s">
        <v>38</v>
      </c>
      <c r="E341" s="1">
        <v>45988</v>
      </c>
      <c r="F341" s="1">
        <v>45994</v>
      </c>
      <c r="G341">
        <v>9</v>
      </c>
      <c r="H341">
        <v>185</v>
      </c>
      <c r="I341" t="s">
        <v>28</v>
      </c>
      <c r="J341" t="s">
        <v>551</v>
      </c>
      <c r="K341" t="s">
        <v>15</v>
      </c>
      <c r="L341" t="str">
        <f>TEXT(Table1[[#This Row],[Order Date]],"YYYY")</f>
        <v>2025</v>
      </c>
      <c r="M341" s="2" t="str">
        <f>TEXT(Table1[[#This Row],[Order Date]],"MMM")</f>
        <v>Nov</v>
      </c>
      <c r="N341" s="2" t="str">
        <f>TEXT(Table1[[#This Row],[Order Date]],"DDD")</f>
        <v>Thu</v>
      </c>
      <c r="O341" s="2">
        <f>DATEDIF(Table1[[#This Row],[Order Date]],Table1[[#This Row],[Delivered Date]],"D")</f>
        <v>6</v>
      </c>
      <c r="P341" s="2">
        <f>ROUND(Table1[[#This Row],[Quantity]]*Table1[[#This Row],[Unit Price]]*VLOOKUP(Table1[[#This Row],[Product Name]],Table2[#All],2,FALSE),0)</f>
        <v>833</v>
      </c>
      <c r="Q341" s="2">
        <f>Table1[[#This Row],[Quantity]]*Table1[[#This Row],[Unit Price]]</f>
        <v>1665</v>
      </c>
      <c r="R341" s="2">
        <f>Table1[[#This Row],[Sales Revenue]]-Table1[[#This Row],[Total cost]]</f>
        <v>832</v>
      </c>
    </row>
    <row r="342" spans="1:18" x14ac:dyDescent="0.35">
      <c r="A342">
        <v>341</v>
      </c>
      <c r="B342" t="s">
        <v>387</v>
      </c>
      <c r="C342" t="s">
        <v>21</v>
      </c>
      <c r="D342" t="s">
        <v>83</v>
      </c>
      <c r="E342" s="1">
        <v>45710</v>
      </c>
      <c r="F342" s="1">
        <v>45712</v>
      </c>
      <c r="G342">
        <v>8</v>
      </c>
      <c r="H342">
        <v>405</v>
      </c>
      <c r="I342" t="s">
        <v>14</v>
      </c>
      <c r="J342" t="s">
        <v>547</v>
      </c>
      <c r="K342" t="s">
        <v>19</v>
      </c>
      <c r="L342" t="str">
        <f>TEXT(Table1[[#This Row],[Order Date]],"YYYY")</f>
        <v>2025</v>
      </c>
      <c r="M342" s="2" t="str">
        <f>TEXT(Table1[[#This Row],[Order Date]],"MMM")</f>
        <v>Feb</v>
      </c>
      <c r="N342" s="2" t="str">
        <f>TEXT(Table1[[#This Row],[Order Date]],"DDD")</f>
        <v>Sat</v>
      </c>
      <c r="O342" s="2">
        <f>DATEDIF(Table1[[#This Row],[Order Date]],Table1[[#This Row],[Delivered Date]],"D")</f>
        <v>2</v>
      </c>
      <c r="P342" s="2">
        <f>ROUND(Table1[[#This Row],[Quantity]]*Table1[[#This Row],[Unit Price]]*VLOOKUP(Table1[[#This Row],[Product Name]],Table2[#All],2,FALSE),0)</f>
        <v>2592</v>
      </c>
      <c r="Q342" s="2">
        <f>Table1[[#This Row],[Quantity]]*Table1[[#This Row],[Unit Price]]</f>
        <v>3240</v>
      </c>
      <c r="R342" s="2">
        <f>Table1[[#This Row],[Sales Revenue]]-Table1[[#This Row],[Total cost]]</f>
        <v>648</v>
      </c>
    </row>
    <row r="343" spans="1:18" x14ac:dyDescent="0.35">
      <c r="A343">
        <v>342</v>
      </c>
      <c r="B343" t="s">
        <v>388</v>
      </c>
      <c r="C343" t="s">
        <v>24</v>
      </c>
      <c r="D343" t="s">
        <v>38</v>
      </c>
      <c r="E343" s="1">
        <v>45757</v>
      </c>
      <c r="F343" s="1">
        <v>45765</v>
      </c>
      <c r="G343">
        <v>10</v>
      </c>
      <c r="H343">
        <v>923</v>
      </c>
      <c r="I343" t="s">
        <v>14</v>
      </c>
      <c r="J343" t="s">
        <v>549</v>
      </c>
      <c r="K343" t="s">
        <v>29</v>
      </c>
      <c r="L343" t="str">
        <f>TEXT(Table1[[#This Row],[Order Date]],"YYYY")</f>
        <v>2025</v>
      </c>
      <c r="M343" s="2" t="str">
        <f>TEXT(Table1[[#This Row],[Order Date]],"MMM")</f>
        <v>Apr</v>
      </c>
      <c r="N343" s="2" t="str">
        <f>TEXT(Table1[[#This Row],[Order Date]],"DDD")</f>
        <v>Thu</v>
      </c>
      <c r="O343" s="2">
        <f>DATEDIF(Table1[[#This Row],[Order Date]],Table1[[#This Row],[Delivered Date]],"D")</f>
        <v>8</v>
      </c>
      <c r="P343" s="2">
        <f>ROUND(Table1[[#This Row],[Quantity]]*Table1[[#This Row],[Unit Price]]*VLOOKUP(Table1[[#This Row],[Product Name]],Table2[#All],2,FALSE),0)</f>
        <v>4615</v>
      </c>
      <c r="Q343" s="2">
        <f>Table1[[#This Row],[Quantity]]*Table1[[#This Row],[Unit Price]]</f>
        <v>9230</v>
      </c>
      <c r="R343" s="2">
        <f>Table1[[#This Row],[Sales Revenue]]-Table1[[#This Row],[Total cost]]</f>
        <v>4615</v>
      </c>
    </row>
    <row r="344" spans="1:18" x14ac:dyDescent="0.35">
      <c r="A344">
        <v>343</v>
      </c>
      <c r="B344" t="s">
        <v>389</v>
      </c>
      <c r="C344" t="s">
        <v>24</v>
      </c>
      <c r="D344" t="s">
        <v>25</v>
      </c>
      <c r="E344" s="1">
        <v>45811</v>
      </c>
      <c r="F344" s="1">
        <v>45815</v>
      </c>
      <c r="G344">
        <v>10</v>
      </c>
      <c r="H344">
        <v>325</v>
      </c>
      <c r="I344" t="s">
        <v>28</v>
      </c>
      <c r="J344" t="s">
        <v>33</v>
      </c>
      <c r="K344" t="s">
        <v>46</v>
      </c>
      <c r="L344" t="str">
        <f>TEXT(Table1[[#This Row],[Order Date]],"YYYY")</f>
        <v>2025</v>
      </c>
      <c r="M344" s="2" t="str">
        <f>TEXT(Table1[[#This Row],[Order Date]],"MMM")</f>
        <v>Jun</v>
      </c>
      <c r="N344" s="2" t="str">
        <f>TEXT(Table1[[#This Row],[Order Date]],"DDD")</f>
        <v>Tue</v>
      </c>
      <c r="O344" s="2">
        <f>DATEDIF(Table1[[#This Row],[Order Date]],Table1[[#This Row],[Delivered Date]],"D")</f>
        <v>4</v>
      </c>
      <c r="P344" s="2">
        <f>ROUND(Table1[[#This Row],[Quantity]]*Table1[[#This Row],[Unit Price]]*VLOOKUP(Table1[[#This Row],[Product Name]],Table2[#All],2,FALSE),0)</f>
        <v>1788</v>
      </c>
      <c r="Q344" s="2">
        <f>Table1[[#This Row],[Quantity]]*Table1[[#This Row],[Unit Price]]</f>
        <v>3250</v>
      </c>
      <c r="R344" s="2">
        <f>Table1[[#This Row],[Sales Revenue]]-Table1[[#This Row],[Total cost]]</f>
        <v>1462</v>
      </c>
    </row>
    <row r="345" spans="1:18" x14ac:dyDescent="0.35">
      <c r="A345">
        <v>344</v>
      </c>
      <c r="B345" t="s">
        <v>390</v>
      </c>
      <c r="C345" t="s">
        <v>24</v>
      </c>
      <c r="D345" t="s">
        <v>70</v>
      </c>
      <c r="E345" s="1">
        <v>45936</v>
      </c>
      <c r="F345" s="1">
        <v>45941</v>
      </c>
      <c r="G345">
        <v>6</v>
      </c>
      <c r="H345">
        <v>564</v>
      </c>
      <c r="I345" t="s">
        <v>14</v>
      </c>
      <c r="J345" t="s">
        <v>551</v>
      </c>
      <c r="K345" t="s">
        <v>19</v>
      </c>
      <c r="L345" t="str">
        <f>TEXT(Table1[[#This Row],[Order Date]],"YYYY")</f>
        <v>2025</v>
      </c>
      <c r="M345" s="2" t="str">
        <f>TEXT(Table1[[#This Row],[Order Date]],"MMM")</f>
        <v>Oct</v>
      </c>
      <c r="N345" s="2" t="str">
        <f>TEXT(Table1[[#This Row],[Order Date]],"DDD")</f>
        <v>Mon</v>
      </c>
      <c r="O345" s="2">
        <f>DATEDIF(Table1[[#This Row],[Order Date]],Table1[[#This Row],[Delivered Date]],"D")</f>
        <v>5</v>
      </c>
      <c r="P345" s="2">
        <f>ROUND(Table1[[#This Row],[Quantity]]*Table1[[#This Row],[Unit Price]]*VLOOKUP(Table1[[#This Row],[Product Name]],Table2[#All],2,FALSE),0)</f>
        <v>1861</v>
      </c>
      <c r="Q345" s="2">
        <f>Table1[[#This Row],[Quantity]]*Table1[[#This Row],[Unit Price]]</f>
        <v>3384</v>
      </c>
      <c r="R345" s="2">
        <f>Table1[[#This Row],[Sales Revenue]]-Table1[[#This Row],[Total cost]]</f>
        <v>1523</v>
      </c>
    </row>
    <row r="346" spans="1:18" x14ac:dyDescent="0.35">
      <c r="A346">
        <v>345</v>
      </c>
      <c r="B346" t="s">
        <v>391</v>
      </c>
      <c r="C346" t="s">
        <v>21</v>
      </c>
      <c r="D346" t="s">
        <v>54</v>
      </c>
      <c r="E346" s="1">
        <v>45829</v>
      </c>
      <c r="F346" s="1">
        <v>45836</v>
      </c>
      <c r="G346">
        <v>2</v>
      </c>
      <c r="H346">
        <v>236</v>
      </c>
      <c r="I346" t="s">
        <v>28</v>
      </c>
      <c r="J346" t="s">
        <v>551</v>
      </c>
      <c r="K346" t="s">
        <v>15</v>
      </c>
      <c r="L346" t="str">
        <f>TEXT(Table1[[#This Row],[Order Date]],"YYYY")</f>
        <v>2025</v>
      </c>
      <c r="M346" s="2" t="str">
        <f>TEXT(Table1[[#This Row],[Order Date]],"MMM")</f>
        <v>Jun</v>
      </c>
      <c r="N346" s="2" t="str">
        <f>TEXT(Table1[[#This Row],[Order Date]],"DDD")</f>
        <v>Sat</v>
      </c>
      <c r="O346" s="2">
        <f>DATEDIF(Table1[[#This Row],[Order Date]],Table1[[#This Row],[Delivered Date]],"D")</f>
        <v>7</v>
      </c>
      <c r="P346" s="2">
        <f>ROUND(Table1[[#This Row],[Quantity]]*Table1[[#This Row],[Unit Price]]*VLOOKUP(Table1[[#This Row],[Product Name]],Table2[#All],2,FALSE),0)</f>
        <v>330</v>
      </c>
      <c r="Q346" s="2">
        <f>Table1[[#This Row],[Quantity]]*Table1[[#This Row],[Unit Price]]</f>
        <v>472</v>
      </c>
      <c r="R346" s="2">
        <f>Table1[[#This Row],[Sales Revenue]]-Table1[[#This Row],[Total cost]]</f>
        <v>142</v>
      </c>
    </row>
    <row r="347" spans="1:18" x14ac:dyDescent="0.35">
      <c r="A347">
        <v>346</v>
      </c>
      <c r="B347" t="s">
        <v>392</v>
      </c>
      <c r="C347" t="s">
        <v>21</v>
      </c>
      <c r="D347" t="s">
        <v>40</v>
      </c>
      <c r="E347" s="1">
        <v>45964</v>
      </c>
      <c r="F347" s="1">
        <v>45971</v>
      </c>
      <c r="G347">
        <v>1</v>
      </c>
      <c r="H347">
        <v>741</v>
      </c>
      <c r="I347" t="s">
        <v>14</v>
      </c>
      <c r="J347" t="s">
        <v>549</v>
      </c>
      <c r="K347" t="s">
        <v>29</v>
      </c>
      <c r="L347" t="str">
        <f>TEXT(Table1[[#This Row],[Order Date]],"YYYY")</f>
        <v>2025</v>
      </c>
      <c r="M347" s="2" t="str">
        <f>TEXT(Table1[[#This Row],[Order Date]],"MMM")</f>
        <v>Nov</v>
      </c>
      <c r="N347" s="2" t="str">
        <f>TEXT(Table1[[#This Row],[Order Date]],"DDD")</f>
        <v>Mon</v>
      </c>
      <c r="O347" s="2">
        <f>DATEDIF(Table1[[#This Row],[Order Date]],Table1[[#This Row],[Delivered Date]],"D")</f>
        <v>7</v>
      </c>
      <c r="P347" s="2">
        <f>ROUND(Table1[[#This Row],[Quantity]]*Table1[[#This Row],[Unit Price]]*VLOOKUP(Table1[[#This Row],[Product Name]],Table2[#All],2,FALSE),0)</f>
        <v>482</v>
      </c>
      <c r="Q347" s="2">
        <f>Table1[[#This Row],[Quantity]]*Table1[[#This Row],[Unit Price]]</f>
        <v>741</v>
      </c>
      <c r="R347" s="2">
        <f>Table1[[#This Row],[Sales Revenue]]-Table1[[#This Row],[Total cost]]</f>
        <v>259</v>
      </c>
    </row>
    <row r="348" spans="1:18" x14ac:dyDescent="0.35">
      <c r="A348">
        <v>347</v>
      </c>
      <c r="B348" t="s">
        <v>393</v>
      </c>
      <c r="C348" t="s">
        <v>12</v>
      </c>
      <c r="D348" t="s">
        <v>27</v>
      </c>
      <c r="E348" s="1">
        <v>45911</v>
      </c>
      <c r="F348" s="1">
        <v>45917</v>
      </c>
      <c r="G348">
        <v>6</v>
      </c>
      <c r="H348">
        <v>992</v>
      </c>
      <c r="I348" t="s">
        <v>28</v>
      </c>
      <c r="J348" t="s">
        <v>549</v>
      </c>
      <c r="K348" t="s">
        <v>15</v>
      </c>
      <c r="L348" t="str">
        <f>TEXT(Table1[[#This Row],[Order Date]],"YYYY")</f>
        <v>2025</v>
      </c>
      <c r="M348" s="2" t="str">
        <f>TEXT(Table1[[#This Row],[Order Date]],"MMM")</f>
        <v>Sep</v>
      </c>
      <c r="N348" s="2" t="str">
        <f>TEXT(Table1[[#This Row],[Order Date]],"DDD")</f>
        <v>Thu</v>
      </c>
      <c r="O348" s="2">
        <f>DATEDIF(Table1[[#This Row],[Order Date]],Table1[[#This Row],[Delivered Date]],"D")</f>
        <v>6</v>
      </c>
      <c r="P348" s="2">
        <f>ROUND(Table1[[#This Row],[Quantity]]*Table1[[#This Row],[Unit Price]]*VLOOKUP(Table1[[#This Row],[Product Name]],Table2[#All],2,FALSE),0)</f>
        <v>3869</v>
      </c>
      <c r="Q348" s="2">
        <f>Table1[[#This Row],[Quantity]]*Table1[[#This Row],[Unit Price]]</f>
        <v>5952</v>
      </c>
      <c r="R348" s="2">
        <f>Table1[[#This Row],[Sales Revenue]]-Table1[[#This Row],[Total cost]]</f>
        <v>2083</v>
      </c>
    </row>
    <row r="349" spans="1:18" x14ac:dyDescent="0.35">
      <c r="A349">
        <v>348</v>
      </c>
      <c r="B349" t="s">
        <v>394</v>
      </c>
      <c r="C349" t="s">
        <v>24</v>
      </c>
      <c r="D349" t="s">
        <v>25</v>
      </c>
      <c r="E349" s="1">
        <v>45920</v>
      </c>
      <c r="F349" s="1">
        <v>45921</v>
      </c>
      <c r="G349">
        <v>5</v>
      </c>
      <c r="H349">
        <v>55</v>
      </c>
      <c r="I349" t="s">
        <v>14</v>
      </c>
      <c r="J349" t="s">
        <v>551</v>
      </c>
      <c r="K349" t="s">
        <v>46</v>
      </c>
      <c r="L349" t="str">
        <f>TEXT(Table1[[#This Row],[Order Date]],"YYYY")</f>
        <v>2025</v>
      </c>
      <c r="M349" s="2" t="str">
        <f>TEXT(Table1[[#This Row],[Order Date]],"MMM")</f>
        <v>Sep</v>
      </c>
      <c r="N349" s="2" t="str">
        <f>TEXT(Table1[[#This Row],[Order Date]],"DDD")</f>
        <v>Sat</v>
      </c>
      <c r="O349" s="2">
        <f>DATEDIF(Table1[[#This Row],[Order Date]],Table1[[#This Row],[Delivered Date]],"D")</f>
        <v>1</v>
      </c>
      <c r="P349" s="2">
        <f>ROUND(Table1[[#This Row],[Quantity]]*Table1[[#This Row],[Unit Price]]*VLOOKUP(Table1[[#This Row],[Product Name]],Table2[#All],2,FALSE),0)</f>
        <v>151</v>
      </c>
      <c r="Q349" s="2">
        <f>Table1[[#This Row],[Quantity]]*Table1[[#This Row],[Unit Price]]</f>
        <v>275</v>
      </c>
      <c r="R349" s="2">
        <f>Table1[[#This Row],[Sales Revenue]]-Table1[[#This Row],[Total cost]]</f>
        <v>124</v>
      </c>
    </row>
    <row r="350" spans="1:18" x14ac:dyDescent="0.35">
      <c r="A350">
        <v>349</v>
      </c>
      <c r="B350" t="s">
        <v>395</v>
      </c>
      <c r="C350" t="s">
        <v>17</v>
      </c>
      <c r="D350" t="s">
        <v>56</v>
      </c>
      <c r="E350" s="1">
        <v>45742</v>
      </c>
      <c r="F350" s="1">
        <v>45751</v>
      </c>
      <c r="G350">
        <v>7</v>
      </c>
      <c r="H350">
        <v>216</v>
      </c>
      <c r="I350" t="s">
        <v>28</v>
      </c>
      <c r="J350" t="s">
        <v>550</v>
      </c>
      <c r="K350" t="s">
        <v>19</v>
      </c>
      <c r="L350" t="str">
        <f>TEXT(Table1[[#This Row],[Order Date]],"YYYY")</f>
        <v>2025</v>
      </c>
      <c r="M350" s="2" t="str">
        <f>TEXT(Table1[[#This Row],[Order Date]],"MMM")</f>
        <v>Mar</v>
      </c>
      <c r="N350" s="2" t="str">
        <f>TEXT(Table1[[#This Row],[Order Date]],"DDD")</f>
        <v>Wed</v>
      </c>
      <c r="O350" s="2">
        <f>DATEDIF(Table1[[#This Row],[Order Date]],Table1[[#This Row],[Delivered Date]],"D")</f>
        <v>9</v>
      </c>
      <c r="P350" s="2">
        <f>ROUND(Table1[[#This Row],[Quantity]]*Table1[[#This Row],[Unit Price]]*VLOOKUP(Table1[[#This Row],[Product Name]],Table2[#All],2,FALSE),0)</f>
        <v>832</v>
      </c>
      <c r="Q350" s="2">
        <f>Table1[[#This Row],[Quantity]]*Table1[[#This Row],[Unit Price]]</f>
        <v>1512</v>
      </c>
      <c r="R350" s="2">
        <f>Table1[[#This Row],[Sales Revenue]]-Table1[[#This Row],[Total cost]]</f>
        <v>680</v>
      </c>
    </row>
    <row r="351" spans="1:18" x14ac:dyDescent="0.35">
      <c r="A351">
        <v>350</v>
      </c>
      <c r="B351" t="s">
        <v>396</v>
      </c>
      <c r="C351" t="s">
        <v>21</v>
      </c>
      <c r="D351" t="s">
        <v>83</v>
      </c>
      <c r="E351" s="1">
        <v>46011</v>
      </c>
      <c r="F351" s="1">
        <v>46013</v>
      </c>
      <c r="G351">
        <v>3</v>
      </c>
      <c r="H351">
        <v>375</v>
      </c>
      <c r="I351" t="s">
        <v>28</v>
      </c>
      <c r="J351" t="s">
        <v>547</v>
      </c>
      <c r="K351" t="s">
        <v>29</v>
      </c>
      <c r="L351" t="str">
        <f>TEXT(Table1[[#This Row],[Order Date]],"YYYY")</f>
        <v>2025</v>
      </c>
      <c r="M351" s="2" t="str">
        <f>TEXT(Table1[[#This Row],[Order Date]],"MMM")</f>
        <v>Dec</v>
      </c>
      <c r="N351" s="2" t="str">
        <f>TEXT(Table1[[#This Row],[Order Date]],"DDD")</f>
        <v>Sat</v>
      </c>
      <c r="O351" s="2">
        <f>DATEDIF(Table1[[#This Row],[Order Date]],Table1[[#This Row],[Delivered Date]],"D")</f>
        <v>2</v>
      </c>
      <c r="P351" s="2">
        <f>ROUND(Table1[[#This Row],[Quantity]]*Table1[[#This Row],[Unit Price]]*VLOOKUP(Table1[[#This Row],[Product Name]],Table2[#All],2,FALSE),0)</f>
        <v>900</v>
      </c>
      <c r="Q351" s="2">
        <f>Table1[[#This Row],[Quantity]]*Table1[[#This Row],[Unit Price]]</f>
        <v>1125</v>
      </c>
      <c r="R351" s="2">
        <f>Table1[[#This Row],[Sales Revenue]]-Table1[[#This Row],[Total cost]]</f>
        <v>225</v>
      </c>
    </row>
    <row r="352" spans="1:18" x14ac:dyDescent="0.35">
      <c r="A352">
        <v>351</v>
      </c>
      <c r="B352" t="s">
        <v>397</v>
      </c>
      <c r="C352" t="s">
        <v>21</v>
      </c>
      <c r="D352" t="s">
        <v>40</v>
      </c>
      <c r="E352" s="1">
        <v>45702</v>
      </c>
      <c r="F352" s="1">
        <v>45712</v>
      </c>
      <c r="G352">
        <v>10</v>
      </c>
      <c r="H352">
        <v>503</v>
      </c>
      <c r="I352" t="s">
        <v>28</v>
      </c>
      <c r="J352" t="s">
        <v>550</v>
      </c>
      <c r="K352" t="s">
        <v>46</v>
      </c>
      <c r="L352" t="str">
        <f>TEXT(Table1[[#This Row],[Order Date]],"YYYY")</f>
        <v>2025</v>
      </c>
      <c r="M352" s="2" t="str">
        <f>TEXT(Table1[[#This Row],[Order Date]],"MMM")</f>
        <v>Feb</v>
      </c>
      <c r="N352" s="2" t="str">
        <f>TEXT(Table1[[#This Row],[Order Date]],"DDD")</f>
        <v>Fri</v>
      </c>
      <c r="O352" s="2">
        <f>DATEDIF(Table1[[#This Row],[Order Date]],Table1[[#This Row],[Delivered Date]],"D")</f>
        <v>10</v>
      </c>
      <c r="P352" s="2">
        <f>ROUND(Table1[[#This Row],[Quantity]]*Table1[[#This Row],[Unit Price]]*VLOOKUP(Table1[[#This Row],[Product Name]],Table2[#All],2,FALSE),0)</f>
        <v>3270</v>
      </c>
      <c r="Q352" s="2">
        <f>Table1[[#This Row],[Quantity]]*Table1[[#This Row],[Unit Price]]</f>
        <v>5030</v>
      </c>
      <c r="R352" s="2">
        <f>Table1[[#This Row],[Sales Revenue]]-Table1[[#This Row],[Total cost]]</f>
        <v>1760</v>
      </c>
    </row>
    <row r="353" spans="1:18" x14ac:dyDescent="0.35">
      <c r="A353">
        <v>352</v>
      </c>
      <c r="B353" t="s">
        <v>398</v>
      </c>
      <c r="C353" t="s">
        <v>24</v>
      </c>
      <c r="D353" t="s">
        <v>70</v>
      </c>
      <c r="E353" s="1">
        <v>45810</v>
      </c>
      <c r="F353" s="1">
        <v>45817</v>
      </c>
      <c r="G353">
        <v>6</v>
      </c>
      <c r="H353">
        <v>974</v>
      </c>
      <c r="I353" t="s">
        <v>14</v>
      </c>
      <c r="J353" t="s">
        <v>549</v>
      </c>
      <c r="K353" t="s">
        <v>19</v>
      </c>
      <c r="L353" t="str">
        <f>TEXT(Table1[[#This Row],[Order Date]],"YYYY")</f>
        <v>2025</v>
      </c>
      <c r="M353" s="2" t="str">
        <f>TEXT(Table1[[#This Row],[Order Date]],"MMM")</f>
        <v>Jun</v>
      </c>
      <c r="N353" s="2" t="str">
        <f>TEXT(Table1[[#This Row],[Order Date]],"DDD")</f>
        <v>Mon</v>
      </c>
      <c r="O353" s="2">
        <f>DATEDIF(Table1[[#This Row],[Order Date]],Table1[[#This Row],[Delivered Date]],"D")</f>
        <v>7</v>
      </c>
      <c r="P353" s="2">
        <f>ROUND(Table1[[#This Row],[Quantity]]*Table1[[#This Row],[Unit Price]]*VLOOKUP(Table1[[#This Row],[Product Name]],Table2[#All],2,FALSE),0)</f>
        <v>3214</v>
      </c>
      <c r="Q353" s="2">
        <f>Table1[[#This Row],[Quantity]]*Table1[[#This Row],[Unit Price]]</f>
        <v>5844</v>
      </c>
      <c r="R353" s="2">
        <f>Table1[[#This Row],[Sales Revenue]]-Table1[[#This Row],[Total cost]]</f>
        <v>2630</v>
      </c>
    </row>
    <row r="354" spans="1:18" x14ac:dyDescent="0.35">
      <c r="A354">
        <v>353</v>
      </c>
      <c r="B354" t="s">
        <v>399</v>
      </c>
      <c r="C354" t="s">
        <v>24</v>
      </c>
      <c r="D354" t="s">
        <v>25</v>
      </c>
      <c r="E354" s="1">
        <v>45863</v>
      </c>
      <c r="F354" s="1">
        <v>45870</v>
      </c>
      <c r="G354">
        <v>3</v>
      </c>
      <c r="H354">
        <v>486</v>
      </c>
      <c r="I354" t="s">
        <v>14</v>
      </c>
      <c r="J354" t="s">
        <v>549</v>
      </c>
      <c r="K354" t="s">
        <v>46</v>
      </c>
      <c r="L354" t="str">
        <f>TEXT(Table1[[#This Row],[Order Date]],"YYYY")</f>
        <v>2025</v>
      </c>
      <c r="M354" s="2" t="str">
        <f>TEXT(Table1[[#This Row],[Order Date]],"MMM")</f>
        <v>Jul</v>
      </c>
      <c r="N354" s="2" t="str">
        <f>TEXT(Table1[[#This Row],[Order Date]],"DDD")</f>
        <v>Fri</v>
      </c>
      <c r="O354" s="2">
        <f>DATEDIF(Table1[[#This Row],[Order Date]],Table1[[#This Row],[Delivered Date]],"D")</f>
        <v>7</v>
      </c>
      <c r="P354" s="2">
        <f>ROUND(Table1[[#This Row],[Quantity]]*Table1[[#This Row],[Unit Price]]*VLOOKUP(Table1[[#This Row],[Product Name]],Table2[#All],2,FALSE),0)</f>
        <v>802</v>
      </c>
      <c r="Q354" s="2">
        <f>Table1[[#This Row],[Quantity]]*Table1[[#This Row],[Unit Price]]</f>
        <v>1458</v>
      </c>
      <c r="R354" s="2">
        <f>Table1[[#This Row],[Sales Revenue]]-Table1[[#This Row],[Total cost]]</f>
        <v>656</v>
      </c>
    </row>
    <row r="355" spans="1:18" x14ac:dyDescent="0.35">
      <c r="A355">
        <v>354</v>
      </c>
      <c r="B355" t="s">
        <v>400</v>
      </c>
      <c r="C355" t="s">
        <v>12</v>
      </c>
      <c r="D355" t="s">
        <v>58</v>
      </c>
      <c r="E355" s="1">
        <v>45947</v>
      </c>
      <c r="F355" s="1">
        <v>45952</v>
      </c>
      <c r="G355">
        <v>5</v>
      </c>
      <c r="H355">
        <v>803</v>
      </c>
      <c r="I355" t="s">
        <v>14</v>
      </c>
      <c r="J355" t="s">
        <v>33</v>
      </c>
      <c r="K355" t="s">
        <v>19</v>
      </c>
      <c r="L355" t="str">
        <f>TEXT(Table1[[#This Row],[Order Date]],"YYYY")</f>
        <v>2025</v>
      </c>
      <c r="M355" s="2" t="str">
        <f>TEXT(Table1[[#This Row],[Order Date]],"MMM")</f>
        <v>Oct</v>
      </c>
      <c r="N355" s="2" t="str">
        <f>TEXT(Table1[[#This Row],[Order Date]],"DDD")</f>
        <v>Fri</v>
      </c>
      <c r="O355" s="2">
        <f>DATEDIF(Table1[[#This Row],[Order Date]],Table1[[#This Row],[Delivered Date]],"D")</f>
        <v>5</v>
      </c>
      <c r="P355" s="2">
        <f>ROUND(Table1[[#This Row],[Quantity]]*Table1[[#This Row],[Unit Price]]*VLOOKUP(Table1[[#This Row],[Product Name]],Table2[#All],2,FALSE),0)</f>
        <v>3413</v>
      </c>
      <c r="Q355" s="2">
        <f>Table1[[#This Row],[Quantity]]*Table1[[#This Row],[Unit Price]]</f>
        <v>4015</v>
      </c>
      <c r="R355" s="2">
        <f>Table1[[#This Row],[Sales Revenue]]-Table1[[#This Row],[Total cost]]</f>
        <v>602</v>
      </c>
    </row>
    <row r="356" spans="1:18" x14ac:dyDescent="0.35">
      <c r="A356">
        <v>355</v>
      </c>
      <c r="B356" t="s">
        <v>401</v>
      </c>
      <c r="C356" t="s">
        <v>24</v>
      </c>
      <c r="D356" t="s">
        <v>25</v>
      </c>
      <c r="E356" s="1">
        <v>45863</v>
      </c>
      <c r="F356" s="1">
        <v>45868</v>
      </c>
      <c r="G356">
        <v>4</v>
      </c>
      <c r="H356">
        <v>176</v>
      </c>
      <c r="I356" t="s">
        <v>28</v>
      </c>
      <c r="J356" t="s">
        <v>551</v>
      </c>
      <c r="K356" t="s">
        <v>29</v>
      </c>
      <c r="L356" t="str">
        <f>TEXT(Table1[[#This Row],[Order Date]],"YYYY")</f>
        <v>2025</v>
      </c>
      <c r="M356" s="2" t="str">
        <f>TEXT(Table1[[#This Row],[Order Date]],"MMM")</f>
        <v>Jul</v>
      </c>
      <c r="N356" s="2" t="str">
        <f>TEXT(Table1[[#This Row],[Order Date]],"DDD")</f>
        <v>Fri</v>
      </c>
      <c r="O356" s="2">
        <f>DATEDIF(Table1[[#This Row],[Order Date]],Table1[[#This Row],[Delivered Date]],"D")</f>
        <v>5</v>
      </c>
      <c r="P356" s="2">
        <f>ROUND(Table1[[#This Row],[Quantity]]*Table1[[#This Row],[Unit Price]]*VLOOKUP(Table1[[#This Row],[Product Name]],Table2[#All],2,FALSE),0)</f>
        <v>387</v>
      </c>
      <c r="Q356" s="2">
        <f>Table1[[#This Row],[Quantity]]*Table1[[#This Row],[Unit Price]]</f>
        <v>704</v>
      </c>
      <c r="R356" s="2">
        <f>Table1[[#This Row],[Sales Revenue]]-Table1[[#This Row],[Total cost]]</f>
        <v>317</v>
      </c>
    </row>
    <row r="357" spans="1:18" x14ac:dyDescent="0.35">
      <c r="A357">
        <v>356</v>
      </c>
      <c r="B357" t="s">
        <v>402</v>
      </c>
      <c r="C357" t="s">
        <v>24</v>
      </c>
      <c r="D357" t="s">
        <v>38</v>
      </c>
      <c r="E357" s="1">
        <v>45732</v>
      </c>
      <c r="F357" s="1">
        <v>45745</v>
      </c>
      <c r="G357">
        <v>4</v>
      </c>
      <c r="H357">
        <v>468</v>
      </c>
      <c r="I357" t="s">
        <v>28</v>
      </c>
      <c r="J357" t="s">
        <v>549</v>
      </c>
      <c r="K357" t="s">
        <v>15</v>
      </c>
      <c r="L357" t="str">
        <f>TEXT(Table1[[#This Row],[Order Date]],"YYYY")</f>
        <v>2025</v>
      </c>
      <c r="M357" s="2" t="str">
        <f>TEXT(Table1[[#This Row],[Order Date]],"MMM")</f>
        <v>Mar</v>
      </c>
      <c r="N357" s="2" t="str">
        <f>TEXT(Table1[[#This Row],[Order Date]],"DDD")</f>
        <v>Sun</v>
      </c>
      <c r="O357" s="2">
        <f>DATEDIF(Table1[[#This Row],[Order Date]],Table1[[#This Row],[Delivered Date]],"D")</f>
        <v>13</v>
      </c>
      <c r="P357" s="2">
        <f>ROUND(Table1[[#This Row],[Quantity]]*Table1[[#This Row],[Unit Price]]*VLOOKUP(Table1[[#This Row],[Product Name]],Table2[#All],2,FALSE),0)</f>
        <v>936</v>
      </c>
      <c r="Q357" s="2">
        <f>Table1[[#This Row],[Quantity]]*Table1[[#This Row],[Unit Price]]</f>
        <v>1872</v>
      </c>
      <c r="R357" s="2">
        <f>Table1[[#This Row],[Sales Revenue]]-Table1[[#This Row],[Total cost]]</f>
        <v>936</v>
      </c>
    </row>
    <row r="358" spans="1:18" x14ac:dyDescent="0.35">
      <c r="A358">
        <v>357</v>
      </c>
      <c r="B358" t="s">
        <v>403</v>
      </c>
      <c r="C358" t="s">
        <v>31</v>
      </c>
      <c r="D358" t="s">
        <v>76</v>
      </c>
      <c r="E358" s="1">
        <v>45775</v>
      </c>
      <c r="F358" s="1">
        <v>45780</v>
      </c>
      <c r="G358">
        <v>3</v>
      </c>
      <c r="H358">
        <v>788</v>
      </c>
      <c r="I358" t="s">
        <v>14</v>
      </c>
      <c r="J358" t="s">
        <v>549</v>
      </c>
      <c r="K358" t="s">
        <v>19</v>
      </c>
      <c r="L358" t="str">
        <f>TEXT(Table1[[#This Row],[Order Date]],"YYYY")</f>
        <v>2025</v>
      </c>
      <c r="M358" s="2" t="str">
        <f>TEXT(Table1[[#This Row],[Order Date]],"MMM")</f>
        <v>Apr</v>
      </c>
      <c r="N358" s="2" t="str">
        <f>TEXT(Table1[[#This Row],[Order Date]],"DDD")</f>
        <v>Mon</v>
      </c>
      <c r="O358" s="2">
        <f>DATEDIF(Table1[[#This Row],[Order Date]],Table1[[#This Row],[Delivered Date]],"D")</f>
        <v>5</v>
      </c>
      <c r="P358" s="2">
        <f>ROUND(Table1[[#This Row],[Quantity]]*Table1[[#This Row],[Unit Price]]*VLOOKUP(Table1[[#This Row],[Product Name]],Table2[#All],2,FALSE),0)</f>
        <v>1773</v>
      </c>
      <c r="Q358" s="2">
        <f>Table1[[#This Row],[Quantity]]*Table1[[#This Row],[Unit Price]]</f>
        <v>2364</v>
      </c>
      <c r="R358" s="2">
        <f>Table1[[#This Row],[Sales Revenue]]-Table1[[#This Row],[Total cost]]</f>
        <v>591</v>
      </c>
    </row>
    <row r="359" spans="1:18" x14ac:dyDescent="0.35">
      <c r="A359">
        <v>358</v>
      </c>
      <c r="B359" t="s">
        <v>404</v>
      </c>
      <c r="C359" t="s">
        <v>21</v>
      </c>
      <c r="D359" t="s">
        <v>83</v>
      </c>
      <c r="E359" s="1">
        <v>45700</v>
      </c>
      <c r="F359" s="1">
        <v>45701</v>
      </c>
      <c r="G359">
        <v>8</v>
      </c>
      <c r="H359">
        <v>509</v>
      </c>
      <c r="I359" t="s">
        <v>14</v>
      </c>
      <c r="J359" t="s">
        <v>33</v>
      </c>
      <c r="K359" t="s">
        <v>19</v>
      </c>
      <c r="L359" t="str">
        <f>TEXT(Table1[[#This Row],[Order Date]],"YYYY")</f>
        <v>2025</v>
      </c>
      <c r="M359" s="2" t="str">
        <f>TEXT(Table1[[#This Row],[Order Date]],"MMM")</f>
        <v>Feb</v>
      </c>
      <c r="N359" s="2" t="str">
        <f>TEXT(Table1[[#This Row],[Order Date]],"DDD")</f>
        <v>Wed</v>
      </c>
      <c r="O359" s="2">
        <f>DATEDIF(Table1[[#This Row],[Order Date]],Table1[[#This Row],[Delivered Date]],"D")</f>
        <v>1</v>
      </c>
      <c r="P359" s="2">
        <f>ROUND(Table1[[#This Row],[Quantity]]*Table1[[#This Row],[Unit Price]]*VLOOKUP(Table1[[#This Row],[Product Name]],Table2[#All],2,FALSE),0)</f>
        <v>3258</v>
      </c>
      <c r="Q359" s="2">
        <f>Table1[[#This Row],[Quantity]]*Table1[[#This Row],[Unit Price]]</f>
        <v>4072</v>
      </c>
      <c r="R359" s="2">
        <f>Table1[[#This Row],[Sales Revenue]]-Table1[[#This Row],[Total cost]]</f>
        <v>814</v>
      </c>
    </row>
    <row r="360" spans="1:18" x14ac:dyDescent="0.35">
      <c r="A360">
        <v>359</v>
      </c>
      <c r="B360" t="s">
        <v>405</v>
      </c>
      <c r="C360" t="s">
        <v>31</v>
      </c>
      <c r="D360" t="s">
        <v>42</v>
      </c>
      <c r="E360" s="1">
        <v>45692</v>
      </c>
      <c r="F360" s="1">
        <v>45707</v>
      </c>
      <c r="G360">
        <v>2</v>
      </c>
      <c r="H360">
        <v>530</v>
      </c>
      <c r="I360" t="s">
        <v>28</v>
      </c>
      <c r="J360" t="s">
        <v>551</v>
      </c>
      <c r="K360" t="s">
        <v>46</v>
      </c>
      <c r="L360" t="str">
        <f>TEXT(Table1[[#This Row],[Order Date]],"YYYY")</f>
        <v>2025</v>
      </c>
      <c r="M360" s="2" t="str">
        <f>TEXT(Table1[[#This Row],[Order Date]],"MMM")</f>
        <v>Feb</v>
      </c>
      <c r="N360" s="2" t="str">
        <f>TEXT(Table1[[#This Row],[Order Date]],"DDD")</f>
        <v>Tue</v>
      </c>
      <c r="O360" s="2">
        <f>DATEDIF(Table1[[#This Row],[Order Date]],Table1[[#This Row],[Delivered Date]],"D")</f>
        <v>15</v>
      </c>
      <c r="P360" s="2">
        <f>ROUND(Table1[[#This Row],[Quantity]]*Table1[[#This Row],[Unit Price]]*VLOOKUP(Table1[[#This Row],[Product Name]],Table2[#All],2,FALSE),0)</f>
        <v>689</v>
      </c>
      <c r="Q360" s="2">
        <f>Table1[[#This Row],[Quantity]]*Table1[[#This Row],[Unit Price]]</f>
        <v>1060</v>
      </c>
      <c r="R360" s="2">
        <f>Table1[[#This Row],[Sales Revenue]]-Table1[[#This Row],[Total cost]]</f>
        <v>371</v>
      </c>
    </row>
    <row r="361" spans="1:18" x14ac:dyDescent="0.35">
      <c r="A361">
        <v>360</v>
      </c>
      <c r="B361" t="s">
        <v>406</v>
      </c>
      <c r="C361" t="s">
        <v>31</v>
      </c>
      <c r="D361" t="s">
        <v>76</v>
      </c>
      <c r="E361" s="1">
        <v>45759</v>
      </c>
      <c r="F361" s="1">
        <v>45767</v>
      </c>
      <c r="G361">
        <v>7</v>
      </c>
      <c r="H361">
        <v>744</v>
      </c>
      <c r="I361" t="s">
        <v>14</v>
      </c>
      <c r="J361" t="s">
        <v>550</v>
      </c>
      <c r="K361" t="s">
        <v>19</v>
      </c>
      <c r="L361" t="str">
        <f>TEXT(Table1[[#This Row],[Order Date]],"YYYY")</f>
        <v>2025</v>
      </c>
      <c r="M361" s="2" t="str">
        <f>TEXT(Table1[[#This Row],[Order Date]],"MMM")</f>
        <v>Apr</v>
      </c>
      <c r="N361" s="2" t="str">
        <f>TEXT(Table1[[#This Row],[Order Date]],"DDD")</f>
        <v>Sat</v>
      </c>
      <c r="O361" s="2">
        <f>DATEDIF(Table1[[#This Row],[Order Date]],Table1[[#This Row],[Delivered Date]],"D")</f>
        <v>8</v>
      </c>
      <c r="P361" s="2">
        <f>ROUND(Table1[[#This Row],[Quantity]]*Table1[[#This Row],[Unit Price]]*VLOOKUP(Table1[[#This Row],[Product Name]],Table2[#All],2,FALSE),0)</f>
        <v>3906</v>
      </c>
      <c r="Q361" s="2">
        <f>Table1[[#This Row],[Quantity]]*Table1[[#This Row],[Unit Price]]</f>
        <v>5208</v>
      </c>
      <c r="R361" s="2">
        <f>Table1[[#This Row],[Sales Revenue]]-Table1[[#This Row],[Total cost]]</f>
        <v>1302</v>
      </c>
    </row>
    <row r="362" spans="1:18" x14ac:dyDescent="0.35">
      <c r="A362">
        <v>361</v>
      </c>
      <c r="B362" t="s">
        <v>407</v>
      </c>
      <c r="C362" t="s">
        <v>24</v>
      </c>
      <c r="D362" t="s">
        <v>38</v>
      </c>
      <c r="E362" s="1">
        <v>45892</v>
      </c>
      <c r="F362" s="1">
        <v>45903</v>
      </c>
      <c r="G362">
        <v>4</v>
      </c>
      <c r="H362">
        <v>444</v>
      </c>
      <c r="I362" t="s">
        <v>28</v>
      </c>
      <c r="J362" t="s">
        <v>33</v>
      </c>
      <c r="K362" t="s">
        <v>15</v>
      </c>
      <c r="L362" t="str">
        <f>TEXT(Table1[[#This Row],[Order Date]],"YYYY")</f>
        <v>2025</v>
      </c>
      <c r="M362" s="2" t="str">
        <f>TEXT(Table1[[#This Row],[Order Date]],"MMM")</f>
        <v>Aug</v>
      </c>
      <c r="N362" s="2" t="str">
        <f>TEXT(Table1[[#This Row],[Order Date]],"DDD")</f>
        <v>Sat</v>
      </c>
      <c r="O362" s="2">
        <f>DATEDIF(Table1[[#This Row],[Order Date]],Table1[[#This Row],[Delivered Date]],"D")</f>
        <v>11</v>
      </c>
      <c r="P362" s="2">
        <f>ROUND(Table1[[#This Row],[Quantity]]*Table1[[#This Row],[Unit Price]]*VLOOKUP(Table1[[#This Row],[Product Name]],Table2[#All],2,FALSE),0)</f>
        <v>888</v>
      </c>
      <c r="Q362" s="2">
        <f>Table1[[#This Row],[Quantity]]*Table1[[#This Row],[Unit Price]]</f>
        <v>1776</v>
      </c>
      <c r="R362" s="2">
        <f>Table1[[#This Row],[Sales Revenue]]-Table1[[#This Row],[Total cost]]</f>
        <v>888</v>
      </c>
    </row>
    <row r="363" spans="1:18" x14ac:dyDescent="0.35">
      <c r="A363">
        <v>362</v>
      </c>
      <c r="B363" t="s">
        <v>408</v>
      </c>
      <c r="C363" t="s">
        <v>24</v>
      </c>
      <c r="D363" t="s">
        <v>70</v>
      </c>
      <c r="E363" s="1">
        <v>45858</v>
      </c>
      <c r="F363" s="1">
        <v>45866</v>
      </c>
      <c r="G363">
        <v>7</v>
      </c>
      <c r="H363">
        <v>474</v>
      </c>
      <c r="I363" t="s">
        <v>14</v>
      </c>
      <c r="J363" t="s">
        <v>550</v>
      </c>
      <c r="K363" t="s">
        <v>15</v>
      </c>
      <c r="L363" t="str">
        <f>TEXT(Table1[[#This Row],[Order Date]],"YYYY")</f>
        <v>2025</v>
      </c>
      <c r="M363" s="2" t="str">
        <f>TEXT(Table1[[#This Row],[Order Date]],"MMM")</f>
        <v>Jul</v>
      </c>
      <c r="N363" s="2" t="str">
        <f>TEXT(Table1[[#This Row],[Order Date]],"DDD")</f>
        <v>Sun</v>
      </c>
      <c r="O363" s="2">
        <f>DATEDIF(Table1[[#This Row],[Order Date]],Table1[[#This Row],[Delivered Date]],"D")</f>
        <v>8</v>
      </c>
      <c r="P363" s="2">
        <f>ROUND(Table1[[#This Row],[Quantity]]*Table1[[#This Row],[Unit Price]]*VLOOKUP(Table1[[#This Row],[Product Name]],Table2[#All],2,FALSE),0)</f>
        <v>1825</v>
      </c>
      <c r="Q363" s="2">
        <f>Table1[[#This Row],[Quantity]]*Table1[[#This Row],[Unit Price]]</f>
        <v>3318</v>
      </c>
      <c r="R363" s="2">
        <f>Table1[[#This Row],[Sales Revenue]]-Table1[[#This Row],[Total cost]]</f>
        <v>1493</v>
      </c>
    </row>
    <row r="364" spans="1:18" x14ac:dyDescent="0.35">
      <c r="A364">
        <v>363</v>
      </c>
      <c r="B364" t="s">
        <v>409</v>
      </c>
      <c r="C364" t="s">
        <v>12</v>
      </c>
      <c r="D364" t="s">
        <v>27</v>
      </c>
      <c r="E364" s="1">
        <v>45931</v>
      </c>
      <c r="F364" s="1">
        <v>45936</v>
      </c>
      <c r="G364">
        <v>8</v>
      </c>
      <c r="H364">
        <v>731</v>
      </c>
      <c r="I364" t="s">
        <v>14</v>
      </c>
      <c r="J364" t="s">
        <v>547</v>
      </c>
      <c r="K364" t="s">
        <v>46</v>
      </c>
      <c r="L364" t="str">
        <f>TEXT(Table1[[#This Row],[Order Date]],"YYYY")</f>
        <v>2025</v>
      </c>
      <c r="M364" s="2" t="str">
        <f>TEXT(Table1[[#This Row],[Order Date]],"MMM")</f>
        <v>Oct</v>
      </c>
      <c r="N364" s="2" t="str">
        <f>TEXT(Table1[[#This Row],[Order Date]],"DDD")</f>
        <v>Wed</v>
      </c>
      <c r="O364" s="2">
        <f>DATEDIF(Table1[[#This Row],[Order Date]],Table1[[#This Row],[Delivered Date]],"D")</f>
        <v>5</v>
      </c>
      <c r="P364" s="2">
        <f>ROUND(Table1[[#This Row],[Quantity]]*Table1[[#This Row],[Unit Price]]*VLOOKUP(Table1[[#This Row],[Product Name]],Table2[#All],2,FALSE),0)</f>
        <v>3801</v>
      </c>
      <c r="Q364" s="2">
        <f>Table1[[#This Row],[Quantity]]*Table1[[#This Row],[Unit Price]]</f>
        <v>5848</v>
      </c>
      <c r="R364" s="2">
        <f>Table1[[#This Row],[Sales Revenue]]-Table1[[#This Row],[Total cost]]</f>
        <v>2047</v>
      </c>
    </row>
    <row r="365" spans="1:18" x14ac:dyDescent="0.35">
      <c r="A365">
        <v>364</v>
      </c>
      <c r="B365" t="s">
        <v>410</v>
      </c>
      <c r="C365" t="s">
        <v>17</v>
      </c>
      <c r="D365" t="s">
        <v>18</v>
      </c>
      <c r="E365" s="1">
        <v>45804</v>
      </c>
      <c r="F365" s="1">
        <v>45811</v>
      </c>
      <c r="G365">
        <v>2</v>
      </c>
      <c r="H365">
        <v>288</v>
      </c>
      <c r="I365" t="s">
        <v>14</v>
      </c>
      <c r="J365" t="s">
        <v>547</v>
      </c>
      <c r="K365" t="s">
        <v>46</v>
      </c>
      <c r="L365" t="str">
        <f>TEXT(Table1[[#This Row],[Order Date]],"YYYY")</f>
        <v>2025</v>
      </c>
      <c r="M365" s="2" t="str">
        <f>TEXT(Table1[[#This Row],[Order Date]],"MMM")</f>
        <v>May</v>
      </c>
      <c r="N365" s="2" t="str">
        <f>TEXT(Table1[[#This Row],[Order Date]],"DDD")</f>
        <v>Tue</v>
      </c>
      <c r="O365" s="2">
        <f>DATEDIF(Table1[[#This Row],[Order Date]],Table1[[#This Row],[Delivered Date]],"D")</f>
        <v>7</v>
      </c>
      <c r="P365" s="2">
        <f>ROUND(Table1[[#This Row],[Quantity]]*Table1[[#This Row],[Unit Price]]*VLOOKUP(Table1[[#This Row],[Product Name]],Table2[#All],2,FALSE),0)</f>
        <v>288</v>
      </c>
      <c r="Q365" s="2">
        <f>Table1[[#This Row],[Quantity]]*Table1[[#This Row],[Unit Price]]</f>
        <v>576</v>
      </c>
      <c r="R365" s="2">
        <f>Table1[[#This Row],[Sales Revenue]]-Table1[[#This Row],[Total cost]]</f>
        <v>288</v>
      </c>
    </row>
    <row r="366" spans="1:18" x14ac:dyDescent="0.35">
      <c r="A366">
        <v>365</v>
      </c>
      <c r="B366" t="s">
        <v>411</v>
      </c>
      <c r="C366" t="s">
        <v>21</v>
      </c>
      <c r="D366" t="s">
        <v>83</v>
      </c>
      <c r="E366" s="1">
        <v>46007</v>
      </c>
      <c r="F366" s="1">
        <v>46022</v>
      </c>
      <c r="G366">
        <v>8</v>
      </c>
      <c r="H366">
        <v>179</v>
      </c>
      <c r="I366" t="s">
        <v>28</v>
      </c>
      <c r="J366" t="s">
        <v>33</v>
      </c>
      <c r="K366" t="s">
        <v>29</v>
      </c>
      <c r="L366" t="str">
        <f>TEXT(Table1[[#This Row],[Order Date]],"YYYY")</f>
        <v>2025</v>
      </c>
      <c r="M366" s="2" t="str">
        <f>TEXT(Table1[[#This Row],[Order Date]],"MMM")</f>
        <v>Dec</v>
      </c>
      <c r="N366" s="2" t="str">
        <f>TEXT(Table1[[#This Row],[Order Date]],"DDD")</f>
        <v>Tue</v>
      </c>
      <c r="O366" s="2">
        <f>DATEDIF(Table1[[#This Row],[Order Date]],Table1[[#This Row],[Delivered Date]],"D")</f>
        <v>15</v>
      </c>
      <c r="P366" s="2">
        <f>ROUND(Table1[[#This Row],[Quantity]]*Table1[[#This Row],[Unit Price]]*VLOOKUP(Table1[[#This Row],[Product Name]],Table2[#All],2,FALSE),0)</f>
        <v>1146</v>
      </c>
      <c r="Q366" s="2">
        <f>Table1[[#This Row],[Quantity]]*Table1[[#This Row],[Unit Price]]</f>
        <v>1432</v>
      </c>
      <c r="R366" s="2">
        <f>Table1[[#This Row],[Sales Revenue]]-Table1[[#This Row],[Total cost]]</f>
        <v>286</v>
      </c>
    </row>
    <row r="367" spans="1:18" x14ac:dyDescent="0.35">
      <c r="A367">
        <v>366</v>
      </c>
      <c r="B367" t="s">
        <v>412</v>
      </c>
      <c r="C367" t="s">
        <v>17</v>
      </c>
      <c r="D367" t="s">
        <v>56</v>
      </c>
      <c r="E367" s="1">
        <v>45725</v>
      </c>
      <c r="F367" s="1">
        <v>45730</v>
      </c>
      <c r="G367">
        <v>6</v>
      </c>
      <c r="H367">
        <v>788</v>
      </c>
      <c r="I367" t="s">
        <v>14</v>
      </c>
      <c r="J367" t="s">
        <v>549</v>
      </c>
      <c r="K367" t="s">
        <v>46</v>
      </c>
      <c r="L367" t="str">
        <f>TEXT(Table1[[#This Row],[Order Date]],"YYYY")</f>
        <v>2025</v>
      </c>
      <c r="M367" s="2" t="str">
        <f>TEXT(Table1[[#This Row],[Order Date]],"MMM")</f>
        <v>Mar</v>
      </c>
      <c r="N367" s="2" t="str">
        <f>TEXT(Table1[[#This Row],[Order Date]],"DDD")</f>
        <v>Sun</v>
      </c>
      <c r="O367" s="2">
        <f>DATEDIF(Table1[[#This Row],[Order Date]],Table1[[#This Row],[Delivered Date]],"D")</f>
        <v>5</v>
      </c>
      <c r="P367" s="2">
        <f>ROUND(Table1[[#This Row],[Quantity]]*Table1[[#This Row],[Unit Price]]*VLOOKUP(Table1[[#This Row],[Product Name]],Table2[#All],2,FALSE),0)</f>
        <v>2600</v>
      </c>
      <c r="Q367" s="2">
        <f>Table1[[#This Row],[Quantity]]*Table1[[#This Row],[Unit Price]]</f>
        <v>4728</v>
      </c>
      <c r="R367" s="2">
        <f>Table1[[#This Row],[Sales Revenue]]-Table1[[#This Row],[Total cost]]</f>
        <v>2128</v>
      </c>
    </row>
    <row r="368" spans="1:18" x14ac:dyDescent="0.35">
      <c r="A368">
        <v>367</v>
      </c>
      <c r="B368" t="s">
        <v>413</v>
      </c>
      <c r="C368" t="s">
        <v>21</v>
      </c>
      <c r="D368" t="s">
        <v>40</v>
      </c>
      <c r="E368" s="1">
        <v>45883</v>
      </c>
      <c r="F368" s="1">
        <v>45885</v>
      </c>
      <c r="G368">
        <v>3</v>
      </c>
      <c r="H368">
        <v>949</v>
      </c>
      <c r="I368" t="s">
        <v>14</v>
      </c>
      <c r="J368" t="s">
        <v>33</v>
      </c>
      <c r="K368" t="s">
        <v>29</v>
      </c>
      <c r="L368" t="str">
        <f>TEXT(Table1[[#This Row],[Order Date]],"YYYY")</f>
        <v>2025</v>
      </c>
      <c r="M368" s="2" t="str">
        <f>TEXT(Table1[[#This Row],[Order Date]],"MMM")</f>
        <v>Aug</v>
      </c>
      <c r="N368" s="2" t="str">
        <f>TEXT(Table1[[#This Row],[Order Date]],"DDD")</f>
        <v>Thu</v>
      </c>
      <c r="O368" s="2">
        <f>DATEDIF(Table1[[#This Row],[Order Date]],Table1[[#This Row],[Delivered Date]],"D")</f>
        <v>2</v>
      </c>
      <c r="P368" s="2">
        <f>ROUND(Table1[[#This Row],[Quantity]]*Table1[[#This Row],[Unit Price]]*VLOOKUP(Table1[[#This Row],[Product Name]],Table2[#All],2,FALSE),0)</f>
        <v>1851</v>
      </c>
      <c r="Q368" s="2">
        <f>Table1[[#This Row],[Quantity]]*Table1[[#This Row],[Unit Price]]</f>
        <v>2847</v>
      </c>
      <c r="R368" s="2">
        <f>Table1[[#This Row],[Sales Revenue]]-Table1[[#This Row],[Total cost]]</f>
        <v>996</v>
      </c>
    </row>
    <row r="369" spans="1:18" x14ac:dyDescent="0.35">
      <c r="A369">
        <v>368</v>
      </c>
      <c r="B369" t="s">
        <v>414</v>
      </c>
      <c r="C369" t="s">
        <v>17</v>
      </c>
      <c r="D369" t="s">
        <v>64</v>
      </c>
      <c r="E369" s="1">
        <v>45977</v>
      </c>
      <c r="F369" s="1">
        <v>45986</v>
      </c>
      <c r="G369">
        <v>8</v>
      </c>
      <c r="H369">
        <v>137</v>
      </c>
      <c r="I369" t="s">
        <v>14</v>
      </c>
      <c r="J369" t="s">
        <v>550</v>
      </c>
      <c r="K369" t="s">
        <v>15</v>
      </c>
      <c r="L369" t="str">
        <f>TEXT(Table1[[#This Row],[Order Date]],"YYYY")</f>
        <v>2025</v>
      </c>
      <c r="M369" s="2" t="str">
        <f>TEXT(Table1[[#This Row],[Order Date]],"MMM")</f>
        <v>Nov</v>
      </c>
      <c r="N369" s="2" t="str">
        <f>TEXT(Table1[[#This Row],[Order Date]],"DDD")</f>
        <v>Sun</v>
      </c>
      <c r="O369" s="2">
        <f>DATEDIF(Table1[[#This Row],[Order Date]],Table1[[#This Row],[Delivered Date]],"D")</f>
        <v>9</v>
      </c>
      <c r="P369" s="2">
        <f>ROUND(Table1[[#This Row],[Quantity]]*Table1[[#This Row],[Unit Price]]*VLOOKUP(Table1[[#This Row],[Product Name]],Table2[#All],2,FALSE),0)</f>
        <v>548</v>
      </c>
      <c r="Q369" s="2">
        <f>Table1[[#This Row],[Quantity]]*Table1[[#This Row],[Unit Price]]</f>
        <v>1096</v>
      </c>
      <c r="R369" s="2">
        <f>Table1[[#This Row],[Sales Revenue]]-Table1[[#This Row],[Total cost]]</f>
        <v>548</v>
      </c>
    </row>
    <row r="370" spans="1:18" x14ac:dyDescent="0.35">
      <c r="A370">
        <v>369</v>
      </c>
      <c r="B370" t="s">
        <v>415</v>
      </c>
      <c r="C370" t="s">
        <v>12</v>
      </c>
      <c r="D370" t="s">
        <v>27</v>
      </c>
      <c r="E370" s="1">
        <v>45895</v>
      </c>
      <c r="F370" s="1">
        <v>45898</v>
      </c>
      <c r="G370">
        <v>2</v>
      </c>
      <c r="H370">
        <v>968</v>
      </c>
      <c r="I370" t="s">
        <v>28</v>
      </c>
      <c r="J370" t="s">
        <v>551</v>
      </c>
      <c r="K370" t="s">
        <v>46</v>
      </c>
      <c r="L370" t="str">
        <f>TEXT(Table1[[#This Row],[Order Date]],"YYYY")</f>
        <v>2025</v>
      </c>
      <c r="M370" s="2" t="str">
        <f>TEXT(Table1[[#This Row],[Order Date]],"MMM")</f>
        <v>Aug</v>
      </c>
      <c r="N370" s="2" t="str">
        <f>TEXT(Table1[[#This Row],[Order Date]],"DDD")</f>
        <v>Tue</v>
      </c>
      <c r="O370" s="2">
        <f>DATEDIF(Table1[[#This Row],[Order Date]],Table1[[#This Row],[Delivered Date]],"D")</f>
        <v>3</v>
      </c>
      <c r="P370" s="2">
        <f>ROUND(Table1[[#This Row],[Quantity]]*Table1[[#This Row],[Unit Price]]*VLOOKUP(Table1[[#This Row],[Product Name]],Table2[#All],2,FALSE),0)</f>
        <v>1258</v>
      </c>
      <c r="Q370" s="2">
        <f>Table1[[#This Row],[Quantity]]*Table1[[#This Row],[Unit Price]]</f>
        <v>1936</v>
      </c>
      <c r="R370" s="2">
        <f>Table1[[#This Row],[Sales Revenue]]-Table1[[#This Row],[Total cost]]</f>
        <v>678</v>
      </c>
    </row>
    <row r="371" spans="1:18" x14ac:dyDescent="0.35">
      <c r="A371">
        <v>370</v>
      </c>
      <c r="B371" t="s">
        <v>416</v>
      </c>
      <c r="C371" t="s">
        <v>24</v>
      </c>
      <c r="D371" t="s">
        <v>70</v>
      </c>
      <c r="E371" s="1">
        <v>45913</v>
      </c>
      <c r="F371" s="1">
        <v>45922</v>
      </c>
      <c r="G371">
        <v>9</v>
      </c>
      <c r="H371">
        <v>605</v>
      </c>
      <c r="I371" t="s">
        <v>28</v>
      </c>
      <c r="J371" t="s">
        <v>550</v>
      </c>
      <c r="K371" t="s">
        <v>46</v>
      </c>
      <c r="L371" t="str">
        <f>TEXT(Table1[[#This Row],[Order Date]],"YYYY")</f>
        <v>2025</v>
      </c>
      <c r="M371" s="2" t="str">
        <f>TEXT(Table1[[#This Row],[Order Date]],"MMM")</f>
        <v>Sep</v>
      </c>
      <c r="N371" s="2" t="str">
        <f>TEXT(Table1[[#This Row],[Order Date]],"DDD")</f>
        <v>Sat</v>
      </c>
      <c r="O371" s="2">
        <f>DATEDIF(Table1[[#This Row],[Order Date]],Table1[[#This Row],[Delivered Date]],"D")</f>
        <v>9</v>
      </c>
      <c r="P371" s="2">
        <f>ROUND(Table1[[#This Row],[Quantity]]*Table1[[#This Row],[Unit Price]]*VLOOKUP(Table1[[#This Row],[Product Name]],Table2[#All],2,FALSE),0)</f>
        <v>2995</v>
      </c>
      <c r="Q371" s="2">
        <f>Table1[[#This Row],[Quantity]]*Table1[[#This Row],[Unit Price]]</f>
        <v>5445</v>
      </c>
      <c r="R371" s="2">
        <f>Table1[[#This Row],[Sales Revenue]]-Table1[[#This Row],[Total cost]]</f>
        <v>2450</v>
      </c>
    </row>
    <row r="372" spans="1:18" x14ac:dyDescent="0.35">
      <c r="A372">
        <v>371</v>
      </c>
      <c r="B372" t="s">
        <v>417</v>
      </c>
      <c r="C372" t="s">
        <v>24</v>
      </c>
      <c r="D372" t="s">
        <v>25</v>
      </c>
      <c r="E372" s="1">
        <v>45932</v>
      </c>
      <c r="F372" s="1">
        <v>45942</v>
      </c>
      <c r="G372">
        <v>5</v>
      </c>
      <c r="H372">
        <v>50</v>
      </c>
      <c r="I372" t="s">
        <v>28</v>
      </c>
      <c r="J372" t="s">
        <v>547</v>
      </c>
      <c r="K372" t="s">
        <v>19</v>
      </c>
      <c r="L372" t="str">
        <f>TEXT(Table1[[#This Row],[Order Date]],"YYYY")</f>
        <v>2025</v>
      </c>
      <c r="M372" s="2" t="str">
        <f>TEXT(Table1[[#This Row],[Order Date]],"MMM")</f>
        <v>Oct</v>
      </c>
      <c r="N372" s="2" t="str">
        <f>TEXT(Table1[[#This Row],[Order Date]],"DDD")</f>
        <v>Thu</v>
      </c>
      <c r="O372" s="2">
        <f>DATEDIF(Table1[[#This Row],[Order Date]],Table1[[#This Row],[Delivered Date]],"D")</f>
        <v>10</v>
      </c>
      <c r="P372" s="2">
        <f>ROUND(Table1[[#This Row],[Quantity]]*Table1[[#This Row],[Unit Price]]*VLOOKUP(Table1[[#This Row],[Product Name]],Table2[#All],2,FALSE),0)</f>
        <v>138</v>
      </c>
      <c r="Q372" s="2">
        <f>Table1[[#This Row],[Quantity]]*Table1[[#This Row],[Unit Price]]</f>
        <v>250</v>
      </c>
      <c r="R372" s="2">
        <f>Table1[[#This Row],[Sales Revenue]]-Table1[[#This Row],[Total cost]]</f>
        <v>112</v>
      </c>
    </row>
    <row r="373" spans="1:18" x14ac:dyDescent="0.35">
      <c r="A373">
        <v>372</v>
      </c>
      <c r="B373" t="s">
        <v>418</v>
      </c>
      <c r="C373" t="s">
        <v>12</v>
      </c>
      <c r="D373" t="s">
        <v>13</v>
      </c>
      <c r="E373" s="1">
        <v>46003</v>
      </c>
      <c r="F373" s="1">
        <v>46014</v>
      </c>
      <c r="G373">
        <v>9</v>
      </c>
      <c r="H373">
        <v>647</v>
      </c>
      <c r="I373" t="s">
        <v>14</v>
      </c>
      <c r="J373" t="s">
        <v>549</v>
      </c>
      <c r="K373" t="s">
        <v>29</v>
      </c>
      <c r="L373" t="str">
        <f>TEXT(Table1[[#This Row],[Order Date]],"YYYY")</f>
        <v>2025</v>
      </c>
      <c r="M373" s="2" t="str">
        <f>TEXT(Table1[[#This Row],[Order Date]],"MMM")</f>
        <v>Dec</v>
      </c>
      <c r="N373" s="2" t="str">
        <f>TEXT(Table1[[#This Row],[Order Date]],"DDD")</f>
        <v>Fri</v>
      </c>
      <c r="O373" s="2">
        <f>DATEDIF(Table1[[#This Row],[Order Date]],Table1[[#This Row],[Delivered Date]],"D")</f>
        <v>11</v>
      </c>
      <c r="P373" s="2">
        <f>ROUND(Table1[[#This Row],[Quantity]]*Table1[[#This Row],[Unit Price]]*VLOOKUP(Table1[[#This Row],[Product Name]],Table2[#All],2,FALSE),0)</f>
        <v>4367</v>
      </c>
      <c r="Q373" s="2">
        <f>Table1[[#This Row],[Quantity]]*Table1[[#This Row],[Unit Price]]</f>
        <v>5823</v>
      </c>
      <c r="R373" s="2">
        <f>Table1[[#This Row],[Sales Revenue]]-Table1[[#This Row],[Total cost]]</f>
        <v>1456</v>
      </c>
    </row>
    <row r="374" spans="1:18" x14ac:dyDescent="0.35">
      <c r="A374">
        <v>373</v>
      </c>
      <c r="B374" t="s">
        <v>419</v>
      </c>
      <c r="C374" t="s">
        <v>21</v>
      </c>
      <c r="D374" t="s">
        <v>83</v>
      </c>
      <c r="E374" s="1">
        <v>45790</v>
      </c>
      <c r="F374" s="1">
        <v>45793</v>
      </c>
      <c r="G374">
        <v>10</v>
      </c>
      <c r="H374">
        <v>253</v>
      </c>
      <c r="I374" t="s">
        <v>14</v>
      </c>
      <c r="J374" t="s">
        <v>549</v>
      </c>
      <c r="K374" t="s">
        <v>19</v>
      </c>
      <c r="L374" t="str">
        <f>TEXT(Table1[[#This Row],[Order Date]],"YYYY")</f>
        <v>2025</v>
      </c>
      <c r="M374" s="2" t="str">
        <f>TEXT(Table1[[#This Row],[Order Date]],"MMM")</f>
        <v>May</v>
      </c>
      <c r="N374" s="2" t="str">
        <f>TEXT(Table1[[#This Row],[Order Date]],"DDD")</f>
        <v>Tue</v>
      </c>
      <c r="O374" s="2">
        <f>DATEDIF(Table1[[#This Row],[Order Date]],Table1[[#This Row],[Delivered Date]],"D")</f>
        <v>3</v>
      </c>
      <c r="P374" s="2">
        <f>ROUND(Table1[[#This Row],[Quantity]]*Table1[[#This Row],[Unit Price]]*VLOOKUP(Table1[[#This Row],[Product Name]],Table2[#All],2,FALSE),0)</f>
        <v>2024</v>
      </c>
      <c r="Q374" s="2">
        <f>Table1[[#This Row],[Quantity]]*Table1[[#This Row],[Unit Price]]</f>
        <v>2530</v>
      </c>
      <c r="R374" s="2">
        <f>Table1[[#This Row],[Sales Revenue]]-Table1[[#This Row],[Total cost]]</f>
        <v>506</v>
      </c>
    </row>
    <row r="375" spans="1:18" x14ac:dyDescent="0.35">
      <c r="A375">
        <v>374</v>
      </c>
      <c r="B375" t="s">
        <v>420</v>
      </c>
      <c r="C375" t="s">
        <v>17</v>
      </c>
      <c r="D375" t="s">
        <v>44</v>
      </c>
      <c r="E375" s="1">
        <v>45821</v>
      </c>
      <c r="F375" s="1">
        <v>45828</v>
      </c>
      <c r="G375">
        <v>10</v>
      </c>
      <c r="H375">
        <v>525</v>
      </c>
      <c r="I375" t="s">
        <v>28</v>
      </c>
      <c r="J375" t="s">
        <v>549</v>
      </c>
      <c r="K375" t="s">
        <v>46</v>
      </c>
      <c r="L375" t="str">
        <f>TEXT(Table1[[#This Row],[Order Date]],"YYYY")</f>
        <v>2025</v>
      </c>
      <c r="M375" s="2" t="str">
        <f>TEXT(Table1[[#This Row],[Order Date]],"MMM")</f>
        <v>Jun</v>
      </c>
      <c r="N375" s="2" t="str">
        <f>TEXT(Table1[[#This Row],[Order Date]],"DDD")</f>
        <v>Fri</v>
      </c>
      <c r="O375" s="2">
        <f>DATEDIF(Table1[[#This Row],[Order Date]],Table1[[#This Row],[Delivered Date]],"D")</f>
        <v>7</v>
      </c>
      <c r="P375" s="2">
        <f>ROUND(Table1[[#This Row],[Quantity]]*Table1[[#This Row],[Unit Price]]*VLOOKUP(Table1[[#This Row],[Product Name]],Table2[#All],2,FALSE),0)</f>
        <v>3150</v>
      </c>
      <c r="Q375" s="2">
        <f>Table1[[#This Row],[Quantity]]*Table1[[#This Row],[Unit Price]]</f>
        <v>5250</v>
      </c>
      <c r="R375" s="2">
        <f>Table1[[#This Row],[Sales Revenue]]-Table1[[#This Row],[Total cost]]</f>
        <v>2100</v>
      </c>
    </row>
    <row r="376" spans="1:18" x14ac:dyDescent="0.35">
      <c r="A376">
        <v>375</v>
      </c>
      <c r="B376" t="s">
        <v>421</v>
      </c>
      <c r="C376" t="s">
        <v>21</v>
      </c>
      <c r="D376" t="s">
        <v>54</v>
      </c>
      <c r="E376" s="1">
        <v>45704</v>
      </c>
      <c r="F376" s="1">
        <v>45710</v>
      </c>
      <c r="G376">
        <v>6</v>
      </c>
      <c r="H376">
        <v>678</v>
      </c>
      <c r="I376" t="s">
        <v>28</v>
      </c>
      <c r="J376" t="s">
        <v>551</v>
      </c>
      <c r="K376" t="s">
        <v>46</v>
      </c>
      <c r="L376" t="str">
        <f>TEXT(Table1[[#This Row],[Order Date]],"YYYY")</f>
        <v>2025</v>
      </c>
      <c r="M376" s="2" t="str">
        <f>TEXT(Table1[[#This Row],[Order Date]],"MMM")</f>
        <v>Feb</v>
      </c>
      <c r="N376" s="2" t="str">
        <f>TEXT(Table1[[#This Row],[Order Date]],"DDD")</f>
        <v>Sun</v>
      </c>
      <c r="O376" s="2">
        <f>DATEDIF(Table1[[#This Row],[Order Date]],Table1[[#This Row],[Delivered Date]],"D")</f>
        <v>6</v>
      </c>
      <c r="P376" s="2">
        <f>ROUND(Table1[[#This Row],[Quantity]]*Table1[[#This Row],[Unit Price]]*VLOOKUP(Table1[[#This Row],[Product Name]],Table2[#All],2,FALSE),0)</f>
        <v>2848</v>
      </c>
      <c r="Q376" s="2">
        <f>Table1[[#This Row],[Quantity]]*Table1[[#This Row],[Unit Price]]</f>
        <v>4068</v>
      </c>
      <c r="R376" s="2">
        <f>Table1[[#This Row],[Sales Revenue]]-Table1[[#This Row],[Total cost]]</f>
        <v>1220</v>
      </c>
    </row>
    <row r="377" spans="1:18" x14ac:dyDescent="0.35">
      <c r="A377">
        <v>376</v>
      </c>
      <c r="B377" t="s">
        <v>422</v>
      </c>
      <c r="C377" t="s">
        <v>21</v>
      </c>
      <c r="D377" t="s">
        <v>54</v>
      </c>
      <c r="E377" s="1">
        <v>45905</v>
      </c>
      <c r="F377" s="1">
        <v>45907</v>
      </c>
      <c r="G377">
        <v>6</v>
      </c>
      <c r="H377">
        <v>117</v>
      </c>
      <c r="I377" t="s">
        <v>14</v>
      </c>
      <c r="J377" t="s">
        <v>547</v>
      </c>
      <c r="K377" t="s">
        <v>15</v>
      </c>
      <c r="L377" t="str">
        <f>TEXT(Table1[[#This Row],[Order Date]],"YYYY")</f>
        <v>2025</v>
      </c>
      <c r="M377" s="2" t="str">
        <f>TEXT(Table1[[#This Row],[Order Date]],"MMM")</f>
        <v>Sep</v>
      </c>
      <c r="N377" s="2" t="str">
        <f>TEXT(Table1[[#This Row],[Order Date]],"DDD")</f>
        <v>Fri</v>
      </c>
      <c r="O377" s="2">
        <f>DATEDIF(Table1[[#This Row],[Order Date]],Table1[[#This Row],[Delivered Date]],"D")</f>
        <v>2</v>
      </c>
      <c r="P377" s="2">
        <f>ROUND(Table1[[#This Row],[Quantity]]*Table1[[#This Row],[Unit Price]]*VLOOKUP(Table1[[#This Row],[Product Name]],Table2[#All],2,FALSE),0)</f>
        <v>491</v>
      </c>
      <c r="Q377" s="2">
        <f>Table1[[#This Row],[Quantity]]*Table1[[#This Row],[Unit Price]]</f>
        <v>702</v>
      </c>
      <c r="R377" s="2">
        <f>Table1[[#This Row],[Sales Revenue]]-Table1[[#This Row],[Total cost]]</f>
        <v>211</v>
      </c>
    </row>
    <row r="378" spans="1:18" x14ac:dyDescent="0.35">
      <c r="A378">
        <v>377</v>
      </c>
      <c r="B378" t="s">
        <v>423</v>
      </c>
      <c r="C378" t="s">
        <v>21</v>
      </c>
      <c r="D378" t="s">
        <v>54</v>
      </c>
      <c r="E378" s="1">
        <v>45701</v>
      </c>
      <c r="F378" s="1">
        <v>45715</v>
      </c>
      <c r="G378">
        <v>3</v>
      </c>
      <c r="H378">
        <v>262</v>
      </c>
      <c r="I378" t="s">
        <v>28</v>
      </c>
      <c r="J378" t="s">
        <v>550</v>
      </c>
      <c r="K378" t="s">
        <v>19</v>
      </c>
      <c r="L378" t="str">
        <f>TEXT(Table1[[#This Row],[Order Date]],"YYYY")</f>
        <v>2025</v>
      </c>
      <c r="M378" s="2" t="str">
        <f>TEXT(Table1[[#This Row],[Order Date]],"MMM")</f>
        <v>Feb</v>
      </c>
      <c r="N378" s="2" t="str">
        <f>TEXT(Table1[[#This Row],[Order Date]],"DDD")</f>
        <v>Thu</v>
      </c>
      <c r="O378" s="2">
        <f>DATEDIF(Table1[[#This Row],[Order Date]],Table1[[#This Row],[Delivered Date]],"D")</f>
        <v>14</v>
      </c>
      <c r="P378" s="2">
        <f>ROUND(Table1[[#This Row],[Quantity]]*Table1[[#This Row],[Unit Price]]*VLOOKUP(Table1[[#This Row],[Product Name]],Table2[#All],2,FALSE),0)</f>
        <v>550</v>
      </c>
      <c r="Q378" s="2">
        <f>Table1[[#This Row],[Quantity]]*Table1[[#This Row],[Unit Price]]</f>
        <v>786</v>
      </c>
      <c r="R378" s="2">
        <f>Table1[[#This Row],[Sales Revenue]]-Table1[[#This Row],[Total cost]]</f>
        <v>236</v>
      </c>
    </row>
    <row r="379" spans="1:18" x14ac:dyDescent="0.35">
      <c r="A379">
        <v>378</v>
      </c>
      <c r="B379" t="s">
        <v>424</v>
      </c>
      <c r="C379" t="s">
        <v>24</v>
      </c>
      <c r="D379" t="s">
        <v>70</v>
      </c>
      <c r="E379" s="1">
        <v>45848</v>
      </c>
      <c r="F379" s="1">
        <v>45856</v>
      </c>
      <c r="G379">
        <v>8</v>
      </c>
      <c r="H379">
        <v>360</v>
      </c>
      <c r="I379" t="s">
        <v>28</v>
      </c>
      <c r="J379" t="s">
        <v>550</v>
      </c>
      <c r="K379" t="s">
        <v>29</v>
      </c>
      <c r="L379" t="str">
        <f>TEXT(Table1[[#This Row],[Order Date]],"YYYY")</f>
        <v>2025</v>
      </c>
      <c r="M379" s="2" t="str">
        <f>TEXT(Table1[[#This Row],[Order Date]],"MMM")</f>
        <v>Jul</v>
      </c>
      <c r="N379" s="2" t="str">
        <f>TEXT(Table1[[#This Row],[Order Date]],"DDD")</f>
        <v>Thu</v>
      </c>
      <c r="O379" s="2">
        <f>DATEDIF(Table1[[#This Row],[Order Date]],Table1[[#This Row],[Delivered Date]],"D")</f>
        <v>8</v>
      </c>
      <c r="P379" s="2">
        <f>ROUND(Table1[[#This Row],[Quantity]]*Table1[[#This Row],[Unit Price]]*VLOOKUP(Table1[[#This Row],[Product Name]],Table2[#All],2,FALSE),0)</f>
        <v>1584</v>
      </c>
      <c r="Q379" s="2">
        <f>Table1[[#This Row],[Quantity]]*Table1[[#This Row],[Unit Price]]</f>
        <v>2880</v>
      </c>
      <c r="R379" s="2">
        <f>Table1[[#This Row],[Sales Revenue]]-Table1[[#This Row],[Total cost]]</f>
        <v>1296</v>
      </c>
    </row>
    <row r="380" spans="1:18" x14ac:dyDescent="0.35">
      <c r="A380">
        <v>379</v>
      </c>
      <c r="B380" t="s">
        <v>425</v>
      </c>
      <c r="C380" t="s">
        <v>24</v>
      </c>
      <c r="D380" t="s">
        <v>38</v>
      </c>
      <c r="E380" s="1">
        <v>45952</v>
      </c>
      <c r="F380" s="1">
        <v>45953</v>
      </c>
      <c r="G380">
        <v>10</v>
      </c>
      <c r="H380">
        <v>279</v>
      </c>
      <c r="I380" t="s">
        <v>14</v>
      </c>
      <c r="J380" t="s">
        <v>549</v>
      </c>
      <c r="K380" t="s">
        <v>46</v>
      </c>
      <c r="L380" t="str">
        <f>TEXT(Table1[[#This Row],[Order Date]],"YYYY")</f>
        <v>2025</v>
      </c>
      <c r="M380" s="2" t="str">
        <f>TEXT(Table1[[#This Row],[Order Date]],"MMM")</f>
        <v>Oct</v>
      </c>
      <c r="N380" s="2" t="str">
        <f>TEXT(Table1[[#This Row],[Order Date]],"DDD")</f>
        <v>Wed</v>
      </c>
      <c r="O380" s="2">
        <f>DATEDIF(Table1[[#This Row],[Order Date]],Table1[[#This Row],[Delivered Date]],"D")</f>
        <v>1</v>
      </c>
      <c r="P380" s="2">
        <f>ROUND(Table1[[#This Row],[Quantity]]*Table1[[#This Row],[Unit Price]]*VLOOKUP(Table1[[#This Row],[Product Name]],Table2[#All],2,FALSE),0)</f>
        <v>1395</v>
      </c>
      <c r="Q380" s="2">
        <f>Table1[[#This Row],[Quantity]]*Table1[[#This Row],[Unit Price]]</f>
        <v>2790</v>
      </c>
      <c r="R380" s="2">
        <f>Table1[[#This Row],[Sales Revenue]]-Table1[[#This Row],[Total cost]]</f>
        <v>1395</v>
      </c>
    </row>
    <row r="381" spans="1:18" x14ac:dyDescent="0.35">
      <c r="A381">
        <v>380</v>
      </c>
      <c r="B381" t="s">
        <v>426</v>
      </c>
      <c r="C381" t="s">
        <v>17</v>
      </c>
      <c r="D381" t="s">
        <v>64</v>
      </c>
      <c r="E381" s="1">
        <v>45675</v>
      </c>
      <c r="F381" s="1">
        <v>45678</v>
      </c>
      <c r="G381">
        <v>4</v>
      </c>
      <c r="H381">
        <v>801</v>
      </c>
      <c r="I381" t="s">
        <v>14</v>
      </c>
      <c r="J381" t="s">
        <v>550</v>
      </c>
      <c r="K381" t="s">
        <v>15</v>
      </c>
      <c r="L381" t="str">
        <f>TEXT(Table1[[#This Row],[Order Date]],"YYYY")</f>
        <v>2025</v>
      </c>
      <c r="M381" s="2" t="str">
        <f>TEXT(Table1[[#This Row],[Order Date]],"MMM")</f>
        <v>Jan</v>
      </c>
      <c r="N381" s="2" t="str">
        <f>TEXT(Table1[[#This Row],[Order Date]],"DDD")</f>
        <v>Sat</v>
      </c>
      <c r="O381" s="2">
        <f>DATEDIF(Table1[[#This Row],[Order Date]],Table1[[#This Row],[Delivered Date]],"D")</f>
        <v>3</v>
      </c>
      <c r="P381" s="2">
        <f>ROUND(Table1[[#This Row],[Quantity]]*Table1[[#This Row],[Unit Price]]*VLOOKUP(Table1[[#This Row],[Product Name]],Table2[#All],2,FALSE),0)</f>
        <v>1602</v>
      </c>
      <c r="Q381" s="2">
        <f>Table1[[#This Row],[Quantity]]*Table1[[#This Row],[Unit Price]]</f>
        <v>3204</v>
      </c>
      <c r="R381" s="2">
        <f>Table1[[#This Row],[Sales Revenue]]-Table1[[#This Row],[Total cost]]</f>
        <v>1602</v>
      </c>
    </row>
    <row r="382" spans="1:18" x14ac:dyDescent="0.35">
      <c r="A382">
        <v>381</v>
      </c>
      <c r="B382" t="s">
        <v>427</v>
      </c>
      <c r="C382" t="s">
        <v>31</v>
      </c>
      <c r="D382" t="s">
        <v>76</v>
      </c>
      <c r="E382" s="1">
        <v>45989</v>
      </c>
      <c r="F382" s="1">
        <v>45993</v>
      </c>
      <c r="G382">
        <v>4</v>
      </c>
      <c r="H382">
        <v>346</v>
      </c>
      <c r="I382" t="s">
        <v>28</v>
      </c>
      <c r="J382" t="s">
        <v>551</v>
      </c>
      <c r="K382" t="s">
        <v>29</v>
      </c>
      <c r="L382" t="str">
        <f>TEXT(Table1[[#This Row],[Order Date]],"YYYY")</f>
        <v>2025</v>
      </c>
      <c r="M382" s="2" t="str">
        <f>TEXT(Table1[[#This Row],[Order Date]],"MMM")</f>
        <v>Nov</v>
      </c>
      <c r="N382" s="2" t="str">
        <f>TEXT(Table1[[#This Row],[Order Date]],"DDD")</f>
        <v>Fri</v>
      </c>
      <c r="O382" s="2">
        <f>DATEDIF(Table1[[#This Row],[Order Date]],Table1[[#This Row],[Delivered Date]],"D")</f>
        <v>4</v>
      </c>
      <c r="P382" s="2">
        <f>ROUND(Table1[[#This Row],[Quantity]]*Table1[[#This Row],[Unit Price]]*VLOOKUP(Table1[[#This Row],[Product Name]],Table2[#All],2,FALSE),0)</f>
        <v>1038</v>
      </c>
      <c r="Q382" s="2">
        <f>Table1[[#This Row],[Quantity]]*Table1[[#This Row],[Unit Price]]</f>
        <v>1384</v>
      </c>
      <c r="R382" s="2">
        <f>Table1[[#This Row],[Sales Revenue]]-Table1[[#This Row],[Total cost]]</f>
        <v>346</v>
      </c>
    </row>
    <row r="383" spans="1:18" x14ac:dyDescent="0.35">
      <c r="A383">
        <v>382</v>
      </c>
      <c r="B383" t="s">
        <v>428</v>
      </c>
      <c r="C383" t="s">
        <v>21</v>
      </c>
      <c r="D383" t="s">
        <v>54</v>
      </c>
      <c r="E383" s="1">
        <v>45695</v>
      </c>
      <c r="F383" s="1">
        <v>45706</v>
      </c>
      <c r="G383">
        <v>5</v>
      </c>
      <c r="H383">
        <v>215</v>
      </c>
      <c r="I383" t="s">
        <v>28</v>
      </c>
      <c r="J383" t="s">
        <v>33</v>
      </c>
      <c r="K383" t="s">
        <v>19</v>
      </c>
      <c r="L383" t="str">
        <f>TEXT(Table1[[#This Row],[Order Date]],"YYYY")</f>
        <v>2025</v>
      </c>
      <c r="M383" s="2" t="str">
        <f>TEXT(Table1[[#This Row],[Order Date]],"MMM")</f>
        <v>Feb</v>
      </c>
      <c r="N383" s="2" t="str">
        <f>TEXT(Table1[[#This Row],[Order Date]],"DDD")</f>
        <v>Fri</v>
      </c>
      <c r="O383" s="2">
        <f>DATEDIF(Table1[[#This Row],[Order Date]],Table1[[#This Row],[Delivered Date]],"D")</f>
        <v>11</v>
      </c>
      <c r="P383" s="2">
        <f>ROUND(Table1[[#This Row],[Quantity]]*Table1[[#This Row],[Unit Price]]*VLOOKUP(Table1[[#This Row],[Product Name]],Table2[#All],2,FALSE),0)</f>
        <v>753</v>
      </c>
      <c r="Q383" s="2">
        <f>Table1[[#This Row],[Quantity]]*Table1[[#This Row],[Unit Price]]</f>
        <v>1075</v>
      </c>
      <c r="R383" s="2">
        <f>Table1[[#This Row],[Sales Revenue]]-Table1[[#This Row],[Total cost]]</f>
        <v>322</v>
      </c>
    </row>
    <row r="384" spans="1:18" x14ac:dyDescent="0.35">
      <c r="A384">
        <v>383</v>
      </c>
      <c r="B384" t="s">
        <v>429</v>
      </c>
      <c r="C384" t="s">
        <v>12</v>
      </c>
      <c r="D384" t="s">
        <v>58</v>
      </c>
      <c r="E384" s="1">
        <v>45764</v>
      </c>
      <c r="F384" s="1">
        <v>45769</v>
      </c>
      <c r="G384">
        <v>9</v>
      </c>
      <c r="H384">
        <v>860</v>
      </c>
      <c r="I384" t="s">
        <v>14</v>
      </c>
      <c r="J384" t="s">
        <v>547</v>
      </c>
      <c r="K384" t="s">
        <v>46</v>
      </c>
      <c r="L384" t="str">
        <f>TEXT(Table1[[#This Row],[Order Date]],"YYYY")</f>
        <v>2025</v>
      </c>
      <c r="M384" s="2" t="str">
        <f>TEXT(Table1[[#This Row],[Order Date]],"MMM")</f>
        <v>Apr</v>
      </c>
      <c r="N384" s="2" t="str">
        <f>TEXT(Table1[[#This Row],[Order Date]],"DDD")</f>
        <v>Thu</v>
      </c>
      <c r="O384" s="2">
        <f>DATEDIF(Table1[[#This Row],[Order Date]],Table1[[#This Row],[Delivered Date]],"D")</f>
        <v>5</v>
      </c>
      <c r="P384" s="2">
        <f>ROUND(Table1[[#This Row],[Quantity]]*Table1[[#This Row],[Unit Price]]*VLOOKUP(Table1[[#This Row],[Product Name]],Table2[#All],2,FALSE),0)</f>
        <v>6579</v>
      </c>
      <c r="Q384" s="2">
        <f>Table1[[#This Row],[Quantity]]*Table1[[#This Row],[Unit Price]]</f>
        <v>7740</v>
      </c>
      <c r="R384" s="2">
        <f>Table1[[#This Row],[Sales Revenue]]-Table1[[#This Row],[Total cost]]</f>
        <v>1161</v>
      </c>
    </row>
    <row r="385" spans="1:18" x14ac:dyDescent="0.35">
      <c r="A385">
        <v>384</v>
      </c>
      <c r="B385" t="s">
        <v>430</v>
      </c>
      <c r="C385" t="s">
        <v>21</v>
      </c>
      <c r="D385" t="s">
        <v>22</v>
      </c>
      <c r="E385" s="1">
        <v>45695</v>
      </c>
      <c r="F385" s="1">
        <v>45704</v>
      </c>
      <c r="G385">
        <v>2</v>
      </c>
      <c r="H385">
        <v>461</v>
      </c>
      <c r="I385" t="s">
        <v>28</v>
      </c>
      <c r="J385" t="s">
        <v>549</v>
      </c>
      <c r="K385" t="s">
        <v>19</v>
      </c>
      <c r="L385" t="str">
        <f>TEXT(Table1[[#This Row],[Order Date]],"YYYY")</f>
        <v>2025</v>
      </c>
      <c r="M385" s="2" t="str">
        <f>TEXT(Table1[[#This Row],[Order Date]],"MMM")</f>
        <v>Feb</v>
      </c>
      <c r="N385" s="2" t="str">
        <f>TEXT(Table1[[#This Row],[Order Date]],"DDD")</f>
        <v>Fri</v>
      </c>
      <c r="O385" s="2">
        <f>DATEDIF(Table1[[#This Row],[Order Date]],Table1[[#This Row],[Delivered Date]],"D")</f>
        <v>9</v>
      </c>
      <c r="P385" s="2">
        <f>ROUND(Table1[[#This Row],[Quantity]]*Table1[[#This Row],[Unit Price]]*VLOOKUP(Table1[[#This Row],[Product Name]],Table2[#All],2,FALSE),0)</f>
        <v>692</v>
      </c>
      <c r="Q385" s="2">
        <f>Table1[[#This Row],[Quantity]]*Table1[[#This Row],[Unit Price]]</f>
        <v>922</v>
      </c>
      <c r="R385" s="2">
        <f>Table1[[#This Row],[Sales Revenue]]-Table1[[#This Row],[Total cost]]</f>
        <v>230</v>
      </c>
    </row>
    <row r="386" spans="1:18" x14ac:dyDescent="0.35">
      <c r="A386">
        <v>385</v>
      </c>
      <c r="B386" t="s">
        <v>431</v>
      </c>
      <c r="C386" t="s">
        <v>24</v>
      </c>
      <c r="D386" t="s">
        <v>25</v>
      </c>
      <c r="E386" s="1">
        <v>45988</v>
      </c>
      <c r="F386" s="1">
        <v>45997</v>
      </c>
      <c r="G386">
        <v>7</v>
      </c>
      <c r="H386">
        <v>579</v>
      </c>
      <c r="I386" t="s">
        <v>14</v>
      </c>
      <c r="J386" t="s">
        <v>551</v>
      </c>
      <c r="K386" t="s">
        <v>46</v>
      </c>
      <c r="L386" t="str">
        <f>TEXT(Table1[[#This Row],[Order Date]],"YYYY")</f>
        <v>2025</v>
      </c>
      <c r="M386" s="2" t="str">
        <f>TEXT(Table1[[#This Row],[Order Date]],"MMM")</f>
        <v>Nov</v>
      </c>
      <c r="N386" s="2" t="str">
        <f>TEXT(Table1[[#This Row],[Order Date]],"DDD")</f>
        <v>Thu</v>
      </c>
      <c r="O386" s="2">
        <f>DATEDIF(Table1[[#This Row],[Order Date]],Table1[[#This Row],[Delivered Date]],"D")</f>
        <v>9</v>
      </c>
      <c r="P386" s="2">
        <f>ROUND(Table1[[#This Row],[Quantity]]*Table1[[#This Row],[Unit Price]]*VLOOKUP(Table1[[#This Row],[Product Name]],Table2[#All],2,FALSE),0)</f>
        <v>2229</v>
      </c>
      <c r="Q386" s="2">
        <f>Table1[[#This Row],[Quantity]]*Table1[[#This Row],[Unit Price]]</f>
        <v>4053</v>
      </c>
      <c r="R386" s="2">
        <f>Table1[[#This Row],[Sales Revenue]]-Table1[[#This Row],[Total cost]]</f>
        <v>1824</v>
      </c>
    </row>
    <row r="387" spans="1:18" x14ac:dyDescent="0.35">
      <c r="A387">
        <v>386</v>
      </c>
      <c r="B387" t="s">
        <v>432</v>
      </c>
      <c r="C387" t="s">
        <v>12</v>
      </c>
      <c r="D387" t="s">
        <v>13</v>
      </c>
      <c r="E387" s="1">
        <v>45949</v>
      </c>
      <c r="F387" s="1">
        <v>45953</v>
      </c>
      <c r="G387">
        <v>3</v>
      </c>
      <c r="H387">
        <v>982</v>
      </c>
      <c r="I387" t="s">
        <v>28</v>
      </c>
      <c r="J387" t="s">
        <v>551</v>
      </c>
      <c r="K387" t="s">
        <v>46</v>
      </c>
      <c r="L387" t="str">
        <f>TEXT(Table1[[#This Row],[Order Date]],"YYYY")</f>
        <v>2025</v>
      </c>
      <c r="M387" s="2" t="str">
        <f>TEXT(Table1[[#This Row],[Order Date]],"MMM")</f>
        <v>Oct</v>
      </c>
      <c r="N387" s="2" t="str">
        <f>TEXT(Table1[[#This Row],[Order Date]],"DDD")</f>
        <v>Sun</v>
      </c>
      <c r="O387" s="2">
        <f>DATEDIF(Table1[[#This Row],[Order Date]],Table1[[#This Row],[Delivered Date]],"D")</f>
        <v>4</v>
      </c>
      <c r="P387" s="2">
        <f>ROUND(Table1[[#This Row],[Quantity]]*Table1[[#This Row],[Unit Price]]*VLOOKUP(Table1[[#This Row],[Product Name]],Table2[#All],2,FALSE),0)</f>
        <v>2210</v>
      </c>
      <c r="Q387" s="2">
        <f>Table1[[#This Row],[Quantity]]*Table1[[#This Row],[Unit Price]]</f>
        <v>2946</v>
      </c>
      <c r="R387" s="2">
        <f>Table1[[#This Row],[Sales Revenue]]-Table1[[#This Row],[Total cost]]</f>
        <v>736</v>
      </c>
    </row>
    <row r="388" spans="1:18" x14ac:dyDescent="0.35">
      <c r="A388">
        <v>387</v>
      </c>
      <c r="B388" t="s">
        <v>433</v>
      </c>
      <c r="C388" t="s">
        <v>24</v>
      </c>
      <c r="D388" t="s">
        <v>70</v>
      </c>
      <c r="E388" s="1">
        <v>45842</v>
      </c>
      <c r="F388" s="1">
        <v>45849</v>
      </c>
      <c r="G388">
        <v>2</v>
      </c>
      <c r="H388">
        <v>969</v>
      </c>
      <c r="I388" t="s">
        <v>14</v>
      </c>
      <c r="J388" t="s">
        <v>33</v>
      </c>
      <c r="K388" t="s">
        <v>46</v>
      </c>
      <c r="L388" t="str">
        <f>TEXT(Table1[[#This Row],[Order Date]],"YYYY")</f>
        <v>2025</v>
      </c>
      <c r="M388" s="2" t="str">
        <f>TEXT(Table1[[#This Row],[Order Date]],"MMM")</f>
        <v>Jul</v>
      </c>
      <c r="N388" s="2" t="str">
        <f>TEXT(Table1[[#This Row],[Order Date]],"DDD")</f>
        <v>Fri</v>
      </c>
      <c r="O388" s="2">
        <f>DATEDIF(Table1[[#This Row],[Order Date]],Table1[[#This Row],[Delivered Date]],"D")</f>
        <v>7</v>
      </c>
      <c r="P388" s="2">
        <f>ROUND(Table1[[#This Row],[Quantity]]*Table1[[#This Row],[Unit Price]]*VLOOKUP(Table1[[#This Row],[Product Name]],Table2[#All],2,FALSE),0)</f>
        <v>1066</v>
      </c>
      <c r="Q388" s="2">
        <f>Table1[[#This Row],[Quantity]]*Table1[[#This Row],[Unit Price]]</f>
        <v>1938</v>
      </c>
      <c r="R388" s="2">
        <f>Table1[[#This Row],[Sales Revenue]]-Table1[[#This Row],[Total cost]]</f>
        <v>872</v>
      </c>
    </row>
    <row r="389" spans="1:18" x14ac:dyDescent="0.35">
      <c r="A389">
        <v>388</v>
      </c>
      <c r="B389" t="s">
        <v>434</v>
      </c>
      <c r="C389" t="s">
        <v>17</v>
      </c>
      <c r="D389" t="s">
        <v>18</v>
      </c>
      <c r="E389" s="1">
        <v>45679</v>
      </c>
      <c r="F389" s="1">
        <v>45686</v>
      </c>
      <c r="G389">
        <v>6</v>
      </c>
      <c r="H389">
        <v>563</v>
      </c>
      <c r="I389" t="s">
        <v>14</v>
      </c>
      <c r="J389" t="s">
        <v>551</v>
      </c>
      <c r="K389" t="s">
        <v>46</v>
      </c>
      <c r="L389" t="str">
        <f>TEXT(Table1[[#This Row],[Order Date]],"YYYY")</f>
        <v>2025</v>
      </c>
      <c r="M389" s="2" t="str">
        <f>TEXT(Table1[[#This Row],[Order Date]],"MMM")</f>
        <v>Jan</v>
      </c>
      <c r="N389" s="2" t="str">
        <f>TEXT(Table1[[#This Row],[Order Date]],"DDD")</f>
        <v>Wed</v>
      </c>
      <c r="O389" s="2">
        <f>DATEDIF(Table1[[#This Row],[Order Date]],Table1[[#This Row],[Delivered Date]],"D")</f>
        <v>7</v>
      </c>
      <c r="P389" s="2">
        <f>ROUND(Table1[[#This Row],[Quantity]]*Table1[[#This Row],[Unit Price]]*VLOOKUP(Table1[[#This Row],[Product Name]],Table2[#All],2,FALSE),0)</f>
        <v>1689</v>
      </c>
      <c r="Q389" s="2">
        <f>Table1[[#This Row],[Quantity]]*Table1[[#This Row],[Unit Price]]</f>
        <v>3378</v>
      </c>
      <c r="R389" s="2">
        <f>Table1[[#This Row],[Sales Revenue]]-Table1[[#This Row],[Total cost]]</f>
        <v>1689</v>
      </c>
    </row>
    <row r="390" spans="1:18" x14ac:dyDescent="0.35">
      <c r="A390">
        <v>389</v>
      </c>
      <c r="B390" t="s">
        <v>435</v>
      </c>
      <c r="C390" t="s">
        <v>21</v>
      </c>
      <c r="D390" t="s">
        <v>54</v>
      </c>
      <c r="E390" s="1">
        <v>45881</v>
      </c>
      <c r="F390" s="1">
        <v>45891</v>
      </c>
      <c r="G390">
        <v>7</v>
      </c>
      <c r="H390">
        <v>894</v>
      </c>
      <c r="I390" t="s">
        <v>14</v>
      </c>
      <c r="J390" t="s">
        <v>550</v>
      </c>
      <c r="K390" t="s">
        <v>15</v>
      </c>
      <c r="L390" t="str">
        <f>TEXT(Table1[[#This Row],[Order Date]],"YYYY")</f>
        <v>2025</v>
      </c>
      <c r="M390" s="2" t="str">
        <f>TEXT(Table1[[#This Row],[Order Date]],"MMM")</f>
        <v>Aug</v>
      </c>
      <c r="N390" s="2" t="str">
        <f>TEXT(Table1[[#This Row],[Order Date]],"DDD")</f>
        <v>Tue</v>
      </c>
      <c r="O390" s="2">
        <f>DATEDIF(Table1[[#This Row],[Order Date]],Table1[[#This Row],[Delivered Date]],"D")</f>
        <v>10</v>
      </c>
      <c r="P390" s="2">
        <f>ROUND(Table1[[#This Row],[Quantity]]*Table1[[#This Row],[Unit Price]]*VLOOKUP(Table1[[#This Row],[Product Name]],Table2[#All],2,FALSE),0)</f>
        <v>4381</v>
      </c>
      <c r="Q390" s="2">
        <f>Table1[[#This Row],[Quantity]]*Table1[[#This Row],[Unit Price]]</f>
        <v>6258</v>
      </c>
      <c r="R390" s="2">
        <f>Table1[[#This Row],[Sales Revenue]]-Table1[[#This Row],[Total cost]]</f>
        <v>1877</v>
      </c>
    </row>
    <row r="391" spans="1:18" x14ac:dyDescent="0.35">
      <c r="A391">
        <v>390</v>
      </c>
      <c r="B391" t="s">
        <v>436</v>
      </c>
      <c r="C391" t="s">
        <v>31</v>
      </c>
      <c r="D391" t="s">
        <v>76</v>
      </c>
      <c r="E391" s="1">
        <v>45881</v>
      </c>
      <c r="F391" s="1">
        <v>45882</v>
      </c>
      <c r="G391">
        <v>8</v>
      </c>
      <c r="H391">
        <v>177</v>
      </c>
      <c r="I391" t="s">
        <v>14</v>
      </c>
      <c r="J391" t="s">
        <v>551</v>
      </c>
      <c r="K391" t="s">
        <v>15</v>
      </c>
      <c r="L391" t="str">
        <f>TEXT(Table1[[#This Row],[Order Date]],"YYYY")</f>
        <v>2025</v>
      </c>
      <c r="M391" s="2" t="str">
        <f>TEXT(Table1[[#This Row],[Order Date]],"MMM")</f>
        <v>Aug</v>
      </c>
      <c r="N391" s="2" t="str">
        <f>TEXT(Table1[[#This Row],[Order Date]],"DDD")</f>
        <v>Tue</v>
      </c>
      <c r="O391" s="2">
        <f>DATEDIF(Table1[[#This Row],[Order Date]],Table1[[#This Row],[Delivered Date]],"D")</f>
        <v>1</v>
      </c>
      <c r="P391" s="2">
        <f>ROUND(Table1[[#This Row],[Quantity]]*Table1[[#This Row],[Unit Price]]*VLOOKUP(Table1[[#This Row],[Product Name]],Table2[#All],2,FALSE),0)</f>
        <v>1062</v>
      </c>
      <c r="Q391" s="2">
        <f>Table1[[#This Row],[Quantity]]*Table1[[#This Row],[Unit Price]]</f>
        <v>1416</v>
      </c>
      <c r="R391" s="2">
        <f>Table1[[#This Row],[Sales Revenue]]-Table1[[#This Row],[Total cost]]</f>
        <v>354</v>
      </c>
    </row>
    <row r="392" spans="1:18" x14ac:dyDescent="0.35">
      <c r="A392">
        <v>391</v>
      </c>
      <c r="B392" t="s">
        <v>437</v>
      </c>
      <c r="C392" t="s">
        <v>17</v>
      </c>
      <c r="D392" t="s">
        <v>44</v>
      </c>
      <c r="E392" s="1">
        <v>46019</v>
      </c>
      <c r="F392" s="1">
        <v>46021</v>
      </c>
      <c r="G392">
        <v>9</v>
      </c>
      <c r="H392">
        <v>455</v>
      </c>
      <c r="I392" t="s">
        <v>14</v>
      </c>
      <c r="J392" t="s">
        <v>547</v>
      </c>
      <c r="K392" t="s">
        <v>29</v>
      </c>
      <c r="L392" t="str">
        <f>TEXT(Table1[[#This Row],[Order Date]],"YYYY")</f>
        <v>2025</v>
      </c>
      <c r="M392" s="2" t="str">
        <f>TEXT(Table1[[#This Row],[Order Date]],"MMM")</f>
        <v>Dec</v>
      </c>
      <c r="N392" s="2" t="str">
        <f>TEXT(Table1[[#This Row],[Order Date]],"DDD")</f>
        <v>Sun</v>
      </c>
      <c r="O392" s="2">
        <f>DATEDIF(Table1[[#This Row],[Order Date]],Table1[[#This Row],[Delivered Date]],"D")</f>
        <v>2</v>
      </c>
      <c r="P392" s="2">
        <f>ROUND(Table1[[#This Row],[Quantity]]*Table1[[#This Row],[Unit Price]]*VLOOKUP(Table1[[#This Row],[Product Name]],Table2[#All],2,FALSE),0)</f>
        <v>2457</v>
      </c>
      <c r="Q392" s="2">
        <f>Table1[[#This Row],[Quantity]]*Table1[[#This Row],[Unit Price]]</f>
        <v>4095</v>
      </c>
      <c r="R392" s="2">
        <f>Table1[[#This Row],[Sales Revenue]]-Table1[[#This Row],[Total cost]]</f>
        <v>1638</v>
      </c>
    </row>
    <row r="393" spans="1:18" x14ac:dyDescent="0.35">
      <c r="A393">
        <v>392</v>
      </c>
      <c r="B393" t="s">
        <v>438</v>
      </c>
      <c r="C393" t="s">
        <v>21</v>
      </c>
      <c r="D393" t="s">
        <v>54</v>
      </c>
      <c r="E393" s="1">
        <v>45737</v>
      </c>
      <c r="F393" s="1">
        <v>45746</v>
      </c>
      <c r="G393">
        <v>6</v>
      </c>
      <c r="H393">
        <v>565</v>
      </c>
      <c r="I393" t="s">
        <v>14</v>
      </c>
      <c r="J393" t="s">
        <v>549</v>
      </c>
      <c r="K393" t="s">
        <v>46</v>
      </c>
      <c r="L393" t="str">
        <f>TEXT(Table1[[#This Row],[Order Date]],"YYYY")</f>
        <v>2025</v>
      </c>
      <c r="M393" s="2" t="str">
        <f>TEXT(Table1[[#This Row],[Order Date]],"MMM")</f>
        <v>Mar</v>
      </c>
      <c r="N393" s="2" t="str">
        <f>TEXT(Table1[[#This Row],[Order Date]],"DDD")</f>
        <v>Fri</v>
      </c>
      <c r="O393" s="2">
        <f>DATEDIF(Table1[[#This Row],[Order Date]],Table1[[#This Row],[Delivered Date]],"D")</f>
        <v>9</v>
      </c>
      <c r="P393" s="2">
        <f>ROUND(Table1[[#This Row],[Quantity]]*Table1[[#This Row],[Unit Price]]*VLOOKUP(Table1[[#This Row],[Product Name]],Table2[#All],2,FALSE),0)</f>
        <v>2373</v>
      </c>
      <c r="Q393" s="2">
        <f>Table1[[#This Row],[Quantity]]*Table1[[#This Row],[Unit Price]]</f>
        <v>3390</v>
      </c>
      <c r="R393" s="2">
        <f>Table1[[#This Row],[Sales Revenue]]-Table1[[#This Row],[Total cost]]</f>
        <v>1017</v>
      </c>
    </row>
    <row r="394" spans="1:18" x14ac:dyDescent="0.35">
      <c r="A394">
        <v>393</v>
      </c>
      <c r="B394" t="s">
        <v>439</v>
      </c>
      <c r="C394" t="s">
        <v>12</v>
      </c>
      <c r="D394" t="s">
        <v>27</v>
      </c>
      <c r="E394" s="1">
        <v>45924</v>
      </c>
      <c r="F394" s="1">
        <v>45931</v>
      </c>
      <c r="G394">
        <v>3</v>
      </c>
      <c r="H394">
        <v>565</v>
      </c>
      <c r="I394" t="s">
        <v>14</v>
      </c>
      <c r="J394" t="s">
        <v>33</v>
      </c>
      <c r="K394" t="s">
        <v>15</v>
      </c>
      <c r="L394" t="str">
        <f>TEXT(Table1[[#This Row],[Order Date]],"YYYY")</f>
        <v>2025</v>
      </c>
      <c r="M394" s="2" t="str">
        <f>TEXT(Table1[[#This Row],[Order Date]],"MMM")</f>
        <v>Sep</v>
      </c>
      <c r="N394" s="2" t="str">
        <f>TEXT(Table1[[#This Row],[Order Date]],"DDD")</f>
        <v>Wed</v>
      </c>
      <c r="O394" s="2">
        <f>DATEDIF(Table1[[#This Row],[Order Date]],Table1[[#This Row],[Delivered Date]],"D")</f>
        <v>7</v>
      </c>
      <c r="P394" s="2">
        <f>ROUND(Table1[[#This Row],[Quantity]]*Table1[[#This Row],[Unit Price]]*VLOOKUP(Table1[[#This Row],[Product Name]],Table2[#All],2,FALSE),0)</f>
        <v>1102</v>
      </c>
      <c r="Q394" s="2">
        <f>Table1[[#This Row],[Quantity]]*Table1[[#This Row],[Unit Price]]</f>
        <v>1695</v>
      </c>
      <c r="R394" s="2">
        <f>Table1[[#This Row],[Sales Revenue]]-Table1[[#This Row],[Total cost]]</f>
        <v>593</v>
      </c>
    </row>
    <row r="395" spans="1:18" x14ac:dyDescent="0.35">
      <c r="A395">
        <v>394</v>
      </c>
      <c r="B395" t="s">
        <v>440</v>
      </c>
      <c r="C395" t="s">
        <v>21</v>
      </c>
      <c r="D395" t="s">
        <v>22</v>
      </c>
      <c r="E395" s="1">
        <v>45895</v>
      </c>
      <c r="F395" s="1">
        <v>45896</v>
      </c>
      <c r="G395">
        <v>10</v>
      </c>
      <c r="H395">
        <v>572</v>
      </c>
      <c r="I395" t="s">
        <v>14</v>
      </c>
      <c r="J395" t="s">
        <v>33</v>
      </c>
      <c r="K395" t="s">
        <v>19</v>
      </c>
      <c r="L395" t="str">
        <f>TEXT(Table1[[#This Row],[Order Date]],"YYYY")</f>
        <v>2025</v>
      </c>
      <c r="M395" s="2" t="str">
        <f>TEXT(Table1[[#This Row],[Order Date]],"MMM")</f>
        <v>Aug</v>
      </c>
      <c r="N395" s="2" t="str">
        <f>TEXT(Table1[[#This Row],[Order Date]],"DDD")</f>
        <v>Tue</v>
      </c>
      <c r="O395" s="2">
        <f>DATEDIF(Table1[[#This Row],[Order Date]],Table1[[#This Row],[Delivered Date]],"D")</f>
        <v>1</v>
      </c>
      <c r="P395" s="2">
        <f>ROUND(Table1[[#This Row],[Quantity]]*Table1[[#This Row],[Unit Price]]*VLOOKUP(Table1[[#This Row],[Product Name]],Table2[#All],2,FALSE),0)</f>
        <v>4290</v>
      </c>
      <c r="Q395" s="2">
        <f>Table1[[#This Row],[Quantity]]*Table1[[#This Row],[Unit Price]]</f>
        <v>5720</v>
      </c>
      <c r="R395" s="2">
        <f>Table1[[#This Row],[Sales Revenue]]-Table1[[#This Row],[Total cost]]</f>
        <v>1430</v>
      </c>
    </row>
    <row r="396" spans="1:18" x14ac:dyDescent="0.35">
      <c r="A396">
        <v>395</v>
      </c>
      <c r="B396" t="s">
        <v>441</v>
      </c>
      <c r="C396" t="s">
        <v>17</v>
      </c>
      <c r="D396" t="s">
        <v>44</v>
      </c>
      <c r="E396" s="1">
        <v>45718</v>
      </c>
      <c r="F396" s="1">
        <v>45725</v>
      </c>
      <c r="G396">
        <v>9</v>
      </c>
      <c r="H396">
        <v>616</v>
      </c>
      <c r="I396" t="s">
        <v>28</v>
      </c>
      <c r="J396" t="s">
        <v>549</v>
      </c>
      <c r="K396" t="s">
        <v>46</v>
      </c>
      <c r="L396" t="str">
        <f>TEXT(Table1[[#This Row],[Order Date]],"YYYY")</f>
        <v>2025</v>
      </c>
      <c r="M396" s="2" t="str">
        <f>TEXT(Table1[[#This Row],[Order Date]],"MMM")</f>
        <v>Mar</v>
      </c>
      <c r="N396" s="2" t="str">
        <f>TEXT(Table1[[#This Row],[Order Date]],"DDD")</f>
        <v>Sun</v>
      </c>
      <c r="O396" s="2">
        <f>DATEDIF(Table1[[#This Row],[Order Date]],Table1[[#This Row],[Delivered Date]],"D")</f>
        <v>7</v>
      </c>
      <c r="P396" s="2">
        <f>ROUND(Table1[[#This Row],[Quantity]]*Table1[[#This Row],[Unit Price]]*VLOOKUP(Table1[[#This Row],[Product Name]],Table2[#All],2,FALSE),0)</f>
        <v>3326</v>
      </c>
      <c r="Q396" s="2">
        <f>Table1[[#This Row],[Quantity]]*Table1[[#This Row],[Unit Price]]</f>
        <v>5544</v>
      </c>
      <c r="R396" s="2">
        <f>Table1[[#This Row],[Sales Revenue]]-Table1[[#This Row],[Total cost]]</f>
        <v>2218</v>
      </c>
    </row>
    <row r="397" spans="1:18" x14ac:dyDescent="0.35">
      <c r="A397">
        <v>396</v>
      </c>
      <c r="B397" t="s">
        <v>442</v>
      </c>
      <c r="C397" t="s">
        <v>17</v>
      </c>
      <c r="D397" t="s">
        <v>56</v>
      </c>
      <c r="E397" s="1">
        <v>45774</v>
      </c>
      <c r="F397" s="1">
        <v>45781</v>
      </c>
      <c r="G397">
        <v>1</v>
      </c>
      <c r="H397">
        <v>692</v>
      </c>
      <c r="I397" t="s">
        <v>28</v>
      </c>
      <c r="J397" t="s">
        <v>550</v>
      </c>
      <c r="K397" t="s">
        <v>19</v>
      </c>
      <c r="L397" t="str">
        <f>TEXT(Table1[[#This Row],[Order Date]],"YYYY")</f>
        <v>2025</v>
      </c>
      <c r="M397" s="2" t="str">
        <f>TEXT(Table1[[#This Row],[Order Date]],"MMM")</f>
        <v>Apr</v>
      </c>
      <c r="N397" s="2" t="str">
        <f>TEXT(Table1[[#This Row],[Order Date]],"DDD")</f>
        <v>Sun</v>
      </c>
      <c r="O397" s="2">
        <f>DATEDIF(Table1[[#This Row],[Order Date]],Table1[[#This Row],[Delivered Date]],"D")</f>
        <v>7</v>
      </c>
      <c r="P397" s="2">
        <f>ROUND(Table1[[#This Row],[Quantity]]*Table1[[#This Row],[Unit Price]]*VLOOKUP(Table1[[#This Row],[Product Name]],Table2[#All],2,FALSE),0)</f>
        <v>381</v>
      </c>
      <c r="Q397" s="2">
        <f>Table1[[#This Row],[Quantity]]*Table1[[#This Row],[Unit Price]]</f>
        <v>692</v>
      </c>
      <c r="R397" s="2">
        <f>Table1[[#This Row],[Sales Revenue]]-Table1[[#This Row],[Total cost]]</f>
        <v>311</v>
      </c>
    </row>
    <row r="398" spans="1:18" x14ac:dyDescent="0.35">
      <c r="A398">
        <v>397</v>
      </c>
      <c r="B398" t="s">
        <v>443</v>
      </c>
      <c r="C398" t="s">
        <v>17</v>
      </c>
      <c r="D398" t="s">
        <v>64</v>
      </c>
      <c r="E398" s="1">
        <v>45861</v>
      </c>
      <c r="F398" s="1">
        <v>45869</v>
      </c>
      <c r="G398">
        <v>6</v>
      </c>
      <c r="H398">
        <v>366</v>
      </c>
      <c r="I398" t="s">
        <v>14</v>
      </c>
      <c r="J398" t="s">
        <v>551</v>
      </c>
      <c r="K398" t="s">
        <v>46</v>
      </c>
      <c r="L398" t="str">
        <f>TEXT(Table1[[#This Row],[Order Date]],"YYYY")</f>
        <v>2025</v>
      </c>
      <c r="M398" s="2" t="str">
        <f>TEXT(Table1[[#This Row],[Order Date]],"MMM")</f>
        <v>Jul</v>
      </c>
      <c r="N398" s="2" t="str">
        <f>TEXT(Table1[[#This Row],[Order Date]],"DDD")</f>
        <v>Wed</v>
      </c>
      <c r="O398" s="2">
        <f>DATEDIF(Table1[[#This Row],[Order Date]],Table1[[#This Row],[Delivered Date]],"D")</f>
        <v>8</v>
      </c>
      <c r="P398" s="2">
        <f>ROUND(Table1[[#This Row],[Quantity]]*Table1[[#This Row],[Unit Price]]*VLOOKUP(Table1[[#This Row],[Product Name]],Table2[#All],2,FALSE),0)</f>
        <v>1098</v>
      </c>
      <c r="Q398" s="2">
        <f>Table1[[#This Row],[Quantity]]*Table1[[#This Row],[Unit Price]]</f>
        <v>2196</v>
      </c>
      <c r="R398" s="2">
        <f>Table1[[#This Row],[Sales Revenue]]-Table1[[#This Row],[Total cost]]</f>
        <v>1098</v>
      </c>
    </row>
    <row r="399" spans="1:18" x14ac:dyDescent="0.35">
      <c r="A399">
        <v>398</v>
      </c>
      <c r="B399" t="s">
        <v>444</v>
      </c>
      <c r="C399" t="s">
        <v>17</v>
      </c>
      <c r="D399" t="s">
        <v>18</v>
      </c>
      <c r="E399" s="1">
        <v>45661</v>
      </c>
      <c r="F399" s="1">
        <v>45668</v>
      </c>
      <c r="G399">
        <v>2</v>
      </c>
      <c r="H399">
        <v>132</v>
      </c>
      <c r="I399" t="s">
        <v>28</v>
      </c>
      <c r="J399" t="s">
        <v>550</v>
      </c>
      <c r="K399" t="s">
        <v>29</v>
      </c>
      <c r="L399" t="str">
        <f>TEXT(Table1[[#This Row],[Order Date]],"YYYY")</f>
        <v>2025</v>
      </c>
      <c r="M399" s="2" t="str">
        <f>TEXT(Table1[[#This Row],[Order Date]],"MMM")</f>
        <v>Jan</v>
      </c>
      <c r="N399" s="2" t="str">
        <f>TEXT(Table1[[#This Row],[Order Date]],"DDD")</f>
        <v>Sat</v>
      </c>
      <c r="O399" s="2">
        <f>DATEDIF(Table1[[#This Row],[Order Date]],Table1[[#This Row],[Delivered Date]],"D")</f>
        <v>7</v>
      </c>
      <c r="P399" s="2">
        <f>ROUND(Table1[[#This Row],[Quantity]]*Table1[[#This Row],[Unit Price]]*VLOOKUP(Table1[[#This Row],[Product Name]],Table2[#All],2,FALSE),0)</f>
        <v>132</v>
      </c>
      <c r="Q399" s="2">
        <f>Table1[[#This Row],[Quantity]]*Table1[[#This Row],[Unit Price]]</f>
        <v>264</v>
      </c>
      <c r="R399" s="2">
        <f>Table1[[#This Row],[Sales Revenue]]-Table1[[#This Row],[Total cost]]</f>
        <v>132</v>
      </c>
    </row>
    <row r="400" spans="1:18" x14ac:dyDescent="0.35">
      <c r="A400">
        <v>399</v>
      </c>
      <c r="B400" t="s">
        <v>445</v>
      </c>
      <c r="C400" t="s">
        <v>12</v>
      </c>
      <c r="D400" t="s">
        <v>13</v>
      </c>
      <c r="E400" s="1">
        <v>45678</v>
      </c>
      <c r="F400" s="1">
        <v>45693</v>
      </c>
      <c r="G400">
        <v>1</v>
      </c>
      <c r="H400">
        <v>102</v>
      </c>
      <c r="I400" t="s">
        <v>28</v>
      </c>
      <c r="J400" t="s">
        <v>551</v>
      </c>
      <c r="K400" t="s">
        <v>19</v>
      </c>
      <c r="L400" t="str">
        <f>TEXT(Table1[[#This Row],[Order Date]],"YYYY")</f>
        <v>2025</v>
      </c>
      <c r="M400" s="2" t="str">
        <f>TEXT(Table1[[#This Row],[Order Date]],"MMM")</f>
        <v>Jan</v>
      </c>
      <c r="N400" s="2" t="str">
        <f>TEXT(Table1[[#This Row],[Order Date]],"DDD")</f>
        <v>Tue</v>
      </c>
      <c r="O400" s="2">
        <f>DATEDIF(Table1[[#This Row],[Order Date]],Table1[[#This Row],[Delivered Date]],"D")</f>
        <v>15</v>
      </c>
      <c r="P400" s="2">
        <f>ROUND(Table1[[#This Row],[Quantity]]*Table1[[#This Row],[Unit Price]]*VLOOKUP(Table1[[#This Row],[Product Name]],Table2[#All],2,FALSE),0)</f>
        <v>77</v>
      </c>
      <c r="Q400" s="2">
        <f>Table1[[#This Row],[Quantity]]*Table1[[#This Row],[Unit Price]]</f>
        <v>102</v>
      </c>
      <c r="R400" s="2">
        <f>Table1[[#This Row],[Sales Revenue]]-Table1[[#This Row],[Total cost]]</f>
        <v>25</v>
      </c>
    </row>
    <row r="401" spans="1:18" x14ac:dyDescent="0.35">
      <c r="A401">
        <v>400</v>
      </c>
      <c r="B401" t="s">
        <v>446</v>
      </c>
      <c r="C401" t="s">
        <v>21</v>
      </c>
      <c r="D401" t="s">
        <v>22</v>
      </c>
      <c r="E401" s="1">
        <v>45939</v>
      </c>
      <c r="F401" s="1">
        <v>45949</v>
      </c>
      <c r="G401">
        <v>5</v>
      </c>
      <c r="H401">
        <v>644</v>
      </c>
      <c r="I401" t="s">
        <v>14</v>
      </c>
      <c r="J401" t="s">
        <v>33</v>
      </c>
      <c r="K401" t="s">
        <v>29</v>
      </c>
      <c r="L401" t="str">
        <f>TEXT(Table1[[#This Row],[Order Date]],"YYYY")</f>
        <v>2025</v>
      </c>
      <c r="M401" s="2" t="str">
        <f>TEXT(Table1[[#This Row],[Order Date]],"MMM")</f>
        <v>Oct</v>
      </c>
      <c r="N401" s="2" t="str">
        <f>TEXT(Table1[[#This Row],[Order Date]],"DDD")</f>
        <v>Thu</v>
      </c>
      <c r="O401" s="2">
        <f>DATEDIF(Table1[[#This Row],[Order Date]],Table1[[#This Row],[Delivered Date]],"D")</f>
        <v>10</v>
      </c>
      <c r="P401" s="2">
        <f>ROUND(Table1[[#This Row],[Quantity]]*Table1[[#This Row],[Unit Price]]*VLOOKUP(Table1[[#This Row],[Product Name]],Table2[#All],2,FALSE),0)</f>
        <v>2415</v>
      </c>
      <c r="Q401" s="2">
        <f>Table1[[#This Row],[Quantity]]*Table1[[#This Row],[Unit Price]]</f>
        <v>3220</v>
      </c>
      <c r="R401" s="2">
        <f>Table1[[#This Row],[Sales Revenue]]-Table1[[#This Row],[Total cost]]</f>
        <v>805</v>
      </c>
    </row>
    <row r="402" spans="1:18" x14ac:dyDescent="0.35">
      <c r="A402">
        <v>401</v>
      </c>
      <c r="B402" t="s">
        <v>447</v>
      </c>
      <c r="C402" t="s">
        <v>31</v>
      </c>
      <c r="D402" t="s">
        <v>32</v>
      </c>
      <c r="E402" s="1">
        <v>45728</v>
      </c>
      <c r="F402" s="1">
        <v>45734</v>
      </c>
      <c r="G402">
        <v>7</v>
      </c>
      <c r="H402">
        <v>171</v>
      </c>
      <c r="I402" t="s">
        <v>28</v>
      </c>
      <c r="J402" t="s">
        <v>549</v>
      </c>
      <c r="K402" t="s">
        <v>15</v>
      </c>
      <c r="L402" t="str">
        <f>TEXT(Table1[[#This Row],[Order Date]],"YYYY")</f>
        <v>2025</v>
      </c>
      <c r="M402" s="2" t="str">
        <f>TEXT(Table1[[#This Row],[Order Date]],"MMM")</f>
        <v>Mar</v>
      </c>
      <c r="N402" s="2" t="str">
        <f>TEXT(Table1[[#This Row],[Order Date]],"DDD")</f>
        <v>Wed</v>
      </c>
      <c r="O402" s="2">
        <f>DATEDIF(Table1[[#This Row],[Order Date]],Table1[[#This Row],[Delivered Date]],"D")</f>
        <v>6</v>
      </c>
      <c r="P402" s="2">
        <f>ROUND(Table1[[#This Row],[Quantity]]*Table1[[#This Row],[Unit Price]]*VLOOKUP(Table1[[#This Row],[Product Name]],Table2[#All],2,FALSE),0)</f>
        <v>898</v>
      </c>
      <c r="Q402" s="2">
        <f>Table1[[#This Row],[Quantity]]*Table1[[#This Row],[Unit Price]]</f>
        <v>1197</v>
      </c>
      <c r="R402" s="2">
        <f>Table1[[#This Row],[Sales Revenue]]-Table1[[#This Row],[Total cost]]</f>
        <v>299</v>
      </c>
    </row>
    <row r="403" spans="1:18" x14ac:dyDescent="0.35">
      <c r="A403">
        <v>402</v>
      </c>
      <c r="B403" t="s">
        <v>448</v>
      </c>
      <c r="C403" t="s">
        <v>21</v>
      </c>
      <c r="D403" t="s">
        <v>83</v>
      </c>
      <c r="E403" s="1">
        <v>45901</v>
      </c>
      <c r="F403" s="1">
        <v>45903</v>
      </c>
      <c r="G403">
        <v>8</v>
      </c>
      <c r="H403">
        <v>204</v>
      </c>
      <c r="I403" t="s">
        <v>28</v>
      </c>
      <c r="J403" t="s">
        <v>33</v>
      </c>
      <c r="K403" t="s">
        <v>15</v>
      </c>
      <c r="L403" t="str">
        <f>TEXT(Table1[[#This Row],[Order Date]],"YYYY")</f>
        <v>2025</v>
      </c>
      <c r="M403" s="2" t="str">
        <f>TEXT(Table1[[#This Row],[Order Date]],"MMM")</f>
        <v>Sep</v>
      </c>
      <c r="N403" s="2" t="str">
        <f>TEXT(Table1[[#This Row],[Order Date]],"DDD")</f>
        <v>Mon</v>
      </c>
      <c r="O403" s="2">
        <f>DATEDIF(Table1[[#This Row],[Order Date]],Table1[[#This Row],[Delivered Date]],"D")</f>
        <v>2</v>
      </c>
      <c r="P403" s="2">
        <f>ROUND(Table1[[#This Row],[Quantity]]*Table1[[#This Row],[Unit Price]]*VLOOKUP(Table1[[#This Row],[Product Name]],Table2[#All],2,FALSE),0)</f>
        <v>1306</v>
      </c>
      <c r="Q403" s="2">
        <f>Table1[[#This Row],[Quantity]]*Table1[[#This Row],[Unit Price]]</f>
        <v>1632</v>
      </c>
      <c r="R403" s="2">
        <f>Table1[[#This Row],[Sales Revenue]]-Table1[[#This Row],[Total cost]]</f>
        <v>326</v>
      </c>
    </row>
    <row r="404" spans="1:18" x14ac:dyDescent="0.35">
      <c r="A404">
        <v>403</v>
      </c>
      <c r="B404" t="s">
        <v>449</v>
      </c>
      <c r="C404" t="s">
        <v>24</v>
      </c>
      <c r="D404" t="s">
        <v>70</v>
      </c>
      <c r="E404" s="1">
        <v>45975</v>
      </c>
      <c r="F404" s="1">
        <v>45985</v>
      </c>
      <c r="G404">
        <v>1</v>
      </c>
      <c r="H404">
        <v>410</v>
      </c>
      <c r="I404" t="s">
        <v>28</v>
      </c>
      <c r="J404" t="s">
        <v>549</v>
      </c>
      <c r="K404" t="s">
        <v>19</v>
      </c>
      <c r="L404" t="str">
        <f>TEXT(Table1[[#This Row],[Order Date]],"YYYY")</f>
        <v>2025</v>
      </c>
      <c r="M404" s="2" t="str">
        <f>TEXT(Table1[[#This Row],[Order Date]],"MMM")</f>
        <v>Nov</v>
      </c>
      <c r="N404" s="2" t="str">
        <f>TEXT(Table1[[#This Row],[Order Date]],"DDD")</f>
        <v>Fri</v>
      </c>
      <c r="O404" s="2">
        <f>DATEDIF(Table1[[#This Row],[Order Date]],Table1[[#This Row],[Delivered Date]],"D")</f>
        <v>10</v>
      </c>
      <c r="P404" s="2">
        <f>ROUND(Table1[[#This Row],[Quantity]]*Table1[[#This Row],[Unit Price]]*VLOOKUP(Table1[[#This Row],[Product Name]],Table2[#All],2,FALSE),0)</f>
        <v>226</v>
      </c>
      <c r="Q404" s="2">
        <f>Table1[[#This Row],[Quantity]]*Table1[[#This Row],[Unit Price]]</f>
        <v>410</v>
      </c>
      <c r="R404" s="2">
        <f>Table1[[#This Row],[Sales Revenue]]-Table1[[#This Row],[Total cost]]</f>
        <v>184</v>
      </c>
    </row>
    <row r="405" spans="1:18" x14ac:dyDescent="0.35">
      <c r="A405">
        <v>404</v>
      </c>
      <c r="B405" t="s">
        <v>450</v>
      </c>
      <c r="C405" t="s">
        <v>24</v>
      </c>
      <c r="D405" t="s">
        <v>38</v>
      </c>
      <c r="E405" s="1">
        <v>45782</v>
      </c>
      <c r="F405" s="1">
        <v>45785</v>
      </c>
      <c r="G405">
        <v>2</v>
      </c>
      <c r="H405">
        <v>874</v>
      </c>
      <c r="I405" t="s">
        <v>14</v>
      </c>
      <c r="J405" t="s">
        <v>551</v>
      </c>
      <c r="K405" t="s">
        <v>29</v>
      </c>
      <c r="L405" t="str">
        <f>TEXT(Table1[[#This Row],[Order Date]],"YYYY")</f>
        <v>2025</v>
      </c>
      <c r="M405" s="2" t="str">
        <f>TEXT(Table1[[#This Row],[Order Date]],"MMM")</f>
        <v>May</v>
      </c>
      <c r="N405" s="2" t="str">
        <f>TEXT(Table1[[#This Row],[Order Date]],"DDD")</f>
        <v>Mon</v>
      </c>
      <c r="O405" s="2">
        <f>DATEDIF(Table1[[#This Row],[Order Date]],Table1[[#This Row],[Delivered Date]],"D")</f>
        <v>3</v>
      </c>
      <c r="P405" s="2">
        <f>ROUND(Table1[[#This Row],[Quantity]]*Table1[[#This Row],[Unit Price]]*VLOOKUP(Table1[[#This Row],[Product Name]],Table2[#All],2,FALSE),0)</f>
        <v>874</v>
      </c>
      <c r="Q405" s="2">
        <f>Table1[[#This Row],[Quantity]]*Table1[[#This Row],[Unit Price]]</f>
        <v>1748</v>
      </c>
      <c r="R405" s="2">
        <f>Table1[[#This Row],[Sales Revenue]]-Table1[[#This Row],[Total cost]]</f>
        <v>874</v>
      </c>
    </row>
    <row r="406" spans="1:18" x14ac:dyDescent="0.35">
      <c r="A406">
        <v>405</v>
      </c>
      <c r="B406" t="s">
        <v>451</v>
      </c>
      <c r="C406" t="s">
        <v>17</v>
      </c>
      <c r="D406" t="s">
        <v>64</v>
      </c>
      <c r="E406" s="1">
        <v>45707</v>
      </c>
      <c r="F406" s="1">
        <v>45711</v>
      </c>
      <c r="G406">
        <v>7</v>
      </c>
      <c r="H406">
        <v>855</v>
      </c>
      <c r="I406" t="s">
        <v>28</v>
      </c>
      <c r="J406" t="s">
        <v>550</v>
      </c>
      <c r="K406" t="s">
        <v>15</v>
      </c>
      <c r="L406" t="str">
        <f>TEXT(Table1[[#This Row],[Order Date]],"YYYY")</f>
        <v>2025</v>
      </c>
      <c r="M406" s="2" t="str">
        <f>TEXT(Table1[[#This Row],[Order Date]],"MMM")</f>
        <v>Feb</v>
      </c>
      <c r="N406" s="2" t="str">
        <f>TEXT(Table1[[#This Row],[Order Date]],"DDD")</f>
        <v>Wed</v>
      </c>
      <c r="O406" s="2">
        <f>DATEDIF(Table1[[#This Row],[Order Date]],Table1[[#This Row],[Delivered Date]],"D")</f>
        <v>4</v>
      </c>
      <c r="P406" s="2">
        <f>ROUND(Table1[[#This Row],[Quantity]]*Table1[[#This Row],[Unit Price]]*VLOOKUP(Table1[[#This Row],[Product Name]],Table2[#All],2,FALSE),0)</f>
        <v>2993</v>
      </c>
      <c r="Q406" s="2">
        <f>Table1[[#This Row],[Quantity]]*Table1[[#This Row],[Unit Price]]</f>
        <v>5985</v>
      </c>
      <c r="R406" s="2">
        <f>Table1[[#This Row],[Sales Revenue]]-Table1[[#This Row],[Total cost]]</f>
        <v>2992</v>
      </c>
    </row>
    <row r="407" spans="1:18" x14ac:dyDescent="0.35">
      <c r="A407">
        <v>406</v>
      </c>
      <c r="B407" t="s">
        <v>452</v>
      </c>
      <c r="C407" t="s">
        <v>31</v>
      </c>
      <c r="D407" t="s">
        <v>50</v>
      </c>
      <c r="E407" s="1">
        <v>45753</v>
      </c>
      <c r="F407" s="1">
        <v>45760</v>
      </c>
      <c r="G407">
        <v>1</v>
      </c>
      <c r="H407">
        <v>386</v>
      </c>
      <c r="I407" t="s">
        <v>14</v>
      </c>
      <c r="J407" t="s">
        <v>551</v>
      </c>
      <c r="K407" t="s">
        <v>19</v>
      </c>
      <c r="L407" t="str">
        <f>TEXT(Table1[[#This Row],[Order Date]],"YYYY")</f>
        <v>2025</v>
      </c>
      <c r="M407" s="2" t="str">
        <f>TEXT(Table1[[#This Row],[Order Date]],"MMM")</f>
        <v>Apr</v>
      </c>
      <c r="N407" s="2" t="str">
        <f>TEXT(Table1[[#This Row],[Order Date]],"DDD")</f>
        <v>Sun</v>
      </c>
      <c r="O407" s="2">
        <f>DATEDIF(Table1[[#This Row],[Order Date]],Table1[[#This Row],[Delivered Date]],"D")</f>
        <v>7</v>
      </c>
      <c r="P407" s="2">
        <f>ROUND(Table1[[#This Row],[Quantity]]*Table1[[#This Row],[Unit Price]]*VLOOKUP(Table1[[#This Row],[Product Name]],Table2[#All],2,FALSE),0)</f>
        <v>270</v>
      </c>
      <c r="Q407" s="2">
        <f>Table1[[#This Row],[Quantity]]*Table1[[#This Row],[Unit Price]]</f>
        <v>386</v>
      </c>
      <c r="R407" s="2">
        <f>Table1[[#This Row],[Sales Revenue]]-Table1[[#This Row],[Total cost]]</f>
        <v>116</v>
      </c>
    </row>
    <row r="408" spans="1:18" x14ac:dyDescent="0.35">
      <c r="A408">
        <v>407</v>
      </c>
      <c r="B408" t="s">
        <v>453</v>
      </c>
      <c r="C408" t="s">
        <v>17</v>
      </c>
      <c r="D408" t="s">
        <v>56</v>
      </c>
      <c r="E408" s="1">
        <v>45732</v>
      </c>
      <c r="F408" s="1">
        <v>45743</v>
      </c>
      <c r="G408">
        <v>9</v>
      </c>
      <c r="H408">
        <v>309</v>
      </c>
      <c r="I408" t="s">
        <v>28</v>
      </c>
      <c r="J408" t="s">
        <v>547</v>
      </c>
      <c r="K408" t="s">
        <v>46</v>
      </c>
      <c r="L408" t="str">
        <f>TEXT(Table1[[#This Row],[Order Date]],"YYYY")</f>
        <v>2025</v>
      </c>
      <c r="M408" s="2" t="str">
        <f>TEXT(Table1[[#This Row],[Order Date]],"MMM")</f>
        <v>Mar</v>
      </c>
      <c r="N408" s="2" t="str">
        <f>TEXT(Table1[[#This Row],[Order Date]],"DDD")</f>
        <v>Sun</v>
      </c>
      <c r="O408" s="2">
        <f>DATEDIF(Table1[[#This Row],[Order Date]],Table1[[#This Row],[Delivered Date]],"D")</f>
        <v>11</v>
      </c>
      <c r="P408" s="2">
        <f>ROUND(Table1[[#This Row],[Quantity]]*Table1[[#This Row],[Unit Price]]*VLOOKUP(Table1[[#This Row],[Product Name]],Table2[#All],2,FALSE),0)</f>
        <v>1530</v>
      </c>
      <c r="Q408" s="2">
        <f>Table1[[#This Row],[Quantity]]*Table1[[#This Row],[Unit Price]]</f>
        <v>2781</v>
      </c>
      <c r="R408" s="2">
        <f>Table1[[#This Row],[Sales Revenue]]-Table1[[#This Row],[Total cost]]</f>
        <v>1251</v>
      </c>
    </row>
    <row r="409" spans="1:18" x14ac:dyDescent="0.35">
      <c r="A409">
        <v>408</v>
      </c>
      <c r="B409" t="s">
        <v>454</v>
      </c>
      <c r="C409" t="s">
        <v>31</v>
      </c>
      <c r="D409" t="s">
        <v>32</v>
      </c>
      <c r="E409" s="1">
        <v>45709</v>
      </c>
      <c r="F409" s="1">
        <v>45719</v>
      </c>
      <c r="G409">
        <v>3</v>
      </c>
      <c r="H409">
        <v>97</v>
      </c>
      <c r="I409" t="s">
        <v>14</v>
      </c>
      <c r="J409" t="s">
        <v>550</v>
      </c>
      <c r="K409" t="s">
        <v>15</v>
      </c>
      <c r="L409" t="str">
        <f>TEXT(Table1[[#This Row],[Order Date]],"YYYY")</f>
        <v>2025</v>
      </c>
      <c r="M409" s="2" t="str">
        <f>TEXT(Table1[[#This Row],[Order Date]],"MMM")</f>
        <v>Feb</v>
      </c>
      <c r="N409" s="2" t="str">
        <f>TEXT(Table1[[#This Row],[Order Date]],"DDD")</f>
        <v>Fri</v>
      </c>
      <c r="O409" s="2">
        <f>DATEDIF(Table1[[#This Row],[Order Date]],Table1[[#This Row],[Delivered Date]],"D")</f>
        <v>10</v>
      </c>
      <c r="P409" s="2">
        <f>ROUND(Table1[[#This Row],[Quantity]]*Table1[[#This Row],[Unit Price]]*VLOOKUP(Table1[[#This Row],[Product Name]],Table2[#All],2,FALSE),0)</f>
        <v>218</v>
      </c>
      <c r="Q409" s="2">
        <f>Table1[[#This Row],[Quantity]]*Table1[[#This Row],[Unit Price]]</f>
        <v>291</v>
      </c>
      <c r="R409" s="2">
        <f>Table1[[#This Row],[Sales Revenue]]-Table1[[#This Row],[Total cost]]</f>
        <v>73</v>
      </c>
    </row>
    <row r="410" spans="1:18" x14ac:dyDescent="0.35">
      <c r="A410">
        <v>409</v>
      </c>
      <c r="B410" t="s">
        <v>455</v>
      </c>
      <c r="C410" t="s">
        <v>17</v>
      </c>
      <c r="D410" t="s">
        <v>56</v>
      </c>
      <c r="E410" s="1">
        <v>45970</v>
      </c>
      <c r="F410" s="1">
        <v>45981</v>
      </c>
      <c r="G410">
        <v>4</v>
      </c>
      <c r="H410">
        <v>180</v>
      </c>
      <c r="I410" t="s">
        <v>28</v>
      </c>
      <c r="J410" t="s">
        <v>549</v>
      </c>
      <c r="K410" t="s">
        <v>46</v>
      </c>
      <c r="L410" t="str">
        <f>TEXT(Table1[[#This Row],[Order Date]],"YYYY")</f>
        <v>2025</v>
      </c>
      <c r="M410" s="2" t="str">
        <f>TEXT(Table1[[#This Row],[Order Date]],"MMM")</f>
        <v>Nov</v>
      </c>
      <c r="N410" s="2" t="str">
        <f>TEXT(Table1[[#This Row],[Order Date]],"DDD")</f>
        <v>Sun</v>
      </c>
      <c r="O410" s="2">
        <f>DATEDIF(Table1[[#This Row],[Order Date]],Table1[[#This Row],[Delivered Date]],"D")</f>
        <v>11</v>
      </c>
      <c r="P410" s="2">
        <f>ROUND(Table1[[#This Row],[Quantity]]*Table1[[#This Row],[Unit Price]]*VLOOKUP(Table1[[#This Row],[Product Name]],Table2[#All],2,FALSE),0)</f>
        <v>396</v>
      </c>
      <c r="Q410" s="2">
        <f>Table1[[#This Row],[Quantity]]*Table1[[#This Row],[Unit Price]]</f>
        <v>720</v>
      </c>
      <c r="R410" s="2">
        <f>Table1[[#This Row],[Sales Revenue]]-Table1[[#This Row],[Total cost]]</f>
        <v>324</v>
      </c>
    </row>
    <row r="411" spans="1:18" x14ac:dyDescent="0.35">
      <c r="A411">
        <v>410</v>
      </c>
      <c r="B411" t="s">
        <v>456</v>
      </c>
      <c r="C411" t="s">
        <v>21</v>
      </c>
      <c r="D411" t="s">
        <v>22</v>
      </c>
      <c r="E411" s="1">
        <v>45836</v>
      </c>
      <c r="F411" s="1">
        <v>45842</v>
      </c>
      <c r="G411">
        <v>1</v>
      </c>
      <c r="H411">
        <v>187</v>
      </c>
      <c r="I411" t="s">
        <v>28</v>
      </c>
      <c r="J411" t="s">
        <v>551</v>
      </c>
      <c r="K411" t="s">
        <v>19</v>
      </c>
      <c r="L411" t="str">
        <f>TEXT(Table1[[#This Row],[Order Date]],"YYYY")</f>
        <v>2025</v>
      </c>
      <c r="M411" s="2" t="str">
        <f>TEXT(Table1[[#This Row],[Order Date]],"MMM")</f>
        <v>Jun</v>
      </c>
      <c r="N411" s="2" t="str">
        <f>TEXT(Table1[[#This Row],[Order Date]],"DDD")</f>
        <v>Sat</v>
      </c>
      <c r="O411" s="2">
        <f>DATEDIF(Table1[[#This Row],[Order Date]],Table1[[#This Row],[Delivered Date]],"D")</f>
        <v>6</v>
      </c>
      <c r="P411" s="2">
        <f>ROUND(Table1[[#This Row],[Quantity]]*Table1[[#This Row],[Unit Price]]*VLOOKUP(Table1[[#This Row],[Product Name]],Table2[#All],2,FALSE),0)</f>
        <v>140</v>
      </c>
      <c r="Q411" s="2">
        <f>Table1[[#This Row],[Quantity]]*Table1[[#This Row],[Unit Price]]</f>
        <v>187</v>
      </c>
      <c r="R411" s="2">
        <f>Table1[[#This Row],[Sales Revenue]]-Table1[[#This Row],[Total cost]]</f>
        <v>47</v>
      </c>
    </row>
    <row r="412" spans="1:18" x14ac:dyDescent="0.35">
      <c r="A412">
        <v>411</v>
      </c>
      <c r="B412" t="s">
        <v>457</v>
      </c>
      <c r="C412" t="s">
        <v>31</v>
      </c>
      <c r="D412" t="s">
        <v>76</v>
      </c>
      <c r="E412" s="1">
        <v>45926</v>
      </c>
      <c r="F412" s="1">
        <v>45934</v>
      </c>
      <c r="G412">
        <v>9</v>
      </c>
      <c r="H412">
        <v>286</v>
      </c>
      <c r="I412" t="s">
        <v>28</v>
      </c>
      <c r="J412" t="s">
        <v>33</v>
      </c>
      <c r="K412" t="s">
        <v>46</v>
      </c>
      <c r="L412" t="str">
        <f>TEXT(Table1[[#This Row],[Order Date]],"YYYY")</f>
        <v>2025</v>
      </c>
      <c r="M412" s="2" t="str">
        <f>TEXT(Table1[[#This Row],[Order Date]],"MMM")</f>
        <v>Sep</v>
      </c>
      <c r="N412" s="2" t="str">
        <f>TEXT(Table1[[#This Row],[Order Date]],"DDD")</f>
        <v>Fri</v>
      </c>
      <c r="O412" s="2">
        <f>DATEDIF(Table1[[#This Row],[Order Date]],Table1[[#This Row],[Delivered Date]],"D")</f>
        <v>8</v>
      </c>
      <c r="P412" s="2">
        <f>ROUND(Table1[[#This Row],[Quantity]]*Table1[[#This Row],[Unit Price]]*VLOOKUP(Table1[[#This Row],[Product Name]],Table2[#All],2,FALSE),0)</f>
        <v>1931</v>
      </c>
      <c r="Q412" s="2">
        <f>Table1[[#This Row],[Quantity]]*Table1[[#This Row],[Unit Price]]</f>
        <v>2574</v>
      </c>
      <c r="R412" s="2">
        <f>Table1[[#This Row],[Sales Revenue]]-Table1[[#This Row],[Total cost]]</f>
        <v>643</v>
      </c>
    </row>
    <row r="413" spans="1:18" x14ac:dyDescent="0.35">
      <c r="A413">
        <v>412</v>
      </c>
      <c r="B413" t="s">
        <v>458</v>
      </c>
      <c r="C413" t="s">
        <v>31</v>
      </c>
      <c r="D413" t="s">
        <v>32</v>
      </c>
      <c r="E413" s="1">
        <v>45675</v>
      </c>
      <c r="F413" s="1">
        <v>45688</v>
      </c>
      <c r="G413">
        <v>6</v>
      </c>
      <c r="H413">
        <v>541</v>
      </c>
      <c r="I413" t="s">
        <v>28</v>
      </c>
      <c r="J413" t="s">
        <v>551</v>
      </c>
      <c r="K413" t="s">
        <v>15</v>
      </c>
      <c r="L413" t="str">
        <f>TEXT(Table1[[#This Row],[Order Date]],"YYYY")</f>
        <v>2025</v>
      </c>
      <c r="M413" s="2" t="str">
        <f>TEXT(Table1[[#This Row],[Order Date]],"MMM")</f>
        <v>Jan</v>
      </c>
      <c r="N413" s="2" t="str">
        <f>TEXT(Table1[[#This Row],[Order Date]],"DDD")</f>
        <v>Sat</v>
      </c>
      <c r="O413" s="2">
        <f>DATEDIF(Table1[[#This Row],[Order Date]],Table1[[#This Row],[Delivered Date]],"D")</f>
        <v>13</v>
      </c>
      <c r="P413" s="2">
        <f>ROUND(Table1[[#This Row],[Quantity]]*Table1[[#This Row],[Unit Price]]*VLOOKUP(Table1[[#This Row],[Product Name]],Table2[#All],2,FALSE),0)</f>
        <v>2435</v>
      </c>
      <c r="Q413" s="2">
        <f>Table1[[#This Row],[Quantity]]*Table1[[#This Row],[Unit Price]]</f>
        <v>3246</v>
      </c>
      <c r="R413" s="2">
        <f>Table1[[#This Row],[Sales Revenue]]-Table1[[#This Row],[Total cost]]</f>
        <v>811</v>
      </c>
    </row>
    <row r="414" spans="1:18" x14ac:dyDescent="0.35">
      <c r="A414">
        <v>413</v>
      </c>
      <c r="B414" t="s">
        <v>459</v>
      </c>
      <c r="C414" t="s">
        <v>17</v>
      </c>
      <c r="D414" t="s">
        <v>44</v>
      </c>
      <c r="E414" s="1">
        <v>45850</v>
      </c>
      <c r="F414" s="1">
        <v>45858</v>
      </c>
      <c r="G414">
        <v>8</v>
      </c>
      <c r="H414">
        <v>779</v>
      </c>
      <c r="I414" t="s">
        <v>14</v>
      </c>
      <c r="J414" t="s">
        <v>550</v>
      </c>
      <c r="K414" t="s">
        <v>29</v>
      </c>
      <c r="L414" t="str">
        <f>TEXT(Table1[[#This Row],[Order Date]],"YYYY")</f>
        <v>2025</v>
      </c>
      <c r="M414" s="2" t="str">
        <f>TEXT(Table1[[#This Row],[Order Date]],"MMM")</f>
        <v>Jul</v>
      </c>
      <c r="N414" s="2" t="str">
        <f>TEXT(Table1[[#This Row],[Order Date]],"DDD")</f>
        <v>Sat</v>
      </c>
      <c r="O414" s="2">
        <f>DATEDIF(Table1[[#This Row],[Order Date]],Table1[[#This Row],[Delivered Date]],"D")</f>
        <v>8</v>
      </c>
      <c r="P414" s="2">
        <f>ROUND(Table1[[#This Row],[Quantity]]*Table1[[#This Row],[Unit Price]]*VLOOKUP(Table1[[#This Row],[Product Name]],Table2[#All],2,FALSE),0)</f>
        <v>3739</v>
      </c>
      <c r="Q414" s="2">
        <f>Table1[[#This Row],[Quantity]]*Table1[[#This Row],[Unit Price]]</f>
        <v>6232</v>
      </c>
      <c r="R414" s="2">
        <f>Table1[[#This Row],[Sales Revenue]]-Table1[[#This Row],[Total cost]]</f>
        <v>2493</v>
      </c>
    </row>
    <row r="415" spans="1:18" x14ac:dyDescent="0.35">
      <c r="A415">
        <v>414</v>
      </c>
      <c r="B415" t="s">
        <v>460</v>
      </c>
      <c r="C415" t="s">
        <v>12</v>
      </c>
      <c r="D415" t="s">
        <v>58</v>
      </c>
      <c r="E415" s="1">
        <v>45909</v>
      </c>
      <c r="F415" s="1">
        <v>45911</v>
      </c>
      <c r="G415">
        <v>4</v>
      </c>
      <c r="H415">
        <v>249</v>
      </c>
      <c r="I415" t="s">
        <v>28</v>
      </c>
      <c r="J415" t="s">
        <v>551</v>
      </c>
      <c r="K415" t="s">
        <v>15</v>
      </c>
      <c r="L415" t="str">
        <f>TEXT(Table1[[#This Row],[Order Date]],"YYYY")</f>
        <v>2025</v>
      </c>
      <c r="M415" s="2" t="str">
        <f>TEXT(Table1[[#This Row],[Order Date]],"MMM")</f>
        <v>Sep</v>
      </c>
      <c r="N415" s="2" t="str">
        <f>TEXT(Table1[[#This Row],[Order Date]],"DDD")</f>
        <v>Tue</v>
      </c>
      <c r="O415" s="2">
        <f>DATEDIF(Table1[[#This Row],[Order Date]],Table1[[#This Row],[Delivered Date]],"D")</f>
        <v>2</v>
      </c>
      <c r="P415" s="2">
        <f>ROUND(Table1[[#This Row],[Quantity]]*Table1[[#This Row],[Unit Price]]*VLOOKUP(Table1[[#This Row],[Product Name]],Table2[#All],2,FALSE),0)</f>
        <v>847</v>
      </c>
      <c r="Q415" s="2">
        <f>Table1[[#This Row],[Quantity]]*Table1[[#This Row],[Unit Price]]</f>
        <v>996</v>
      </c>
      <c r="R415" s="2">
        <f>Table1[[#This Row],[Sales Revenue]]-Table1[[#This Row],[Total cost]]</f>
        <v>149</v>
      </c>
    </row>
    <row r="416" spans="1:18" x14ac:dyDescent="0.35">
      <c r="A416">
        <v>415</v>
      </c>
      <c r="B416" t="s">
        <v>461</v>
      </c>
      <c r="C416" t="s">
        <v>12</v>
      </c>
      <c r="D416" t="s">
        <v>27</v>
      </c>
      <c r="E416" s="1">
        <v>45854</v>
      </c>
      <c r="F416" s="1">
        <v>45867</v>
      </c>
      <c r="G416">
        <v>2</v>
      </c>
      <c r="H416">
        <v>146</v>
      </c>
      <c r="I416" t="s">
        <v>28</v>
      </c>
      <c r="J416" t="s">
        <v>547</v>
      </c>
      <c r="K416" t="s">
        <v>46</v>
      </c>
      <c r="L416" t="str">
        <f>TEXT(Table1[[#This Row],[Order Date]],"YYYY")</f>
        <v>2025</v>
      </c>
      <c r="M416" s="2" t="str">
        <f>TEXT(Table1[[#This Row],[Order Date]],"MMM")</f>
        <v>Jul</v>
      </c>
      <c r="N416" s="2" t="str">
        <f>TEXT(Table1[[#This Row],[Order Date]],"DDD")</f>
        <v>Wed</v>
      </c>
      <c r="O416" s="2">
        <f>DATEDIF(Table1[[#This Row],[Order Date]],Table1[[#This Row],[Delivered Date]],"D")</f>
        <v>13</v>
      </c>
      <c r="P416" s="2">
        <f>ROUND(Table1[[#This Row],[Quantity]]*Table1[[#This Row],[Unit Price]]*VLOOKUP(Table1[[#This Row],[Product Name]],Table2[#All],2,FALSE),0)</f>
        <v>190</v>
      </c>
      <c r="Q416" s="2">
        <f>Table1[[#This Row],[Quantity]]*Table1[[#This Row],[Unit Price]]</f>
        <v>292</v>
      </c>
      <c r="R416" s="2">
        <f>Table1[[#This Row],[Sales Revenue]]-Table1[[#This Row],[Total cost]]</f>
        <v>102</v>
      </c>
    </row>
    <row r="417" spans="1:18" x14ac:dyDescent="0.35">
      <c r="A417">
        <v>416</v>
      </c>
      <c r="B417" t="s">
        <v>462</v>
      </c>
      <c r="C417" t="s">
        <v>24</v>
      </c>
      <c r="D417" t="s">
        <v>25</v>
      </c>
      <c r="E417" s="1">
        <v>45665</v>
      </c>
      <c r="F417" s="1">
        <v>45678</v>
      </c>
      <c r="G417">
        <v>1</v>
      </c>
      <c r="H417">
        <v>333</v>
      </c>
      <c r="I417" t="s">
        <v>28</v>
      </c>
      <c r="J417" t="s">
        <v>33</v>
      </c>
      <c r="K417" t="s">
        <v>15</v>
      </c>
      <c r="L417" t="str">
        <f>TEXT(Table1[[#This Row],[Order Date]],"YYYY")</f>
        <v>2025</v>
      </c>
      <c r="M417" s="2" t="str">
        <f>TEXT(Table1[[#This Row],[Order Date]],"MMM")</f>
        <v>Jan</v>
      </c>
      <c r="N417" s="2" t="str">
        <f>TEXT(Table1[[#This Row],[Order Date]],"DDD")</f>
        <v>Wed</v>
      </c>
      <c r="O417" s="2">
        <f>DATEDIF(Table1[[#This Row],[Order Date]],Table1[[#This Row],[Delivered Date]],"D")</f>
        <v>13</v>
      </c>
      <c r="P417" s="2">
        <f>ROUND(Table1[[#This Row],[Quantity]]*Table1[[#This Row],[Unit Price]]*VLOOKUP(Table1[[#This Row],[Product Name]],Table2[#All],2,FALSE),0)</f>
        <v>183</v>
      </c>
      <c r="Q417" s="2">
        <f>Table1[[#This Row],[Quantity]]*Table1[[#This Row],[Unit Price]]</f>
        <v>333</v>
      </c>
      <c r="R417" s="2">
        <f>Table1[[#This Row],[Sales Revenue]]-Table1[[#This Row],[Total cost]]</f>
        <v>150</v>
      </c>
    </row>
    <row r="418" spans="1:18" x14ac:dyDescent="0.35">
      <c r="A418">
        <v>417</v>
      </c>
      <c r="B418" t="s">
        <v>463</v>
      </c>
      <c r="C418" t="s">
        <v>24</v>
      </c>
      <c r="D418" t="s">
        <v>38</v>
      </c>
      <c r="E418" s="1">
        <v>45897</v>
      </c>
      <c r="F418" s="1">
        <v>45904</v>
      </c>
      <c r="G418">
        <v>9</v>
      </c>
      <c r="H418">
        <v>687</v>
      </c>
      <c r="I418" t="s">
        <v>28</v>
      </c>
      <c r="J418" t="s">
        <v>547</v>
      </c>
      <c r="K418" t="s">
        <v>29</v>
      </c>
      <c r="L418" t="str">
        <f>TEXT(Table1[[#This Row],[Order Date]],"YYYY")</f>
        <v>2025</v>
      </c>
      <c r="M418" s="2" t="str">
        <f>TEXT(Table1[[#This Row],[Order Date]],"MMM")</f>
        <v>Aug</v>
      </c>
      <c r="N418" s="2" t="str">
        <f>TEXT(Table1[[#This Row],[Order Date]],"DDD")</f>
        <v>Thu</v>
      </c>
      <c r="O418" s="2">
        <f>DATEDIF(Table1[[#This Row],[Order Date]],Table1[[#This Row],[Delivered Date]],"D")</f>
        <v>7</v>
      </c>
      <c r="P418" s="2">
        <f>ROUND(Table1[[#This Row],[Quantity]]*Table1[[#This Row],[Unit Price]]*VLOOKUP(Table1[[#This Row],[Product Name]],Table2[#All],2,FALSE),0)</f>
        <v>3092</v>
      </c>
      <c r="Q418" s="2">
        <f>Table1[[#This Row],[Quantity]]*Table1[[#This Row],[Unit Price]]</f>
        <v>6183</v>
      </c>
      <c r="R418" s="2">
        <f>Table1[[#This Row],[Sales Revenue]]-Table1[[#This Row],[Total cost]]</f>
        <v>3091</v>
      </c>
    </row>
    <row r="419" spans="1:18" x14ac:dyDescent="0.35">
      <c r="A419">
        <v>418</v>
      </c>
      <c r="B419" t="s">
        <v>464</v>
      </c>
      <c r="C419" t="s">
        <v>21</v>
      </c>
      <c r="D419" t="s">
        <v>83</v>
      </c>
      <c r="E419" s="1">
        <v>45847</v>
      </c>
      <c r="F419" s="1">
        <v>45857</v>
      </c>
      <c r="G419">
        <v>6</v>
      </c>
      <c r="H419">
        <v>342</v>
      </c>
      <c r="I419" t="s">
        <v>14</v>
      </c>
      <c r="J419" t="s">
        <v>33</v>
      </c>
      <c r="K419" t="s">
        <v>29</v>
      </c>
      <c r="L419" t="str">
        <f>TEXT(Table1[[#This Row],[Order Date]],"YYYY")</f>
        <v>2025</v>
      </c>
      <c r="M419" s="2" t="str">
        <f>TEXT(Table1[[#This Row],[Order Date]],"MMM")</f>
        <v>Jul</v>
      </c>
      <c r="N419" s="2" t="str">
        <f>TEXT(Table1[[#This Row],[Order Date]],"DDD")</f>
        <v>Wed</v>
      </c>
      <c r="O419" s="2">
        <f>DATEDIF(Table1[[#This Row],[Order Date]],Table1[[#This Row],[Delivered Date]],"D")</f>
        <v>10</v>
      </c>
      <c r="P419" s="2">
        <f>ROUND(Table1[[#This Row],[Quantity]]*Table1[[#This Row],[Unit Price]]*VLOOKUP(Table1[[#This Row],[Product Name]],Table2[#All],2,FALSE),0)</f>
        <v>1642</v>
      </c>
      <c r="Q419" s="2">
        <f>Table1[[#This Row],[Quantity]]*Table1[[#This Row],[Unit Price]]</f>
        <v>2052</v>
      </c>
      <c r="R419" s="2">
        <f>Table1[[#This Row],[Sales Revenue]]-Table1[[#This Row],[Total cost]]</f>
        <v>410</v>
      </c>
    </row>
    <row r="420" spans="1:18" x14ac:dyDescent="0.35">
      <c r="A420">
        <v>419</v>
      </c>
      <c r="B420" t="s">
        <v>465</v>
      </c>
      <c r="C420" t="s">
        <v>31</v>
      </c>
      <c r="D420" t="s">
        <v>76</v>
      </c>
      <c r="E420" s="1">
        <v>45972</v>
      </c>
      <c r="F420" s="1">
        <v>45977</v>
      </c>
      <c r="G420">
        <v>6</v>
      </c>
      <c r="H420">
        <v>461</v>
      </c>
      <c r="I420" t="s">
        <v>14</v>
      </c>
      <c r="J420" t="s">
        <v>550</v>
      </c>
      <c r="K420" t="s">
        <v>15</v>
      </c>
      <c r="L420" t="str">
        <f>TEXT(Table1[[#This Row],[Order Date]],"YYYY")</f>
        <v>2025</v>
      </c>
      <c r="M420" s="2" t="str">
        <f>TEXT(Table1[[#This Row],[Order Date]],"MMM")</f>
        <v>Nov</v>
      </c>
      <c r="N420" s="2" t="str">
        <f>TEXT(Table1[[#This Row],[Order Date]],"DDD")</f>
        <v>Tue</v>
      </c>
      <c r="O420" s="2">
        <f>DATEDIF(Table1[[#This Row],[Order Date]],Table1[[#This Row],[Delivered Date]],"D")</f>
        <v>5</v>
      </c>
      <c r="P420" s="2">
        <f>ROUND(Table1[[#This Row],[Quantity]]*Table1[[#This Row],[Unit Price]]*VLOOKUP(Table1[[#This Row],[Product Name]],Table2[#All],2,FALSE),0)</f>
        <v>2075</v>
      </c>
      <c r="Q420" s="2">
        <f>Table1[[#This Row],[Quantity]]*Table1[[#This Row],[Unit Price]]</f>
        <v>2766</v>
      </c>
      <c r="R420" s="2">
        <f>Table1[[#This Row],[Sales Revenue]]-Table1[[#This Row],[Total cost]]</f>
        <v>691</v>
      </c>
    </row>
    <row r="421" spans="1:18" x14ac:dyDescent="0.35">
      <c r="A421">
        <v>420</v>
      </c>
      <c r="B421" t="s">
        <v>466</v>
      </c>
      <c r="C421" t="s">
        <v>31</v>
      </c>
      <c r="D421" t="s">
        <v>50</v>
      </c>
      <c r="E421" s="1">
        <v>45707</v>
      </c>
      <c r="F421" s="1">
        <v>45717</v>
      </c>
      <c r="G421">
        <v>4</v>
      </c>
      <c r="H421">
        <v>371</v>
      </c>
      <c r="I421" t="s">
        <v>28</v>
      </c>
      <c r="J421" t="s">
        <v>549</v>
      </c>
      <c r="K421" t="s">
        <v>46</v>
      </c>
      <c r="L421" t="str">
        <f>TEXT(Table1[[#This Row],[Order Date]],"YYYY")</f>
        <v>2025</v>
      </c>
      <c r="M421" s="2" t="str">
        <f>TEXT(Table1[[#This Row],[Order Date]],"MMM")</f>
        <v>Feb</v>
      </c>
      <c r="N421" s="2" t="str">
        <f>TEXT(Table1[[#This Row],[Order Date]],"DDD")</f>
        <v>Wed</v>
      </c>
      <c r="O421" s="2">
        <f>DATEDIF(Table1[[#This Row],[Order Date]],Table1[[#This Row],[Delivered Date]],"D")</f>
        <v>10</v>
      </c>
      <c r="P421" s="2">
        <f>ROUND(Table1[[#This Row],[Quantity]]*Table1[[#This Row],[Unit Price]]*VLOOKUP(Table1[[#This Row],[Product Name]],Table2[#All],2,FALSE),0)</f>
        <v>1039</v>
      </c>
      <c r="Q421" s="2">
        <f>Table1[[#This Row],[Quantity]]*Table1[[#This Row],[Unit Price]]</f>
        <v>1484</v>
      </c>
      <c r="R421" s="2">
        <f>Table1[[#This Row],[Sales Revenue]]-Table1[[#This Row],[Total cost]]</f>
        <v>445</v>
      </c>
    </row>
    <row r="422" spans="1:18" x14ac:dyDescent="0.35">
      <c r="A422">
        <v>421</v>
      </c>
      <c r="B422" t="s">
        <v>467</v>
      </c>
      <c r="C422" t="s">
        <v>17</v>
      </c>
      <c r="D422" t="s">
        <v>56</v>
      </c>
      <c r="E422" s="1">
        <v>45698</v>
      </c>
      <c r="F422" s="1">
        <v>45707</v>
      </c>
      <c r="G422">
        <v>1</v>
      </c>
      <c r="H422">
        <v>200</v>
      </c>
      <c r="I422" t="s">
        <v>28</v>
      </c>
      <c r="J422" t="s">
        <v>549</v>
      </c>
      <c r="K422" t="s">
        <v>19</v>
      </c>
      <c r="L422" t="str">
        <f>TEXT(Table1[[#This Row],[Order Date]],"YYYY")</f>
        <v>2025</v>
      </c>
      <c r="M422" s="2" t="str">
        <f>TEXT(Table1[[#This Row],[Order Date]],"MMM")</f>
        <v>Feb</v>
      </c>
      <c r="N422" s="2" t="str">
        <f>TEXT(Table1[[#This Row],[Order Date]],"DDD")</f>
        <v>Mon</v>
      </c>
      <c r="O422" s="2">
        <f>DATEDIF(Table1[[#This Row],[Order Date]],Table1[[#This Row],[Delivered Date]],"D")</f>
        <v>9</v>
      </c>
      <c r="P422" s="2">
        <f>ROUND(Table1[[#This Row],[Quantity]]*Table1[[#This Row],[Unit Price]]*VLOOKUP(Table1[[#This Row],[Product Name]],Table2[#All],2,FALSE),0)</f>
        <v>110</v>
      </c>
      <c r="Q422" s="2">
        <f>Table1[[#This Row],[Quantity]]*Table1[[#This Row],[Unit Price]]</f>
        <v>200</v>
      </c>
      <c r="R422" s="2">
        <f>Table1[[#This Row],[Sales Revenue]]-Table1[[#This Row],[Total cost]]</f>
        <v>90</v>
      </c>
    </row>
    <row r="423" spans="1:18" x14ac:dyDescent="0.35">
      <c r="A423">
        <v>422</v>
      </c>
      <c r="B423" t="s">
        <v>468</v>
      </c>
      <c r="C423" t="s">
        <v>12</v>
      </c>
      <c r="D423" t="s">
        <v>13</v>
      </c>
      <c r="E423" s="1">
        <v>45694</v>
      </c>
      <c r="F423" s="1">
        <v>45703</v>
      </c>
      <c r="G423">
        <v>3</v>
      </c>
      <c r="H423">
        <v>356</v>
      </c>
      <c r="I423" t="s">
        <v>14</v>
      </c>
      <c r="J423" t="s">
        <v>549</v>
      </c>
      <c r="K423" t="s">
        <v>46</v>
      </c>
      <c r="L423" t="str">
        <f>TEXT(Table1[[#This Row],[Order Date]],"YYYY")</f>
        <v>2025</v>
      </c>
      <c r="M423" s="2" t="str">
        <f>TEXT(Table1[[#This Row],[Order Date]],"MMM")</f>
        <v>Feb</v>
      </c>
      <c r="N423" s="2" t="str">
        <f>TEXT(Table1[[#This Row],[Order Date]],"DDD")</f>
        <v>Thu</v>
      </c>
      <c r="O423" s="2">
        <f>DATEDIF(Table1[[#This Row],[Order Date]],Table1[[#This Row],[Delivered Date]],"D")</f>
        <v>9</v>
      </c>
      <c r="P423" s="2">
        <f>ROUND(Table1[[#This Row],[Quantity]]*Table1[[#This Row],[Unit Price]]*VLOOKUP(Table1[[#This Row],[Product Name]],Table2[#All],2,FALSE),0)</f>
        <v>801</v>
      </c>
      <c r="Q423" s="2">
        <f>Table1[[#This Row],[Quantity]]*Table1[[#This Row],[Unit Price]]</f>
        <v>1068</v>
      </c>
      <c r="R423" s="2">
        <f>Table1[[#This Row],[Sales Revenue]]-Table1[[#This Row],[Total cost]]</f>
        <v>267</v>
      </c>
    </row>
    <row r="424" spans="1:18" x14ac:dyDescent="0.35">
      <c r="A424">
        <v>423</v>
      </c>
      <c r="B424" t="s">
        <v>469</v>
      </c>
      <c r="C424" t="s">
        <v>17</v>
      </c>
      <c r="D424" t="s">
        <v>18</v>
      </c>
      <c r="E424" s="1">
        <v>45720</v>
      </c>
      <c r="F424" s="1">
        <v>45721</v>
      </c>
      <c r="G424">
        <v>4</v>
      </c>
      <c r="H424">
        <v>587</v>
      </c>
      <c r="I424" t="s">
        <v>14</v>
      </c>
      <c r="J424" t="s">
        <v>547</v>
      </c>
      <c r="K424" t="s">
        <v>46</v>
      </c>
      <c r="L424" t="str">
        <f>TEXT(Table1[[#This Row],[Order Date]],"YYYY")</f>
        <v>2025</v>
      </c>
      <c r="M424" s="2" t="str">
        <f>TEXT(Table1[[#This Row],[Order Date]],"MMM")</f>
        <v>Mar</v>
      </c>
      <c r="N424" s="2" t="str">
        <f>TEXT(Table1[[#This Row],[Order Date]],"DDD")</f>
        <v>Tue</v>
      </c>
      <c r="O424" s="2">
        <f>DATEDIF(Table1[[#This Row],[Order Date]],Table1[[#This Row],[Delivered Date]],"D")</f>
        <v>1</v>
      </c>
      <c r="P424" s="2">
        <f>ROUND(Table1[[#This Row],[Quantity]]*Table1[[#This Row],[Unit Price]]*VLOOKUP(Table1[[#This Row],[Product Name]],Table2[#All],2,FALSE),0)</f>
        <v>1174</v>
      </c>
      <c r="Q424" s="2">
        <f>Table1[[#This Row],[Quantity]]*Table1[[#This Row],[Unit Price]]</f>
        <v>2348</v>
      </c>
      <c r="R424" s="2">
        <f>Table1[[#This Row],[Sales Revenue]]-Table1[[#This Row],[Total cost]]</f>
        <v>1174</v>
      </c>
    </row>
    <row r="425" spans="1:18" x14ac:dyDescent="0.35">
      <c r="A425">
        <v>424</v>
      </c>
      <c r="B425" t="s">
        <v>470</v>
      </c>
      <c r="C425" t="s">
        <v>17</v>
      </c>
      <c r="D425" t="s">
        <v>18</v>
      </c>
      <c r="E425" s="1">
        <v>45835</v>
      </c>
      <c r="F425" s="1">
        <v>45843</v>
      </c>
      <c r="G425">
        <v>4</v>
      </c>
      <c r="H425">
        <v>441</v>
      </c>
      <c r="I425" t="s">
        <v>14</v>
      </c>
      <c r="J425" t="s">
        <v>33</v>
      </c>
      <c r="K425" t="s">
        <v>15</v>
      </c>
      <c r="L425" t="str">
        <f>TEXT(Table1[[#This Row],[Order Date]],"YYYY")</f>
        <v>2025</v>
      </c>
      <c r="M425" s="2" t="str">
        <f>TEXT(Table1[[#This Row],[Order Date]],"MMM")</f>
        <v>Jun</v>
      </c>
      <c r="N425" s="2" t="str">
        <f>TEXT(Table1[[#This Row],[Order Date]],"DDD")</f>
        <v>Fri</v>
      </c>
      <c r="O425" s="2">
        <f>DATEDIF(Table1[[#This Row],[Order Date]],Table1[[#This Row],[Delivered Date]],"D")</f>
        <v>8</v>
      </c>
      <c r="P425" s="2">
        <f>ROUND(Table1[[#This Row],[Quantity]]*Table1[[#This Row],[Unit Price]]*VLOOKUP(Table1[[#This Row],[Product Name]],Table2[#All],2,FALSE),0)</f>
        <v>882</v>
      </c>
      <c r="Q425" s="2">
        <f>Table1[[#This Row],[Quantity]]*Table1[[#This Row],[Unit Price]]</f>
        <v>1764</v>
      </c>
      <c r="R425" s="2">
        <f>Table1[[#This Row],[Sales Revenue]]-Table1[[#This Row],[Total cost]]</f>
        <v>882</v>
      </c>
    </row>
    <row r="426" spans="1:18" x14ac:dyDescent="0.35">
      <c r="A426">
        <v>425</v>
      </c>
      <c r="B426" t="s">
        <v>471</v>
      </c>
      <c r="C426" t="s">
        <v>17</v>
      </c>
      <c r="D426" t="s">
        <v>64</v>
      </c>
      <c r="E426" s="1">
        <v>46013</v>
      </c>
      <c r="F426" s="1">
        <v>46022</v>
      </c>
      <c r="G426">
        <v>8</v>
      </c>
      <c r="H426">
        <v>953</v>
      </c>
      <c r="I426" t="s">
        <v>14</v>
      </c>
      <c r="J426" t="s">
        <v>549</v>
      </c>
      <c r="K426" t="s">
        <v>29</v>
      </c>
      <c r="L426" t="str">
        <f>TEXT(Table1[[#This Row],[Order Date]],"YYYY")</f>
        <v>2025</v>
      </c>
      <c r="M426" s="2" t="str">
        <f>TEXT(Table1[[#This Row],[Order Date]],"MMM")</f>
        <v>Dec</v>
      </c>
      <c r="N426" s="2" t="str">
        <f>TEXT(Table1[[#This Row],[Order Date]],"DDD")</f>
        <v>Mon</v>
      </c>
      <c r="O426" s="2">
        <f>DATEDIF(Table1[[#This Row],[Order Date]],Table1[[#This Row],[Delivered Date]],"D")</f>
        <v>9</v>
      </c>
      <c r="P426" s="2">
        <f>ROUND(Table1[[#This Row],[Quantity]]*Table1[[#This Row],[Unit Price]]*VLOOKUP(Table1[[#This Row],[Product Name]],Table2[#All],2,FALSE),0)</f>
        <v>3812</v>
      </c>
      <c r="Q426" s="2">
        <f>Table1[[#This Row],[Quantity]]*Table1[[#This Row],[Unit Price]]</f>
        <v>7624</v>
      </c>
      <c r="R426" s="2">
        <f>Table1[[#This Row],[Sales Revenue]]-Table1[[#This Row],[Total cost]]</f>
        <v>3812</v>
      </c>
    </row>
    <row r="427" spans="1:18" x14ac:dyDescent="0.35">
      <c r="A427">
        <v>426</v>
      </c>
      <c r="B427" t="s">
        <v>472</v>
      </c>
      <c r="C427" t="s">
        <v>31</v>
      </c>
      <c r="D427" t="s">
        <v>32</v>
      </c>
      <c r="E427" s="1">
        <v>45693</v>
      </c>
      <c r="F427" s="1">
        <v>45702</v>
      </c>
      <c r="G427">
        <v>10</v>
      </c>
      <c r="H427">
        <v>356</v>
      </c>
      <c r="I427" t="s">
        <v>14</v>
      </c>
      <c r="J427" t="s">
        <v>547</v>
      </c>
      <c r="K427" t="s">
        <v>46</v>
      </c>
      <c r="L427" t="str">
        <f>TEXT(Table1[[#This Row],[Order Date]],"YYYY")</f>
        <v>2025</v>
      </c>
      <c r="M427" s="2" t="str">
        <f>TEXT(Table1[[#This Row],[Order Date]],"MMM")</f>
        <v>Feb</v>
      </c>
      <c r="N427" s="2" t="str">
        <f>TEXT(Table1[[#This Row],[Order Date]],"DDD")</f>
        <v>Wed</v>
      </c>
      <c r="O427" s="2">
        <f>DATEDIF(Table1[[#This Row],[Order Date]],Table1[[#This Row],[Delivered Date]],"D")</f>
        <v>9</v>
      </c>
      <c r="P427" s="2">
        <f>ROUND(Table1[[#This Row],[Quantity]]*Table1[[#This Row],[Unit Price]]*VLOOKUP(Table1[[#This Row],[Product Name]],Table2[#All],2,FALSE),0)</f>
        <v>2670</v>
      </c>
      <c r="Q427" s="2">
        <f>Table1[[#This Row],[Quantity]]*Table1[[#This Row],[Unit Price]]</f>
        <v>3560</v>
      </c>
      <c r="R427" s="2">
        <f>Table1[[#This Row],[Sales Revenue]]-Table1[[#This Row],[Total cost]]</f>
        <v>890</v>
      </c>
    </row>
    <row r="428" spans="1:18" x14ac:dyDescent="0.35">
      <c r="A428">
        <v>427</v>
      </c>
      <c r="B428" t="s">
        <v>473</v>
      </c>
      <c r="C428" t="s">
        <v>21</v>
      </c>
      <c r="D428" t="s">
        <v>22</v>
      </c>
      <c r="E428" s="1">
        <v>45862</v>
      </c>
      <c r="F428" s="1">
        <v>45865</v>
      </c>
      <c r="G428">
        <v>9</v>
      </c>
      <c r="H428">
        <v>855</v>
      </c>
      <c r="I428" t="s">
        <v>28</v>
      </c>
      <c r="J428" t="s">
        <v>33</v>
      </c>
      <c r="K428" t="s">
        <v>19</v>
      </c>
      <c r="L428" t="str">
        <f>TEXT(Table1[[#This Row],[Order Date]],"YYYY")</f>
        <v>2025</v>
      </c>
      <c r="M428" s="2" t="str">
        <f>TEXT(Table1[[#This Row],[Order Date]],"MMM")</f>
        <v>Jul</v>
      </c>
      <c r="N428" s="2" t="str">
        <f>TEXT(Table1[[#This Row],[Order Date]],"DDD")</f>
        <v>Thu</v>
      </c>
      <c r="O428" s="2">
        <f>DATEDIF(Table1[[#This Row],[Order Date]],Table1[[#This Row],[Delivered Date]],"D")</f>
        <v>3</v>
      </c>
      <c r="P428" s="2">
        <f>ROUND(Table1[[#This Row],[Quantity]]*Table1[[#This Row],[Unit Price]]*VLOOKUP(Table1[[#This Row],[Product Name]],Table2[#All],2,FALSE),0)</f>
        <v>5771</v>
      </c>
      <c r="Q428" s="2">
        <f>Table1[[#This Row],[Quantity]]*Table1[[#This Row],[Unit Price]]</f>
        <v>7695</v>
      </c>
      <c r="R428" s="2">
        <f>Table1[[#This Row],[Sales Revenue]]-Table1[[#This Row],[Total cost]]</f>
        <v>1924</v>
      </c>
    </row>
    <row r="429" spans="1:18" x14ac:dyDescent="0.35">
      <c r="A429">
        <v>428</v>
      </c>
      <c r="B429" t="s">
        <v>474</v>
      </c>
      <c r="C429" t="s">
        <v>17</v>
      </c>
      <c r="D429" t="s">
        <v>64</v>
      </c>
      <c r="E429" s="1">
        <v>45773</v>
      </c>
      <c r="F429" s="1">
        <v>45787</v>
      </c>
      <c r="G429">
        <v>1</v>
      </c>
      <c r="H429">
        <v>320</v>
      </c>
      <c r="I429" t="s">
        <v>28</v>
      </c>
      <c r="J429" t="s">
        <v>551</v>
      </c>
      <c r="K429" t="s">
        <v>15</v>
      </c>
      <c r="L429" t="str">
        <f>TEXT(Table1[[#This Row],[Order Date]],"YYYY")</f>
        <v>2025</v>
      </c>
      <c r="M429" s="2" t="str">
        <f>TEXT(Table1[[#This Row],[Order Date]],"MMM")</f>
        <v>Apr</v>
      </c>
      <c r="N429" s="2" t="str">
        <f>TEXT(Table1[[#This Row],[Order Date]],"DDD")</f>
        <v>Sat</v>
      </c>
      <c r="O429" s="2">
        <f>DATEDIF(Table1[[#This Row],[Order Date]],Table1[[#This Row],[Delivered Date]],"D")</f>
        <v>14</v>
      </c>
      <c r="P429" s="2">
        <f>ROUND(Table1[[#This Row],[Quantity]]*Table1[[#This Row],[Unit Price]]*VLOOKUP(Table1[[#This Row],[Product Name]],Table2[#All],2,FALSE),0)</f>
        <v>160</v>
      </c>
      <c r="Q429" s="2">
        <f>Table1[[#This Row],[Quantity]]*Table1[[#This Row],[Unit Price]]</f>
        <v>320</v>
      </c>
      <c r="R429" s="2">
        <f>Table1[[#This Row],[Sales Revenue]]-Table1[[#This Row],[Total cost]]</f>
        <v>160</v>
      </c>
    </row>
    <row r="430" spans="1:18" x14ac:dyDescent="0.35">
      <c r="A430">
        <v>429</v>
      </c>
      <c r="B430" t="s">
        <v>475</v>
      </c>
      <c r="C430" t="s">
        <v>21</v>
      </c>
      <c r="D430" t="s">
        <v>83</v>
      </c>
      <c r="E430" s="1">
        <v>46011</v>
      </c>
      <c r="F430" s="1">
        <v>46021</v>
      </c>
      <c r="G430">
        <v>10</v>
      </c>
      <c r="H430">
        <v>308</v>
      </c>
      <c r="I430" t="s">
        <v>28</v>
      </c>
      <c r="J430" t="s">
        <v>551</v>
      </c>
      <c r="K430" t="s">
        <v>46</v>
      </c>
      <c r="L430" t="str">
        <f>TEXT(Table1[[#This Row],[Order Date]],"YYYY")</f>
        <v>2025</v>
      </c>
      <c r="M430" s="2" t="str">
        <f>TEXT(Table1[[#This Row],[Order Date]],"MMM")</f>
        <v>Dec</v>
      </c>
      <c r="N430" s="2" t="str">
        <f>TEXT(Table1[[#This Row],[Order Date]],"DDD")</f>
        <v>Sat</v>
      </c>
      <c r="O430" s="2">
        <f>DATEDIF(Table1[[#This Row],[Order Date]],Table1[[#This Row],[Delivered Date]],"D")</f>
        <v>10</v>
      </c>
      <c r="P430" s="2">
        <f>ROUND(Table1[[#This Row],[Quantity]]*Table1[[#This Row],[Unit Price]]*VLOOKUP(Table1[[#This Row],[Product Name]],Table2[#All],2,FALSE),0)</f>
        <v>2464</v>
      </c>
      <c r="Q430" s="2">
        <f>Table1[[#This Row],[Quantity]]*Table1[[#This Row],[Unit Price]]</f>
        <v>3080</v>
      </c>
      <c r="R430" s="2">
        <f>Table1[[#This Row],[Sales Revenue]]-Table1[[#This Row],[Total cost]]</f>
        <v>616</v>
      </c>
    </row>
    <row r="431" spans="1:18" x14ac:dyDescent="0.35">
      <c r="A431">
        <v>430</v>
      </c>
      <c r="B431" t="s">
        <v>476</v>
      </c>
      <c r="C431" t="s">
        <v>21</v>
      </c>
      <c r="D431" t="s">
        <v>22</v>
      </c>
      <c r="E431" s="1">
        <v>46007</v>
      </c>
      <c r="F431" s="1">
        <v>46020</v>
      </c>
      <c r="G431">
        <v>8</v>
      </c>
      <c r="H431">
        <v>259</v>
      </c>
      <c r="I431" t="s">
        <v>28</v>
      </c>
      <c r="J431" t="s">
        <v>549</v>
      </c>
      <c r="K431" t="s">
        <v>29</v>
      </c>
      <c r="L431" t="str">
        <f>TEXT(Table1[[#This Row],[Order Date]],"YYYY")</f>
        <v>2025</v>
      </c>
      <c r="M431" s="2" t="str">
        <f>TEXT(Table1[[#This Row],[Order Date]],"MMM")</f>
        <v>Dec</v>
      </c>
      <c r="N431" s="2" t="str">
        <f>TEXT(Table1[[#This Row],[Order Date]],"DDD")</f>
        <v>Tue</v>
      </c>
      <c r="O431" s="2">
        <f>DATEDIF(Table1[[#This Row],[Order Date]],Table1[[#This Row],[Delivered Date]],"D")</f>
        <v>13</v>
      </c>
      <c r="P431" s="2">
        <f>ROUND(Table1[[#This Row],[Quantity]]*Table1[[#This Row],[Unit Price]]*VLOOKUP(Table1[[#This Row],[Product Name]],Table2[#All],2,FALSE),0)</f>
        <v>1554</v>
      </c>
      <c r="Q431" s="2">
        <f>Table1[[#This Row],[Quantity]]*Table1[[#This Row],[Unit Price]]</f>
        <v>2072</v>
      </c>
      <c r="R431" s="2">
        <f>Table1[[#This Row],[Sales Revenue]]-Table1[[#This Row],[Total cost]]</f>
        <v>518</v>
      </c>
    </row>
    <row r="432" spans="1:18" x14ac:dyDescent="0.35">
      <c r="A432">
        <v>431</v>
      </c>
      <c r="B432" t="s">
        <v>477</v>
      </c>
      <c r="C432" t="s">
        <v>21</v>
      </c>
      <c r="D432" t="s">
        <v>22</v>
      </c>
      <c r="E432" s="1">
        <v>45684</v>
      </c>
      <c r="F432" s="1">
        <v>45686</v>
      </c>
      <c r="G432">
        <v>8</v>
      </c>
      <c r="H432">
        <v>684</v>
      </c>
      <c r="I432" t="s">
        <v>14</v>
      </c>
      <c r="J432" t="s">
        <v>549</v>
      </c>
      <c r="K432" t="s">
        <v>29</v>
      </c>
      <c r="L432" t="str">
        <f>TEXT(Table1[[#This Row],[Order Date]],"YYYY")</f>
        <v>2025</v>
      </c>
      <c r="M432" s="2" t="str">
        <f>TEXT(Table1[[#This Row],[Order Date]],"MMM")</f>
        <v>Jan</v>
      </c>
      <c r="N432" s="2" t="str">
        <f>TEXT(Table1[[#This Row],[Order Date]],"DDD")</f>
        <v>Mon</v>
      </c>
      <c r="O432" s="2">
        <f>DATEDIF(Table1[[#This Row],[Order Date]],Table1[[#This Row],[Delivered Date]],"D")</f>
        <v>2</v>
      </c>
      <c r="P432" s="2">
        <f>ROUND(Table1[[#This Row],[Quantity]]*Table1[[#This Row],[Unit Price]]*VLOOKUP(Table1[[#This Row],[Product Name]],Table2[#All],2,FALSE),0)</f>
        <v>4104</v>
      </c>
      <c r="Q432" s="2">
        <f>Table1[[#This Row],[Quantity]]*Table1[[#This Row],[Unit Price]]</f>
        <v>5472</v>
      </c>
      <c r="R432" s="2">
        <f>Table1[[#This Row],[Sales Revenue]]-Table1[[#This Row],[Total cost]]</f>
        <v>1368</v>
      </c>
    </row>
    <row r="433" spans="1:18" x14ac:dyDescent="0.35">
      <c r="A433">
        <v>432</v>
      </c>
      <c r="B433" t="s">
        <v>478</v>
      </c>
      <c r="C433" t="s">
        <v>21</v>
      </c>
      <c r="D433" t="s">
        <v>83</v>
      </c>
      <c r="E433" s="1">
        <v>45925</v>
      </c>
      <c r="F433" s="1">
        <v>45930</v>
      </c>
      <c r="G433">
        <v>6</v>
      </c>
      <c r="H433">
        <v>993</v>
      </c>
      <c r="I433" t="s">
        <v>28</v>
      </c>
      <c r="J433" t="s">
        <v>547</v>
      </c>
      <c r="K433" t="s">
        <v>15</v>
      </c>
      <c r="L433" t="str">
        <f>TEXT(Table1[[#This Row],[Order Date]],"YYYY")</f>
        <v>2025</v>
      </c>
      <c r="M433" s="2" t="str">
        <f>TEXT(Table1[[#This Row],[Order Date]],"MMM")</f>
        <v>Sep</v>
      </c>
      <c r="N433" s="2" t="str">
        <f>TEXT(Table1[[#This Row],[Order Date]],"DDD")</f>
        <v>Thu</v>
      </c>
      <c r="O433" s="2">
        <f>DATEDIF(Table1[[#This Row],[Order Date]],Table1[[#This Row],[Delivered Date]],"D")</f>
        <v>5</v>
      </c>
      <c r="P433" s="2">
        <f>ROUND(Table1[[#This Row],[Quantity]]*Table1[[#This Row],[Unit Price]]*VLOOKUP(Table1[[#This Row],[Product Name]],Table2[#All],2,FALSE),0)</f>
        <v>4766</v>
      </c>
      <c r="Q433" s="2">
        <f>Table1[[#This Row],[Quantity]]*Table1[[#This Row],[Unit Price]]</f>
        <v>5958</v>
      </c>
      <c r="R433" s="2">
        <f>Table1[[#This Row],[Sales Revenue]]-Table1[[#This Row],[Total cost]]</f>
        <v>1192</v>
      </c>
    </row>
    <row r="434" spans="1:18" x14ac:dyDescent="0.35">
      <c r="A434">
        <v>433</v>
      </c>
      <c r="B434" t="s">
        <v>479</v>
      </c>
      <c r="C434" t="s">
        <v>31</v>
      </c>
      <c r="D434" t="s">
        <v>42</v>
      </c>
      <c r="E434" s="1">
        <v>45798</v>
      </c>
      <c r="F434" s="1">
        <v>45804</v>
      </c>
      <c r="G434">
        <v>1</v>
      </c>
      <c r="H434">
        <v>773</v>
      </c>
      <c r="I434" t="s">
        <v>28</v>
      </c>
      <c r="J434" t="s">
        <v>33</v>
      </c>
      <c r="K434" t="s">
        <v>15</v>
      </c>
      <c r="L434" t="str">
        <f>TEXT(Table1[[#This Row],[Order Date]],"YYYY")</f>
        <v>2025</v>
      </c>
      <c r="M434" s="2" t="str">
        <f>TEXT(Table1[[#This Row],[Order Date]],"MMM")</f>
        <v>May</v>
      </c>
      <c r="N434" s="2" t="str">
        <f>TEXT(Table1[[#This Row],[Order Date]],"DDD")</f>
        <v>Wed</v>
      </c>
      <c r="O434" s="2">
        <f>DATEDIF(Table1[[#This Row],[Order Date]],Table1[[#This Row],[Delivered Date]],"D")</f>
        <v>6</v>
      </c>
      <c r="P434" s="2">
        <f>ROUND(Table1[[#This Row],[Quantity]]*Table1[[#This Row],[Unit Price]]*VLOOKUP(Table1[[#This Row],[Product Name]],Table2[#All],2,FALSE),0)</f>
        <v>502</v>
      </c>
      <c r="Q434" s="2">
        <f>Table1[[#This Row],[Quantity]]*Table1[[#This Row],[Unit Price]]</f>
        <v>773</v>
      </c>
      <c r="R434" s="2">
        <f>Table1[[#This Row],[Sales Revenue]]-Table1[[#This Row],[Total cost]]</f>
        <v>271</v>
      </c>
    </row>
    <row r="435" spans="1:18" x14ac:dyDescent="0.35">
      <c r="A435">
        <v>434</v>
      </c>
      <c r="B435" t="s">
        <v>480</v>
      </c>
      <c r="C435" t="s">
        <v>12</v>
      </c>
      <c r="D435" t="s">
        <v>58</v>
      </c>
      <c r="E435" s="1">
        <v>45663</v>
      </c>
      <c r="F435" s="1">
        <v>45669</v>
      </c>
      <c r="G435">
        <v>8</v>
      </c>
      <c r="H435">
        <v>527</v>
      </c>
      <c r="I435" t="s">
        <v>28</v>
      </c>
      <c r="J435" t="s">
        <v>551</v>
      </c>
      <c r="K435" t="s">
        <v>46</v>
      </c>
      <c r="L435" t="str">
        <f>TEXT(Table1[[#This Row],[Order Date]],"YYYY")</f>
        <v>2025</v>
      </c>
      <c r="M435" s="2" t="str">
        <f>TEXT(Table1[[#This Row],[Order Date]],"MMM")</f>
        <v>Jan</v>
      </c>
      <c r="N435" s="2" t="str">
        <f>TEXT(Table1[[#This Row],[Order Date]],"DDD")</f>
        <v>Mon</v>
      </c>
      <c r="O435" s="2">
        <f>DATEDIF(Table1[[#This Row],[Order Date]],Table1[[#This Row],[Delivered Date]],"D")</f>
        <v>6</v>
      </c>
      <c r="P435" s="2">
        <f>ROUND(Table1[[#This Row],[Quantity]]*Table1[[#This Row],[Unit Price]]*VLOOKUP(Table1[[#This Row],[Product Name]],Table2[#All],2,FALSE),0)</f>
        <v>3584</v>
      </c>
      <c r="Q435" s="2">
        <f>Table1[[#This Row],[Quantity]]*Table1[[#This Row],[Unit Price]]</f>
        <v>4216</v>
      </c>
      <c r="R435" s="2">
        <f>Table1[[#This Row],[Sales Revenue]]-Table1[[#This Row],[Total cost]]</f>
        <v>632</v>
      </c>
    </row>
    <row r="436" spans="1:18" x14ac:dyDescent="0.35">
      <c r="A436">
        <v>435</v>
      </c>
      <c r="B436" t="s">
        <v>481</v>
      </c>
      <c r="C436" t="s">
        <v>21</v>
      </c>
      <c r="D436" t="s">
        <v>83</v>
      </c>
      <c r="E436" s="1">
        <v>45992</v>
      </c>
      <c r="F436" s="1">
        <v>46002</v>
      </c>
      <c r="G436">
        <v>10</v>
      </c>
      <c r="H436">
        <v>752</v>
      </c>
      <c r="I436" t="s">
        <v>14</v>
      </c>
      <c r="J436" t="s">
        <v>551</v>
      </c>
      <c r="K436" t="s">
        <v>15</v>
      </c>
      <c r="L436" t="str">
        <f>TEXT(Table1[[#This Row],[Order Date]],"YYYY")</f>
        <v>2025</v>
      </c>
      <c r="M436" s="2" t="str">
        <f>TEXT(Table1[[#This Row],[Order Date]],"MMM")</f>
        <v>Dec</v>
      </c>
      <c r="N436" s="2" t="str">
        <f>TEXT(Table1[[#This Row],[Order Date]],"DDD")</f>
        <v>Mon</v>
      </c>
      <c r="O436" s="2">
        <f>DATEDIF(Table1[[#This Row],[Order Date]],Table1[[#This Row],[Delivered Date]],"D")</f>
        <v>10</v>
      </c>
      <c r="P436" s="2">
        <f>ROUND(Table1[[#This Row],[Quantity]]*Table1[[#This Row],[Unit Price]]*VLOOKUP(Table1[[#This Row],[Product Name]],Table2[#All],2,FALSE),0)</f>
        <v>6016</v>
      </c>
      <c r="Q436" s="2">
        <f>Table1[[#This Row],[Quantity]]*Table1[[#This Row],[Unit Price]]</f>
        <v>7520</v>
      </c>
      <c r="R436" s="2">
        <f>Table1[[#This Row],[Sales Revenue]]-Table1[[#This Row],[Total cost]]</f>
        <v>1504</v>
      </c>
    </row>
    <row r="437" spans="1:18" x14ac:dyDescent="0.35">
      <c r="A437">
        <v>436</v>
      </c>
      <c r="B437" t="s">
        <v>482</v>
      </c>
      <c r="C437" t="s">
        <v>24</v>
      </c>
      <c r="D437" t="s">
        <v>38</v>
      </c>
      <c r="E437" s="1">
        <v>45988</v>
      </c>
      <c r="F437" s="1">
        <v>45995</v>
      </c>
      <c r="G437">
        <v>1</v>
      </c>
      <c r="H437">
        <v>821</v>
      </c>
      <c r="I437" t="s">
        <v>14</v>
      </c>
      <c r="J437" t="s">
        <v>549</v>
      </c>
      <c r="K437" t="s">
        <v>15</v>
      </c>
      <c r="L437" t="str">
        <f>TEXT(Table1[[#This Row],[Order Date]],"YYYY")</f>
        <v>2025</v>
      </c>
      <c r="M437" s="2" t="str">
        <f>TEXT(Table1[[#This Row],[Order Date]],"MMM")</f>
        <v>Nov</v>
      </c>
      <c r="N437" s="2" t="str">
        <f>TEXT(Table1[[#This Row],[Order Date]],"DDD")</f>
        <v>Thu</v>
      </c>
      <c r="O437" s="2">
        <f>DATEDIF(Table1[[#This Row],[Order Date]],Table1[[#This Row],[Delivered Date]],"D")</f>
        <v>7</v>
      </c>
      <c r="P437" s="2">
        <f>ROUND(Table1[[#This Row],[Quantity]]*Table1[[#This Row],[Unit Price]]*VLOOKUP(Table1[[#This Row],[Product Name]],Table2[#All],2,FALSE),0)</f>
        <v>411</v>
      </c>
      <c r="Q437" s="2">
        <f>Table1[[#This Row],[Quantity]]*Table1[[#This Row],[Unit Price]]</f>
        <v>821</v>
      </c>
      <c r="R437" s="2">
        <f>Table1[[#This Row],[Sales Revenue]]-Table1[[#This Row],[Total cost]]</f>
        <v>410</v>
      </c>
    </row>
    <row r="438" spans="1:18" x14ac:dyDescent="0.35">
      <c r="A438">
        <v>437</v>
      </c>
      <c r="B438" t="s">
        <v>483</v>
      </c>
      <c r="C438" t="s">
        <v>21</v>
      </c>
      <c r="D438" t="s">
        <v>54</v>
      </c>
      <c r="E438" s="1">
        <v>45928</v>
      </c>
      <c r="F438" s="1">
        <v>45934</v>
      </c>
      <c r="G438">
        <v>9</v>
      </c>
      <c r="H438">
        <v>733</v>
      </c>
      <c r="I438" t="s">
        <v>28</v>
      </c>
      <c r="J438" t="s">
        <v>550</v>
      </c>
      <c r="K438" t="s">
        <v>29</v>
      </c>
      <c r="L438" t="str">
        <f>TEXT(Table1[[#This Row],[Order Date]],"YYYY")</f>
        <v>2025</v>
      </c>
      <c r="M438" s="2" t="str">
        <f>TEXT(Table1[[#This Row],[Order Date]],"MMM")</f>
        <v>Sep</v>
      </c>
      <c r="N438" s="2" t="str">
        <f>TEXT(Table1[[#This Row],[Order Date]],"DDD")</f>
        <v>Sun</v>
      </c>
      <c r="O438" s="2">
        <f>DATEDIF(Table1[[#This Row],[Order Date]],Table1[[#This Row],[Delivered Date]],"D")</f>
        <v>6</v>
      </c>
      <c r="P438" s="2">
        <f>ROUND(Table1[[#This Row],[Quantity]]*Table1[[#This Row],[Unit Price]]*VLOOKUP(Table1[[#This Row],[Product Name]],Table2[#All],2,FALSE),0)</f>
        <v>4618</v>
      </c>
      <c r="Q438" s="2">
        <f>Table1[[#This Row],[Quantity]]*Table1[[#This Row],[Unit Price]]</f>
        <v>6597</v>
      </c>
      <c r="R438" s="2">
        <f>Table1[[#This Row],[Sales Revenue]]-Table1[[#This Row],[Total cost]]</f>
        <v>1979</v>
      </c>
    </row>
    <row r="439" spans="1:18" x14ac:dyDescent="0.35">
      <c r="A439">
        <v>438</v>
      </c>
      <c r="B439" t="s">
        <v>484</v>
      </c>
      <c r="C439" t="s">
        <v>24</v>
      </c>
      <c r="D439" t="s">
        <v>70</v>
      </c>
      <c r="E439" s="1">
        <v>45707</v>
      </c>
      <c r="F439" s="1">
        <v>45713</v>
      </c>
      <c r="G439">
        <v>7</v>
      </c>
      <c r="H439">
        <v>471</v>
      </c>
      <c r="I439" t="s">
        <v>28</v>
      </c>
      <c r="J439" t="s">
        <v>551</v>
      </c>
      <c r="K439" t="s">
        <v>46</v>
      </c>
      <c r="L439" t="str">
        <f>TEXT(Table1[[#This Row],[Order Date]],"YYYY")</f>
        <v>2025</v>
      </c>
      <c r="M439" s="2" t="str">
        <f>TEXT(Table1[[#This Row],[Order Date]],"MMM")</f>
        <v>Feb</v>
      </c>
      <c r="N439" s="2" t="str">
        <f>TEXT(Table1[[#This Row],[Order Date]],"DDD")</f>
        <v>Wed</v>
      </c>
      <c r="O439" s="2">
        <f>DATEDIF(Table1[[#This Row],[Order Date]],Table1[[#This Row],[Delivered Date]],"D")</f>
        <v>6</v>
      </c>
      <c r="P439" s="2">
        <f>ROUND(Table1[[#This Row],[Quantity]]*Table1[[#This Row],[Unit Price]]*VLOOKUP(Table1[[#This Row],[Product Name]],Table2[#All],2,FALSE),0)</f>
        <v>1813</v>
      </c>
      <c r="Q439" s="2">
        <f>Table1[[#This Row],[Quantity]]*Table1[[#This Row],[Unit Price]]</f>
        <v>3297</v>
      </c>
      <c r="R439" s="2">
        <f>Table1[[#This Row],[Sales Revenue]]-Table1[[#This Row],[Total cost]]</f>
        <v>1484</v>
      </c>
    </row>
    <row r="440" spans="1:18" x14ac:dyDescent="0.35">
      <c r="A440">
        <v>439</v>
      </c>
      <c r="B440" t="s">
        <v>485</v>
      </c>
      <c r="C440" t="s">
        <v>31</v>
      </c>
      <c r="D440" t="s">
        <v>42</v>
      </c>
      <c r="E440" s="1">
        <v>45738</v>
      </c>
      <c r="F440" s="1">
        <v>45745</v>
      </c>
      <c r="G440">
        <v>2</v>
      </c>
      <c r="H440">
        <v>566</v>
      </c>
      <c r="I440" t="s">
        <v>28</v>
      </c>
      <c r="J440" t="s">
        <v>550</v>
      </c>
      <c r="K440" t="s">
        <v>19</v>
      </c>
      <c r="L440" t="str">
        <f>TEXT(Table1[[#This Row],[Order Date]],"YYYY")</f>
        <v>2025</v>
      </c>
      <c r="M440" s="2" t="str">
        <f>TEXT(Table1[[#This Row],[Order Date]],"MMM")</f>
        <v>Mar</v>
      </c>
      <c r="N440" s="2" t="str">
        <f>TEXT(Table1[[#This Row],[Order Date]],"DDD")</f>
        <v>Sat</v>
      </c>
      <c r="O440" s="2">
        <f>DATEDIF(Table1[[#This Row],[Order Date]],Table1[[#This Row],[Delivered Date]],"D")</f>
        <v>7</v>
      </c>
      <c r="P440" s="2">
        <f>ROUND(Table1[[#This Row],[Quantity]]*Table1[[#This Row],[Unit Price]]*VLOOKUP(Table1[[#This Row],[Product Name]],Table2[#All],2,FALSE),0)</f>
        <v>736</v>
      </c>
      <c r="Q440" s="2">
        <f>Table1[[#This Row],[Quantity]]*Table1[[#This Row],[Unit Price]]</f>
        <v>1132</v>
      </c>
      <c r="R440" s="2">
        <f>Table1[[#This Row],[Sales Revenue]]-Table1[[#This Row],[Total cost]]</f>
        <v>396</v>
      </c>
    </row>
    <row r="441" spans="1:18" x14ac:dyDescent="0.35">
      <c r="A441">
        <v>440</v>
      </c>
      <c r="B441" t="s">
        <v>486</v>
      </c>
      <c r="C441" t="s">
        <v>21</v>
      </c>
      <c r="D441" t="s">
        <v>22</v>
      </c>
      <c r="E441" s="1">
        <v>45839</v>
      </c>
      <c r="F441" s="1">
        <v>45846</v>
      </c>
      <c r="G441">
        <v>1</v>
      </c>
      <c r="H441">
        <v>284</v>
      </c>
      <c r="I441" t="s">
        <v>14</v>
      </c>
      <c r="J441" t="s">
        <v>550</v>
      </c>
      <c r="K441" t="s">
        <v>46</v>
      </c>
      <c r="L441" t="str">
        <f>TEXT(Table1[[#This Row],[Order Date]],"YYYY")</f>
        <v>2025</v>
      </c>
      <c r="M441" s="2" t="str">
        <f>TEXT(Table1[[#This Row],[Order Date]],"MMM")</f>
        <v>Jul</v>
      </c>
      <c r="N441" s="2" t="str">
        <f>TEXT(Table1[[#This Row],[Order Date]],"DDD")</f>
        <v>Tue</v>
      </c>
      <c r="O441" s="2">
        <f>DATEDIF(Table1[[#This Row],[Order Date]],Table1[[#This Row],[Delivered Date]],"D")</f>
        <v>7</v>
      </c>
      <c r="P441" s="2">
        <f>ROUND(Table1[[#This Row],[Quantity]]*Table1[[#This Row],[Unit Price]]*VLOOKUP(Table1[[#This Row],[Product Name]],Table2[#All],2,FALSE),0)</f>
        <v>213</v>
      </c>
      <c r="Q441" s="2">
        <f>Table1[[#This Row],[Quantity]]*Table1[[#This Row],[Unit Price]]</f>
        <v>284</v>
      </c>
      <c r="R441" s="2">
        <f>Table1[[#This Row],[Sales Revenue]]-Table1[[#This Row],[Total cost]]</f>
        <v>71</v>
      </c>
    </row>
    <row r="442" spans="1:18" x14ac:dyDescent="0.35">
      <c r="A442">
        <v>441</v>
      </c>
      <c r="B442" t="s">
        <v>487</v>
      </c>
      <c r="C442" t="s">
        <v>12</v>
      </c>
      <c r="D442" t="s">
        <v>13</v>
      </c>
      <c r="E442" s="1">
        <v>45886</v>
      </c>
      <c r="F442" s="1">
        <v>45887</v>
      </c>
      <c r="G442">
        <v>8</v>
      </c>
      <c r="H442">
        <v>48</v>
      </c>
      <c r="I442" t="s">
        <v>14</v>
      </c>
      <c r="J442" t="s">
        <v>33</v>
      </c>
      <c r="K442" t="s">
        <v>46</v>
      </c>
      <c r="L442" t="str">
        <f>TEXT(Table1[[#This Row],[Order Date]],"YYYY")</f>
        <v>2025</v>
      </c>
      <c r="M442" s="2" t="str">
        <f>TEXT(Table1[[#This Row],[Order Date]],"MMM")</f>
        <v>Aug</v>
      </c>
      <c r="N442" s="2" t="str">
        <f>TEXT(Table1[[#This Row],[Order Date]],"DDD")</f>
        <v>Sun</v>
      </c>
      <c r="O442" s="2">
        <f>DATEDIF(Table1[[#This Row],[Order Date]],Table1[[#This Row],[Delivered Date]],"D")</f>
        <v>1</v>
      </c>
      <c r="P442" s="2">
        <f>ROUND(Table1[[#This Row],[Quantity]]*Table1[[#This Row],[Unit Price]]*VLOOKUP(Table1[[#This Row],[Product Name]],Table2[#All],2,FALSE),0)</f>
        <v>288</v>
      </c>
      <c r="Q442" s="2">
        <f>Table1[[#This Row],[Quantity]]*Table1[[#This Row],[Unit Price]]</f>
        <v>384</v>
      </c>
      <c r="R442" s="2">
        <f>Table1[[#This Row],[Sales Revenue]]-Table1[[#This Row],[Total cost]]</f>
        <v>96</v>
      </c>
    </row>
    <row r="443" spans="1:18" x14ac:dyDescent="0.35">
      <c r="A443">
        <v>442</v>
      </c>
      <c r="B443" t="s">
        <v>488</v>
      </c>
      <c r="C443" t="s">
        <v>21</v>
      </c>
      <c r="D443" t="s">
        <v>22</v>
      </c>
      <c r="E443" s="1">
        <v>45874</v>
      </c>
      <c r="F443" s="1">
        <v>45880</v>
      </c>
      <c r="G443">
        <v>3</v>
      </c>
      <c r="H443">
        <v>262</v>
      </c>
      <c r="I443" t="s">
        <v>28</v>
      </c>
      <c r="J443" t="s">
        <v>33</v>
      </c>
      <c r="K443" t="s">
        <v>29</v>
      </c>
      <c r="L443" t="str">
        <f>TEXT(Table1[[#This Row],[Order Date]],"YYYY")</f>
        <v>2025</v>
      </c>
      <c r="M443" s="2" t="str">
        <f>TEXT(Table1[[#This Row],[Order Date]],"MMM")</f>
        <v>Aug</v>
      </c>
      <c r="N443" s="2" t="str">
        <f>TEXT(Table1[[#This Row],[Order Date]],"DDD")</f>
        <v>Tue</v>
      </c>
      <c r="O443" s="2">
        <f>DATEDIF(Table1[[#This Row],[Order Date]],Table1[[#This Row],[Delivered Date]],"D")</f>
        <v>6</v>
      </c>
      <c r="P443" s="2">
        <f>ROUND(Table1[[#This Row],[Quantity]]*Table1[[#This Row],[Unit Price]]*VLOOKUP(Table1[[#This Row],[Product Name]],Table2[#All],2,FALSE),0)</f>
        <v>590</v>
      </c>
      <c r="Q443" s="2">
        <f>Table1[[#This Row],[Quantity]]*Table1[[#This Row],[Unit Price]]</f>
        <v>786</v>
      </c>
      <c r="R443" s="2">
        <f>Table1[[#This Row],[Sales Revenue]]-Table1[[#This Row],[Total cost]]</f>
        <v>196</v>
      </c>
    </row>
    <row r="444" spans="1:18" x14ac:dyDescent="0.35">
      <c r="A444">
        <v>443</v>
      </c>
      <c r="B444" t="s">
        <v>489</v>
      </c>
      <c r="C444" t="s">
        <v>21</v>
      </c>
      <c r="D444" t="s">
        <v>40</v>
      </c>
      <c r="E444" s="1">
        <v>45716</v>
      </c>
      <c r="F444" s="1">
        <v>45726</v>
      </c>
      <c r="G444">
        <v>8</v>
      </c>
      <c r="H444">
        <v>733</v>
      </c>
      <c r="I444" t="s">
        <v>14</v>
      </c>
      <c r="J444" t="s">
        <v>551</v>
      </c>
      <c r="K444" t="s">
        <v>46</v>
      </c>
      <c r="L444" t="str">
        <f>TEXT(Table1[[#This Row],[Order Date]],"YYYY")</f>
        <v>2025</v>
      </c>
      <c r="M444" s="2" t="str">
        <f>TEXT(Table1[[#This Row],[Order Date]],"MMM")</f>
        <v>Feb</v>
      </c>
      <c r="N444" s="2" t="str">
        <f>TEXT(Table1[[#This Row],[Order Date]],"DDD")</f>
        <v>Fri</v>
      </c>
      <c r="O444" s="2">
        <f>DATEDIF(Table1[[#This Row],[Order Date]],Table1[[#This Row],[Delivered Date]],"D")</f>
        <v>10</v>
      </c>
      <c r="P444" s="2">
        <f>ROUND(Table1[[#This Row],[Quantity]]*Table1[[#This Row],[Unit Price]]*VLOOKUP(Table1[[#This Row],[Product Name]],Table2[#All],2,FALSE),0)</f>
        <v>3812</v>
      </c>
      <c r="Q444" s="2">
        <f>Table1[[#This Row],[Quantity]]*Table1[[#This Row],[Unit Price]]</f>
        <v>5864</v>
      </c>
      <c r="R444" s="2">
        <f>Table1[[#This Row],[Sales Revenue]]-Table1[[#This Row],[Total cost]]</f>
        <v>2052</v>
      </c>
    </row>
    <row r="445" spans="1:18" x14ac:dyDescent="0.35">
      <c r="A445">
        <v>444</v>
      </c>
      <c r="B445" t="s">
        <v>490</v>
      </c>
      <c r="C445" t="s">
        <v>21</v>
      </c>
      <c r="D445" t="s">
        <v>22</v>
      </c>
      <c r="E445" s="1">
        <v>45758</v>
      </c>
      <c r="F445" s="1">
        <v>45761</v>
      </c>
      <c r="G445">
        <v>8</v>
      </c>
      <c r="H445">
        <v>258</v>
      </c>
      <c r="I445" t="s">
        <v>14</v>
      </c>
      <c r="J445" t="s">
        <v>547</v>
      </c>
      <c r="K445" t="s">
        <v>15</v>
      </c>
      <c r="L445" t="str">
        <f>TEXT(Table1[[#This Row],[Order Date]],"YYYY")</f>
        <v>2025</v>
      </c>
      <c r="M445" s="2" t="str">
        <f>TEXT(Table1[[#This Row],[Order Date]],"MMM")</f>
        <v>Apr</v>
      </c>
      <c r="N445" s="2" t="str">
        <f>TEXT(Table1[[#This Row],[Order Date]],"DDD")</f>
        <v>Fri</v>
      </c>
      <c r="O445" s="2">
        <f>DATEDIF(Table1[[#This Row],[Order Date]],Table1[[#This Row],[Delivered Date]],"D")</f>
        <v>3</v>
      </c>
      <c r="P445" s="2">
        <f>ROUND(Table1[[#This Row],[Quantity]]*Table1[[#This Row],[Unit Price]]*VLOOKUP(Table1[[#This Row],[Product Name]],Table2[#All],2,FALSE),0)</f>
        <v>1548</v>
      </c>
      <c r="Q445" s="2">
        <f>Table1[[#This Row],[Quantity]]*Table1[[#This Row],[Unit Price]]</f>
        <v>2064</v>
      </c>
      <c r="R445" s="2">
        <f>Table1[[#This Row],[Sales Revenue]]-Table1[[#This Row],[Total cost]]</f>
        <v>516</v>
      </c>
    </row>
    <row r="446" spans="1:18" x14ac:dyDescent="0.35">
      <c r="A446">
        <v>445</v>
      </c>
      <c r="B446" t="s">
        <v>491</v>
      </c>
      <c r="C446" t="s">
        <v>21</v>
      </c>
      <c r="D446" t="s">
        <v>22</v>
      </c>
      <c r="E446" s="1">
        <v>45742</v>
      </c>
      <c r="F446" s="1">
        <v>45748</v>
      </c>
      <c r="G446">
        <v>10</v>
      </c>
      <c r="H446">
        <v>405</v>
      </c>
      <c r="I446" t="s">
        <v>14</v>
      </c>
      <c r="J446" t="s">
        <v>33</v>
      </c>
      <c r="K446" t="s">
        <v>46</v>
      </c>
      <c r="L446" t="str">
        <f>TEXT(Table1[[#This Row],[Order Date]],"YYYY")</f>
        <v>2025</v>
      </c>
      <c r="M446" s="2" t="str">
        <f>TEXT(Table1[[#This Row],[Order Date]],"MMM")</f>
        <v>Mar</v>
      </c>
      <c r="N446" s="2" t="str">
        <f>TEXT(Table1[[#This Row],[Order Date]],"DDD")</f>
        <v>Wed</v>
      </c>
      <c r="O446" s="2">
        <f>DATEDIF(Table1[[#This Row],[Order Date]],Table1[[#This Row],[Delivered Date]],"D")</f>
        <v>6</v>
      </c>
      <c r="P446" s="2">
        <f>ROUND(Table1[[#This Row],[Quantity]]*Table1[[#This Row],[Unit Price]]*VLOOKUP(Table1[[#This Row],[Product Name]],Table2[#All],2,FALSE),0)</f>
        <v>3038</v>
      </c>
      <c r="Q446" s="2">
        <f>Table1[[#This Row],[Quantity]]*Table1[[#This Row],[Unit Price]]</f>
        <v>4050</v>
      </c>
      <c r="R446" s="2">
        <f>Table1[[#This Row],[Sales Revenue]]-Table1[[#This Row],[Total cost]]</f>
        <v>1012</v>
      </c>
    </row>
    <row r="447" spans="1:18" x14ac:dyDescent="0.35">
      <c r="A447">
        <v>446</v>
      </c>
      <c r="B447" t="s">
        <v>492</v>
      </c>
      <c r="C447" t="s">
        <v>21</v>
      </c>
      <c r="D447" t="s">
        <v>83</v>
      </c>
      <c r="E447" s="1">
        <v>45924</v>
      </c>
      <c r="F447" s="1">
        <v>45925</v>
      </c>
      <c r="G447">
        <v>6</v>
      </c>
      <c r="H447">
        <v>252</v>
      </c>
      <c r="I447" t="s">
        <v>14</v>
      </c>
      <c r="J447" t="s">
        <v>551</v>
      </c>
      <c r="K447" t="s">
        <v>15</v>
      </c>
      <c r="L447" t="str">
        <f>TEXT(Table1[[#This Row],[Order Date]],"YYYY")</f>
        <v>2025</v>
      </c>
      <c r="M447" s="2" t="str">
        <f>TEXT(Table1[[#This Row],[Order Date]],"MMM")</f>
        <v>Sep</v>
      </c>
      <c r="N447" s="2" t="str">
        <f>TEXT(Table1[[#This Row],[Order Date]],"DDD")</f>
        <v>Wed</v>
      </c>
      <c r="O447" s="2">
        <f>DATEDIF(Table1[[#This Row],[Order Date]],Table1[[#This Row],[Delivered Date]],"D")</f>
        <v>1</v>
      </c>
      <c r="P447" s="2">
        <f>ROUND(Table1[[#This Row],[Quantity]]*Table1[[#This Row],[Unit Price]]*VLOOKUP(Table1[[#This Row],[Product Name]],Table2[#All],2,FALSE),0)</f>
        <v>1210</v>
      </c>
      <c r="Q447" s="2">
        <f>Table1[[#This Row],[Quantity]]*Table1[[#This Row],[Unit Price]]</f>
        <v>1512</v>
      </c>
      <c r="R447" s="2">
        <f>Table1[[#This Row],[Sales Revenue]]-Table1[[#This Row],[Total cost]]</f>
        <v>302</v>
      </c>
    </row>
    <row r="448" spans="1:18" x14ac:dyDescent="0.35">
      <c r="A448">
        <v>447</v>
      </c>
      <c r="B448" t="s">
        <v>493</v>
      </c>
      <c r="C448" t="s">
        <v>31</v>
      </c>
      <c r="D448" t="s">
        <v>42</v>
      </c>
      <c r="E448" s="1">
        <v>45965</v>
      </c>
      <c r="F448" s="1">
        <v>45971</v>
      </c>
      <c r="G448">
        <v>10</v>
      </c>
      <c r="H448">
        <v>85</v>
      </c>
      <c r="I448" t="s">
        <v>14</v>
      </c>
      <c r="J448" t="s">
        <v>547</v>
      </c>
      <c r="K448" t="s">
        <v>29</v>
      </c>
      <c r="L448" t="str">
        <f>TEXT(Table1[[#This Row],[Order Date]],"YYYY")</f>
        <v>2025</v>
      </c>
      <c r="M448" s="2" t="str">
        <f>TEXT(Table1[[#This Row],[Order Date]],"MMM")</f>
        <v>Nov</v>
      </c>
      <c r="N448" s="2" t="str">
        <f>TEXT(Table1[[#This Row],[Order Date]],"DDD")</f>
        <v>Tue</v>
      </c>
      <c r="O448" s="2">
        <f>DATEDIF(Table1[[#This Row],[Order Date]],Table1[[#This Row],[Delivered Date]],"D")</f>
        <v>6</v>
      </c>
      <c r="P448" s="2">
        <f>ROUND(Table1[[#This Row],[Quantity]]*Table1[[#This Row],[Unit Price]]*VLOOKUP(Table1[[#This Row],[Product Name]],Table2[#All],2,FALSE),0)</f>
        <v>553</v>
      </c>
      <c r="Q448" s="2">
        <f>Table1[[#This Row],[Quantity]]*Table1[[#This Row],[Unit Price]]</f>
        <v>850</v>
      </c>
      <c r="R448" s="2">
        <f>Table1[[#This Row],[Sales Revenue]]-Table1[[#This Row],[Total cost]]</f>
        <v>297</v>
      </c>
    </row>
    <row r="449" spans="1:18" x14ac:dyDescent="0.35">
      <c r="A449">
        <v>448</v>
      </c>
      <c r="B449" t="s">
        <v>494</v>
      </c>
      <c r="C449" t="s">
        <v>31</v>
      </c>
      <c r="D449" t="s">
        <v>42</v>
      </c>
      <c r="E449" s="1">
        <v>45768</v>
      </c>
      <c r="F449" s="1">
        <v>45772</v>
      </c>
      <c r="G449">
        <v>9</v>
      </c>
      <c r="H449">
        <v>67</v>
      </c>
      <c r="I449" t="s">
        <v>14</v>
      </c>
      <c r="J449" t="s">
        <v>551</v>
      </c>
      <c r="K449" t="s">
        <v>15</v>
      </c>
      <c r="L449" t="str">
        <f>TEXT(Table1[[#This Row],[Order Date]],"YYYY")</f>
        <v>2025</v>
      </c>
      <c r="M449" s="2" t="str">
        <f>TEXT(Table1[[#This Row],[Order Date]],"MMM")</f>
        <v>Apr</v>
      </c>
      <c r="N449" s="2" t="str">
        <f>TEXT(Table1[[#This Row],[Order Date]],"DDD")</f>
        <v>Mon</v>
      </c>
      <c r="O449" s="2">
        <f>DATEDIF(Table1[[#This Row],[Order Date]],Table1[[#This Row],[Delivered Date]],"D")</f>
        <v>4</v>
      </c>
      <c r="P449" s="2">
        <f>ROUND(Table1[[#This Row],[Quantity]]*Table1[[#This Row],[Unit Price]]*VLOOKUP(Table1[[#This Row],[Product Name]],Table2[#All],2,FALSE),0)</f>
        <v>392</v>
      </c>
      <c r="Q449" s="2">
        <f>Table1[[#This Row],[Quantity]]*Table1[[#This Row],[Unit Price]]</f>
        <v>603</v>
      </c>
      <c r="R449" s="2">
        <f>Table1[[#This Row],[Sales Revenue]]-Table1[[#This Row],[Total cost]]</f>
        <v>211</v>
      </c>
    </row>
    <row r="450" spans="1:18" x14ac:dyDescent="0.35">
      <c r="A450">
        <v>449</v>
      </c>
      <c r="B450" t="s">
        <v>495</v>
      </c>
      <c r="C450" t="s">
        <v>21</v>
      </c>
      <c r="D450" t="s">
        <v>54</v>
      </c>
      <c r="E450" s="1">
        <v>45812</v>
      </c>
      <c r="F450" s="1">
        <v>45818</v>
      </c>
      <c r="G450">
        <v>3</v>
      </c>
      <c r="H450">
        <v>723</v>
      </c>
      <c r="I450" t="s">
        <v>14</v>
      </c>
      <c r="J450" t="s">
        <v>551</v>
      </c>
      <c r="K450" t="s">
        <v>46</v>
      </c>
      <c r="L450" t="str">
        <f>TEXT(Table1[[#This Row],[Order Date]],"YYYY")</f>
        <v>2025</v>
      </c>
      <c r="M450" s="2" t="str">
        <f>TEXT(Table1[[#This Row],[Order Date]],"MMM")</f>
        <v>Jun</v>
      </c>
      <c r="N450" s="2" t="str">
        <f>TEXT(Table1[[#This Row],[Order Date]],"DDD")</f>
        <v>Wed</v>
      </c>
      <c r="O450" s="2">
        <f>DATEDIF(Table1[[#This Row],[Order Date]],Table1[[#This Row],[Delivered Date]],"D")</f>
        <v>6</v>
      </c>
      <c r="P450" s="2">
        <f>ROUND(Table1[[#This Row],[Quantity]]*Table1[[#This Row],[Unit Price]]*VLOOKUP(Table1[[#This Row],[Product Name]],Table2[#All],2,FALSE),0)</f>
        <v>1518</v>
      </c>
      <c r="Q450" s="2">
        <f>Table1[[#This Row],[Quantity]]*Table1[[#This Row],[Unit Price]]</f>
        <v>2169</v>
      </c>
      <c r="R450" s="2">
        <f>Table1[[#This Row],[Sales Revenue]]-Table1[[#This Row],[Total cost]]</f>
        <v>651</v>
      </c>
    </row>
    <row r="451" spans="1:18" x14ac:dyDescent="0.35">
      <c r="A451">
        <v>450</v>
      </c>
      <c r="B451" t="s">
        <v>496</v>
      </c>
      <c r="C451" t="s">
        <v>31</v>
      </c>
      <c r="D451" t="s">
        <v>32</v>
      </c>
      <c r="E451" s="1">
        <v>45762</v>
      </c>
      <c r="F451" s="1">
        <v>45766</v>
      </c>
      <c r="G451">
        <v>2</v>
      </c>
      <c r="H451">
        <v>919</v>
      </c>
      <c r="I451" t="s">
        <v>14</v>
      </c>
      <c r="J451" t="s">
        <v>551</v>
      </c>
      <c r="K451" t="s">
        <v>19</v>
      </c>
      <c r="L451" t="str">
        <f>TEXT(Table1[[#This Row],[Order Date]],"YYYY")</f>
        <v>2025</v>
      </c>
      <c r="M451" s="2" t="str">
        <f>TEXT(Table1[[#This Row],[Order Date]],"MMM")</f>
        <v>Apr</v>
      </c>
      <c r="N451" s="2" t="str">
        <f>TEXT(Table1[[#This Row],[Order Date]],"DDD")</f>
        <v>Tue</v>
      </c>
      <c r="O451" s="2">
        <f>DATEDIF(Table1[[#This Row],[Order Date]],Table1[[#This Row],[Delivered Date]],"D")</f>
        <v>4</v>
      </c>
      <c r="P451" s="2">
        <f>ROUND(Table1[[#This Row],[Quantity]]*Table1[[#This Row],[Unit Price]]*VLOOKUP(Table1[[#This Row],[Product Name]],Table2[#All],2,FALSE),0)</f>
        <v>1379</v>
      </c>
      <c r="Q451" s="2">
        <f>Table1[[#This Row],[Quantity]]*Table1[[#This Row],[Unit Price]]</f>
        <v>1838</v>
      </c>
      <c r="R451" s="2">
        <f>Table1[[#This Row],[Sales Revenue]]-Table1[[#This Row],[Total cost]]</f>
        <v>459</v>
      </c>
    </row>
    <row r="452" spans="1:18" x14ac:dyDescent="0.35">
      <c r="A452">
        <v>451</v>
      </c>
      <c r="B452" t="s">
        <v>497</v>
      </c>
      <c r="C452" t="s">
        <v>12</v>
      </c>
      <c r="D452" t="s">
        <v>58</v>
      </c>
      <c r="E452" s="1">
        <v>45871</v>
      </c>
      <c r="F452" s="1">
        <v>45877</v>
      </c>
      <c r="G452">
        <v>2</v>
      </c>
      <c r="H452">
        <v>315</v>
      </c>
      <c r="I452" t="s">
        <v>14</v>
      </c>
      <c r="J452" t="s">
        <v>33</v>
      </c>
      <c r="K452" t="s">
        <v>46</v>
      </c>
      <c r="L452" t="str">
        <f>TEXT(Table1[[#This Row],[Order Date]],"YYYY")</f>
        <v>2025</v>
      </c>
      <c r="M452" s="2" t="str">
        <f>TEXT(Table1[[#This Row],[Order Date]],"MMM")</f>
        <v>Aug</v>
      </c>
      <c r="N452" s="2" t="str">
        <f>TEXT(Table1[[#This Row],[Order Date]],"DDD")</f>
        <v>Sat</v>
      </c>
      <c r="O452" s="2">
        <f>DATEDIF(Table1[[#This Row],[Order Date]],Table1[[#This Row],[Delivered Date]],"D")</f>
        <v>6</v>
      </c>
      <c r="P452" s="2">
        <f>ROUND(Table1[[#This Row],[Quantity]]*Table1[[#This Row],[Unit Price]]*VLOOKUP(Table1[[#This Row],[Product Name]],Table2[#All],2,FALSE),0)</f>
        <v>536</v>
      </c>
      <c r="Q452" s="2">
        <f>Table1[[#This Row],[Quantity]]*Table1[[#This Row],[Unit Price]]</f>
        <v>630</v>
      </c>
      <c r="R452" s="2">
        <f>Table1[[#This Row],[Sales Revenue]]-Table1[[#This Row],[Total cost]]</f>
        <v>94</v>
      </c>
    </row>
    <row r="453" spans="1:18" x14ac:dyDescent="0.35">
      <c r="A453">
        <v>452</v>
      </c>
      <c r="B453" t="s">
        <v>498</v>
      </c>
      <c r="C453" t="s">
        <v>12</v>
      </c>
      <c r="D453" t="s">
        <v>36</v>
      </c>
      <c r="E453" s="1">
        <v>45739</v>
      </c>
      <c r="F453" s="1">
        <v>45745</v>
      </c>
      <c r="G453">
        <v>3</v>
      </c>
      <c r="H453">
        <v>561</v>
      </c>
      <c r="I453" t="s">
        <v>14</v>
      </c>
      <c r="J453" t="s">
        <v>33</v>
      </c>
      <c r="K453" t="s">
        <v>29</v>
      </c>
      <c r="L453" t="str">
        <f>TEXT(Table1[[#This Row],[Order Date]],"YYYY")</f>
        <v>2025</v>
      </c>
      <c r="M453" s="2" t="str">
        <f>TEXT(Table1[[#This Row],[Order Date]],"MMM")</f>
        <v>Mar</v>
      </c>
      <c r="N453" s="2" t="str">
        <f>TEXT(Table1[[#This Row],[Order Date]],"DDD")</f>
        <v>Sun</v>
      </c>
      <c r="O453" s="2">
        <f>DATEDIF(Table1[[#This Row],[Order Date]],Table1[[#This Row],[Delivered Date]],"D")</f>
        <v>6</v>
      </c>
      <c r="P453" s="2">
        <f>ROUND(Table1[[#This Row],[Quantity]]*Table1[[#This Row],[Unit Price]]*VLOOKUP(Table1[[#This Row],[Product Name]],Table2[#All],2,FALSE),0)</f>
        <v>1346</v>
      </c>
      <c r="Q453" s="2">
        <f>Table1[[#This Row],[Quantity]]*Table1[[#This Row],[Unit Price]]</f>
        <v>1683</v>
      </c>
      <c r="R453" s="2">
        <f>Table1[[#This Row],[Sales Revenue]]-Table1[[#This Row],[Total cost]]</f>
        <v>337</v>
      </c>
    </row>
    <row r="454" spans="1:18" x14ac:dyDescent="0.35">
      <c r="A454">
        <v>453</v>
      </c>
      <c r="B454" t="s">
        <v>499</v>
      </c>
      <c r="C454" t="s">
        <v>12</v>
      </c>
      <c r="D454" t="s">
        <v>13</v>
      </c>
      <c r="E454" s="1">
        <v>45834</v>
      </c>
      <c r="F454" s="1">
        <v>45838</v>
      </c>
      <c r="G454">
        <v>1</v>
      </c>
      <c r="H454">
        <v>934</v>
      </c>
      <c r="I454" t="s">
        <v>14</v>
      </c>
      <c r="J454" t="s">
        <v>33</v>
      </c>
      <c r="K454" t="s">
        <v>15</v>
      </c>
      <c r="L454" t="str">
        <f>TEXT(Table1[[#This Row],[Order Date]],"YYYY")</f>
        <v>2025</v>
      </c>
      <c r="M454" s="2" t="str">
        <f>TEXT(Table1[[#This Row],[Order Date]],"MMM")</f>
        <v>Jun</v>
      </c>
      <c r="N454" s="2" t="str">
        <f>TEXT(Table1[[#This Row],[Order Date]],"DDD")</f>
        <v>Thu</v>
      </c>
      <c r="O454" s="2">
        <f>DATEDIF(Table1[[#This Row],[Order Date]],Table1[[#This Row],[Delivered Date]],"D")</f>
        <v>4</v>
      </c>
      <c r="P454" s="2">
        <f>ROUND(Table1[[#This Row],[Quantity]]*Table1[[#This Row],[Unit Price]]*VLOOKUP(Table1[[#This Row],[Product Name]],Table2[#All],2,FALSE),0)</f>
        <v>701</v>
      </c>
      <c r="Q454" s="2">
        <f>Table1[[#This Row],[Quantity]]*Table1[[#This Row],[Unit Price]]</f>
        <v>934</v>
      </c>
      <c r="R454" s="2">
        <f>Table1[[#This Row],[Sales Revenue]]-Table1[[#This Row],[Total cost]]</f>
        <v>233</v>
      </c>
    </row>
    <row r="455" spans="1:18" x14ac:dyDescent="0.35">
      <c r="A455">
        <v>454</v>
      </c>
      <c r="B455" t="s">
        <v>500</v>
      </c>
      <c r="C455" t="s">
        <v>12</v>
      </c>
      <c r="D455" t="s">
        <v>58</v>
      </c>
      <c r="E455" s="1">
        <v>46008</v>
      </c>
      <c r="F455" s="1">
        <v>46013</v>
      </c>
      <c r="G455">
        <v>1</v>
      </c>
      <c r="H455">
        <v>979</v>
      </c>
      <c r="I455" t="s">
        <v>28</v>
      </c>
      <c r="J455" t="s">
        <v>551</v>
      </c>
      <c r="K455" t="s">
        <v>29</v>
      </c>
      <c r="L455" t="str">
        <f>TEXT(Table1[[#This Row],[Order Date]],"YYYY")</f>
        <v>2025</v>
      </c>
      <c r="M455" s="2" t="str">
        <f>TEXT(Table1[[#This Row],[Order Date]],"MMM")</f>
        <v>Dec</v>
      </c>
      <c r="N455" s="2" t="str">
        <f>TEXT(Table1[[#This Row],[Order Date]],"DDD")</f>
        <v>Wed</v>
      </c>
      <c r="O455" s="2">
        <f>DATEDIF(Table1[[#This Row],[Order Date]],Table1[[#This Row],[Delivered Date]],"D")</f>
        <v>5</v>
      </c>
      <c r="P455" s="2">
        <f>ROUND(Table1[[#This Row],[Quantity]]*Table1[[#This Row],[Unit Price]]*VLOOKUP(Table1[[#This Row],[Product Name]],Table2[#All],2,FALSE),0)</f>
        <v>832</v>
      </c>
      <c r="Q455" s="2">
        <f>Table1[[#This Row],[Quantity]]*Table1[[#This Row],[Unit Price]]</f>
        <v>979</v>
      </c>
      <c r="R455" s="2">
        <f>Table1[[#This Row],[Sales Revenue]]-Table1[[#This Row],[Total cost]]</f>
        <v>147</v>
      </c>
    </row>
    <row r="456" spans="1:18" x14ac:dyDescent="0.35">
      <c r="A456">
        <v>455</v>
      </c>
      <c r="B456" t="s">
        <v>501</v>
      </c>
      <c r="C456" t="s">
        <v>31</v>
      </c>
      <c r="D456" t="s">
        <v>32</v>
      </c>
      <c r="E456" s="1">
        <v>45917</v>
      </c>
      <c r="F456" s="1">
        <v>45923</v>
      </c>
      <c r="G456">
        <v>1</v>
      </c>
      <c r="H456">
        <v>805</v>
      </c>
      <c r="I456" t="s">
        <v>28</v>
      </c>
      <c r="J456" t="s">
        <v>549</v>
      </c>
      <c r="K456" t="s">
        <v>29</v>
      </c>
      <c r="L456" t="str">
        <f>TEXT(Table1[[#This Row],[Order Date]],"YYYY")</f>
        <v>2025</v>
      </c>
      <c r="M456" s="2" t="str">
        <f>TEXT(Table1[[#This Row],[Order Date]],"MMM")</f>
        <v>Sep</v>
      </c>
      <c r="N456" s="2" t="str">
        <f>TEXT(Table1[[#This Row],[Order Date]],"DDD")</f>
        <v>Wed</v>
      </c>
      <c r="O456" s="2">
        <f>DATEDIF(Table1[[#This Row],[Order Date]],Table1[[#This Row],[Delivered Date]],"D")</f>
        <v>6</v>
      </c>
      <c r="P456" s="2">
        <f>ROUND(Table1[[#This Row],[Quantity]]*Table1[[#This Row],[Unit Price]]*VLOOKUP(Table1[[#This Row],[Product Name]],Table2[#All],2,FALSE),0)</f>
        <v>604</v>
      </c>
      <c r="Q456" s="2">
        <f>Table1[[#This Row],[Quantity]]*Table1[[#This Row],[Unit Price]]</f>
        <v>805</v>
      </c>
      <c r="R456" s="2">
        <f>Table1[[#This Row],[Sales Revenue]]-Table1[[#This Row],[Total cost]]</f>
        <v>201</v>
      </c>
    </row>
    <row r="457" spans="1:18" x14ac:dyDescent="0.35">
      <c r="A457">
        <v>456</v>
      </c>
      <c r="B457" t="s">
        <v>502</v>
      </c>
      <c r="C457" t="s">
        <v>17</v>
      </c>
      <c r="D457" t="s">
        <v>18</v>
      </c>
      <c r="E457" s="1">
        <v>45666</v>
      </c>
      <c r="F457" s="1">
        <v>45673</v>
      </c>
      <c r="G457">
        <v>3</v>
      </c>
      <c r="H457">
        <v>319</v>
      </c>
      <c r="I457" t="s">
        <v>14</v>
      </c>
      <c r="J457" t="s">
        <v>551</v>
      </c>
      <c r="K457" t="s">
        <v>46</v>
      </c>
      <c r="L457" t="str">
        <f>TEXT(Table1[[#This Row],[Order Date]],"YYYY")</f>
        <v>2025</v>
      </c>
      <c r="M457" s="2" t="str">
        <f>TEXT(Table1[[#This Row],[Order Date]],"MMM")</f>
        <v>Jan</v>
      </c>
      <c r="N457" s="2" t="str">
        <f>TEXT(Table1[[#This Row],[Order Date]],"DDD")</f>
        <v>Thu</v>
      </c>
      <c r="O457" s="2">
        <f>DATEDIF(Table1[[#This Row],[Order Date]],Table1[[#This Row],[Delivered Date]],"D")</f>
        <v>7</v>
      </c>
      <c r="P457" s="2">
        <f>ROUND(Table1[[#This Row],[Quantity]]*Table1[[#This Row],[Unit Price]]*VLOOKUP(Table1[[#This Row],[Product Name]],Table2[#All],2,FALSE),0)</f>
        <v>479</v>
      </c>
      <c r="Q457" s="2">
        <f>Table1[[#This Row],[Quantity]]*Table1[[#This Row],[Unit Price]]</f>
        <v>957</v>
      </c>
      <c r="R457" s="2">
        <f>Table1[[#This Row],[Sales Revenue]]-Table1[[#This Row],[Total cost]]</f>
        <v>478</v>
      </c>
    </row>
    <row r="458" spans="1:18" x14ac:dyDescent="0.35">
      <c r="A458">
        <v>457</v>
      </c>
      <c r="B458" t="s">
        <v>503</v>
      </c>
      <c r="C458" t="s">
        <v>17</v>
      </c>
      <c r="D458" t="s">
        <v>44</v>
      </c>
      <c r="E458" s="1">
        <v>45779</v>
      </c>
      <c r="F458" s="1">
        <v>45789</v>
      </c>
      <c r="G458">
        <v>4</v>
      </c>
      <c r="H458">
        <v>872</v>
      </c>
      <c r="I458" t="s">
        <v>14</v>
      </c>
      <c r="J458" t="s">
        <v>550</v>
      </c>
      <c r="K458" t="s">
        <v>29</v>
      </c>
      <c r="L458" t="str">
        <f>TEXT(Table1[[#This Row],[Order Date]],"YYYY")</f>
        <v>2025</v>
      </c>
      <c r="M458" s="2" t="str">
        <f>TEXT(Table1[[#This Row],[Order Date]],"MMM")</f>
        <v>May</v>
      </c>
      <c r="N458" s="2" t="str">
        <f>TEXT(Table1[[#This Row],[Order Date]],"DDD")</f>
        <v>Fri</v>
      </c>
      <c r="O458" s="2">
        <f>DATEDIF(Table1[[#This Row],[Order Date]],Table1[[#This Row],[Delivered Date]],"D")</f>
        <v>10</v>
      </c>
      <c r="P458" s="2">
        <f>ROUND(Table1[[#This Row],[Quantity]]*Table1[[#This Row],[Unit Price]]*VLOOKUP(Table1[[#This Row],[Product Name]],Table2[#All],2,FALSE),0)</f>
        <v>2093</v>
      </c>
      <c r="Q458" s="2">
        <f>Table1[[#This Row],[Quantity]]*Table1[[#This Row],[Unit Price]]</f>
        <v>3488</v>
      </c>
      <c r="R458" s="2">
        <f>Table1[[#This Row],[Sales Revenue]]-Table1[[#This Row],[Total cost]]</f>
        <v>1395</v>
      </c>
    </row>
    <row r="459" spans="1:18" x14ac:dyDescent="0.35">
      <c r="A459">
        <v>458</v>
      </c>
      <c r="B459" t="s">
        <v>504</v>
      </c>
      <c r="C459" t="s">
        <v>24</v>
      </c>
      <c r="D459" t="s">
        <v>70</v>
      </c>
      <c r="E459" s="1">
        <v>45728</v>
      </c>
      <c r="F459" s="1">
        <v>45732</v>
      </c>
      <c r="G459">
        <v>3</v>
      </c>
      <c r="H459">
        <v>154</v>
      </c>
      <c r="I459" t="s">
        <v>28</v>
      </c>
      <c r="J459" t="s">
        <v>550</v>
      </c>
      <c r="K459" t="s">
        <v>29</v>
      </c>
      <c r="L459" t="str">
        <f>TEXT(Table1[[#This Row],[Order Date]],"YYYY")</f>
        <v>2025</v>
      </c>
      <c r="M459" s="2" t="str">
        <f>TEXT(Table1[[#This Row],[Order Date]],"MMM")</f>
        <v>Mar</v>
      </c>
      <c r="N459" s="2" t="str">
        <f>TEXT(Table1[[#This Row],[Order Date]],"DDD")</f>
        <v>Wed</v>
      </c>
      <c r="O459" s="2">
        <f>DATEDIF(Table1[[#This Row],[Order Date]],Table1[[#This Row],[Delivered Date]],"D")</f>
        <v>4</v>
      </c>
      <c r="P459" s="2">
        <f>ROUND(Table1[[#This Row],[Quantity]]*Table1[[#This Row],[Unit Price]]*VLOOKUP(Table1[[#This Row],[Product Name]],Table2[#All],2,FALSE),0)</f>
        <v>254</v>
      </c>
      <c r="Q459" s="2">
        <f>Table1[[#This Row],[Quantity]]*Table1[[#This Row],[Unit Price]]</f>
        <v>462</v>
      </c>
      <c r="R459" s="2">
        <f>Table1[[#This Row],[Sales Revenue]]-Table1[[#This Row],[Total cost]]</f>
        <v>208</v>
      </c>
    </row>
    <row r="460" spans="1:18" x14ac:dyDescent="0.35">
      <c r="A460">
        <v>459</v>
      </c>
      <c r="B460" t="s">
        <v>505</v>
      </c>
      <c r="C460" t="s">
        <v>12</v>
      </c>
      <c r="D460" t="s">
        <v>13</v>
      </c>
      <c r="E460" s="1">
        <v>45842</v>
      </c>
      <c r="F460" s="1">
        <v>45844</v>
      </c>
      <c r="G460">
        <v>10</v>
      </c>
      <c r="H460">
        <v>674</v>
      </c>
      <c r="I460" t="s">
        <v>28</v>
      </c>
      <c r="J460" t="s">
        <v>549</v>
      </c>
      <c r="K460" t="s">
        <v>19</v>
      </c>
      <c r="L460" t="str">
        <f>TEXT(Table1[[#This Row],[Order Date]],"YYYY")</f>
        <v>2025</v>
      </c>
      <c r="M460" s="2" t="str">
        <f>TEXT(Table1[[#This Row],[Order Date]],"MMM")</f>
        <v>Jul</v>
      </c>
      <c r="N460" s="2" t="str">
        <f>TEXT(Table1[[#This Row],[Order Date]],"DDD")</f>
        <v>Fri</v>
      </c>
      <c r="O460" s="2">
        <f>DATEDIF(Table1[[#This Row],[Order Date]],Table1[[#This Row],[Delivered Date]],"D")</f>
        <v>2</v>
      </c>
      <c r="P460" s="2">
        <f>ROUND(Table1[[#This Row],[Quantity]]*Table1[[#This Row],[Unit Price]]*VLOOKUP(Table1[[#This Row],[Product Name]],Table2[#All],2,FALSE),0)</f>
        <v>5055</v>
      </c>
      <c r="Q460" s="2">
        <f>Table1[[#This Row],[Quantity]]*Table1[[#This Row],[Unit Price]]</f>
        <v>6740</v>
      </c>
      <c r="R460" s="2">
        <f>Table1[[#This Row],[Sales Revenue]]-Table1[[#This Row],[Total cost]]</f>
        <v>1685</v>
      </c>
    </row>
    <row r="461" spans="1:18" x14ac:dyDescent="0.35">
      <c r="A461">
        <v>460</v>
      </c>
      <c r="B461" t="s">
        <v>506</v>
      </c>
      <c r="C461" t="s">
        <v>17</v>
      </c>
      <c r="D461" t="s">
        <v>18</v>
      </c>
      <c r="E461" s="1">
        <v>45925</v>
      </c>
      <c r="F461" s="1">
        <v>45930</v>
      </c>
      <c r="G461">
        <v>8</v>
      </c>
      <c r="H461">
        <v>203</v>
      </c>
      <c r="I461" t="s">
        <v>14</v>
      </c>
      <c r="J461" t="s">
        <v>547</v>
      </c>
      <c r="K461" t="s">
        <v>19</v>
      </c>
      <c r="L461" t="str">
        <f>TEXT(Table1[[#This Row],[Order Date]],"YYYY")</f>
        <v>2025</v>
      </c>
      <c r="M461" s="2" t="str">
        <f>TEXT(Table1[[#This Row],[Order Date]],"MMM")</f>
        <v>Sep</v>
      </c>
      <c r="N461" s="2" t="str">
        <f>TEXT(Table1[[#This Row],[Order Date]],"DDD")</f>
        <v>Thu</v>
      </c>
      <c r="O461" s="2">
        <f>DATEDIF(Table1[[#This Row],[Order Date]],Table1[[#This Row],[Delivered Date]],"D")</f>
        <v>5</v>
      </c>
      <c r="P461" s="2">
        <f>ROUND(Table1[[#This Row],[Quantity]]*Table1[[#This Row],[Unit Price]]*VLOOKUP(Table1[[#This Row],[Product Name]],Table2[#All],2,FALSE),0)</f>
        <v>812</v>
      </c>
      <c r="Q461" s="2">
        <f>Table1[[#This Row],[Quantity]]*Table1[[#This Row],[Unit Price]]</f>
        <v>1624</v>
      </c>
      <c r="R461" s="2">
        <f>Table1[[#This Row],[Sales Revenue]]-Table1[[#This Row],[Total cost]]</f>
        <v>812</v>
      </c>
    </row>
    <row r="462" spans="1:18" x14ac:dyDescent="0.35">
      <c r="A462">
        <v>461</v>
      </c>
      <c r="B462" t="s">
        <v>507</v>
      </c>
      <c r="C462" t="s">
        <v>31</v>
      </c>
      <c r="D462" t="s">
        <v>50</v>
      </c>
      <c r="E462" s="1">
        <v>45759</v>
      </c>
      <c r="F462" s="1">
        <v>45765</v>
      </c>
      <c r="G462">
        <v>5</v>
      </c>
      <c r="H462">
        <v>608</v>
      </c>
      <c r="I462" t="s">
        <v>28</v>
      </c>
      <c r="J462" t="s">
        <v>551</v>
      </c>
      <c r="K462" t="s">
        <v>46</v>
      </c>
      <c r="L462" t="str">
        <f>TEXT(Table1[[#This Row],[Order Date]],"YYYY")</f>
        <v>2025</v>
      </c>
      <c r="M462" s="2" t="str">
        <f>TEXT(Table1[[#This Row],[Order Date]],"MMM")</f>
        <v>Apr</v>
      </c>
      <c r="N462" s="2" t="str">
        <f>TEXT(Table1[[#This Row],[Order Date]],"DDD")</f>
        <v>Sat</v>
      </c>
      <c r="O462" s="2">
        <f>DATEDIF(Table1[[#This Row],[Order Date]],Table1[[#This Row],[Delivered Date]],"D")</f>
        <v>6</v>
      </c>
      <c r="P462" s="2">
        <f>ROUND(Table1[[#This Row],[Quantity]]*Table1[[#This Row],[Unit Price]]*VLOOKUP(Table1[[#This Row],[Product Name]],Table2[#All],2,FALSE),0)</f>
        <v>2128</v>
      </c>
      <c r="Q462" s="2">
        <f>Table1[[#This Row],[Quantity]]*Table1[[#This Row],[Unit Price]]</f>
        <v>3040</v>
      </c>
      <c r="R462" s="2">
        <f>Table1[[#This Row],[Sales Revenue]]-Table1[[#This Row],[Total cost]]</f>
        <v>912</v>
      </c>
    </row>
    <row r="463" spans="1:18" x14ac:dyDescent="0.35">
      <c r="A463">
        <v>462</v>
      </c>
      <c r="B463" t="s">
        <v>508</v>
      </c>
      <c r="C463" t="s">
        <v>31</v>
      </c>
      <c r="D463" t="s">
        <v>42</v>
      </c>
      <c r="E463" s="1">
        <v>45768</v>
      </c>
      <c r="F463" s="1">
        <v>45772</v>
      </c>
      <c r="G463">
        <v>5</v>
      </c>
      <c r="H463">
        <v>664</v>
      </c>
      <c r="I463" t="s">
        <v>28</v>
      </c>
      <c r="J463" t="s">
        <v>33</v>
      </c>
      <c r="K463" t="s">
        <v>19</v>
      </c>
      <c r="L463" t="str">
        <f>TEXT(Table1[[#This Row],[Order Date]],"YYYY")</f>
        <v>2025</v>
      </c>
      <c r="M463" s="2" t="str">
        <f>TEXT(Table1[[#This Row],[Order Date]],"MMM")</f>
        <v>Apr</v>
      </c>
      <c r="N463" s="2" t="str">
        <f>TEXT(Table1[[#This Row],[Order Date]],"DDD")</f>
        <v>Mon</v>
      </c>
      <c r="O463" s="2">
        <f>DATEDIF(Table1[[#This Row],[Order Date]],Table1[[#This Row],[Delivered Date]],"D")</f>
        <v>4</v>
      </c>
      <c r="P463" s="2">
        <f>ROUND(Table1[[#This Row],[Quantity]]*Table1[[#This Row],[Unit Price]]*VLOOKUP(Table1[[#This Row],[Product Name]],Table2[#All],2,FALSE),0)</f>
        <v>2158</v>
      </c>
      <c r="Q463" s="2">
        <f>Table1[[#This Row],[Quantity]]*Table1[[#This Row],[Unit Price]]</f>
        <v>3320</v>
      </c>
      <c r="R463" s="2">
        <f>Table1[[#This Row],[Sales Revenue]]-Table1[[#This Row],[Total cost]]</f>
        <v>1162</v>
      </c>
    </row>
    <row r="464" spans="1:18" x14ac:dyDescent="0.35">
      <c r="A464">
        <v>463</v>
      </c>
      <c r="B464" t="s">
        <v>509</v>
      </c>
      <c r="C464" t="s">
        <v>31</v>
      </c>
      <c r="D464" t="s">
        <v>42</v>
      </c>
      <c r="E464" s="1">
        <v>45802</v>
      </c>
      <c r="F464" s="1">
        <v>45814</v>
      </c>
      <c r="G464">
        <v>9</v>
      </c>
      <c r="H464">
        <v>164</v>
      </c>
      <c r="I464" t="s">
        <v>28</v>
      </c>
      <c r="J464" t="s">
        <v>547</v>
      </c>
      <c r="K464" t="s">
        <v>15</v>
      </c>
      <c r="L464" t="str">
        <f>TEXT(Table1[[#This Row],[Order Date]],"YYYY")</f>
        <v>2025</v>
      </c>
      <c r="M464" s="2" t="str">
        <f>TEXT(Table1[[#This Row],[Order Date]],"MMM")</f>
        <v>May</v>
      </c>
      <c r="N464" s="2" t="str">
        <f>TEXT(Table1[[#This Row],[Order Date]],"DDD")</f>
        <v>Sun</v>
      </c>
      <c r="O464" s="2">
        <f>DATEDIF(Table1[[#This Row],[Order Date]],Table1[[#This Row],[Delivered Date]],"D")</f>
        <v>12</v>
      </c>
      <c r="P464" s="2">
        <f>ROUND(Table1[[#This Row],[Quantity]]*Table1[[#This Row],[Unit Price]]*VLOOKUP(Table1[[#This Row],[Product Name]],Table2[#All],2,FALSE),0)</f>
        <v>959</v>
      </c>
      <c r="Q464" s="2">
        <f>Table1[[#This Row],[Quantity]]*Table1[[#This Row],[Unit Price]]</f>
        <v>1476</v>
      </c>
      <c r="R464" s="2">
        <f>Table1[[#This Row],[Sales Revenue]]-Table1[[#This Row],[Total cost]]</f>
        <v>517</v>
      </c>
    </row>
    <row r="465" spans="1:18" x14ac:dyDescent="0.35">
      <c r="A465">
        <v>464</v>
      </c>
      <c r="B465" t="s">
        <v>510</v>
      </c>
      <c r="C465" t="s">
        <v>21</v>
      </c>
      <c r="D465" t="s">
        <v>22</v>
      </c>
      <c r="E465" s="1">
        <v>45683</v>
      </c>
      <c r="F465" s="1">
        <v>45686</v>
      </c>
      <c r="G465">
        <v>4</v>
      </c>
      <c r="H465">
        <v>200</v>
      </c>
      <c r="I465" t="s">
        <v>14</v>
      </c>
      <c r="J465" t="s">
        <v>549</v>
      </c>
      <c r="K465" t="s">
        <v>46</v>
      </c>
      <c r="L465" t="str">
        <f>TEXT(Table1[[#This Row],[Order Date]],"YYYY")</f>
        <v>2025</v>
      </c>
      <c r="M465" s="2" t="str">
        <f>TEXT(Table1[[#This Row],[Order Date]],"MMM")</f>
        <v>Jan</v>
      </c>
      <c r="N465" s="2" t="str">
        <f>TEXT(Table1[[#This Row],[Order Date]],"DDD")</f>
        <v>Sun</v>
      </c>
      <c r="O465" s="2">
        <f>DATEDIF(Table1[[#This Row],[Order Date]],Table1[[#This Row],[Delivered Date]],"D")</f>
        <v>3</v>
      </c>
      <c r="P465" s="2">
        <f>ROUND(Table1[[#This Row],[Quantity]]*Table1[[#This Row],[Unit Price]]*VLOOKUP(Table1[[#This Row],[Product Name]],Table2[#All],2,FALSE),0)</f>
        <v>600</v>
      </c>
      <c r="Q465" s="2">
        <f>Table1[[#This Row],[Quantity]]*Table1[[#This Row],[Unit Price]]</f>
        <v>800</v>
      </c>
      <c r="R465" s="2">
        <f>Table1[[#This Row],[Sales Revenue]]-Table1[[#This Row],[Total cost]]</f>
        <v>200</v>
      </c>
    </row>
    <row r="466" spans="1:18" x14ac:dyDescent="0.35">
      <c r="A466">
        <v>465</v>
      </c>
      <c r="B466" t="s">
        <v>511</v>
      </c>
      <c r="C466" t="s">
        <v>24</v>
      </c>
      <c r="D466" t="s">
        <v>38</v>
      </c>
      <c r="E466" s="1">
        <v>45793</v>
      </c>
      <c r="F466" s="1">
        <v>45802</v>
      </c>
      <c r="G466">
        <v>4</v>
      </c>
      <c r="H466">
        <v>959</v>
      </c>
      <c r="I466" t="s">
        <v>14</v>
      </c>
      <c r="J466" t="s">
        <v>550</v>
      </c>
      <c r="K466" t="s">
        <v>29</v>
      </c>
      <c r="L466" t="str">
        <f>TEXT(Table1[[#This Row],[Order Date]],"YYYY")</f>
        <v>2025</v>
      </c>
      <c r="M466" s="2" t="str">
        <f>TEXT(Table1[[#This Row],[Order Date]],"MMM")</f>
        <v>May</v>
      </c>
      <c r="N466" s="2" t="str">
        <f>TEXT(Table1[[#This Row],[Order Date]],"DDD")</f>
        <v>Fri</v>
      </c>
      <c r="O466" s="2">
        <f>DATEDIF(Table1[[#This Row],[Order Date]],Table1[[#This Row],[Delivered Date]],"D")</f>
        <v>9</v>
      </c>
      <c r="P466" s="2">
        <f>ROUND(Table1[[#This Row],[Quantity]]*Table1[[#This Row],[Unit Price]]*VLOOKUP(Table1[[#This Row],[Product Name]],Table2[#All],2,FALSE),0)</f>
        <v>1918</v>
      </c>
      <c r="Q466" s="2">
        <f>Table1[[#This Row],[Quantity]]*Table1[[#This Row],[Unit Price]]</f>
        <v>3836</v>
      </c>
      <c r="R466" s="2">
        <f>Table1[[#This Row],[Sales Revenue]]-Table1[[#This Row],[Total cost]]</f>
        <v>1918</v>
      </c>
    </row>
    <row r="467" spans="1:18" x14ac:dyDescent="0.35">
      <c r="A467">
        <v>466</v>
      </c>
      <c r="B467" t="s">
        <v>512</v>
      </c>
      <c r="C467" t="s">
        <v>24</v>
      </c>
      <c r="D467" t="s">
        <v>38</v>
      </c>
      <c r="E467" s="1">
        <v>45942</v>
      </c>
      <c r="F467" s="1">
        <v>45945</v>
      </c>
      <c r="G467">
        <v>3</v>
      </c>
      <c r="H467">
        <v>960</v>
      </c>
      <c r="I467" t="s">
        <v>14</v>
      </c>
      <c r="J467" t="s">
        <v>547</v>
      </c>
      <c r="K467" t="s">
        <v>46</v>
      </c>
      <c r="L467" t="str">
        <f>TEXT(Table1[[#This Row],[Order Date]],"YYYY")</f>
        <v>2025</v>
      </c>
      <c r="M467" s="2" t="str">
        <f>TEXT(Table1[[#This Row],[Order Date]],"MMM")</f>
        <v>Oct</v>
      </c>
      <c r="N467" s="2" t="str">
        <f>TEXT(Table1[[#This Row],[Order Date]],"DDD")</f>
        <v>Sun</v>
      </c>
      <c r="O467" s="2">
        <f>DATEDIF(Table1[[#This Row],[Order Date]],Table1[[#This Row],[Delivered Date]],"D")</f>
        <v>3</v>
      </c>
      <c r="P467" s="2">
        <f>ROUND(Table1[[#This Row],[Quantity]]*Table1[[#This Row],[Unit Price]]*VLOOKUP(Table1[[#This Row],[Product Name]],Table2[#All],2,FALSE),0)</f>
        <v>1440</v>
      </c>
      <c r="Q467" s="2">
        <f>Table1[[#This Row],[Quantity]]*Table1[[#This Row],[Unit Price]]</f>
        <v>2880</v>
      </c>
      <c r="R467" s="2">
        <f>Table1[[#This Row],[Sales Revenue]]-Table1[[#This Row],[Total cost]]</f>
        <v>1440</v>
      </c>
    </row>
    <row r="468" spans="1:18" x14ac:dyDescent="0.35">
      <c r="A468">
        <v>467</v>
      </c>
      <c r="B468" t="s">
        <v>513</v>
      </c>
      <c r="C468" t="s">
        <v>24</v>
      </c>
      <c r="D468" t="s">
        <v>70</v>
      </c>
      <c r="E468" s="1">
        <v>45878</v>
      </c>
      <c r="F468" s="1">
        <v>45882</v>
      </c>
      <c r="G468">
        <v>1</v>
      </c>
      <c r="H468">
        <v>269</v>
      </c>
      <c r="I468" t="s">
        <v>14</v>
      </c>
      <c r="J468" t="s">
        <v>550</v>
      </c>
      <c r="K468" t="s">
        <v>15</v>
      </c>
      <c r="L468" t="str">
        <f>TEXT(Table1[[#This Row],[Order Date]],"YYYY")</f>
        <v>2025</v>
      </c>
      <c r="M468" s="2" t="str">
        <f>TEXT(Table1[[#This Row],[Order Date]],"MMM")</f>
        <v>Aug</v>
      </c>
      <c r="N468" s="2" t="str">
        <f>TEXT(Table1[[#This Row],[Order Date]],"DDD")</f>
        <v>Sat</v>
      </c>
      <c r="O468" s="2">
        <f>DATEDIF(Table1[[#This Row],[Order Date]],Table1[[#This Row],[Delivered Date]],"D")</f>
        <v>4</v>
      </c>
      <c r="P468" s="2">
        <f>ROUND(Table1[[#This Row],[Quantity]]*Table1[[#This Row],[Unit Price]]*VLOOKUP(Table1[[#This Row],[Product Name]],Table2[#All],2,FALSE),0)</f>
        <v>148</v>
      </c>
      <c r="Q468" s="2">
        <f>Table1[[#This Row],[Quantity]]*Table1[[#This Row],[Unit Price]]</f>
        <v>269</v>
      </c>
      <c r="R468" s="2">
        <f>Table1[[#This Row],[Sales Revenue]]-Table1[[#This Row],[Total cost]]</f>
        <v>121</v>
      </c>
    </row>
    <row r="469" spans="1:18" x14ac:dyDescent="0.35">
      <c r="A469">
        <v>468</v>
      </c>
      <c r="B469" t="s">
        <v>514</v>
      </c>
      <c r="C469" t="s">
        <v>12</v>
      </c>
      <c r="D469" t="s">
        <v>27</v>
      </c>
      <c r="E469" s="1">
        <v>45680</v>
      </c>
      <c r="F469" s="1">
        <v>45689</v>
      </c>
      <c r="G469">
        <v>9</v>
      </c>
      <c r="H469">
        <v>498</v>
      </c>
      <c r="I469" t="s">
        <v>14</v>
      </c>
      <c r="J469" t="s">
        <v>551</v>
      </c>
      <c r="K469" t="s">
        <v>46</v>
      </c>
      <c r="L469" t="str">
        <f>TEXT(Table1[[#This Row],[Order Date]],"YYYY")</f>
        <v>2025</v>
      </c>
      <c r="M469" s="2" t="str">
        <f>TEXT(Table1[[#This Row],[Order Date]],"MMM")</f>
        <v>Jan</v>
      </c>
      <c r="N469" s="2" t="str">
        <f>TEXT(Table1[[#This Row],[Order Date]],"DDD")</f>
        <v>Thu</v>
      </c>
      <c r="O469" s="2">
        <f>DATEDIF(Table1[[#This Row],[Order Date]],Table1[[#This Row],[Delivered Date]],"D")</f>
        <v>9</v>
      </c>
      <c r="P469" s="2">
        <f>ROUND(Table1[[#This Row],[Quantity]]*Table1[[#This Row],[Unit Price]]*VLOOKUP(Table1[[#This Row],[Product Name]],Table2[#All],2,FALSE),0)</f>
        <v>2913</v>
      </c>
      <c r="Q469" s="2">
        <f>Table1[[#This Row],[Quantity]]*Table1[[#This Row],[Unit Price]]</f>
        <v>4482</v>
      </c>
      <c r="R469" s="2">
        <f>Table1[[#This Row],[Sales Revenue]]-Table1[[#This Row],[Total cost]]</f>
        <v>1569</v>
      </c>
    </row>
    <row r="470" spans="1:18" x14ac:dyDescent="0.35">
      <c r="A470">
        <v>469</v>
      </c>
      <c r="B470" t="s">
        <v>515</v>
      </c>
      <c r="C470" t="s">
        <v>21</v>
      </c>
      <c r="D470" t="s">
        <v>83</v>
      </c>
      <c r="E470" s="1">
        <v>45736</v>
      </c>
      <c r="F470" s="1">
        <v>45743</v>
      </c>
      <c r="G470">
        <v>6</v>
      </c>
      <c r="H470">
        <v>662</v>
      </c>
      <c r="I470" t="s">
        <v>14</v>
      </c>
      <c r="J470" t="s">
        <v>550</v>
      </c>
      <c r="K470" t="s">
        <v>46</v>
      </c>
      <c r="L470" t="str">
        <f>TEXT(Table1[[#This Row],[Order Date]],"YYYY")</f>
        <v>2025</v>
      </c>
      <c r="M470" s="2" t="str">
        <f>TEXT(Table1[[#This Row],[Order Date]],"MMM")</f>
        <v>Mar</v>
      </c>
      <c r="N470" s="2" t="str">
        <f>TEXT(Table1[[#This Row],[Order Date]],"DDD")</f>
        <v>Thu</v>
      </c>
      <c r="O470" s="2">
        <f>DATEDIF(Table1[[#This Row],[Order Date]],Table1[[#This Row],[Delivered Date]],"D")</f>
        <v>7</v>
      </c>
      <c r="P470" s="2">
        <f>ROUND(Table1[[#This Row],[Quantity]]*Table1[[#This Row],[Unit Price]]*VLOOKUP(Table1[[#This Row],[Product Name]],Table2[#All],2,FALSE),0)</f>
        <v>3178</v>
      </c>
      <c r="Q470" s="2">
        <f>Table1[[#This Row],[Quantity]]*Table1[[#This Row],[Unit Price]]</f>
        <v>3972</v>
      </c>
      <c r="R470" s="2">
        <f>Table1[[#This Row],[Sales Revenue]]-Table1[[#This Row],[Total cost]]</f>
        <v>794</v>
      </c>
    </row>
    <row r="471" spans="1:18" x14ac:dyDescent="0.35">
      <c r="A471">
        <v>470</v>
      </c>
      <c r="B471" t="s">
        <v>516</v>
      </c>
      <c r="C471" t="s">
        <v>24</v>
      </c>
      <c r="D471" t="s">
        <v>38</v>
      </c>
      <c r="E471" s="1">
        <v>45681</v>
      </c>
      <c r="F471" s="1">
        <v>45691</v>
      </c>
      <c r="G471">
        <v>1</v>
      </c>
      <c r="H471">
        <v>909</v>
      </c>
      <c r="I471" t="s">
        <v>28</v>
      </c>
      <c r="J471" t="s">
        <v>33</v>
      </c>
      <c r="K471" t="s">
        <v>15</v>
      </c>
      <c r="L471" t="str">
        <f>TEXT(Table1[[#This Row],[Order Date]],"YYYY")</f>
        <v>2025</v>
      </c>
      <c r="M471" s="2" t="str">
        <f>TEXT(Table1[[#This Row],[Order Date]],"MMM")</f>
        <v>Jan</v>
      </c>
      <c r="N471" s="2" t="str">
        <f>TEXT(Table1[[#This Row],[Order Date]],"DDD")</f>
        <v>Fri</v>
      </c>
      <c r="O471" s="2">
        <f>DATEDIF(Table1[[#This Row],[Order Date]],Table1[[#This Row],[Delivered Date]],"D")</f>
        <v>10</v>
      </c>
      <c r="P471" s="2">
        <f>ROUND(Table1[[#This Row],[Quantity]]*Table1[[#This Row],[Unit Price]]*VLOOKUP(Table1[[#This Row],[Product Name]],Table2[#All],2,FALSE),0)</f>
        <v>455</v>
      </c>
      <c r="Q471" s="2">
        <f>Table1[[#This Row],[Quantity]]*Table1[[#This Row],[Unit Price]]</f>
        <v>909</v>
      </c>
      <c r="R471" s="2">
        <f>Table1[[#This Row],[Sales Revenue]]-Table1[[#This Row],[Total cost]]</f>
        <v>454</v>
      </c>
    </row>
    <row r="472" spans="1:18" x14ac:dyDescent="0.35">
      <c r="A472">
        <v>471</v>
      </c>
      <c r="B472" t="s">
        <v>517</v>
      </c>
      <c r="C472" t="s">
        <v>31</v>
      </c>
      <c r="D472" t="s">
        <v>32</v>
      </c>
      <c r="E472" s="1">
        <v>46012</v>
      </c>
      <c r="F472" s="1">
        <v>46015</v>
      </c>
      <c r="G472">
        <v>8</v>
      </c>
      <c r="H472">
        <v>189</v>
      </c>
      <c r="I472" t="s">
        <v>14</v>
      </c>
      <c r="J472" t="s">
        <v>551</v>
      </c>
      <c r="K472" t="s">
        <v>29</v>
      </c>
      <c r="L472" t="str">
        <f>TEXT(Table1[[#This Row],[Order Date]],"YYYY")</f>
        <v>2025</v>
      </c>
      <c r="M472" s="2" t="str">
        <f>TEXT(Table1[[#This Row],[Order Date]],"MMM")</f>
        <v>Dec</v>
      </c>
      <c r="N472" s="2" t="str">
        <f>TEXT(Table1[[#This Row],[Order Date]],"DDD")</f>
        <v>Sun</v>
      </c>
      <c r="O472" s="2">
        <f>DATEDIF(Table1[[#This Row],[Order Date]],Table1[[#This Row],[Delivered Date]],"D")</f>
        <v>3</v>
      </c>
      <c r="P472" s="2">
        <f>ROUND(Table1[[#This Row],[Quantity]]*Table1[[#This Row],[Unit Price]]*VLOOKUP(Table1[[#This Row],[Product Name]],Table2[#All],2,FALSE),0)</f>
        <v>1134</v>
      </c>
      <c r="Q472" s="2">
        <f>Table1[[#This Row],[Quantity]]*Table1[[#This Row],[Unit Price]]</f>
        <v>1512</v>
      </c>
      <c r="R472" s="2">
        <f>Table1[[#This Row],[Sales Revenue]]-Table1[[#This Row],[Total cost]]</f>
        <v>378</v>
      </c>
    </row>
    <row r="473" spans="1:18" x14ac:dyDescent="0.35">
      <c r="A473">
        <v>472</v>
      </c>
      <c r="B473" t="s">
        <v>518</v>
      </c>
      <c r="C473" t="s">
        <v>24</v>
      </c>
      <c r="D473" t="s">
        <v>25</v>
      </c>
      <c r="E473" s="1">
        <v>45770</v>
      </c>
      <c r="F473" s="1">
        <v>45779</v>
      </c>
      <c r="G473">
        <v>4</v>
      </c>
      <c r="H473">
        <v>689</v>
      </c>
      <c r="I473" t="s">
        <v>28</v>
      </c>
      <c r="J473" t="s">
        <v>549</v>
      </c>
      <c r="K473" t="s">
        <v>19</v>
      </c>
      <c r="L473" t="str">
        <f>TEXT(Table1[[#This Row],[Order Date]],"YYYY")</f>
        <v>2025</v>
      </c>
      <c r="M473" s="2" t="str">
        <f>TEXT(Table1[[#This Row],[Order Date]],"MMM")</f>
        <v>Apr</v>
      </c>
      <c r="N473" s="2" t="str">
        <f>TEXT(Table1[[#This Row],[Order Date]],"DDD")</f>
        <v>Wed</v>
      </c>
      <c r="O473" s="2">
        <f>DATEDIF(Table1[[#This Row],[Order Date]],Table1[[#This Row],[Delivered Date]],"D")</f>
        <v>9</v>
      </c>
      <c r="P473" s="2">
        <f>ROUND(Table1[[#This Row],[Quantity]]*Table1[[#This Row],[Unit Price]]*VLOOKUP(Table1[[#This Row],[Product Name]],Table2[#All],2,FALSE),0)</f>
        <v>1516</v>
      </c>
      <c r="Q473" s="2">
        <f>Table1[[#This Row],[Quantity]]*Table1[[#This Row],[Unit Price]]</f>
        <v>2756</v>
      </c>
      <c r="R473" s="2">
        <f>Table1[[#This Row],[Sales Revenue]]-Table1[[#This Row],[Total cost]]</f>
        <v>1240</v>
      </c>
    </row>
    <row r="474" spans="1:18" x14ac:dyDescent="0.35">
      <c r="A474">
        <v>473</v>
      </c>
      <c r="B474" t="s">
        <v>519</v>
      </c>
      <c r="C474" t="s">
        <v>17</v>
      </c>
      <c r="D474" t="s">
        <v>44</v>
      </c>
      <c r="E474" s="1">
        <v>45921</v>
      </c>
      <c r="F474" s="1">
        <v>45928</v>
      </c>
      <c r="G474">
        <v>9</v>
      </c>
      <c r="H474">
        <v>485</v>
      </c>
      <c r="I474" t="s">
        <v>28</v>
      </c>
      <c r="J474" t="s">
        <v>550</v>
      </c>
      <c r="K474" t="s">
        <v>29</v>
      </c>
      <c r="L474" t="str">
        <f>TEXT(Table1[[#This Row],[Order Date]],"YYYY")</f>
        <v>2025</v>
      </c>
      <c r="M474" s="2" t="str">
        <f>TEXT(Table1[[#This Row],[Order Date]],"MMM")</f>
        <v>Sep</v>
      </c>
      <c r="N474" s="2" t="str">
        <f>TEXT(Table1[[#This Row],[Order Date]],"DDD")</f>
        <v>Sun</v>
      </c>
      <c r="O474" s="2">
        <f>DATEDIF(Table1[[#This Row],[Order Date]],Table1[[#This Row],[Delivered Date]],"D")</f>
        <v>7</v>
      </c>
      <c r="P474" s="2">
        <f>ROUND(Table1[[#This Row],[Quantity]]*Table1[[#This Row],[Unit Price]]*VLOOKUP(Table1[[#This Row],[Product Name]],Table2[#All],2,FALSE),0)</f>
        <v>2619</v>
      </c>
      <c r="Q474" s="2">
        <f>Table1[[#This Row],[Quantity]]*Table1[[#This Row],[Unit Price]]</f>
        <v>4365</v>
      </c>
      <c r="R474" s="2">
        <f>Table1[[#This Row],[Sales Revenue]]-Table1[[#This Row],[Total cost]]</f>
        <v>1746</v>
      </c>
    </row>
    <row r="475" spans="1:18" x14ac:dyDescent="0.35">
      <c r="A475">
        <v>474</v>
      </c>
      <c r="B475" t="s">
        <v>520</v>
      </c>
      <c r="C475" t="s">
        <v>24</v>
      </c>
      <c r="D475" t="s">
        <v>25</v>
      </c>
      <c r="E475" s="1">
        <v>45909</v>
      </c>
      <c r="F475" s="1">
        <v>45911</v>
      </c>
      <c r="G475">
        <v>2</v>
      </c>
      <c r="H475">
        <v>31</v>
      </c>
      <c r="I475" t="s">
        <v>28</v>
      </c>
      <c r="J475" t="s">
        <v>547</v>
      </c>
      <c r="K475" t="s">
        <v>15</v>
      </c>
      <c r="L475" t="str">
        <f>TEXT(Table1[[#This Row],[Order Date]],"YYYY")</f>
        <v>2025</v>
      </c>
      <c r="M475" s="2" t="str">
        <f>TEXT(Table1[[#This Row],[Order Date]],"MMM")</f>
        <v>Sep</v>
      </c>
      <c r="N475" s="2" t="str">
        <f>TEXT(Table1[[#This Row],[Order Date]],"DDD")</f>
        <v>Tue</v>
      </c>
      <c r="O475" s="2">
        <f>DATEDIF(Table1[[#This Row],[Order Date]],Table1[[#This Row],[Delivered Date]],"D")</f>
        <v>2</v>
      </c>
      <c r="P475" s="2">
        <f>ROUND(Table1[[#This Row],[Quantity]]*Table1[[#This Row],[Unit Price]]*VLOOKUP(Table1[[#This Row],[Product Name]],Table2[#All],2,FALSE),0)</f>
        <v>34</v>
      </c>
      <c r="Q475" s="2">
        <f>Table1[[#This Row],[Quantity]]*Table1[[#This Row],[Unit Price]]</f>
        <v>62</v>
      </c>
      <c r="R475" s="2">
        <f>Table1[[#This Row],[Sales Revenue]]-Table1[[#This Row],[Total cost]]</f>
        <v>28</v>
      </c>
    </row>
    <row r="476" spans="1:18" x14ac:dyDescent="0.35">
      <c r="A476">
        <v>475</v>
      </c>
      <c r="B476" t="s">
        <v>521</v>
      </c>
      <c r="C476" t="s">
        <v>17</v>
      </c>
      <c r="D476" t="s">
        <v>56</v>
      </c>
      <c r="E476" s="1">
        <v>45912</v>
      </c>
      <c r="F476" s="1">
        <v>45914</v>
      </c>
      <c r="G476">
        <v>6</v>
      </c>
      <c r="H476">
        <v>806</v>
      </c>
      <c r="I476" t="s">
        <v>14</v>
      </c>
      <c r="J476" t="s">
        <v>33</v>
      </c>
      <c r="K476" t="s">
        <v>15</v>
      </c>
      <c r="L476" t="str">
        <f>TEXT(Table1[[#This Row],[Order Date]],"YYYY")</f>
        <v>2025</v>
      </c>
      <c r="M476" s="2" t="str">
        <f>TEXT(Table1[[#This Row],[Order Date]],"MMM")</f>
        <v>Sep</v>
      </c>
      <c r="N476" s="2" t="str">
        <f>TEXT(Table1[[#This Row],[Order Date]],"DDD")</f>
        <v>Fri</v>
      </c>
      <c r="O476" s="2">
        <f>DATEDIF(Table1[[#This Row],[Order Date]],Table1[[#This Row],[Delivered Date]],"D")</f>
        <v>2</v>
      </c>
      <c r="P476" s="2">
        <f>ROUND(Table1[[#This Row],[Quantity]]*Table1[[#This Row],[Unit Price]]*VLOOKUP(Table1[[#This Row],[Product Name]],Table2[#All],2,FALSE),0)</f>
        <v>2660</v>
      </c>
      <c r="Q476" s="2">
        <f>Table1[[#This Row],[Quantity]]*Table1[[#This Row],[Unit Price]]</f>
        <v>4836</v>
      </c>
      <c r="R476" s="2">
        <f>Table1[[#This Row],[Sales Revenue]]-Table1[[#This Row],[Total cost]]</f>
        <v>2176</v>
      </c>
    </row>
    <row r="477" spans="1:18" x14ac:dyDescent="0.35">
      <c r="A477">
        <v>476</v>
      </c>
      <c r="B477" t="s">
        <v>522</v>
      </c>
      <c r="C477" t="s">
        <v>31</v>
      </c>
      <c r="D477" t="s">
        <v>42</v>
      </c>
      <c r="E477" s="1">
        <v>45938</v>
      </c>
      <c r="F477" s="1">
        <v>45940</v>
      </c>
      <c r="G477">
        <v>5</v>
      </c>
      <c r="H477">
        <v>720</v>
      </c>
      <c r="I477" t="s">
        <v>14</v>
      </c>
      <c r="J477" t="s">
        <v>551</v>
      </c>
      <c r="K477" t="s">
        <v>29</v>
      </c>
      <c r="L477" t="str">
        <f>TEXT(Table1[[#This Row],[Order Date]],"YYYY")</f>
        <v>2025</v>
      </c>
      <c r="M477" s="2" t="str">
        <f>TEXT(Table1[[#This Row],[Order Date]],"MMM")</f>
        <v>Oct</v>
      </c>
      <c r="N477" s="2" t="str">
        <f>TEXT(Table1[[#This Row],[Order Date]],"DDD")</f>
        <v>Wed</v>
      </c>
      <c r="O477" s="2">
        <f>DATEDIF(Table1[[#This Row],[Order Date]],Table1[[#This Row],[Delivered Date]],"D")</f>
        <v>2</v>
      </c>
      <c r="P477" s="2">
        <f>ROUND(Table1[[#This Row],[Quantity]]*Table1[[#This Row],[Unit Price]]*VLOOKUP(Table1[[#This Row],[Product Name]],Table2[#All],2,FALSE),0)</f>
        <v>2340</v>
      </c>
      <c r="Q477" s="2">
        <f>Table1[[#This Row],[Quantity]]*Table1[[#This Row],[Unit Price]]</f>
        <v>3600</v>
      </c>
      <c r="R477" s="2">
        <f>Table1[[#This Row],[Sales Revenue]]-Table1[[#This Row],[Total cost]]</f>
        <v>1260</v>
      </c>
    </row>
    <row r="478" spans="1:18" x14ac:dyDescent="0.35">
      <c r="A478">
        <v>477</v>
      </c>
      <c r="B478" t="s">
        <v>523</v>
      </c>
      <c r="C478" t="s">
        <v>31</v>
      </c>
      <c r="D478" t="s">
        <v>42</v>
      </c>
      <c r="E478" s="1">
        <v>45855</v>
      </c>
      <c r="F478" s="1">
        <v>45861</v>
      </c>
      <c r="G478">
        <v>2</v>
      </c>
      <c r="H478">
        <v>420</v>
      </c>
      <c r="I478" t="s">
        <v>14</v>
      </c>
      <c r="J478" t="s">
        <v>549</v>
      </c>
      <c r="K478" t="s">
        <v>46</v>
      </c>
      <c r="L478" t="str">
        <f>TEXT(Table1[[#This Row],[Order Date]],"YYYY")</f>
        <v>2025</v>
      </c>
      <c r="M478" s="2" t="str">
        <f>TEXT(Table1[[#This Row],[Order Date]],"MMM")</f>
        <v>Jul</v>
      </c>
      <c r="N478" s="2" t="str">
        <f>TEXT(Table1[[#This Row],[Order Date]],"DDD")</f>
        <v>Thu</v>
      </c>
      <c r="O478" s="2">
        <f>DATEDIF(Table1[[#This Row],[Order Date]],Table1[[#This Row],[Delivered Date]],"D")</f>
        <v>6</v>
      </c>
      <c r="P478" s="2">
        <f>ROUND(Table1[[#This Row],[Quantity]]*Table1[[#This Row],[Unit Price]]*VLOOKUP(Table1[[#This Row],[Product Name]],Table2[#All],2,FALSE),0)</f>
        <v>546</v>
      </c>
      <c r="Q478" s="2">
        <f>Table1[[#This Row],[Quantity]]*Table1[[#This Row],[Unit Price]]</f>
        <v>840</v>
      </c>
      <c r="R478" s="2">
        <f>Table1[[#This Row],[Sales Revenue]]-Table1[[#This Row],[Total cost]]</f>
        <v>294</v>
      </c>
    </row>
    <row r="479" spans="1:18" x14ac:dyDescent="0.35">
      <c r="A479">
        <v>478</v>
      </c>
      <c r="B479" t="s">
        <v>524</v>
      </c>
      <c r="C479" t="s">
        <v>24</v>
      </c>
      <c r="D479" t="s">
        <v>70</v>
      </c>
      <c r="E479" s="1">
        <v>46007</v>
      </c>
      <c r="F479" s="1">
        <v>46017</v>
      </c>
      <c r="G479">
        <v>3</v>
      </c>
      <c r="H479">
        <v>10</v>
      </c>
      <c r="I479" t="s">
        <v>14</v>
      </c>
      <c r="J479" t="s">
        <v>33</v>
      </c>
      <c r="K479" t="s">
        <v>46</v>
      </c>
      <c r="L479" t="str">
        <f>TEXT(Table1[[#This Row],[Order Date]],"YYYY")</f>
        <v>2025</v>
      </c>
      <c r="M479" s="2" t="str">
        <f>TEXT(Table1[[#This Row],[Order Date]],"MMM")</f>
        <v>Dec</v>
      </c>
      <c r="N479" s="2" t="str">
        <f>TEXT(Table1[[#This Row],[Order Date]],"DDD")</f>
        <v>Tue</v>
      </c>
      <c r="O479" s="2">
        <f>DATEDIF(Table1[[#This Row],[Order Date]],Table1[[#This Row],[Delivered Date]],"D")</f>
        <v>10</v>
      </c>
      <c r="P479" s="2">
        <f>ROUND(Table1[[#This Row],[Quantity]]*Table1[[#This Row],[Unit Price]]*VLOOKUP(Table1[[#This Row],[Product Name]],Table2[#All],2,FALSE),0)</f>
        <v>17</v>
      </c>
      <c r="Q479" s="2">
        <f>Table1[[#This Row],[Quantity]]*Table1[[#This Row],[Unit Price]]</f>
        <v>30</v>
      </c>
      <c r="R479" s="2">
        <f>Table1[[#This Row],[Sales Revenue]]-Table1[[#This Row],[Total cost]]</f>
        <v>13</v>
      </c>
    </row>
    <row r="480" spans="1:18" x14ac:dyDescent="0.35">
      <c r="A480">
        <v>479</v>
      </c>
      <c r="B480" t="s">
        <v>525</v>
      </c>
      <c r="C480" t="s">
        <v>17</v>
      </c>
      <c r="D480" t="s">
        <v>18</v>
      </c>
      <c r="E480" s="1">
        <v>45953</v>
      </c>
      <c r="F480" s="1">
        <v>45963</v>
      </c>
      <c r="G480">
        <v>1</v>
      </c>
      <c r="H480">
        <v>950</v>
      </c>
      <c r="I480" t="s">
        <v>14</v>
      </c>
      <c r="J480" t="s">
        <v>549</v>
      </c>
      <c r="K480" t="s">
        <v>19</v>
      </c>
      <c r="L480" t="str">
        <f>TEXT(Table1[[#This Row],[Order Date]],"YYYY")</f>
        <v>2025</v>
      </c>
      <c r="M480" s="2" t="str">
        <f>TEXT(Table1[[#This Row],[Order Date]],"MMM")</f>
        <v>Oct</v>
      </c>
      <c r="N480" s="2" t="str">
        <f>TEXT(Table1[[#This Row],[Order Date]],"DDD")</f>
        <v>Thu</v>
      </c>
      <c r="O480" s="2">
        <f>DATEDIF(Table1[[#This Row],[Order Date]],Table1[[#This Row],[Delivered Date]],"D")</f>
        <v>10</v>
      </c>
      <c r="P480" s="2">
        <f>ROUND(Table1[[#This Row],[Quantity]]*Table1[[#This Row],[Unit Price]]*VLOOKUP(Table1[[#This Row],[Product Name]],Table2[#All],2,FALSE),0)</f>
        <v>475</v>
      </c>
      <c r="Q480" s="2">
        <f>Table1[[#This Row],[Quantity]]*Table1[[#This Row],[Unit Price]]</f>
        <v>950</v>
      </c>
      <c r="R480" s="2">
        <f>Table1[[#This Row],[Sales Revenue]]-Table1[[#This Row],[Total cost]]</f>
        <v>475</v>
      </c>
    </row>
    <row r="481" spans="1:18" x14ac:dyDescent="0.35">
      <c r="A481">
        <v>480</v>
      </c>
      <c r="B481" t="s">
        <v>526</v>
      </c>
      <c r="C481" t="s">
        <v>21</v>
      </c>
      <c r="D481" t="s">
        <v>40</v>
      </c>
      <c r="E481" s="1">
        <v>45716</v>
      </c>
      <c r="F481" s="1">
        <v>45722</v>
      </c>
      <c r="G481">
        <v>7</v>
      </c>
      <c r="H481">
        <v>996</v>
      </c>
      <c r="I481" t="s">
        <v>14</v>
      </c>
      <c r="J481" t="s">
        <v>547</v>
      </c>
      <c r="K481" t="s">
        <v>15</v>
      </c>
      <c r="L481" t="str">
        <f>TEXT(Table1[[#This Row],[Order Date]],"YYYY")</f>
        <v>2025</v>
      </c>
      <c r="M481" s="2" t="str">
        <f>TEXT(Table1[[#This Row],[Order Date]],"MMM")</f>
        <v>Feb</v>
      </c>
      <c r="N481" s="2" t="str">
        <f>TEXT(Table1[[#This Row],[Order Date]],"DDD")</f>
        <v>Fri</v>
      </c>
      <c r="O481" s="2">
        <f>DATEDIF(Table1[[#This Row],[Order Date]],Table1[[#This Row],[Delivered Date]],"D")</f>
        <v>6</v>
      </c>
      <c r="P481" s="2">
        <f>ROUND(Table1[[#This Row],[Quantity]]*Table1[[#This Row],[Unit Price]]*VLOOKUP(Table1[[#This Row],[Product Name]],Table2[#All],2,FALSE),0)</f>
        <v>4532</v>
      </c>
      <c r="Q481" s="2">
        <f>Table1[[#This Row],[Quantity]]*Table1[[#This Row],[Unit Price]]</f>
        <v>6972</v>
      </c>
      <c r="R481" s="2">
        <f>Table1[[#This Row],[Sales Revenue]]-Table1[[#This Row],[Total cost]]</f>
        <v>2440</v>
      </c>
    </row>
    <row r="482" spans="1:18" x14ac:dyDescent="0.35">
      <c r="A482">
        <v>481</v>
      </c>
      <c r="B482" t="s">
        <v>527</v>
      </c>
      <c r="C482" t="s">
        <v>17</v>
      </c>
      <c r="D482" t="s">
        <v>56</v>
      </c>
      <c r="E482" s="1">
        <v>45689</v>
      </c>
      <c r="F482" s="1">
        <v>45693</v>
      </c>
      <c r="G482">
        <v>4</v>
      </c>
      <c r="H482">
        <v>439</v>
      </c>
      <c r="I482" t="s">
        <v>14</v>
      </c>
      <c r="J482" t="s">
        <v>550</v>
      </c>
      <c r="K482" t="s">
        <v>29</v>
      </c>
      <c r="L482" t="str">
        <f>TEXT(Table1[[#This Row],[Order Date]],"YYYY")</f>
        <v>2025</v>
      </c>
      <c r="M482" s="2" t="str">
        <f>TEXT(Table1[[#This Row],[Order Date]],"MMM")</f>
        <v>Feb</v>
      </c>
      <c r="N482" s="2" t="str">
        <f>TEXT(Table1[[#This Row],[Order Date]],"DDD")</f>
        <v>Sat</v>
      </c>
      <c r="O482" s="2">
        <f>DATEDIF(Table1[[#This Row],[Order Date]],Table1[[#This Row],[Delivered Date]],"D")</f>
        <v>4</v>
      </c>
      <c r="P482" s="2">
        <f>ROUND(Table1[[#This Row],[Quantity]]*Table1[[#This Row],[Unit Price]]*VLOOKUP(Table1[[#This Row],[Product Name]],Table2[#All],2,FALSE),0)</f>
        <v>966</v>
      </c>
      <c r="Q482" s="2">
        <f>Table1[[#This Row],[Quantity]]*Table1[[#This Row],[Unit Price]]</f>
        <v>1756</v>
      </c>
      <c r="R482" s="2">
        <f>Table1[[#This Row],[Sales Revenue]]-Table1[[#This Row],[Total cost]]</f>
        <v>790</v>
      </c>
    </row>
    <row r="483" spans="1:18" x14ac:dyDescent="0.35">
      <c r="A483">
        <v>482</v>
      </c>
      <c r="B483" t="s">
        <v>528</v>
      </c>
      <c r="C483" t="s">
        <v>17</v>
      </c>
      <c r="D483" t="s">
        <v>56</v>
      </c>
      <c r="E483" s="1">
        <v>45660</v>
      </c>
      <c r="F483" s="1">
        <v>45667</v>
      </c>
      <c r="G483">
        <v>9</v>
      </c>
      <c r="H483">
        <v>727</v>
      </c>
      <c r="I483" t="s">
        <v>14</v>
      </c>
      <c r="J483" t="s">
        <v>551</v>
      </c>
      <c r="K483" t="s">
        <v>15</v>
      </c>
      <c r="L483" t="str">
        <f>TEXT(Table1[[#This Row],[Order Date]],"YYYY")</f>
        <v>2025</v>
      </c>
      <c r="M483" s="2" t="str">
        <f>TEXT(Table1[[#This Row],[Order Date]],"MMM")</f>
        <v>Jan</v>
      </c>
      <c r="N483" s="2" t="str">
        <f>TEXT(Table1[[#This Row],[Order Date]],"DDD")</f>
        <v>Fri</v>
      </c>
      <c r="O483" s="2">
        <f>DATEDIF(Table1[[#This Row],[Order Date]],Table1[[#This Row],[Delivered Date]],"D")</f>
        <v>7</v>
      </c>
      <c r="P483" s="2">
        <f>ROUND(Table1[[#This Row],[Quantity]]*Table1[[#This Row],[Unit Price]]*VLOOKUP(Table1[[#This Row],[Product Name]],Table2[#All],2,FALSE),0)</f>
        <v>3599</v>
      </c>
      <c r="Q483" s="2">
        <f>Table1[[#This Row],[Quantity]]*Table1[[#This Row],[Unit Price]]</f>
        <v>6543</v>
      </c>
      <c r="R483" s="2">
        <f>Table1[[#This Row],[Sales Revenue]]-Table1[[#This Row],[Total cost]]</f>
        <v>2944</v>
      </c>
    </row>
    <row r="484" spans="1:18" x14ac:dyDescent="0.35">
      <c r="A484">
        <v>483</v>
      </c>
      <c r="B484" t="s">
        <v>529</v>
      </c>
      <c r="C484" t="s">
        <v>12</v>
      </c>
      <c r="D484" t="s">
        <v>27</v>
      </c>
      <c r="E484" s="1">
        <v>45704</v>
      </c>
      <c r="F484" s="1">
        <v>45708</v>
      </c>
      <c r="G484">
        <v>5</v>
      </c>
      <c r="H484">
        <v>314</v>
      </c>
      <c r="I484" t="s">
        <v>14</v>
      </c>
      <c r="J484" t="s">
        <v>33</v>
      </c>
      <c r="K484" t="s">
        <v>29</v>
      </c>
      <c r="L484" t="str">
        <f>TEXT(Table1[[#This Row],[Order Date]],"YYYY")</f>
        <v>2025</v>
      </c>
      <c r="M484" s="2" t="str">
        <f>TEXT(Table1[[#This Row],[Order Date]],"MMM")</f>
        <v>Feb</v>
      </c>
      <c r="N484" s="2" t="str">
        <f>TEXT(Table1[[#This Row],[Order Date]],"DDD")</f>
        <v>Sun</v>
      </c>
      <c r="O484" s="2">
        <f>DATEDIF(Table1[[#This Row],[Order Date]],Table1[[#This Row],[Delivered Date]],"D")</f>
        <v>4</v>
      </c>
      <c r="P484" s="2">
        <f>ROUND(Table1[[#This Row],[Quantity]]*Table1[[#This Row],[Unit Price]]*VLOOKUP(Table1[[#This Row],[Product Name]],Table2[#All],2,FALSE),0)</f>
        <v>1021</v>
      </c>
      <c r="Q484" s="2">
        <f>Table1[[#This Row],[Quantity]]*Table1[[#This Row],[Unit Price]]</f>
        <v>1570</v>
      </c>
      <c r="R484" s="2">
        <f>Table1[[#This Row],[Sales Revenue]]-Table1[[#This Row],[Total cost]]</f>
        <v>549</v>
      </c>
    </row>
    <row r="485" spans="1:18" x14ac:dyDescent="0.35">
      <c r="A485">
        <v>484</v>
      </c>
      <c r="B485" t="s">
        <v>530</v>
      </c>
      <c r="C485" t="s">
        <v>31</v>
      </c>
      <c r="D485" t="s">
        <v>76</v>
      </c>
      <c r="E485" s="1">
        <v>45920</v>
      </c>
      <c r="F485" s="1">
        <v>45924</v>
      </c>
      <c r="G485">
        <v>8</v>
      </c>
      <c r="H485">
        <v>419</v>
      </c>
      <c r="I485" t="s">
        <v>28</v>
      </c>
      <c r="J485" t="s">
        <v>551</v>
      </c>
      <c r="K485" t="s">
        <v>46</v>
      </c>
      <c r="L485" t="str">
        <f>TEXT(Table1[[#This Row],[Order Date]],"YYYY")</f>
        <v>2025</v>
      </c>
      <c r="M485" s="2" t="str">
        <f>TEXT(Table1[[#This Row],[Order Date]],"MMM")</f>
        <v>Sep</v>
      </c>
      <c r="N485" s="2" t="str">
        <f>TEXT(Table1[[#This Row],[Order Date]],"DDD")</f>
        <v>Sat</v>
      </c>
      <c r="O485" s="2">
        <f>DATEDIF(Table1[[#This Row],[Order Date]],Table1[[#This Row],[Delivered Date]],"D")</f>
        <v>4</v>
      </c>
      <c r="P485" s="2">
        <f>ROUND(Table1[[#This Row],[Quantity]]*Table1[[#This Row],[Unit Price]]*VLOOKUP(Table1[[#This Row],[Product Name]],Table2[#All],2,FALSE),0)</f>
        <v>2514</v>
      </c>
      <c r="Q485" s="2">
        <f>Table1[[#This Row],[Quantity]]*Table1[[#This Row],[Unit Price]]</f>
        <v>3352</v>
      </c>
      <c r="R485" s="2">
        <f>Table1[[#This Row],[Sales Revenue]]-Table1[[#This Row],[Total cost]]</f>
        <v>838</v>
      </c>
    </row>
    <row r="486" spans="1:18" x14ac:dyDescent="0.35">
      <c r="A486">
        <v>485</v>
      </c>
      <c r="B486" t="s">
        <v>39</v>
      </c>
      <c r="C486" t="s">
        <v>17</v>
      </c>
      <c r="D486" t="s">
        <v>44</v>
      </c>
      <c r="E486" s="1">
        <v>45987</v>
      </c>
      <c r="F486" s="1">
        <v>45996</v>
      </c>
      <c r="G486">
        <v>5</v>
      </c>
      <c r="H486">
        <v>900</v>
      </c>
      <c r="I486" t="s">
        <v>28</v>
      </c>
      <c r="J486" t="s">
        <v>549</v>
      </c>
      <c r="K486" t="s">
        <v>46</v>
      </c>
      <c r="L486" t="str">
        <f>TEXT(Table1[[#This Row],[Order Date]],"YYYY")</f>
        <v>2025</v>
      </c>
      <c r="M486" s="2" t="str">
        <f>TEXT(Table1[[#This Row],[Order Date]],"MMM")</f>
        <v>Nov</v>
      </c>
      <c r="N486" s="2" t="str">
        <f>TEXT(Table1[[#This Row],[Order Date]],"DDD")</f>
        <v>Wed</v>
      </c>
      <c r="O486" s="2">
        <f>DATEDIF(Table1[[#This Row],[Order Date]],Table1[[#This Row],[Delivered Date]],"D")</f>
        <v>9</v>
      </c>
      <c r="P486" s="2">
        <f>ROUND(Table1[[#This Row],[Quantity]]*Table1[[#This Row],[Unit Price]]*VLOOKUP(Table1[[#This Row],[Product Name]],Table2[#All],2,FALSE),0)</f>
        <v>2700</v>
      </c>
      <c r="Q486" s="2">
        <f>Table1[[#This Row],[Quantity]]*Table1[[#This Row],[Unit Price]]</f>
        <v>4500</v>
      </c>
      <c r="R486" s="2">
        <f>Table1[[#This Row],[Sales Revenue]]-Table1[[#This Row],[Total cost]]</f>
        <v>1800</v>
      </c>
    </row>
    <row r="487" spans="1:18" x14ac:dyDescent="0.35">
      <c r="A487">
        <v>486</v>
      </c>
      <c r="B487" t="s">
        <v>41</v>
      </c>
      <c r="C487" t="s">
        <v>24</v>
      </c>
      <c r="D487" t="s">
        <v>25</v>
      </c>
      <c r="E487" s="1">
        <v>45988</v>
      </c>
      <c r="F487" s="1">
        <v>45994</v>
      </c>
      <c r="G487">
        <v>7</v>
      </c>
      <c r="H487">
        <v>444</v>
      </c>
      <c r="I487" t="s">
        <v>28</v>
      </c>
      <c r="J487" t="s">
        <v>549</v>
      </c>
      <c r="K487" t="s">
        <v>46</v>
      </c>
      <c r="L487" t="str">
        <f>TEXT(Table1[[#This Row],[Order Date]],"YYYY")</f>
        <v>2025</v>
      </c>
      <c r="M487" s="2" t="str">
        <f>TEXT(Table1[[#This Row],[Order Date]],"MMM")</f>
        <v>Nov</v>
      </c>
      <c r="N487" s="2" t="str">
        <f>TEXT(Table1[[#This Row],[Order Date]],"DDD")</f>
        <v>Thu</v>
      </c>
      <c r="O487" s="2">
        <f>DATEDIF(Table1[[#This Row],[Order Date]],Table1[[#This Row],[Delivered Date]],"D")</f>
        <v>6</v>
      </c>
      <c r="P487" s="2">
        <f>ROUND(Table1[[#This Row],[Quantity]]*Table1[[#This Row],[Unit Price]]*VLOOKUP(Table1[[#This Row],[Product Name]],Table2[#All],2,FALSE),0)</f>
        <v>1709</v>
      </c>
      <c r="Q487" s="2">
        <f>Table1[[#This Row],[Quantity]]*Table1[[#This Row],[Unit Price]]</f>
        <v>3108</v>
      </c>
      <c r="R487" s="2">
        <f>Table1[[#This Row],[Sales Revenue]]-Table1[[#This Row],[Total cost]]</f>
        <v>1399</v>
      </c>
    </row>
    <row r="488" spans="1:18" x14ac:dyDescent="0.35">
      <c r="A488">
        <v>487</v>
      </c>
      <c r="B488" t="s">
        <v>43</v>
      </c>
      <c r="C488" t="s">
        <v>24</v>
      </c>
      <c r="D488" t="s">
        <v>25</v>
      </c>
      <c r="E488" s="1">
        <v>45814</v>
      </c>
      <c r="F488" s="1">
        <v>45817</v>
      </c>
      <c r="G488">
        <v>5</v>
      </c>
      <c r="H488">
        <v>615</v>
      </c>
      <c r="I488" t="s">
        <v>28</v>
      </c>
      <c r="J488" t="s">
        <v>549</v>
      </c>
      <c r="K488" t="s">
        <v>15</v>
      </c>
      <c r="L488" t="str">
        <f>TEXT(Table1[[#This Row],[Order Date]],"YYYY")</f>
        <v>2025</v>
      </c>
      <c r="M488" s="2" t="str">
        <f>TEXT(Table1[[#This Row],[Order Date]],"MMM")</f>
        <v>Jun</v>
      </c>
      <c r="N488" s="2" t="str">
        <f>TEXT(Table1[[#This Row],[Order Date]],"DDD")</f>
        <v>Fri</v>
      </c>
      <c r="O488" s="2">
        <f>DATEDIF(Table1[[#This Row],[Order Date]],Table1[[#This Row],[Delivered Date]],"D")</f>
        <v>3</v>
      </c>
      <c r="P488" s="2">
        <f>ROUND(Table1[[#This Row],[Quantity]]*Table1[[#This Row],[Unit Price]]*VLOOKUP(Table1[[#This Row],[Product Name]],Table2[#All],2,FALSE),0)</f>
        <v>1691</v>
      </c>
      <c r="Q488" s="2">
        <f>Table1[[#This Row],[Quantity]]*Table1[[#This Row],[Unit Price]]</f>
        <v>3075</v>
      </c>
      <c r="R488" s="2">
        <f>Table1[[#This Row],[Sales Revenue]]-Table1[[#This Row],[Total cost]]</f>
        <v>1384</v>
      </c>
    </row>
    <row r="489" spans="1:18" x14ac:dyDescent="0.35">
      <c r="A489">
        <v>488</v>
      </c>
      <c r="B489" t="s">
        <v>45</v>
      </c>
      <c r="C489" t="s">
        <v>17</v>
      </c>
      <c r="D489" t="s">
        <v>64</v>
      </c>
      <c r="E489" s="1">
        <v>46006</v>
      </c>
      <c r="F489" s="1">
        <v>46007</v>
      </c>
      <c r="G489">
        <v>7</v>
      </c>
      <c r="H489">
        <v>595</v>
      </c>
      <c r="I489" t="s">
        <v>14</v>
      </c>
      <c r="J489" t="s">
        <v>551</v>
      </c>
      <c r="K489" t="s">
        <v>19</v>
      </c>
      <c r="L489" t="str">
        <f>TEXT(Table1[[#This Row],[Order Date]],"YYYY")</f>
        <v>2025</v>
      </c>
      <c r="M489" s="2" t="str">
        <f>TEXT(Table1[[#This Row],[Order Date]],"MMM")</f>
        <v>Dec</v>
      </c>
      <c r="N489" s="2" t="str">
        <f>TEXT(Table1[[#This Row],[Order Date]],"DDD")</f>
        <v>Mon</v>
      </c>
      <c r="O489" s="2">
        <f>DATEDIF(Table1[[#This Row],[Order Date]],Table1[[#This Row],[Delivered Date]],"D")</f>
        <v>1</v>
      </c>
      <c r="P489" s="2">
        <f>ROUND(Table1[[#This Row],[Quantity]]*Table1[[#This Row],[Unit Price]]*VLOOKUP(Table1[[#This Row],[Product Name]],Table2[#All],2,FALSE),0)</f>
        <v>2083</v>
      </c>
      <c r="Q489" s="2">
        <f>Table1[[#This Row],[Quantity]]*Table1[[#This Row],[Unit Price]]</f>
        <v>4165</v>
      </c>
      <c r="R489" s="2">
        <f>Table1[[#This Row],[Sales Revenue]]-Table1[[#This Row],[Total cost]]</f>
        <v>2082</v>
      </c>
    </row>
    <row r="490" spans="1:18" x14ac:dyDescent="0.35">
      <c r="A490">
        <v>489</v>
      </c>
      <c r="B490" t="s">
        <v>47</v>
      </c>
      <c r="C490" t="s">
        <v>31</v>
      </c>
      <c r="D490" t="s">
        <v>50</v>
      </c>
      <c r="E490" s="1">
        <v>45660</v>
      </c>
      <c r="F490" s="1">
        <v>45669</v>
      </c>
      <c r="G490">
        <v>1</v>
      </c>
      <c r="H490">
        <v>669</v>
      </c>
      <c r="I490" t="s">
        <v>14</v>
      </c>
      <c r="J490" t="s">
        <v>551</v>
      </c>
      <c r="K490" t="s">
        <v>19</v>
      </c>
      <c r="L490" t="str">
        <f>TEXT(Table1[[#This Row],[Order Date]],"YYYY")</f>
        <v>2025</v>
      </c>
      <c r="M490" s="2" t="str">
        <f>TEXT(Table1[[#This Row],[Order Date]],"MMM")</f>
        <v>Jan</v>
      </c>
      <c r="N490" s="2" t="str">
        <f>TEXT(Table1[[#This Row],[Order Date]],"DDD")</f>
        <v>Fri</v>
      </c>
      <c r="O490" s="2">
        <f>DATEDIF(Table1[[#This Row],[Order Date]],Table1[[#This Row],[Delivered Date]],"D")</f>
        <v>9</v>
      </c>
      <c r="P490" s="2">
        <f>ROUND(Table1[[#This Row],[Quantity]]*Table1[[#This Row],[Unit Price]]*VLOOKUP(Table1[[#This Row],[Product Name]],Table2[#All],2,FALSE),0)</f>
        <v>468</v>
      </c>
      <c r="Q490" s="2">
        <f>Table1[[#This Row],[Quantity]]*Table1[[#This Row],[Unit Price]]</f>
        <v>669</v>
      </c>
      <c r="R490" s="2">
        <f>Table1[[#This Row],[Sales Revenue]]-Table1[[#This Row],[Total cost]]</f>
        <v>201</v>
      </c>
    </row>
    <row r="491" spans="1:18" x14ac:dyDescent="0.35">
      <c r="A491">
        <v>490</v>
      </c>
      <c r="B491" t="s">
        <v>48</v>
      </c>
      <c r="C491" t="s">
        <v>21</v>
      </c>
      <c r="D491" t="s">
        <v>40</v>
      </c>
      <c r="E491" s="1">
        <v>45879</v>
      </c>
      <c r="F491" s="1">
        <v>45882</v>
      </c>
      <c r="G491">
        <v>9</v>
      </c>
      <c r="H491">
        <v>967</v>
      </c>
      <c r="I491" t="s">
        <v>14</v>
      </c>
      <c r="J491" t="s">
        <v>33</v>
      </c>
      <c r="K491" t="s">
        <v>19</v>
      </c>
      <c r="L491" t="str">
        <f>TEXT(Table1[[#This Row],[Order Date]],"YYYY")</f>
        <v>2025</v>
      </c>
      <c r="M491" s="2" t="str">
        <f>TEXT(Table1[[#This Row],[Order Date]],"MMM")</f>
        <v>Aug</v>
      </c>
      <c r="N491" s="2" t="str">
        <f>TEXT(Table1[[#This Row],[Order Date]],"DDD")</f>
        <v>Sun</v>
      </c>
      <c r="O491" s="2">
        <f>DATEDIF(Table1[[#This Row],[Order Date]],Table1[[#This Row],[Delivered Date]],"D")</f>
        <v>3</v>
      </c>
      <c r="P491" s="2">
        <f>ROUND(Table1[[#This Row],[Quantity]]*Table1[[#This Row],[Unit Price]]*VLOOKUP(Table1[[#This Row],[Product Name]],Table2[#All],2,FALSE),0)</f>
        <v>5657</v>
      </c>
      <c r="Q491" s="2">
        <f>Table1[[#This Row],[Quantity]]*Table1[[#This Row],[Unit Price]]</f>
        <v>8703</v>
      </c>
      <c r="R491" s="2">
        <f>Table1[[#This Row],[Sales Revenue]]-Table1[[#This Row],[Total cost]]</f>
        <v>3046</v>
      </c>
    </row>
    <row r="492" spans="1:18" x14ac:dyDescent="0.35">
      <c r="A492">
        <v>491</v>
      </c>
      <c r="B492" t="s">
        <v>49</v>
      </c>
      <c r="C492" t="s">
        <v>12</v>
      </c>
      <c r="D492" t="s">
        <v>13</v>
      </c>
      <c r="E492" s="1">
        <v>45759</v>
      </c>
      <c r="F492" s="1">
        <v>45765</v>
      </c>
      <c r="G492">
        <v>5</v>
      </c>
      <c r="H492">
        <v>874</v>
      </c>
      <c r="I492" t="s">
        <v>14</v>
      </c>
      <c r="J492" t="s">
        <v>33</v>
      </c>
      <c r="K492" t="s">
        <v>46</v>
      </c>
      <c r="L492" t="str">
        <f>TEXT(Table1[[#This Row],[Order Date]],"YYYY")</f>
        <v>2025</v>
      </c>
      <c r="M492" s="2" t="str">
        <f>TEXT(Table1[[#This Row],[Order Date]],"MMM")</f>
        <v>Apr</v>
      </c>
      <c r="N492" s="2" t="str">
        <f>TEXT(Table1[[#This Row],[Order Date]],"DDD")</f>
        <v>Sat</v>
      </c>
      <c r="O492" s="2">
        <f>DATEDIF(Table1[[#This Row],[Order Date]],Table1[[#This Row],[Delivered Date]],"D")</f>
        <v>6</v>
      </c>
      <c r="P492" s="2">
        <f>ROUND(Table1[[#This Row],[Quantity]]*Table1[[#This Row],[Unit Price]]*VLOOKUP(Table1[[#This Row],[Product Name]],Table2[#All],2,FALSE),0)</f>
        <v>3278</v>
      </c>
      <c r="Q492" s="2">
        <f>Table1[[#This Row],[Quantity]]*Table1[[#This Row],[Unit Price]]</f>
        <v>4370</v>
      </c>
      <c r="R492" s="2">
        <f>Table1[[#This Row],[Sales Revenue]]-Table1[[#This Row],[Total cost]]</f>
        <v>1092</v>
      </c>
    </row>
    <row r="493" spans="1:18" x14ac:dyDescent="0.35">
      <c r="A493">
        <v>492</v>
      </c>
      <c r="B493" t="s">
        <v>51</v>
      </c>
      <c r="C493" t="s">
        <v>24</v>
      </c>
      <c r="D493" t="s">
        <v>38</v>
      </c>
      <c r="E493" s="1">
        <v>45948</v>
      </c>
      <c r="F493" s="1">
        <v>45955</v>
      </c>
      <c r="G493">
        <v>6</v>
      </c>
      <c r="H493">
        <v>124</v>
      </c>
      <c r="I493" t="s">
        <v>28</v>
      </c>
      <c r="J493" t="s">
        <v>551</v>
      </c>
      <c r="K493" t="s">
        <v>46</v>
      </c>
      <c r="L493" t="str">
        <f>TEXT(Table1[[#This Row],[Order Date]],"YYYY")</f>
        <v>2025</v>
      </c>
      <c r="M493" s="2" t="str">
        <f>TEXT(Table1[[#This Row],[Order Date]],"MMM")</f>
        <v>Oct</v>
      </c>
      <c r="N493" s="2" t="str">
        <f>TEXT(Table1[[#This Row],[Order Date]],"DDD")</f>
        <v>Sat</v>
      </c>
      <c r="O493" s="2">
        <f>DATEDIF(Table1[[#This Row],[Order Date]],Table1[[#This Row],[Delivered Date]],"D")</f>
        <v>7</v>
      </c>
      <c r="P493" s="2">
        <f>ROUND(Table1[[#This Row],[Quantity]]*Table1[[#This Row],[Unit Price]]*VLOOKUP(Table1[[#This Row],[Product Name]],Table2[#All],2,FALSE),0)</f>
        <v>372</v>
      </c>
      <c r="Q493" s="2">
        <f>Table1[[#This Row],[Quantity]]*Table1[[#This Row],[Unit Price]]</f>
        <v>744</v>
      </c>
      <c r="R493" s="2">
        <f>Table1[[#This Row],[Sales Revenue]]-Table1[[#This Row],[Total cost]]</f>
        <v>372</v>
      </c>
    </row>
    <row r="494" spans="1:18" x14ac:dyDescent="0.35">
      <c r="A494">
        <v>493</v>
      </c>
      <c r="B494" t="s">
        <v>53</v>
      </c>
      <c r="C494" t="s">
        <v>17</v>
      </c>
      <c r="D494" t="s">
        <v>44</v>
      </c>
      <c r="E494" s="1">
        <v>45956</v>
      </c>
      <c r="F494" s="1">
        <v>45962</v>
      </c>
      <c r="G494">
        <v>6</v>
      </c>
      <c r="H494">
        <v>894</v>
      </c>
      <c r="I494" t="s">
        <v>28</v>
      </c>
      <c r="J494" t="s">
        <v>33</v>
      </c>
      <c r="K494" t="s">
        <v>15</v>
      </c>
      <c r="L494" t="str">
        <f>TEXT(Table1[[#This Row],[Order Date]],"YYYY")</f>
        <v>2025</v>
      </c>
      <c r="M494" s="2" t="str">
        <f>TEXT(Table1[[#This Row],[Order Date]],"MMM")</f>
        <v>Oct</v>
      </c>
      <c r="N494" s="2" t="str">
        <f>TEXT(Table1[[#This Row],[Order Date]],"DDD")</f>
        <v>Sun</v>
      </c>
      <c r="O494" s="2">
        <f>DATEDIF(Table1[[#This Row],[Order Date]],Table1[[#This Row],[Delivered Date]],"D")</f>
        <v>6</v>
      </c>
      <c r="P494" s="2">
        <f>ROUND(Table1[[#This Row],[Quantity]]*Table1[[#This Row],[Unit Price]]*VLOOKUP(Table1[[#This Row],[Product Name]],Table2[#All],2,FALSE),0)</f>
        <v>3218</v>
      </c>
      <c r="Q494" s="2">
        <f>Table1[[#This Row],[Quantity]]*Table1[[#This Row],[Unit Price]]</f>
        <v>5364</v>
      </c>
      <c r="R494" s="2">
        <f>Table1[[#This Row],[Sales Revenue]]-Table1[[#This Row],[Total cost]]</f>
        <v>2146</v>
      </c>
    </row>
    <row r="495" spans="1:18" x14ac:dyDescent="0.35">
      <c r="A495">
        <v>494</v>
      </c>
      <c r="B495" t="s">
        <v>55</v>
      </c>
      <c r="C495" t="s">
        <v>21</v>
      </c>
      <c r="D495" t="s">
        <v>54</v>
      </c>
      <c r="E495" s="1">
        <v>45800</v>
      </c>
      <c r="F495" s="1">
        <v>45803</v>
      </c>
      <c r="G495">
        <v>4</v>
      </c>
      <c r="H495">
        <v>740</v>
      </c>
      <c r="I495" t="s">
        <v>14</v>
      </c>
      <c r="J495" t="s">
        <v>549</v>
      </c>
      <c r="K495" t="s">
        <v>29</v>
      </c>
      <c r="L495" t="str">
        <f>TEXT(Table1[[#This Row],[Order Date]],"YYYY")</f>
        <v>2025</v>
      </c>
      <c r="M495" s="2" t="str">
        <f>TEXT(Table1[[#This Row],[Order Date]],"MMM")</f>
        <v>May</v>
      </c>
      <c r="N495" s="2" t="str">
        <f>TEXT(Table1[[#This Row],[Order Date]],"DDD")</f>
        <v>Fri</v>
      </c>
      <c r="O495" s="2">
        <f>DATEDIF(Table1[[#This Row],[Order Date]],Table1[[#This Row],[Delivered Date]],"D")</f>
        <v>3</v>
      </c>
      <c r="P495" s="2">
        <f>ROUND(Table1[[#This Row],[Quantity]]*Table1[[#This Row],[Unit Price]]*VLOOKUP(Table1[[#This Row],[Product Name]],Table2[#All],2,FALSE),0)</f>
        <v>2072</v>
      </c>
      <c r="Q495" s="2">
        <f>Table1[[#This Row],[Quantity]]*Table1[[#This Row],[Unit Price]]</f>
        <v>2960</v>
      </c>
      <c r="R495" s="2">
        <f>Table1[[#This Row],[Sales Revenue]]-Table1[[#This Row],[Total cost]]</f>
        <v>888</v>
      </c>
    </row>
    <row r="496" spans="1:18" x14ac:dyDescent="0.35">
      <c r="A496">
        <v>495</v>
      </c>
      <c r="B496" t="s">
        <v>57</v>
      </c>
      <c r="C496" t="s">
        <v>31</v>
      </c>
      <c r="D496" t="s">
        <v>50</v>
      </c>
      <c r="E496" s="1">
        <v>45916</v>
      </c>
      <c r="F496" s="1">
        <v>45919</v>
      </c>
      <c r="G496">
        <v>10</v>
      </c>
      <c r="H496">
        <v>741</v>
      </c>
      <c r="I496" t="s">
        <v>28</v>
      </c>
      <c r="J496" t="s">
        <v>547</v>
      </c>
      <c r="K496" t="s">
        <v>46</v>
      </c>
      <c r="L496" t="str">
        <f>TEXT(Table1[[#This Row],[Order Date]],"YYYY")</f>
        <v>2025</v>
      </c>
      <c r="M496" s="2" t="str">
        <f>TEXT(Table1[[#This Row],[Order Date]],"MMM")</f>
        <v>Sep</v>
      </c>
      <c r="N496" s="2" t="str">
        <f>TEXT(Table1[[#This Row],[Order Date]],"DDD")</f>
        <v>Tue</v>
      </c>
      <c r="O496" s="2">
        <f>DATEDIF(Table1[[#This Row],[Order Date]],Table1[[#This Row],[Delivered Date]],"D")</f>
        <v>3</v>
      </c>
      <c r="P496" s="2">
        <f>ROUND(Table1[[#This Row],[Quantity]]*Table1[[#This Row],[Unit Price]]*VLOOKUP(Table1[[#This Row],[Product Name]],Table2[#All],2,FALSE),0)</f>
        <v>5187</v>
      </c>
      <c r="Q496" s="2">
        <f>Table1[[#This Row],[Quantity]]*Table1[[#This Row],[Unit Price]]</f>
        <v>7410</v>
      </c>
      <c r="R496" s="2">
        <f>Table1[[#This Row],[Sales Revenue]]-Table1[[#This Row],[Total cost]]</f>
        <v>2223</v>
      </c>
    </row>
    <row r="497" spans="1:18" x14ac:dyDescent="0.35">
      <c r="A497">
        <v>496</v>
      </c>
      <c r="B497" t="s">
        <v>43</v>
      </c>
      <c r="C497" t="s">
        <v>12</v>
      </c>
      <c r="D497" t="s">
        <v>13</v>
      </c>
      <c r="E497" s="1">
        <v>45709</v>
      </c>
      <c r="F497" s="1">
        <v>45718</v>
      </c>
      <c r="G497">
        <v>1</v>
      </c>
      <c r="H497">
        <v>474</v>
      </c>
      <c r="I497" t="s">
        <v>28</v>
      </c>
      <c r="J497" t="s">
        <v>33</v>
      </c>
      <c r="K497" t="s">
        <v>29</v>
      </c>
      <c r="L497" t="str">
        <f>TEXT(Table1[[#This Row],[Order Date]],"YYYY")</f>
        <v>2025</v>
      </c>
      <c r="M497" s="2" t="str">
        <f>TEXT(Table1[[#This Row],[Order Date]],"MMM")</f>
        <v>Feb</v>
      </c>
      <c r="N497" s="2" t="str">
        <f>TEXT(Table1[[#This Row],[Order Date]],"DDD")</f>
        <v>Fri</v>
      </c>
      <c r="O497" s="2">
        <f>DATEDIF(Table1[[#This Row],[Order Date]],Table1[[#This Row],[Delivered Date]],"D")</f>
        <v>9</v>
      </c>
      <c r="P497" s="2">
        <f>ROUND(Table1[[#This Row],[Quantity]]*Table1[[#This Row],[Unit Price]]*VLOOKUP(Table1[[#This Row],[Product Name]],Table2[#All],2,FALSE),0)</f>
        <v>356</v>
      </c>
      <c r="Q497" s="2">
        <f>Table1[[#This Row],[Quantity]]*Table1[[#This Row],[Unit Price]]</f>
        <v>474</v>
      </c>
      <c r="R497" s="2">
        <f>Table1[[#This Row],[Sales Revenue]]-Table1[[#This Row],[Total cost]]</f>
        <v>118</v>
      </c>
    </row>
    <row r="498" spans="1:18" x14ac:dyDescent="0.35">
      <c r="A498">
        <v>497</v>
      </c>
      <c r="B498" t="s">
        <v>59</v>
      </c>
      <c r="C498" t="s">
        <v>31</v>
      </c>
      <c r="D498" t="s">
        <v>76</v>
      </c>
      <c r="E498" s="1">
        <v>45691</v>
      </c>
      <c r="F498" s="1">
        <v>45696</v>
      </c>
      <c r="G498">
        <v>7</v>
      </c>
      <c r="H498">
        <v>811</v>
      </c>
      <c r="I498" t="s">
        <v>28</v>
      </c>
      <c r="J498" t="s">
        <v>550</v>
      </c>
      <c r="K498" t="s">
        <v>15</v>
      </c>
      <c r="L498" t="str">
        <f>TEXT(Table1[[#This Row],[Order Date]],"YYYY")</f>
        <v>2025</v>
      </c>
      <c r="M498" s="2" t="str">
        <f>TEXT(Table1[[#This Row],[Order Date]],"MMM")</f>
        <v>Feb</v>
      </c>
      <c r="N498" s="2" t="str">
        <f>TEXT(Table1[[#This Row],[Order Date]],"DDD")</f>
        <v>Mon</v>
      </c>
      <c r="O498" s="2">
        <f>DATEDIF(Table1[[#This Row],[Order Date]],Table1[[#This Row],[Delivered Date]],"D")</f>
        <v>5</v>
      </c>
      <c r="P498" s="2">
        <f>ROUND(Table1[[#This Row],[Quantity]]*Table1[[#This Row],[Unit Price]]*VLOOKUP(Table1[[#This Row],[Product Name]],Table2[#All],2,FALSE),0)</f>
        <v>4258</v>
      </c>
      <c r="Q498" s="2">
        <f>Table1[[#This Row],[Quantity]]*Table1[[#This Row],[Unit Price]]</f>
        <v>5677</v>
      </c>
      <c r="R498" s="2">
        <f>Table1[[#This Row],[Sales Revenue]]-Table1[[#This Row],[Total cost]]</f>
        <v>1419</v>
      </c>
    </row>
    <row r="499" spans="1:18" x14ac:dyDescent="0.35">
      <c r="A499">
        <v>498</v>
      </c>
      <c r="B499" t="s">
        <v>61</v>
      </c>
      <c r="C499" t="s">
        <v>24</v>
      </c>
      <c r="D499" t="s">
        <v>25</v>
      </c>
      <c r="E499" s="1">
        <v>45741</v>
      </c>
      <c r="F499" s="1">
        <v>45745</v>
      </c>
      <c r="G499">
        <v>4</v>
      </c>
      <c r="H499">
        <v>247</v>
      </c>
      <c r="I499" t="s">
        <v>14</v>
      </c>
      <c r="J499" t="s">
        <v>33</v>
      </c>
      <c r="K499" t="s">
        <v>46</v>
      </c>
      <c r="L499" t="str">
        <f>TEXT(Table1[[#This Row],[Order Date]],"YYYY")</f>
        <v>2025</v>
      </c>
      <c r="M499" s="2" t="str">
        <f>TEXT(Table1[[#This Row],[Order Date]],"MMM")</f>
        <v>Mar</v>
      </c>
      <c r="N499" s="2" t="str">
        <f>TEXT(Table1[[#This Row],[Order Date]],"DDD")</f>
        <v>Tue</v>
      </c>
      <c r="O499" s="2">
        <f>DATEDIF(Table1[[#This Row],[Order Date]],Table1[[#This Row],[Delivered Date]],"D")</f>
        <v>4</v>
      </c>
      <c r="P499" s="2">
        <f>ROUND(Table1[[#This Row],[Quantity]]*Table1[[#This Row],[Unit Price]]*VLOOKUP(Table1[[#This Row],[Product Name]],Table2[#All],2,FALSE),0)</f>
        <v>543</v>
      </c>
      <c r="Q499" s="2">
        <f>Table1[[#This Row],[Quantity]]*Table1[[#This Row],[Unit Price]]</f>
        <v>988</v>
      </c>
      <c r="R499" s="2">
        <f>Table1[[#This Row],[Sales Revenue]]-Table1[[#This Row],[Total cost]]</f>
        <v>445</v>
      </c>
    </row>
    <row r="500" spans="1:18" x14ac:dyDescent="0.35">
      <c r="A500">
        <v>499</v>
      </c>
      <c r="B500" t="s">
        <v>62</v>
      </c>
      <c r="C500" t="s">
        <v>31</v>
      </c>
      <c r="D500" t="s">
        <v>32</v>
      </c>
      <c r="E500" s="1">
        <v>45741</v>
      </c>
      <c r="F500" s="1">
        <v>45752</v>
      </c>
      <c r="G500">
        <v>3</v>
      </c>
      <c r="H500">
        <v>774</v>
      </c>
      <c r="I500" t="s">
        <v>28</v>
      </c>
      <c r="J500" t="s">
        <v>547</v>
      </c>
      <c r="K500" t="s">
        <v>19</v>
      </c>
      <c r="L500" t="str">
        <f>TEXT(Table1[[#This Row],[Order Date]],"YYYY")</f>
        <v>2025</v>
      </c>
      <c r="M500" s="2" t="str">
        <f>TEXT(Table1[[#This Row],[Order Date]],"MMM")</f>
        <v>Mar</v>
      </c>
      <c r="N500" s="2" t="str">
        <f>TEXT(Table1[[#This Row],[Order Date]],"DDD")</f>
        <v>Tue</v>
      </c>
      <c r="O500" s="2">
        <f>DATEDIF(Table1[[#This Row],[Order Date]],Table1[[#This Row],[Delivered Date]],"D")</f>
        <v>11</v>
      </c>
      <c r="P500" s="2">
        <f>ROUND(Table1[[#This Row],[Quantity]]*Table1[[#This Row],[Unit Price]]*VLOOKUP(Table1[[#This Row],[Product Name]],Table2[#All],2,FALSE),0)</f>
        <v>1742</v>
      </c>
      <c r="Q500" s="2">
        <f>Table1[[#This Row],[Quantity]]*Table1[[#This Row],[Unit Price]]</f>
        <v>2322</v>
      </c>
      <c r="R500" s="2">
        <f>Table1[[#This Row],[Sales Revenue]]-Table1[[#This Row],[Total cost]]</f>
        <v>580</v>
      </c>
    </row>
    <row r="501" spans="1:18" x14ac:dyDescent="0.35">
      <c r="A501">
        <v>500</v>
      </c>
      <c r="B501" t="s">
        <v>63</v>
      </c>
      <c r="C501" t="s">
        <v>21</v>
      </c>
      <c r="D501" t="s">
        <v>83</v>
      </c>
      <c r="E501" s="1">
        <v>45753</v>
      </c>
      <c r="F501" s="1">
        <v>45759</v>
      </c>
      <c r="G501">
        <v>5</v>
      </c>
      <c r="H501">
        <v>63</v>
      </c>
      <c r="I501" t="s">
        <v>14</v>
      </c>
      <c r="J501" t="s">
        <v>549</v>
      </c>
      <c r="K501" t="s">
        <v>46</v>
      </c>
      <c r="L501" t="str">
        <f>TEXT(Table1[[#This Row],[Order Date]],"YYYY")</f>
        <v>2025</v>
      </c>
      <c r="M501" s="2" t="str">
        <f>TEXT(Table1[[#This Row],[Order Date]],"MMM")</f>
        <v>Apr</v>
      </c>
      <c r="N501" s="2" t="str">
        <f>TEXT(Table1[[#This Row],[Order Date]],"DDD")</f>
        <v>Sun</v>
      </c>
      <c r="O501" s="2">
        <f>DATEDIF(Table1[[#This Row],[Order Date]],Table1[[#This Row],[Delivered Date]],"D")</f>
        <v>6</v>
      </c>
      <c r="P501" s="2">
        <f>ROUND(Table1[[#This Row],[Quantity]]*Table1[[#This Row],[Unit Price]]*VLOOKUP(Table1[[#This Row],[Product Name]],Table2[#All],2,FALSE),0)</f>
        <v>252</v>
      </c>
      <c r="Q501" s="2">
        <f>Table1[[#This Row],[Quantity]]*Table1[[#This Row],[Unit Price]]</f>
        <v>315</v>
      </c>
      <c r="R501" s="2">
        <f>Table1[[#This Row],[Sales Revenue]]-Table1[[#This Row],[Total cost]]</f>
        <v>63</v>
      </c>
    </row>
    <row r="502" spans="1:18" x14ac:dyDescent="0.35">
      <c r="A502">
        <v>501</v>
      </c>
      <c r="B502" t="s">
        <v>65</v>
      </c>
      <c r="C502" t="s">
        <v>31</v>
      </c>
      <c r="D502" t="s">
        <v>32</v>
      </c>
      <c r="E502" s="1">
        <v>45764</v>
      </c>
      <c r="F502" s="1">
        <v>45770</v>
      </c>
      <c r="G502">
        <v>1</v>
      </c>
      <c r="H502">
        <v>30</v>
      </c>
      <c r="I502" t="s">
        <v>28</v>
      </c>
      <c r="J502" t="s">
        <v>33</v>
      </c>
      <c r="K502" t="s">
        <v>15</v>
      </c>
      <c r="L502" t="str">
        <f>TEXT(Table1[[#This Row],[Order Date]],"YYYY")</f>
        <v>2025</v>
      </c>
      <c r="M502" s="2" t="str">
        <f>TEXT(Table1[[#This Row],[Order Date]],"MMM")</f>
        <v>Apr</v>
      </c>
      <c r="N502" s="2" t="str">
        <f>TEXT(Table1[[#This Row],[Order Date]],"DDD")</f>
        <v>Thu</v>
      </c>
      <c r="O502" s="2">
        <f>DATEDIF(Table1[[#This Row],[Order Date]],Table1[[#This Row],[Delivered Date]],"D")</f>
        <v>6</v>
      </c>
      <c r="P502" s="2">
        <f>ROUND(Table1[[#This Row],[Quantity]]*Table1[[#This Row],[Unit Price]]*VLOOKUP(Table1[[#This Row],[Product Name]],Table2[#All],2,FALSE),0)</f>
        <v>23</v>
      </c>
      <c r="Q502" s="2">
        <f>Table1[[#This Row],[Quantity]]*Table1[[#This Row],[Unit Price]]</f>
        <v>30</v>
      </c>
      <c r="R502" s="2">
        <f>Table1[[#This Row],[Sales Revenue]]-Table1[[#This Row],[Total cost]]</f>
        <v>7</v>
      </c>
    </row>
    <row r="503" spans="1:18" x14ac:dyDescent="0.35">
      <c r="A503">
        <v>502</v>
      </c>
      <c r="B503" t="s">
        <v>66</v>
      </c>
      <c r="C503" t="s">
        <v>12</v>
      </c>
      <c r="D503" t="s">
        <v>13</v>
      </c>
      <c r="E503" s="1">
        <v>45931</v>
      </c>
      <c r="F503" s="1">
        <v>45933</v>
      </c>
      <c r="G503">
        <v>7</v>
      </c>
      <c r="H503">
        <v>149</v>
      </c>
      <c r="I503" t="s">
        <v>28</v>
      </c>
      <c r="J503" t="s">
        <v>551</v>
      </c>
      <c r="K503" t="s">
        <v>29</v>
      </c>
      <c r="L503" t="str">
        <f>TEXT(Table1[[#This Row],[Order Date]],"YYYY")</f>
        <v>2025</v>
      </c>
      <c r="M503" s="2" t="str">
        <f>TEXT(Table1[[#This Row],[Order Date]],"MMM")</f>
        <v>Oct</v>
      </c>
      <c r="N503" s="2" t="str">
        <f>TEXT(Table1[[#This Row],[Order Date]],"DDD")</f>
        <v>Wed</v>
      </c>
      <c r="O503" s="2">
        <f>DATEDIF(Table1[[#This Row],[Order Date]],Table1[[#This Row],[Delivered Date]],"D")</f>
        <v>2</v>
      </c>
      <c r="P503" s="2">
        <f>ROUND(Table1[[#This Row],[Quantity]]*Table1[[#This Row],[Unit Price]]*VLOOKUP(Table1[[#This Row],[Product Name]],Table2[#All],2,FALSE),0)</f>
        <v>782</v>
      </c>
      <c r="Q503" s="2">
        <f>Table1[[#This Row],[Quantity]]*Table1[[#This Row],[Unit Price]]</f>
        <v>1043</v>
      </c>
      <c r="R503" s="2">
        <f>Table1[[#This Row],[Sales Revenue]]-Table1[[#This Row],[Total cost]]</f>
        <v>261</v>
      </c>
    </row>
    <row r="504" spans="1:18" x14ac:dyDescent="0.35">
      <c r="A504">
        <v>503</v>
      </c>
      <c r="B504" t="s">
        <v>67</v>
      </c>
      <c r="C504" t="s">
        <v>31</v>
      </c>
      <c r="D504" t="s">
        <v>42</v>
      </c>
      <c r="E504" s="1">
        <v>45662</v>
      </c>
      <c r="F504" s="1">
        <v>45663</v>
      </c>
      <c r="G504">
        <v>4</v>
      </c>
      <c r="H504">
        <v>212</v>
      </c>
      <c r="I504" t="s">
        <v>14</v>
      </c>
      <c r="J504" t="s">
        <v>550</v>
      </c>
      <c r="K504" t="s">
        <v>15</v>
      </c>
      <c r="L504" t="str">
        <f>TEXT(Table1[[#This Row],[Order Date]],"YYYY")</f>
        <v>2025</v>
      </c>
      <c r="M504" s="2" t="str">
        <f>TEXT(Table1[[#This Row],[Order Date]],"MMM")</f>
        <v>Jan</v>
      </c>
      <c r="N504" s="2" t="str">
        <f>TEXT(Table1[[#This Row],[Order Date]],"DDD")</f>
        <v>Sun</v>
      </c>
      <c r="O504" s="2">
        <f>DATEDIF(Table1[[#This Row],[Order Date]],Table1[[#This Row],[Delivered Date]],"D")</f>
        <v>1</v>
      </c>
      <c r="P504" s="2">
        <f>ROUND(Table1[[#This Row],[Quantity]]*Table1[[#This Row],[Unit Price]]*VLOOKUP(Table1[[#This Row],[Product Name]],Table2[#All],2,FALSE),0)</f>
        <v>551</v>
      </c>
      <c r="Q504" s="2">
        <f>Table1[[#This Row],[Quantity]]*Table1[[#This Row],[Unit Price]]</f>
        <v>848</v>
      </c>
      <c r="R504" s="2">
        <f>Table1[[#This Row],[Sales Revenue]]-Table1[[#This Row],[Total cost]]</f>
        <v>297</v>
      </c>
    </row>
    <row r="505" spans="1:18" x14ac:dyDescent="0.35">
      <c r="A505">
        <v>504</v>
      </c>
      <c r="B505" t="s">
        <v>68</v>
      </c>
      <c r="C505" t="s">
        <v>24</v>
      </c>
      <c r="D505" t="s">
        <v>70</v>
      </c>
      <c r="E505" s="1">
        <v>45669</v>
      </c>
      <c r="F505" s="1">
        <v>45684</v>
      </c>
      <c r="G505">
        <v>10</v>
      </c>
      <c r="H505">
        <v>639</v>
      </c>
      <c r="I505" t="s">
        <v>28</v>
      </c>
      <c r="J505" t="s">
        <v>547</v>
      </c>
      <c r="K505" t="s">
        <v>46</v>
      </c>
      <c r="L505" t="str">
        <f>TEXT(Table1[[#This Row],[Order Date]],"YYYY")</f>
        <v>2025</v>
      </c>
      <c r="M505" s="2" t="str">
        <f>TEXT(Table1[[#This Row],[Order Date]],"MMM")</f>
        <v>Jan</v>
      </c>
      <c r="N505" s="2" t="str">
        <f>TEXT(Table1[[#This Row],[Order Date]],"DDD")</f>
        <v>Sun</v>
      </c>
      <c r="O505" s="2">
        <f>DATEDIF(Table1[[#This Row],[Order Date]],Table1[[#This Row],[Delivered Date]],"D")</f>
        <v>15</v>
      </c>
      <c r="P505" s="2">
        <f>ROUND(Table1[[#This Row],[Quantity]]*Table1[[#This Row],[Unit Price]]*VLOOKUP(Table1[[#This Row],[Product Name]],Table2[#All],2,FALSE),0)</f>
        <v>3515</v>
      </c>
      <c r="Q505" s="2">
        <f>Table1[[#This Row],[Quantity]]*Table1[[#This Row],[Unit Price]]</f>
        <v>6390</v>
      </c>
      <c r="R505" s="2">
        <f>Table1[[#This Row],[Sales Revenue]]-Table1[[#This Row],[Total cost]]</f>
        <v>2875</v>
      </c>
    </row>
    <row r="506" spans="1:18" x14ac:dyDescent="0.35">
      <c r="A506">
        <v>505</v>
      </c>
      <c r="B506" t="s">
        <v>69</v>
      </c>
      <c r="C506" t="s">
        <v>17</v>
      </c>
      <c r="D506" t="s">
        <v>44</v>
      </c>
      <c r="E506" s="1">
        <v>45682</v>
      </c>
      <c r="F506" s="1">
        <v>45683</v>
      </c>
      <c r="G506">
        <v>7</v>
      </c>
      <c r="H506">
        <v>785</v>
      </c>
      <c r="I506" t="s">
        <v>14</v>
      </c>
      <c r="J506" t="s">
        <v>547</v>
      </c>
      <c r="K506" t="s">
        <v>19</v>
      </c>
      <c r="L506" t="str">
        <f>TEXT(Table1[[#This Row],[Order Date]],"YYYY")</f>
        <v>2025</v>
      </c>
      <c r="M506" s="2" t="str">
        <f>TEXT(Table1[[#This Row],[Order Date]],"MMM")</f>
        <v>Jan</v>
      </c>
      <c r="N506" s="2" t="str">
        <f>TEXT(Table1[[#This Row],[Order Date]],"DDD")</f>
        <v>Sat</v>
      </c>
      <c r="O506" s="2">
        <f>DATEDIF(Table1[[#This Row],[Order Date]],Table1[[#This Row],[Delivered Date]],"D")</f>
        <v>1</v>
      </c>
      <c r="P506" s="2">
        <f>ROUND(Table1[[#This Row],[Quantity]]*Table1[[#This Row],[Unit Price]]*VLOOKUP(Table1[[#This Row],[Product Name]],Table2[#All],2,FALSE),0)</f>
        <v>3297</v>
      </c>
      <c r="Q506" s="2">
        <f>Table1[[#This Row],[Quantity]]*Table1[[#This Row],[Unit Price]]</f>
        <v>5495</v>
      </c>
      <c r="R506" s="2">
        <f>Table1[[#This Row],[Sales Revenue]]-Table1[[#This Row],[Total cost]]</f>
        <v>2198</v>
      </c>
    </row>
    <row r="507" spans="1:18" x14ac:dyDescent="0.35">
      <c r="A507">
        <v>506</v>
      </c>
      <c r="B507" t="s">
        <v>71</v>
      </c>
      <c r="C507" t="s">
        <v>21</v>
      </c>
      <c r="D507" t="s">
        <v>54</v>
      </c>
      <c r="E507" s="1">
        <v>45915</v>
      </c>
      <c r="F507" s="1">
        <v>45918</v>
      </c>
      <c r="G507">
        <v>8</v>
      </c>
      <c r="H507">
        <v>656</v>
      </c>
      <c r="I507" t="s">
        <v>14</v>
      </c>
      <c r="J507" t="s">
        <v>551</v>
      </c>
      <c r="K507" t="s">
        <v>46</v>
      </c>
      <c r="L507" t="str">
        <f>TEXT(Table1[[#This Row],[Order Date]],"YYYY")</f>
        <v>2025</v>
      </c>
      <c r="M507" s="2" t="str">
        <f>TEXT(Table1[[#This Row],[Order Date]],"MMM")</f>
        <v>Sep</v>
      </c>
      <c r="N507" s="2" t="str">
        <f>TEXT(Table1[[#This Row],[Order Date]],"DDD")</f>
        <v>Mon</v>
      </c>
      <c r="O507" s="2">
        <f>DATEDIF(Table1[[#This Row],[Order Date]],Table1[[#This Row],[Delivered Date]],"D")</f>
        <v>3</v>
      </c>
      <c r="P507" s="2">
        <f>ROUND(Table1[[#This Row],[Quantity]]*Table1[[#This Row],[Unit Price]]*VLOOKUP(Table1[[#This Row],[Product Name]],Table2[#All],2,FALSE),0)</f>
        <v>3674</v>
      </c>
      <c r="Q507" s="2">
        <f>Table1[[#This Row],[Quantity]]*Table1[[#This Row],[Unit Price]]</f>
        <v>5248</v>
      </c>
      <c r="R507" s="2">
        <f>Table1[[#This Row],[Sales Revenue]]-Table1[[#This Row],[Total cost]]</f>
        <v>1574</v>
      </c>
    </row>
    <row r="508" spans="1:18" x14ac:dyDescent="0.35">
      <c r="A508">
        <v>507</v>
      </c>
      <c r="B508" t="s">
        <v>72</v>
      </c>
      <c r="C508" t="s">
        <v>21</v>
      </c>
      <c r="D508" t="s">
        <v>83</v>
      </c>
      <c r="E508" s="1">
        <v>45691</v>
      </c>
      <c r="F508" s="1">
        <v>45699</v>
      </c>
      <c r="G508">
        <v>3</v>
      </c>
      <c r="H508">
        <v>703</v>
      </c>
      <c r="I508" t="s">
        <v>14</v>
      </c>
      <c r="J508" t="s">
        <v>547</v>
      </c>
      <c r="K508" t="s">
        <v>29</v>
      </c>
      <c r="L508" t="str">
        <f>TEXT(Table1[[#This Row],[Order Date]],"YYYY")</f>
        <v>2025</v>
      </c>
      <c r="M508" s="2" t="str">
        <f>TEXT(Table1[[#This Row],[Order Date]],"MMM")</f>
        <v>Feb</v>
      </c>
      <c r="N508" s="2" t="str">
        <f>TEXT(Table1[[#This Row],[Order Date]],"DDD")</f>
        <v>Mon</v>
      </c>
      <c r="O508" s="2">
        <f>DATEDIF(Table1[[#This Row],[Order Date]],Table1[[#This Row],[Delivered Date]],"D")</f>
        <v>8</v>
      </c>
      <c r="P508" s="2">
        <f>ROUND(Table1[[#This Row],[Quantity]]*Table1[[#This Row],[Unit Price]]*VLOOKUP(Table1[[#This Row],[Product Name]],Table2[#All],2,FALSE),0)</f>
        <v>1687</v>
      </c>
      <c r="Q508" s="2">
        <f>Table1[[#This Row],[Quantity]]*Table1[[#This Row],[Unit Price]]</f>
        <v>2109</v>
      </c>
      <c r="R508" s="2">
        <f>Table1[[#This Row],[Sales Revenue]]-Table1[[#This Row],[Total cost]]</f>
        <v>422</v>
      </c>
    </row>
    <row r="509" spans="1:18" x14ac:dyDescent="0.35">
      <c r="A509">
        <v>508</v>
      </c>
      <c r="B509" t="s">
        <v>73</v>
      </c>
      <c r="C509" t="s">
        <v>17</v>
      </c>
      <c r="D509" t="s">
        <v>18</v>
      </c>
      <c r="E509" s="1">
        <v>45936</v>
      </c>
      <c r="F509" s="1">
        <v>45940</v>
      </c>
      <c r="G509">
        <v>3</v>
      </c>
      <c r="H509">
        <v>908</v>
      </c>
      <c r="I509" t="s">
        <v>28</v>
      </c>
      <c r="J509" t="s">
        <v>547</v>
      </c>
      <c r="K509" t="s">
        <v>15</v>
      </c>
      <c r="L509" t="str">
        <f>TEXT(Table1[[#This Row],[Order Date]],"YYYY")</f>
        <v>2025</v>
      </c>
      <c r="M509" s="2" t="str">
        <f>TEXT(Table1[[#This Row],[Order Date]],"MMM")</f>
        <v>Oct</v>
      </c>
      <c r="N509" s="2" t="str">
        <f>TEXT(Table1[[#This Row],[Order Date]],"DDD")</f>
        <v>Mon</v>
      </c>
      <c r="O509" s="2">
        <f>DATEDIF(Table1[[#This Row],[Order Date]],Table1[[#This Row],[Delivered Date]],"D")</f>
        <v>4</v>
      </c>
      <c r="P509" s="2">
        <f>ROUND(Table1[[#This Row],[Quantity]]*Table1[[#This Row],[Unit Price]]*VLOOKUP(Table1[[#This Row],[Product Name]],Table2[#All],2,FALSE),0)</f>
        <v>1362</v>
      </c>
      <c r="Q509" s="2">
        <f>Table1[[#This Row],[Quantity]]*Table1[[#This Row],[Unit Price]]</f>
        <v>2724</v>
      </c>
      <c r="R509" s="2">
        <f>Table1[[#This Row],[Sales Revenue]]-Table1[[#This Row],[Total cost]]</f>
        <v>1362</v>
      </c>
    </row>
    <row r="510" spans="1:18" x14ac:dyDescent="0.35">
      <c r="A510">
        <v>509</v>
      </c>
      <c r="B510" t="s">
        <v>74</v>
      </c>
      <c r="C510" t="s">
        <v>31</v>
      </c>
      <c r="D510" t="s">
        <v>50</v>
      </c>
      <c r="E510" s="1">
        <v>45949</v>
      </c>
      <c r="F510" s="1">
        <v>45961</v>
      </c>
      <c r="G510">
        <v>7</v>
      </c>
      <c r="H510">
        <v>50</v>
      </c>
      <c r="I510" t="s">
        <v>28</v>
      </c>
      <c r="J510" t="s">
        <v>550</v>
      </c>
      <c r="K510" t="s">
        <v>29</v>
      </c>
      <c r="L510" t="str">
        <f>TEXT(Table1[[#This Row],[Order Date]],"YYYY")</f>
        <v>2025</v>
      </c>
      <c r="M510" s="2" t="str">
        <f>TEXT(Table1[[#This Row],[Order Date]],"MMM")</f>
        <v>Oct</v>
      </c>
      <c r="N510" s="2" t="str">
        <f>TEXT(Table1[[#This Row],[Order Date]],"DDD")</f>
        <v>Sun</v>
      </c>
      <c r="O510" s="2">
        <f>DATEDIF(Table1[[#This Row],[Order Date]],Table1[[#This Row],[Delivered Date]],"D")</f>
        <v>12</v>
      </c>
      <c r="P510" s="2">
        <f>ROUND(Table1[[#This Row],[Quantity]]*Table1[[#This Row],[Unit Price]]*VLOOKUP(Table1[[#This Row],[Product Name]],Table2[#All],2,FALSE),0)</f>
        <v>245</v>
      </c>
      <c r="Q510" s="2">
        <f>Table1[[#This Row],[Quantity]]*Table1[[#This Row],[Unit Price]]</f>
        <v>350</v>
      </c>
      <c r="R510" s="2">
        <f>Table1[[#This Row],[Sales Revenue]]-Table1[[#This Row],[Total cost]]</f>
        <v>105</v>
      </c>
    </row>
    <row r="511" spans="1:18" x14ac:dyDescent="0.35">
      <c r="A511">
        <v>510</v>
      </c>
      <c r="B511" t="s">
        <v>75</v>
      </c>
      <c r="C511" t="s">
        <v>21</v>
      </c>
      <c r="D511" t="s">
        <v>54</v>
      </c>
      <c r="E511" s="1">
        <v>45804</v>
      </c>
      <c r="F511" s="1">
        <v>45812</v>
      </c>
      <c r="G511">
        <v>10</v>
      </c>
      <c r="H511">
        <v>723</v>
      </c>
      <c r="I511" t="s">
        <v>28</v>
      </c>
      <c r="J511" t="s">
        <v>549</v>
      </c>
      <c r="K511" t="s">
        <v>29</v>
      </c>
      <c r="L511" t="str">
        <f>TEXT(Table1[[#This Row],[Order Date]],"YYYY")</f>
        <v>2025</v>
      </c>
      <c r="M511" s="2" t="str">
        <f>TEXT(Table1[[#This Row],[Order Date]],"MMM")</f>
        <v>May</v>
      </c>
      <c r="N511" s="2" t="str">
        <f>TEXT(Table1[[#This Row],[Order Date]],"DDD")</f>
        <v>Tue</v>
      </c>
      <c r="O511" s="2">
        <f>DATEDIF(Table1[[#This Row],[Order Date]],Table1[[#This Row],[Delivered Date]],"D")</f>
        <v>8</v>
      </c>
      <c r="P511" s="2">
        <f>ROUND(Table1[[#This Row],[Quantity]]*Table1[[#This Row],[Unit Price]]*VLOOKUP(Table1[[#This Row],[Product Name]],Table2[#All],2,FALSE),0)</f>
        <v>5061</v>
      </c>
      <c r="Q511" s="2">
        <f>Table1[[#This Row],[Quantity]]*Table1[[#This Row],[Unit Price]]</f>
        <v>7230</v>
      </c>
      <c r="R511" s="2">
        <f>Table1[[#This Row],[Sales Revenue]]-Table1[[#This Row],[Total cost]]</f>
        <v>2169</v>
      </c>
    </row>
    <row r="512" spans="1:18" x14ac:dyDescent="0.35">
      <c r="A512">
        <v>511</v>
      </c>
      <c r="B512" t="s">
        <v>77</v>
      </c>
      <c r="C512" t="s">
        <v>21</v>
      </c>
      <c r="D512" t="s">
        <v>54</v>
      </c>
      <c r="E512" s="1">
        <v>45967</v>
      </c>
      <c r="F512" s="1">
        <v>45973</v>
      </c>
      <c r="G512">
        <v>7</v>
      </c>
      <c r="H512">
        <v>568</v>
      </c>
      <c r="I512" t="s">
        <v>28</v>
      </c>
      <c r="J512" t="s">
        <v>547</v>
      </c>
      <c r="K512" t="s">
        <v>46</v>
      </c>
      <c r="L512" t="str">
        <f>TEXT(Table1[[#This Row],[Order Date]],"YYYY")</f>
        <v>2025</v>
      </c>
      <c r="M512" s="2" t="str">
        <f>TEXT(Table1[[#This Row],[Order Date]],"MMM")</f>
        <v>Nov</v>
      </c>
      <c r="N512" s="2" t="str">
        <f>TEXT(Table1[[#This Row],[Order Date]],"DDD")</f>
        <v>Thu</v>
      </c>
      <c r="O512" s="2">
        <f>DATEDIF(Table1[[#This Row],[Order Date]],Table1[[#This Row],[Delivered Date]],"D")</f>
        <v>6</v>
      </c>
      <c r="P512" s="2">
        <f>ROUND(Table1[[#This Row],[Quantity]]*Table1[[#This Row],[Unit Price]]*VLOOKUP(Table1[[#This Row],[Product Name]],Table2[#All],2,FALSE),0)</f>
        <v>2783</v>
      </c>
      <c r="Q512" s="2">
        <f>Table1[[#This Row],[Quantity]]*Table1[[#This Row],[Unit Price]]</f>
        <v>3976</v>
      </c>
      <c r="R512" s="2">
        <f>Table1[[#This Row],[Sales Revenue]]-Table1[[#This Row],[Total cost]]</f>
        <v>1193</v>
      </c>
    </row>
    <row r="513" spans="1:18" x14ac:dyDescent="0.35">
      <c r="A513">
        <v>512</v>
      </c>
      <c r="B513" t="s">
        <v>78</v>
      </c>
      <c r="C513" t="s">
        <v>21</v>
      </c>
      <c r="D513" t="s">
        <v>83</v>
      </c>
      <c r="E513" s="1">
        <v>45972</v>
      </c>
      <c r="F513" s="1" t="s">
        <v>555</v>
      </c>
      <c r="G513">
        <v>6</v>
      </c>
      <c r="H513">
        <v>250</v>
      </c>
      <c r="I513" t="s">
        <v>28</v>
      </c>
      <c r="J513" t="s">
        <v>550</v>
      </c>
      <c r="K513" t="s">
        <v>29</v>
      </c>
      <c r="L513" t="str">
        <f>TEXT(Table1[[#This Row],[Order Date]],"YYYY")</f>
        <v>2025</v>
      </c>
      <c r="M513" s="2" t="str">
        <f>TEXT(Table1[[#This Row],[Order Date]],"MMM")</f>
        <v>Nov</v>
      </c>
      <c r="N513" s="2" t="str">
        <f>TEXT(Table1[[#This Row],[Order Date]],"DDD")</f>
        <v>Tue</v>
      </c>
      <c r="O513" s="2" t="e">
        <f>DATEDIF(Table1[[#This Row],[Order Date]],Table1[[#This Row],[Delivered Date]],"D")</f>
        <v>#VALUE!</v>
      </c>
      <c r="P513" s="2">
        <f>ROUND(Table1[[#This Row],[Quantity]]*Table1[[#This Row],[Unit Price]]*VLOOKUP(Table1[[#This Row],[Product Name]],Table2[#All],2,FALSE),0)</f>
        <v>1200</v>
      </c>
      <c r="Q513" s="2">
        <f>Table1[[#This Row],[Quantity]]*Table1[[#This Row],[Unit Price]]</f>
        <v>1500</v>
      </c>
      <c r="R513" s="2">
        <f>Table1[[#This Row],[Sales Revenue]]-Table1[[#This Row],[Total cost]]</f>
        <v>300</v>
      </c>
    </row>
    <row r="514" spans="1:18" x14ac:dyDescent="0.35">
      <c r="A514">
        <v>513</v>
      </c>
      <c r="B514" t="s">
        <v>80</v>
      </c>
      <c r="C514" t="s">
        <v>12</v>
      </c>
      <c r="D514" t="s">
        <v>58</v>
      </c>
      <c r="E514" s="1">
        <v>45693</v>
      </c>
      <c r="F514" s="1">
        <v>45694</v>
      </c>
      <c r="G514">
        <v>4</v>
      </c>
      <c r="H514">
        <v>572</v>
      </c>
      <c r="I514" t="s">
        <v>14</v>
      </c>
      <c r="J514" t="s">
        <v>550</v>
      </c>
      <c r="K514" t="s">
        <v>29</v>
      </c>
      <c r="L514" t="str">
        <f>TEXT(Table1[[#This Row],[Order Date]],"YYYY")</f>
        <v>2025</v>
      </c>
      <c r="M514" s="2" t="str">
        <f>TEXT(Table1[[#This Row],[Order Date]],"MMM")</f>
        <v>Feb</v>
      </c>
      <c r="N514" s="2" t="str">
        <f>TEXT(Table1[[#This Row],[Order Date]],"DDD")</f>
        <v>Wed</v>
      </c>
      <c r="O514" s="2">
        <f>DATEDIF(Table1[[#This Row],[Order Date]],Table1[[#This Row],[Delivered Date]],"D")</f>
        <v>1</v>
      </c>
      <c r="P514" s="2">
        <f>ROUND(Table1[[#This Row],[Quantity]]*Table1[[#This Row],[Unit Price]]*VLOOKUP(Table1[[#This Row],[Product Name]],Table2[#All],2,FALSE),0)</f>
        <v>1945</v>
      </c>
      <c r="Q514" s="2">
        <f>Table1[[#This Row],[Quantity]]*Table1[[#This Row],[Unit Price]]</f>
        <v>2288</v>
      </c>
      <c r="R514" s="2">
        <f>Table1[[#This Row],[Sales Revenue]]-Table1[[#This Row],[Total cost]]</f>
        <v>343</v>
      </c>
    </row>
    <row r="515" spans="1:18" x14ac:dyDescent="0.35">
      <c r="A515">
        <v>514</v>
      </c>
      <c r="B515" t="s">
        <v>81</v>
      </c>
      <c r="C515" t="s">
        <v>31</v>
      </c>
      <c r="D515" t="s">
        <v>42</v>
      </c>
      <c r="E515" s="1">
        <v>45678</v>
      </c>
      <c r="F515" s="1">
        <v>45692</v>
      </c>
      <c r="G515">
        <v>8</v>
      </c>
      <c r="H515">
        <v>849</v>
      </c>
      <c r="I515" t="s">
        <v>28</v>
      </c>
      <c r="J515" t="s">
        <v>551</v>
      </c>
      <c r="K515" t="s">
        <v>19</v>
      </c>
      <c r="L515" t="str">
        <f>TEXT(Table1[[#This Row],[Order Date]],"YYYY")</f>
        <v>2025</v>
      </c>
      <c r="M515" s="2" t="str">
        <f>TEXT(Table1[[#This Row],[Order Date]],"MMM")</f>
        <v>Jan</v>
      </c>
      <c r="N515" s="2" t="str">
        <f>TEXT(Table1[[#This Row],[Order Date]],"DDD")</f>
        <v>Tue</v>
      </c>
      <c r="O515" s="2">
        <f>DATEDIF(Table1[[#This Row],[Order Date]],Table1[[#This Row],[Delivered Date]],"D")</f>
        <v>14</v>
      </c>
      <c r="P515" s="2">
        <f>ROUND(Table1[[#This Row],[Quantity]]*Table1[[#This Row],[Unit Price]]*VLOOKUP(Table1[[#This Row],[Product Name]],Table2[#All],2,FALSE),0)</f>
        <v>4415</v>
      </c>
      <c r="Q515" s="2">
        <f>Table1[[#This Row],[Quantity]]*Table1[[#This Row],[Unit Price]]</f>
        <v>6792</v>
      </c>
      <c r="R515" s="2">
        <f>Table1[[#This Row],[Sales Revenue]]-Table1[[#This Row],[Total cost]]</f>
        <v>2377</v>
      </c>
    </row>
    <row r="516" spans="1:18" x14ac:dyDescent="0.35">
      <c r="A516">
        <v>515</v>
      </c>
      <c r="B516" t="s">
        <v>82</v>
      </c>
      <c r="C516" t="s">
        <v>24</v>
      </c>
      <c r="D516" t="s">
        <v>25</v>
      </c>
      <c r="E516" s="1">
        <v>45733</v>
      </c>
      <c r="F516" s="1">
        <v>45736</v>
      </c>
      <c r="G516">
        <v>8</v>
      </c>
      <c r="H516">
        <v>858</v>
      </c>
      <c r="I516" t="s">
        <v>28</v>
      </c>
      <c r="J516" t="s">
        <v>547</v>
      </c>
      <c r="K516" t="s">
        <v>19</v>
      </c>
      <c r="L516" t="str">
        <f>TEXT(Table1[[#This Row],[Order Date]],"YYYY")</f>
        <v>2025</v>
      </c>
      <c r="M516" s="2" t="str">
        <f>TEXT(Table1[[#This Row],[Order Date]],"MMM")</f>
        <v>Mar</v>
      </c>
      <c r="N516" s="2" t="str">
        <f>TEXT(Table1[[#This Row],[Order Date]],"DDD")</f>
        <v>Mon</v>
      </c>
      <c r="O516" s="2">
        <f>DATEDIF(Table1[[#This Row],[Order Date]],Table1[[#This Row],[Delivered Date]],"D")</f>
        <v>3</v>
      </c>
      <c r="P516" s="2">
        <f>ROUND(Table1[[#This Row],[Quantity]]*Table1[[#This Row],[Unit Price]]*VLOOKUP(Table1[[#This Row],[Product Name]],Table2[#All],2,FALSE),0)</f>
        <v>3775</v>
      </c>
      <c r="Q516" s="2">
        <f>Table1[[#This Row],[Quantity]]*Table1[[#This Row],[Unit Price]]</f>
        <v>6864</v>
      </c>
      <c r="R516" s="2">
        <f>Table1[[#This Row],[Sales Revenue]]-Table1[[#This Row],[Total cost]]</f>
        <v>3089</v>
      </c>
    </row>
    <row r="517" spans="1:18" x14ac:dyDescent="0.35">
      <c r="A517">
        <v>516</v>
      </c>
      <c r="B517" t="s">
        <v>84</v>
      </c>
      <c r="C517" t="s">
        <v>17</v>
      </c>
      <c r="D517" t="s">
        <v>44</v>
      </c>
      <c r="E517" s="1">
        <v>45844</v>
      </c>
      <c r="F517" s="1">
        <v>45852</v>
      </c>
      <c r="G517">
        <v>1</v>
      </c>
      <c r="H517">
        <v>256</v>
      </c>
      <c r="I517" t="s">
        <v>14</v>
      </c>
      <c r="J517" t="s">
        <v>33</v>
      </c>
      <c r="K517" t="s">
        <v>46</v>
      </c>
      <c r="L517" t="str">
        <f>TEXT(Table1[[#This Row],[Order Date]],"YYYY")</f>
        <v>2025</v>
      </c>
      <c r="M517" s="2" t="str">
        <f>TEXT(Table1[[#This Row],[Order Date]],"MMM")</f>
        <v>Jul</v>
      </c>
      <c r="N517" s="2" t="str">
        <f>TEXT(Table1[[#This Row],[Order Date]],"DDD")</f>
        <v>Sun</v>
      </c>
      <c r="O517" s="2">
        <f>DATEDIF(Table1[[#This Row],[Order Date]],Table1[[#This Row],[Delivered Date]],"D")</f>
        <v>8</v>
      </c>
      <c r="P517" s="2">
        <f>ROUND(Table1[[#This Row],[Quantity]]*Table1[[#This Row],[Unit Price]]*VLOOKUP(Table1[[#This Row],[Product Name]],Table2[#All],2,FALSE),0)</f>
        <v>154</v>
      </c>
      <c r="Q517" s="2">
        <f>Table1[[#This Row],[Quantity]]*Table1[[#This Row],[Unit Price]]</f>
        <v>256</v>
      </c>
      <c r="R517" s="2">
        <f>Table1[[#This Row],[Sales Revenue]]-Table1[[#This Row],[Total cost]]</f>
        <v>102</v>
      </c>
    </row>
    <row r="518" spans="1:18" x14ac:dyDescent="0.35">
      <c r="A518">
        <v>517</v>
      </c>
      <c r="B518" t="s">
        <v>85</v>
      </c>
      <c r="C518" t="s">
        <v>12</v>
      </c>
      <c r="D518" t="s">
        <v>13</v>
      </c>
      <c r="E518" s="1">
        <v>45799</v>
      </c>
      <c r="F518" s="1">
        <v>45806</v>
      </c>
      <c r="G518">
        <v>8</v>
      </c>
      <c r="H518">
        <v>453</v>
      </c>
      <c r="I518" t="s">
        <v>28</v>
      </c>
      <c r="J518" t="s">
        <v>549</v>
      </c>
      <c r="K518" t="s">
        <v>19</v>
      </c>
      <c r="L518" t="str">
        <f>TEXT(Table1[[#This Row],[Order Date]],"YYYY")</f>
        <v>2025</v>
      </c>
      <c r="M518" s="2" t="str">
        <f>TEXT(Table1[[#This Row],[Order Date]],"MMM")</f>
        <v>May</v>
      </c>
      <c r="N518" s="2" t="str">
        <f>TEXT(Table1[[#This Row],[Order Date]],"DDD")</f>
        <v>Thu</v>
      </c>
      <c r="O518" s="2">
        <f>DATEDIF(Table1[[#This Row],[Order Date]],Table1[[#This Row],[Delivered Date]],"D")</f>
        <v>7</v>
      </c>
      <c r="P518" s="2">
        <f>ROUND(Table1[[#This Row],[Quantity]]*Table1[[#This Row],[Unit Price]]*VLOOKUP(Table1[[#This Row],[Product Name]],Table2[#All],2,FALSE),0)</f>
        <v>2718</v>
      </c>
      <c r="Q518" s="2">
        <f>Table1[[#This Row],[Quantity]]*Table1[[#This Row],[Unit Price]]</f>
        <v>3624</v>
      </c>
      <c r="R518" s="2">
        <f>Table1[[#This Row],[Sales Revenue]]-Table1[[#This Row],[Total cost]]</f>
        <v>906</v>
      </c>
    </row>
    <row r="519" spans="1:18" x14ac:dyDescent="0.35">
      <c r="A519">
        <v>518</v>
      </c>
      <c r="B519" t="s">
        <v>86</v>
      </c>
      <c r="C519" t="s">
        <v>24</v>
      </c>
      <c r="D519" t="s">
        <v>25</v>
      </c>
      <c r="E519" s="1">
        <v>45822</v>
      </c>
      <c r="F519" s="1">
        <v>45836</v>
      </c>
      <c r="G519">
        <v>6</v>
      </c>
      <c r="H519">
        <v>218</v>
      </c>
      <c r="I519" t="s">
        <v>28</v>
      </c>
      <c r="J519" t="s">
        <v>33</v>
      </c>
      <c r="K519" t="s">
        <v>15</v>
      </c>
      <c r="L519" t="str">
        <f>TEXT(Table1[[#This Row],[Order Date]],"YYYY")</f>
        <v>2025</v>
      </c>
      <c r="M519" s="2" t="str">
        <f>TEXT(Table1[[#This Row],[Order Date]],"MMM")</f>
        <v>Jun</v>
      </c>
      <c r="N519" s="2" t="str">
        <f>TEXT(Table1[[#This Row],[Order Date]],"DDD")</f>
        <v>Sat</v>
      </c>
      <c r="O519" s="2">
        <f>DATEDIF(Table1[[#This Row],[Order Date]],Table1[[#This Row],[Delivered Date]],"D")</f>
        <v>14</v>
      </c>
      <c r="P519" s="2">
        <f>ROUND(Table1[[#This Row],[Quantity]]*Table1[[#This Row],[Unit Price]]*VLOOKUP(Table1[[#This Row],[Product Name]],Table2[#All],2,FALSE),0)</f>
        <v>719</v>
      </c>
      <c r="Q519" s="2">
        <f>Table1[[#This Row],[Quantity]]*Table1[[#This Row],[Unit Price]]</f>
        <v>1308</v>
      </c>
      <c r="R519" s="2">
        <f>Table1[[#This Row],[Sales Revenue]]-Table1[[#This Row],[Total cost]]</f>
        <v>589</v>
      </c>
    </row>
    <row r="520" spans="1:18" x14ac:dyDescent="0.35">
      <c r="A520">
        <v>519</v>
      </c>
      <c r="B520" t="s">
        <v>87</v>
      </c>
      <c r="C520" t="s">
        <v>17</v>
      </c>
      <c r="D520" t="s">
        <v>44</v>
      </c>
      <c r="E520" s="1">
        <v>46009</v>
      </c>
      <c r="F520" s="1">
        <v>46018</v>
      </c>
      <c r="G520">
        <v>7</v>
      </c>
      <c r="H520">
        <v>481</v>
      </c>
      <c r="I520" t="s">
        <v>28</v>
      </c>
      <c r="J520" t="s">
        <v>549</v>
      </c>
      <c r="K520" t="s">
        <v>46</v>
      </c>
      <c r="L520" t="str">
        <f>TEXT(Table1[[#This Row],[Order Date]],"YYYY")</f>
        <v>2025</v>
      </c>
      <c r="M520" s="2" t="str">
        <f>TEXT(Table1[[#This Row],[Order Date]],"MMM")</f>
        <v>Dec</v>
      </c>
      <c r="N520" s="2" t="str">
        <f>TEXT(Table1[[#This Row],[Order Date]],"DDD")</f>
        <v>Thu</v>
      </c>
      <c r="O520" s="2">
        <f>DATEDIF(Table1[[#This Row],[Order Date]],Table1[[#This Row],[Delivered Date]],"D")</f>
        <v>9</v>
      </c>
      <c r="P520" s="2">
        <f>ROUND(Table1[[#This Row],[Quantity]]*Table1[[#This Row],[Unit Price]]*VLOOKUP(Table1[[#This Row],[Product Name]],Table2[#All],2,FALSE),0)</f>
        <v>2020</v>
      </c>
      <c r="Q520" s="2">
        <f>Table1[[#This Row],[Quantity]]*Table1[[#This Row],[Unit Price]]</f>
        <v>3367</v>
      </c>
      <c r="R520" s="2">
        <f>Table1[[#This Row],[Sales Revenue]]-Table1[[#This Row],[Total cost]]</f>
        <v>1347</v>
      </c>
    </row>
    <row r="521" spans="1:18" x14ac:dyDescent="0.35">
      <c r="A521">
        <v>520</v>
      </c>
      <c r="B521" t="s">
        <v>88</v>
      </c>
      <c r="C521" t="s">
        <v>21</v>
      </c>
      <c r="D521" t="s">
        <v>22</v>
      </c>
      <c r="E521" s="1">
        <v>45756</v>
      </c>
      <c r="F521" s="1">
        <v>45764</v>
      </c>
      <c r="G521">
        <v>1</v>
      </c>
      <c r="H521">
        <v>420</v>
      </c>
      <c r="I521" t="s">
        <v>14</v>
      </c>
      <c r="J521" t="s">
        <v>550</v>
      </c>
      <c r="K521" t="s">
        <v>29</v>
      </c>
      <c r="L521" t="str">
        <f>TEXT(Table1[[#This Row],[Order Date]],"YYYY")</f>
        <v>2025</v>
      </c>
      <c r="M521" s="2" t="str">
        <f>TEXT(Table1[[#This Row],[Order Date]],"MMM")</f>
        <v>Apr</v>
      </c>
      <c r="N521" s="2" t="str">
        <f>TEXT(Table1[[#This Row],[Order Date]],"DDD")</f>
        <v>Wed</v>
      </c>
      <c r="O521" s="2">
        <f>DATEDIF(Table1[[#This Row],[Order Date]],Table1[[#This Row],[Delivered Date]],"D")</f>
        <v>8</v>
      </c>
      <c r="P521" s="2">
        <f>ROUND(Table1[[#This Row],[Quantity]]*Table1[[#This Row],[Unit Price]]*VLOOKUP(Table1[[#This Row],[Product Name]],Table2[#All],2,FALSE),0)</f>
        <v>315</v>
      </c>
      <c r="Q521" s="2">
        <f>Table1[[#This Row],[Quantity]]*Table1[[#This Row],[Unit Price]]</f>
        <v>420</v>
      </c>
      <c r="R521" s="2">
        <f>Table1[[#This Row],[Sales Revenue]]-Table1[[#This Row],[Total cost]]</f>
        <v>105</v>
      </c>
    </row>
    <row r="522" spans="1:18" x14ac:dyDescent="0.35">
      <c r="A522">
        <v>521</v>
      </c>
      <c r="B522" t="s">
        <v>89</v>
      </c>
      <c r="C522" t="s">
        <v>17</v>
      </c>
      <c r="D522" t="s">
        <v>18</v>
      </c>
      <c r="E522" s="1">
        <v>45871</v>
      </c>
      <c r="F522" s="1">
        <v>45875</v>
      </c>
      <c r="G522">
        <v>1</v>
      </c>
      <c r="H522">
        <v>98</v>
      </c>
      <c r="I522" t="s">
        <v>28</v>
      </c>
      <c r="J522" t="s">
        <v>550</v>
      </c>
      <c r="K522" t="s">
        <v>46</v>
      </c>
      <c r="L522" t="str">
        <f>TEXT(Table1[[#This Row],[Order Date]],"YYYY")</f>
        <v>2025</v>
      </c>
      <c r="M522" s="2" t="str">
        <f>TEXT(Table1[[#This Row],[Order Date]],"MMM")</f>
        <v>Aug</v>
      </c>
      <c r="N522" s="2" t="str">
        <f>TEXT(Table1[[#This Row],[Order Date]],"DDD")</f>
        <v>Sat</v>
      </c>
      <c r="O522" s="2">
        <f>DATEDIF(Table1[[#This Row],[Order Date]],Table1[[#This Row],[Delivered Date]],"D")</f>
        <v>4</v>
      </c>
      <c r="P522" s="2">
        <f>ROUND(Table1[[#This Row],[Quantity]]*Table1[[#This Row],[Unit Price]]*VLOOKUP(Table1[[#This Row],[Product Name]],Table2[#All],2,FALSE),0)</f>
        <v>49</v>
      </c>
      <c r="Q522" s="2">
        <f>Table1[[#This Row],[Quantity]]*Table1[[#This Row],[Unit Price]]</f>
        <v>98</v>
      </c>
      <c r="R522" s="2">
        <f>Table1[[#This Row],[Sales Revenue]]-Table1[[#This Row],[Total cost]]</f>
        <v>49</v>
      </c>
    </row>
    <row r="523" spans="1:18" x14ac:dyDescent="0.35">
      <c r="A523">
        <v>522</v>
      </c>
      <c r="B523" t="s">
        <v>90</v>
      </c>
      <c r="C523" t="s">
        <v>31</v>
      </c>
      <c r="D523" t="s">
        <v>76</v>
      </c>
      <c r="E523" s="1">
        <v>45714</v>
      </c>
      <c r="F523" s="1">
        <v>45721</v>
      </c>
      <c r="G523">
        <v>1</v>
      </c>
      <c r="H523">
        <v>444</v>
      </c>
      <c r="I523" t="s">
        <v>28</v>
      </c>
      <c r="J523" t="s">
        <v>550</v>
      </c>
      <c r="K523" t="s">
        <v>15</v>
      </c>
      <c r="L523" t="str">
        <f>TEXT(Table1[[#This Row],[Order Date]],"YYYY")</f>
        <v>2025</v>
      </c>
      <c r="M523" s="2" t="str">
        <f>TEXT(Table1[[#This Row],[Order Date]],"MMM")</f>
        <v>Feb</v>
      </c>
      <c r="N523" s="2" t="str">
        <f>TEXT(Table1[[#This Row],[Order Date]],"DDD")</f>
        <v>Wed</v>
      </c>
      <c r="O523" s="2">
        <f>DATEDIF(Table1[[#This Row],[Order Date]],Table1[[#This Row],[Delivered Date]],"D")</f>
        <v>7</v>
      </c>
      <c r="P523" s="2">
        <f>ROUND(Table1[[#This Row],[Quantity]]*Table1[[#This Row],[Unit Price]]*VLOOKUP(Table1[[#This Row],[Product Name]],Table2[#All],2,FALSE),0)</f>
        <v>333</v>
      </c>
      <c r="Q523" s="2">
        <f>Table1[[#This Row],[Quantity]]*Table1[[#This Row],[Unit Price]]</f>
        <v>444</v>
      </c>
      <c r="R523" s="2">
        <f>Table1[[#This Row],[Sales Revenue]]-Table1[[#This Row],[Total cost]]</f>
        <v>111</v>
      </c>
    </row>
    <row r="524" spans="1:18" x14ac:dyDescent="0.35">
      <c r="A524">
        <v>523</v>
      </c>
      <c r="B524" t="s">
        <v>91</v>
      </c>
      <c r="C524" t="s">
        <v>17</v>
      </c>
      <c r="D524" t="s">
        <v>64</v>
      </c>
      <c r="E524" s="1">
        <v>45995</v>
      </c>
      <c r="F524" s="1">
        <v>46001</v>
      </c>
      <c r="G524">
        <v>5</v>
      </c>
      <c r="H524">
        <v>858</v>
      </c>
      <c r="I524" t="s">
        <v>14</v>
      </c>
      <c r="J524" t="s">
        <v>549</v>
      </c>
      <c r="K524" t="s">
        <v>46</v>
      </c>
      <c r="L524" t="str">
        <f>TEXT(Table1[[#This Row],[Order Date]],"YYYY")</f>
        <v>2025</v>
      </c>
      <c r="M524" s="2" t="str">
        <f>TEXT(Table1[[#This Row],[Order Date]],"MMM")</f>
        <v>Dec</v>
      </c>
      <c r="N524" s="2" t="str">
        <f>TEXT(Table1[[#This Row],[Order Date]],"DDD")</f>
        <v>Thu</v>
      </c>
      <c r="O524" s="2">
        <f>DATEDIF(Table1[[#This Row],[Order Date]],Table1[[#This Row],[Delivered Date]],"D")</f>
        <v>6</v>
      </c>
      <c r="P524" s="2">
        <f>ROUND(Table1[[#This Row],[Quantity]]*Table1[[#This Row],[Unit Price]]*VLOOKUP(Table1[[#This Row],[Product Name]],Table2[#All],2,FALSE),0)</f>
        <v>2145</v>
      </c>
      <c r="Q524" s="2">
        <f>Table1[[#This Row],[Quantity]]*Table1[[#This Row],[Unit Price]]</f>
        <v>4290</v>
      </c>
      <c r="R524" s="2">
        <f>Table1[[#This Row],[Sales Revenue]]-Table1[[#This Row],[Total cost]]</f>
        <v>2145</v>
      </c>
    </row>
    <row r="525" spans="1:18" x14ac:dyDescent="0.35">
      <c r="A525">
        <v>524</v>
      </c>
      <c r="B525" t="s">
        <v>92</v>
      </c>
      <c r="C525" t="s">
        <v>17</v>
      </c>
      <c r="D525" t="s">
        <v>56</v>
      </c>
      <c r="E525" s="1">
        <v>45905</v>
      </c>
      <c r="F525" s="1">
        <v>45915</v>
      </c>
      <c r="G525">
        <v>6</v>
      </c>
      <c r="H525">
        <v>914</v>
      </c>
      <c r="I525" t="s">
        <v>14</v>
      </c>
      <c r="J525" t="s">
        <v>551</v>
      </c>
      <c r="K525" t="s">
        <v>46</v>
      </c>
      <c r="L525" t="str">
        <f>TEXT(Table1[[#This Row],[Order Date]],"YYYY")</f>
        <v>2025</v>
      </c>
      <c r="M525" s="2" t="str">
        <f>TEXT(Table1[[#This Row],[Order Date]],"MMM")</f>
        <v>Sep</v>
      </c>
      <c r="N525" s="2" t="str">
        <f>TEXT(Table1[[#This Row],[Order Date]],"DDD")</f>
        <v>Fri</v>
      </c>
      <c r="O525" s="2">
        <f>DATEDIF(Table1[[#This Row],[Order Date]],Table1[[#This Row],[Delivered Date]],"D")</f>
        <v>10</v>
      </c>
      <c r="P525" s="2">
        <f>ROUND(Table1[[#This Row],[Quantity]]*Table1[[#This Row],[Unit Price]]*VLOOKUP(Table1[[#This Row],[Product Name]],Table2[#All],2,FALSE),0)</f>
        <v>3016</v>
      </c>
      <c r="Q525" s="2">
        <f>Table1[[#This Row],[Quantity]]*Table1[[#This Row],[Unit Price]]</f>
        <v>5484</v>
      </c>
      <c r="R525" s="2">
        <f>Table1[[#This Row],[Sales Revenue]]-Table1[[#This Row],[Total cost]]</f>
        <v>2468</v>
      </c>
    </row>
    <row r="526" spans="1:18" x14ac:dyDescent="0.35">
      <c r="A526">
        <v>525</v>
      </c>
      <c r="B526" t="s">
        <v>93</v>
      </c>
      <c r="C526" t="s">
        <v>12</v>
      </c>
      <c r="D526" t="s">
        <v>58</v>
      </c>
      <c r="E526" s="1">
        <v>45935</v>
      </c>
      <c r="F526" s="1">
        <v>45949</v>
      </c>
      <c r="G526">
        <v>5</v>
      </c>
      <c r="H526">
        <v>163</v>
      </c>
      <c r="I526" t="s">
        <v>28</v>
      </c>
      <c r="J526" t="s">
        <v>550</v>
      </c>
      <c r="K526" t="s">
        <v>15</v>
      </c>
      <c r="L526" t="str">
        <f>TEXT(Table1[[#This Row],[Order Date]],"YYYY")</f>
        <v>2025</v>
      </c>
      <c r="M526" s="2" t="str">
        <f>TEXT(Table1[[#This Row],[Order Date]],"MMM")</f>
        <v>Oct</v>
      </c>
      <c r="N526" s="2" t="str">
        <f>TEXT(Table1[[#This Row],[Order Date]],"DDD")</f>
        <v>Sun</v>
      </c>
      <c r="O526" s="2">
        <f>DATEDIF(Table1[[#This Row],[Order Date]],Table1[[#This Row],[Delivered Date]],"D")</f>
        <v>14</v>
      </c>
      <c r="P526" s="2">
        <f>ROUND(Table1[[#This Row],[Quantity]]*Table1[[#This Row],[Unit Price]]*VLOOKUP(Table1[[#This Row],[Product Name]],Table2[#All],2,FALSE),0)</f>
        <v>693</v>
      </c>
      <c r="Q526" s="2">
        <f>Table1[[#This Row],[Quantity]]*Table1[[#This Row],[Unit Price]]</f>
        <v>815</v>
      </c>
      <c r="R526" s="2">
        <f>Table1[[#This Row],[Sales Revenue]]-Table1[[#This Row],[Total cost]]</f>
        <v>122</v>
      </c>
    </row>
    <row r="527" spans="1:18" x14ac:dyDescent="0.35">
      <c r="A527">
        <v>526</v>
      </c>
      <c r="B527" t="s">
        <v>94</v>
      </c>
      <c r="C527" t="s">
        <v>24</v>
      </c>
      <c r="D527" t="s">
        <v>70</v>
      </c>
      <c r="E527" s="1">
        <v>45986</v>
      </c>
      <c r="F527" s="1">
        <v>45996</v>
      </c>
      <c r="G527">
        <v>9</v>
      </c>
      <c r="H527">
        <v>811</v>
      </c>
      <c r="I527" t="s">
        <v>28</v>
      </c>
      <c r="J527" t="s">
        <v>551</v>
      </c>
      <c r="K527" t="s">
        <v>29</v>
      </c>
      <c r="L527" t="str">
        <f>TEXT(Table1[[#This Row],[Order Date]],"YYYY")</f>
        <v>2025</v>
      </c>
      <c r="M527" s="2" t="str">
        <f>TEXT(Table1[[#This Row],[Order Date]],"MMM")</f>
        <v>Nov</v>
      </c>
      <c r="N527" s="2" t="str">
        <f>TEXT(Table1[[#This Row],[Order Date]],"DDD")</f>
        <v>Tue</v>
      </c>
      <c r="O527" s="2">
        <f>DATEDIF(Table1[[#This Row],[Order Date]],Table1[[#This Row],[Delivered Date]],"D")</f>
        <v>10</v>
      </c>
      <c r="P527" s="2">
        <f>ROUND(Table1[[#This Row],[Quantity]]*Table1[[#This Row],[Unit Price]]*VLOOKUP(Table1[[#This Row],[Product Name]],Table2[#All],2,FALSE),0)</f>
        <v>4014</v>
      </c>
      <c r="Q527" s="2">
        <f>Table1[[#This Row],[Quantity]]*Table1[[#This Row],[Unit Price]]</f>
        <v>7299</v>
      </c>
      <c r="R527" s="2">
        <f>Table1[[#This Row],[Sales Revenue]]-Table1[[#This Row],[Total cost]]</f>
        <v>3285</v>
      </c>
    </row>
    <row r="528" spans="1:18" x14ac:dyDescent="0.35">
      <c r="A528">
        <v>527</v>
      </c>
      <c r="B528" t="s">
        <v>95</v>
      </c>
      <c r="C528" t="s">
        <v>24</v>
      </c>
      <c r="D528" t="s">
        <v>25</v>
      </c>
      <c r="E528" s="1">
        <v>45966</v>
      </c>
      <c r="F528" s="1">
        <v>45968</v>
      </c>
      <c r="G528">
        <v>9</v>
      </c>
      <c r="H528">
        <v>828</v>
      </c>
      <c r="I528" t="s">
        <v>14</v>
      </c>
      <c r="J528" t="s">
        <v>549</v>
      </c>
      <c r="K528" t="s">
        <v>19</v>
      </c>
      <c r="L528" t="str">
        <f>TEXT(Table1[[#This Row],[Order Date]],"YYYY")</f>
        <v>2025</v>
      </c>
      <c r="M528" s="2" t="str">
        <f>TEXT(Table1[[#This Row],[Order Date]],"MMM")</f>
        <v>Nov</v>
      </c>
      <c r="N528" s="2" t="str">
        <f>TEXT(Table1[[#This Row],[Order Date]],"DDD")</f>
        <v>Wed</v>
      </c>
      <c r="O528" s="2">
        <f>DATEDIF(Table1[[#This Row],[Order Date]],Table1[[#This Row],[Delivered Date]],"D")</f>
        <v>2</v>
      </c>
      <c r="P528" s="2">
        <f>ROUND(Table1[[#This Row],[Quantity]]*Table1[[#This Row],[Unit Price]]*VLOOKUP(Table1[[#This Row],[Product Name]],Table2[#All],2,FALSE),0)</f>
        <v>4099</v>
      </c>
      <c r="Q528" s="2">
        <f>Table1[[#This Row],[Quantity]]*Table1[[#This Row],[Unit Price]]</f>
        <v>7452</v>
      </c>
      <c r="R528" s="2">
        <f>Table1[[#This Row],[Sales Revenue]]-Table1[[#This Row],[Total cost]]</f>
        <v>3353</v>
      </c>
    </row>
    <row r="529" spans="1:18" x14ac:dyDescent="0.35">
      <c r="A529">
        <v>528</v>
      </c>
      <c r="B529" t="s">
        <v>97</v>
      </c>
      <c r="C529" t="s">
        <v>31</v>
      </c>
      <c r="D529" t="s">
        <v>50</v>
      </c>
      <c r="E529" s="1">
        <v>45706</v>
      </c>
      <c r="F529" s="1">
        <v>45712</v>
      </c>
      <c r="G529">
        <v>8</v>
      </c>
      <c r="H529">
        <v>745</v>
      </c>
      <c r="I529" t="s">
        <v>28</v>
      </c>
      <c r="J529" t="s">
        <v>33</v>
      </c>
      <c r="K529" t="s">
        <v>29</v>
      </c>
      <c r="L529" t="str">
        <f>TEXT(Table1[[#This Row],[Order Date]],"YYYY")</f>
        <v>2025</v>
      </c>
      <c r="M529" s="2" t="str">
        <f>TEXT(Table1[[#This Row],[Order Date]],"MMM")</f>
        <v>Feb</v>
      </c>
      <c r="N529" s="2" t="str">
        <f>TEXT(Table1[[#This Row],[Order Date]],"DDD")</f>
        <v>Tue</v>
      </c>
      <c r="O529" s="2">
        <f>DATEDIF(Table1[[#This Row],[Order Date]],Table1[[#This Row],[Delivered Date]],"D")</f>
        <v>6</v>
      </c>
      <c r="P529" s="2">
        <f>ROUND(Table1[[#This Row],[Quantity]]*Table1[[#This Row],[Unit Price]]*VLOOKUP(Table1[[#This Row],[Product Name]],Table2[#All],2,FALSE),0)</f>
        <v>4172</v>
      </c>
      <c r="Q529" s="2">
        <f>Table1[[#This Row],[Quantity]]*Table1[[#This Row],[Unit Price]]</f>
        <v>5960</v>
      </c>
      <c r="R529" s="2">
        <f>Table1[[#This Row],[Sales Revenue]]-Table1[[#This Row],[Total cost]]</f>
        <v>1788</v>
      </c>
    </row>
    <row r="530" spans="1:18" x14ac:dyDescent="0.35">
      <c r="A530">
        <v>529</v>
      </c>
      <c r="B530" t="s">
        <v>98</v>
      </c>
      <c r="C530" t="s">
        <v>17</v>
      </c>
      <c r="D530" t="s">
        <v>56</v>
      </c>
      <c r="E530" s="1">
        <v>45904</v>
      </c>
      <c r="F530" s="1">
        <v>45910</v>
      </c>
      <c r="G530">
        <v>7</v>
      </c>
      <c r="H530">
        <v>238</v>
      </c>
      <c r="I530" t="s">
        <v>14</v>
      </c>
      <c r="J530" t="s">
        <v>550</v>
      </c>
      <c r="K530" t="s">
        <v>15</v>
      </c>
      <c r="L530" t="str">
        <f>TEXT(Table1[[#This Row],[Order Date]],"YYYY")</f>
        <v>2025</v>
      </c>
      <c r="M530" s="2" t="str">
        <f>TEXT(Table1[[#This Row],[Order Date]],"MMM")</f>
        <v>Sep</v>
      </c>
      <c r="N530" s="2" t="str">
        <f>TEXT(Table1[[#This Row],[Order Date]],"DDD")</f>
        <v>Thu</v>
      </c>
      <c r="O530" s="2">
        <f>DATEDIF(Table1[[#This Row],[Order Date]],Table1[[#This Row],[Delivered Date]],"D")</f>
        <v>6</v>
      </c>
      <c r="P530" s="2">
        <f>ROUND(Table1[[#This Row],[Quantity]]*Table1[[#This Row],[Unit Price]]*VLOOKUP(Table1[[#This Row],[Product Name]],Table2[#All],2,FALSE),0)</f>
        <v>916</v>
      </c>
      <c r="Q530" s="2">
        <f>Table1[[#This Row],[Quantity]]*Table1[[#This Row],[Unit Price]]</f>
        <v>1666</v>
      </c>
      <c r="R530" s="2">
        <f>Table1[[#This Row],[Sales Revenue]]-Table1[[#This Row],[Total cost]]</f>
        <v>750</v>
      </c>
    </row>
    <row r="531" spans="1:18" x14ac:dyDescent="0.35">
      <c r="A531">
        <v>530</v>
      </c>
      <c r="B531" t="s">
        <v>99</v>
      </c>
      <c r="C531" t="s">
        <v>12</v>
      </c>
      <c r="D531" t="s">
        <v>13</v>
      </c>
      <c r="E531" s="1">
        <v>46003</v>
      </c>
      <c r="F531" s="1">
        <v>46013</v>
      </c>
      <c r="G531">
        <v>1</v>
      </c>
      <c r="H531">
        <v>159</v>
      </c>
      <c r="I531" t="s">
        <v>14</v>
      </c>
      <c r="J531" t="s">
        <v>550</v>
      </c>
      <c r="K531" t="s">
        <v>15</v>
      </c>
      <c r="L531" t="str">
        <f>TEXT(Table1[[#This Row],[Order Date]],"YYYY")</f>
        <v>2025</v>
      </c>
      <c r="M531" s="2" t="str">
        <f>TEXT(Table1[[#This Row],[Order Date]],"MMM")</f>
        <v>Dec</v>
      </c>
      <c r="N531" s="2" t="str">
        <f>TEXT(Table1[[#This Row],[Order Date]],"DDD")</f>
        <v>Fri</v>
      </c>
      <c r="O531" s="2">
        <f>DATEDIF(Table1[[#This Row],[Order Date]],Table1[[#This Row],[Delivered Date]],"D")</f>
        <v>10</v>
      </c>
      <c r="P531" s="2">
        <f>ROUND(Table1[[#This Row],[Quantity]]*Table1[[#This Row],[Unit Price]]*VLOOKUP(Table1[[#This Row],[Product Name]],Table2[#All],2,FALSE),0)</f>
        <v>119</v>
      </c>
      <c r="Q531" s="2">
        <f>Table1[[#This Row],[Quantity]]*Table1[[#This Row],[Unit Price]]</f>
        <v>159</v>
      </c>
      <c r="R531" s="2">
        <f>Table1[[#This Row],[Sales Revenue]]-Table1[[#This Row],[Total cost]]</f>
        <v>40</v>
      </c>
    </row>
    <row r="532" spans="1:18" x14ac:dyDescent="0.35">
      <c r="A532">
        <v>531</v>
      </c>
      <c r="B532" t="s">
        <v>101</v>
      </c>
      <c r="C532" t="s">
        <v>24</v>
      </c>
      <c r="D532" t="s">
        <v>70</v>
      </c>
      <c r="E532" s="1">
        <v>45793</v>
      </c>
      <c r="F532" s="1">
        <v>45797</v>
      </c>
      <c r="G532">
        <v>10</v>
      </c>
      <c r="H532">
        <v>102</v>
      </c>
      <c r="I532" t="s">
        <v>28</v>
      </c>
      <c r="J532" t="s">
        <v>550</v>
      </c>
      <c r="K532" t="s">
        <v>29</v>
      </c>
      <c r="L532" t="str">
        <f>TEXT(Table1[[#This Row],[Order Date]],"YYYY")</f>
        <v>2025</v>
      </c>
      <c r="M532" s="2" t="str">
        <f>TEXT(Table1[[#This Row],[Order Date]],"MMM")</f>
        <v>May</v>
      </c>
      <c r="N532" s="2" t="str">
        <f>TEXT(Table1[[#This Row],[Order Date]],"DDD")</f>
        <v>Fri</v>
      </c>
      <c r="O532" s="2">
        <f>DATEDIF(Table1[[#This Row],[Order Date]],Table1[[#This Row],[Delivered Date]],"D")</f>
        <v>4</v>
      </c>
      <c r="P532" s="2">
        <f>ROUND(Table1[[#This Row],[Quantity]]*Table1[[#This Row],[Unit Price]]*VLOOKUP(Table1[[#This Row],[Product Name]],Table2[#All],2,FALSE),0)</f>
        <v>561</v>
      </c>
      <c r="Q532" s="2">
        <f>Table1[[#This Row],[Quantity]]*Table1[[#This Row],[Unit Price]]</f>
        <v>1020</v>
      </c>
      <c r="R532" s="2">
        <f>Table1[[#This Row],[Sales Revenue]]-Table1[[#This Row],[Total cost]]</f>
        <v>459</v>
      </c>
    </row>
    <row r="533" spans="1:18" x14ac:dyDescent="0.35">
      <c r="A533">
        <v>532</v>
      </c>
      <c r="B533" t="s">
        <v>102</v>
      </c>
      <c r="C533" t="s">
        <v>24</v>
      </c>
      <c r="D533" t="s">
        <v>25</v>
      </c>
      <c r="E533" s="1">
        <v>45997</v>
      </c>
      <c r="F533" s="1">
        <v>45998</v>
      </c>
      <c r="G533">
        <v>2</v>
      </c>
      <c r="H533">
        <v>443</v>
      </c>
      <c r="I533" t="s">
        <v>14</v>
      </c>
      <c r="J533" t="s">
        <v>547</v>
      </c>
      <c r="K533" t="s">
        <v>46</v>
      </c>
      <c r="L533" t="str">
        <f>TEXT(Table1[[#This Row],[Order Date]],"YYYY")</f>
        <v>2025</v>
      </c>
      <c r="M533" s="2" t="str">
        <f>TEXT(Table1[[#This Row],[Order Date]],"MMM")</f>
        <v>Dec</v>
      </c>
      <c r="N533" s="2" t="str">
        <f>TEXT(Table1[[#This Row],[Order Date]],"DDD")</f>
        <v>Sat</v>
      </c>
      <c r="O533" s="2">
        <f>DATEDIF(Table1[[#This Row],[Order Date]],Table1[[#This Row],[Delivered Date]],"D")</f>
        <v>1</v>
      </c>
      <c r="P533" s="2">
        <f>ROUND(Table1[[#This Row],[Quantity]]*Table1[[#This Row],[Unit Price]]*VLOOKUP(Table1[[#This Row],[Product Name]],Table2[#All],2,FALSE),0)</f>
        <v>487</v>
      </c>
      <c r="Q533" s="2">
        <f>Table1[[#This Row],[Quantity]]*Table1[[#This Row],[Unit Price]]</f>
        <v>886</v>
      </c>
      <c r="R533" s="2">
        <f>Table1[[#This Row],[Sales Revenue]]-Table1[[#This Row],[Total cost]]</f>
        <v>399</v>
      </c>
    </row>
    <row r="534" spans="1:18" x14ac:dyDescent="0.35">
      <c r="A534">
        <v>533</v>
      </c>
      <c r="B534" t="s">
        <v>103</v>
      </c>
      <c r="C534" t="s">
        <v>24</v>
      </c>
      <c r="D534" t="s">
        <v>38</v>
      </c>
      <c r="E534" s="1">
        <v>45711</v>
      </c>
      <c r="F534" s="1">
        <v>45714</v>
      </c>
      <c r="G534">
        <v>9</v>
      </c>
      <c r="H534">
        <v>10</v>
      </c>
      <c r="I534" t="s">
        <v>14</v>
      </c>
      <c r="J534" t="s">
        <v>551</v>
      </c>
      <c r="K534" t="s">
        <v>46</v>
      </c>
      <c r="L534" t="str">
        <f>TEXT(Table1[[#This Row],[Order Date]],"YYYY")</f>
        <v>2025</v>
      </c>
      <c r="M534" s="2" t="str">
        <f>TEXT(Table1[[#This Row],[Order Date]],"MMM")</f>
        <v>Feb</v>
      </c>
      <c r="N534" s="2" t="str">
        <f>TEXT(Table1[[#This Row],[Order Date]],"DDD")</f>
        <v>Sun</v>
      </c>
      <c r="O534" s="2">
        <f>DATEDIF(Table1[[#This Row],[Order Date]],Table1[[#This Row],[Delivered Date]],"D")</f>
        <v>3</v>
      </c>
      <c r="P534" s="2">
        <f>ROUND(Table1[[#This Row],[Quantity]]*Table1[[#This Row],[Unit Price]]*VLOOKUP(Table1[[#This Row],[Product Name]],Table2[#All],2,FALSE),0)</f>
        <v>45</v>
      </c>
      <c r="Q534" s="2">
        <f>Table1[[#This Row],[Quantity]]*Table1[[#This Row],[Unit Price]]</f>
        <v>90</v>
      </c>
      <c r="R534" s="2">
        <f>Table1[[#This Row],[Sales Revenue]]-Table1[[#This Row],[Total cost]]</f>
        <v>45</v>
      </c>
    </row>
    <row r="535" spans="1:18" x14ac:dyDescent="0.35">
      <c r="A535">
        <v>534</v>
      </c>
      <c r="B535" t="s">
        <v>104</v>
      </c>
      <c r="C535" t="s">
        <v>31</v>
      </c>
      <c r="D535" t="s">
        <v>32</v>
      </c>
      <c r="E535" s="1">
        <v>45942</v>
      </c>
      <c r="F535" s="1">
        <v>45955</v>
      </c>
      <c r="G535">
        <v>5</v>
      </c>
      <c r="H535">
        <v>758</v>
      </c>
      <c r="I535" t="s">
        <v>28</v>
      </c>
      <c r="J535" t="s">
        <v>551</v>
      </c>
      <c r="K535" t="s">
        <v>19</v>
      </c>
      <c r="L535" t="str">
        <f>TEXT(Table1[[#This Row],[Order Date]],"YYYY")</f>
        <v>2025</v>
      </c>
      <c r="M535" s="2" t="str">
        <f>TEXT(Table1[[#This Row],[Order Date]],"MMM")</f>
        <v>Oct</v>
      </c>
      <c r="N535" s="2" t="str">
        <f>TEXT(Table1[[#This Row],[Order Date]],"DDD")</f>
        <v>Sun</v>
      </c>
      <c r="O535" s="2">
        <f>DATEDIF(Table1[[#This Row],[Order Date]],Table1[[#This Row],[Delivered Date]],"D")</f>
        <v>13</v>
      </c>
      <c r="P535" s="2">
        <f>ROUND(Table1[[#This Row],[Quantity]]*Table1[[#This Row],[Unit Price]]*VLOOKUP(Table1[[#This Row],[Product Name]],Table2[#All],2,FALSE),0)</f>
        <v>2843</v>
      </c>
      <c r="Q535" s="2">
        <f>Table1[[#This Row],[Quantity]]*Table1[[#This Row],[Unit Price]]</f>
        <v>3790</v>
      </c>
      <c r="R535" s="2">
        <f>Table1[[#This Row],[Sales Revenue]]-Table1[[#This Row],[Total cost]]</f>
        <v>947</v>
      </c>
    </row>
    <row r="536" spans="1:18" x14ac:dyDescent="0.35">
      <c r="A536">
        <v>535</v>
      </c>
      <c r="B536" t="s">
        <v>105</v>
      </c>
      <c r="C536" t="s">
        <v>12</v>
      </c>
      <c r="D536" t="s">
        <v>13</v>
      </c>
      <c r="E536" s="1">
        <v>45896</v>
      </c>
      <c r="F536" s="1">
        <v>45897</v>
      </c>
      <c r="G536">
        <v>10</v>
      </c>
      <c r="H536">
        <v>541</v>
      </c>
      <c r="I536" t="s">
        <v>14</v>
      </c>
      <c r="J536" t="s">
        <v>549</v>
      </c>
      <c r="K536" t="s">
        <v>15</v>
      </c>
      <c r="L536" t="str">
        <f>TEXT(Table1[[#This Row],[Order Date]],"YYYY")</f>
        <v>2025</v>
      </c>
      <c r="M536" s="2" t="str">
        <f>TEXT(Table1[[#This Row],[Order Date]],"MMM")</f>
        <v>Aug</v>
      </c>
      <c r="N536" s="2" t="str">
        <f>TEXT(Table1[[#This Row],[Order Date]],"DDD")</f>
        <v>Wed</v>
      </c>
      <c r="O536" s="2">
        <f>DATEDIF(Table1[[#This Row],[Order Date]],Table1[[#This Row],[Delivered Date]],"D")</f>
        <v>1</v>
      </c>
      <c r="P536" s="2">
        <f>ROUND(Table1[[#This Row],[Quantity]]*Table1[[#This Row],[Unit Price]]*VLOOKUP(Table1[[#This Row],[Product Name]],Table2[#All],2,FALSE),0)</f>
        <v>4058</v>
      </c>
      <c r="Q536" s="2">
        <f>Table1[[#This Row],[Quantity]]*Table1[[#This Row],[Unit Price]]</f>
        <v>5410</v>
      </c>
      <c r="R536" s="2">
        <f>Table1[[#This Row],[Sales Revenue]]-Table1[[#This Row],[Total cost]]</f>
        <v>1352</v>
      </c>
    </row>
    <row r="537" spans="1:18" x14ac:dyDescent="0.35">
      <c r="A537">
        <v>536</v>
      </c>
      <c r="B537" t="s">
        <v>106</v>
      </c>
      <c r="C537" t="s">
        <v>31</v>
      </c>
      <c r="D537" t="s">
        <v>50</v>
      </c>
      <c r="E537" s="1">
        <v>45890</v>
      </c>
      <c r="F537" s="1">
        <v>45891</v>
      </c>
      <c r="G537">
        <v>1</v>
      </c>
      <c r="H537">
        <v>46</v>
      </c>
      <c r="I537" t="s">
        <v>14</v>
      </c>
      <c r="J537" t="s">
        <v>549</v>
      </c>
      <c r="K537" t="s">
        <v>29</v>
      </c>
      <c r="L537" t="str">
        <f>TEXT(Table1[[#This Row],[Order Date]],"YYYY")</f>
        <v>2025</v>
      </c>
      <c r="M537" s="2" t="str">
        <f>TEXT(Table1[[#This Row],[Order Date]],"MMM")</f>
        <v>Aug</v>
      </c>
      <c r="N537" s="2" t="str">
        <f>TEXT(Table1[[#This Row],[Order Date]],"DDD")</f>
        <v>Thu</v>
      </c>
      <c r="O537" s="2">
        <f>DATEDIF(Table1[[#This Row],[Order Date]],Table1[[#This Row],[Delivered Date]],"D")</f>
        <v>1</v>
      </c>
      <c r="P537" s="2">
        <f>ROUND(Table1[[#This Row],[Quantity]]*Table1[[#This Row],[Unit Price]]*VLOOKUP(Table1[[#This Row],[Product Name]],Table2[#All],2,FALSE),0)</f>
        <v>32</v>
      </c>
      <c r="Q537" s="2">
        <f>Table1[[#This Row],[Quantity]]*Table1[[#This Row],[Unit Price]]</f>
        <v>46</v>
      </c>
      <c r="R537" s="2">
        <f>Table1[[#This Row],[Sales Revenue]]-Table1[[#This Row],[Total cost]]</f>
        <v>14</v>
      </c>
    </row>
    <row r="538" spans="1:18" x14ac:dyDescent="0.35">
      <c r="A538">
        <v>537</v>
      </c>
      <c r="B538" t="s">
        <v>107</v>
      </c>
      <c r="C538" t="s">
        <v>31</v>
      </c>
      <c r="D538" t="s">
        <v>42</v>
      </c>
      <c r="E538" s="1">
        <v>45857</v>
      </c>
      <c r="F538" s="1">
        <v>45863</v>
      </c>
      <c r="G538">
        <v>4</v>
      </c>
      <c r="H538">
        <v>82</v>
      </c>
      <c r="I538" t="s">
        <v>28</v>
      </c>
      <c r="J538" t="s">
        <v>550</v>
      </c>
      <c r="K538" t="s">
        <v>15</v>
      </c>
      <c r="L538" t="str">
        <f>TEXT(Table1[[#This Row],[Order Date]],"YYYY")</f>
        <v>2025</v>
      </c>
      <c r="M538" s="2" t="str">
        <f>TEXT(Table1[[#This Row],[Order Date]],"MMM")</f>
        <v>Jul</v>
      </c>
      <c r="N538" s="2" t="str">
        <f>TEXT(Table1[[#This Row],[Order Date]],"DDD")</f>
        <v>Sat</v>
      </c>
      <c r="O538" s="2">
        <f>DATEDIF(Table1[[#This Row],[Order Date]],Table1[[#This Row],[Delivered Date]],"D")</f>
        <v>6</v>
      </c>
      <c r="P538" s="2">
        <f>ROUND(Table1[[#This Row],[Quantity]]*Table1[[#This Row],[Unit Price]]*VLOOKUP(Table1[[#This Row],[Product Name]],Table2[#All],2,FALSE),0)</f>
        <v>213</v>
      </c>
      <c r="Q538" s="2">
        <f>Table1[[#This Row],[Quantity]]*Table1[[#This Row],[Unit Price]]</f>
        <v>328</v>
      </c>
      <c r="R538" s="2">
        <f>Table1[[#This Row],[Sales Revenue]]-Table1[[#This Row],[Total cost]]</f>
        <v>115</v>
      </c>
    </row>
    <row r="539" spans="1:18" x14ac:dyDescent="0.35">
      <c r="A539">
        <v>538</v>
      </c>
      <c r="B539" t="s">
        <v>531</v>
      </c>
      <c r="C539" t="s">
        <v>24</v>
      </c>
      <c r="D539" t="s">
        <v>25</v>
      </c>
      <c r="E539" s="1">
        <v>46008</v>
      </c>
      <c r="F539" s="1">
        <v>46014</v>
      </c>
      <c r="G539">
        <v>9</v>
      </c>
      <c r="H539">
        <v>891</v>
      </c>
      <c r="I539" t="s">
        <v>28</v>
      </c>
      <c r="J539" t="s">
        <v>550</v>
      </c>
      <c r="K539" t="s">
        <v>29</v>
      </c>
      <c r="L539" t="str">
        <f>TEXT(Table1[[#This Row],[Order Date]],"YYYY")</f>
        <v>2025</v>
      </c>
      <c r="M539" s="2" t="str">
        <f>TEXT(Table1[[#This Row],[Order Date]],"MMM")</f>
        <v>Dec</v>
      </c>
      <c r="N539" s="2" t="str">
        <f>TEXT(Table1[[#This Row],[Order Date]],"DDD")</f>
        <v>Wed</v>
      </c>
      <c r="O539" s="2">
        <f>DATEDIF(Table1[[#This Row],[Order Date]],Table1[[#This Row],[Delivered Date]],"D")</f>
        <v>6</v>
      </c>
      <c r="P539" s="2">
        <f>ROUND(Table1[[#This Row],[Quantity]]*Table1[[#This Row],[Unit Price]]*VLOOKUP(Table1[[#This Row],[Product Name]],Table2[#All],2,FALSE),0)</f>
        <v>4410</v>
      </c>
      <c r="Q539" s="2">
        <f>Table1[[#This Row],[Quantity]]*Table1[[#This Row],[Unit Price]]</f>
        <v>8019</v>
      </c>
      <c r="R539" s="2">
        <f>Table1[[#This Row],[Sales Revenue]]-Table1[[#This Row],[Total cost]]</f>
        <v>3609</v>
      </c>
    </row>
    <row r="540" spans="1:18" x14ac:dyDescent="0.35">
      <c r="A540">
        <v>539</v>
      </c>
      <c r="B540" t="s">
        <v>532</v>
      </c>
      <c r="C540" t="s">
        <v>17</v>
      </c>
      <c r="D540" t="s">
        <v>64</v>
      </c>
      <c r="E540" s="1">
        <v>45779</v>
      </c>
      <c r="F540" s="1">
        <v>45781</v>
      </c>
      <c r="G540">
        <v>4</v>
      </c>
      <c r="H540">
        <v>578</v>
      </c>
      <c r="I540" t="s">
        <v>14</v>
      </c>
      <c r="J540" t="s">
        <v>551</v>
      </c>
      <c r="K540" t="s">
        <v>46</v>
      </c>
      <c r="L540" t="str">
        <f>TEXT(Table1[[#This Row],[Order Date]],"YYYY")</f>
        <v>2025</v>
      </c>
      <c r="M540" s="2" t="str">
        <f>TEXT(Table1[[#This Row],[Order Date]],"MMM")</f>
        <v>May</v>
      </c>
      <c r="N540" s="2" t="str">
        <f>TEXT(Table1[[#This Row],[Order Date]],"DDD")</f>
        <v>Fri</v>
      </c>
      <c r="O540" s="2">
        <f>DATEDIF(Table1[[#This Row],[Order Date]],Table1[[#This Row],[Delivered Date]],"D")</f>
        <v>2</v>
      </c>
      <c r="P540" s="2">
        <f>ROUND(Table1[[#This Row],[Quantity]]*Table1[[#This Row],[Unit Price]]*VLOOKUP(Table1[[#This Row],[Product Name]],Table2[#All],2,FALSE),0)</f>
        <v>1156</v>
      </c>
      <c r="Q540" s="2">
        <f>Table1[[#This Row],[Quantity]]*Table1[[#This Row],[Unit Price]]</f>
        <v>2312</v>
      </c>
      <c r="R540" s="2">
        <f>Table1[[#This Row],[Sales Revenue]]-Table1[[#This Row],[Total cost]]</f>
        <v>1156</v>
      </c>
    </row>
    <row r="541" spans="1:18" x14ac:dyDescent="0.35">
      <c r="A541">
        <v>540</v>
      </c>
      <c r="B541" t="s">
        <v>533</v>
      </c>
      <c r="C541" t="s">
        <v>12</v>
      </c>
      <c r="D541" t="s">
        <v>36</v>
      </c>
      <c r="E541" s="1">
        <v>45763</v>
      </c>
      <c r="F541" s="1">
        <v>45767</v>
      </c>
      <c r="G541">
        <v>4</v>
      </c>
      <c r="H541">
        <v>152</v>
      </c>
      <c r="I541" t="s">
        <v>28</v>
      </c>
      <c r="J541" t="s">
        <v>550</v>
      </c>
      <c r="K541" t="s">
        <v>46</v>
      </c>
      <c r="L541" t="str">
        <f>TEXT(Table1[[#This Row],[Order Date]],"YYYY")</f>
        <v>2025</v>
      </c>
      <c r="M541" s="2" t="str">
        <f>TEXT(Table1[[#This Row],[Order Date]],"MMM")</f>
        <v>Apr</v>
      </c>
      <c r="N541" s="2" t="str">
        <f>TEXT(Table1[[#This Row],[Order Date]],"DDD")</f>
        <v>Wed</v>
      </c>
      <c r="O541" s="2">
        <f>DATEDIF(Table1[[#This Row],[Order Date]],Table1[[#This Row],[Delivered Date]],"D")</f>
        <v>4</v>
      </c>
      <c r="P541" s="2">
        <f>ROUND(Table1[[#This Row],[Quantity]]*Table1[[#This Row],[Unit Price]]*VLOOKUP(Table1[[#This Row],[Product Name]],Table2[#All],2,FALSE),0)</f>
        <v>486</v>
      </c>
      <c r="Q541" s="2">
        <f>Table1[[#This Row],[Quantity]]*Table1[[#This Row],[Unit Price]]</f>
        <v>608</v>
      </c>
      <c r="R541" s="2">
        <f>Table1[[#This Row],[Sales Revenue]]-Table1[[#This Row],[Total cost]]</f>
        <v>122</v>
      </c>
    </row>
    <row r="542" spans="1:18" x14ac:dyDescent="0.35">
      <c r="A542">
        <v>541</v>
      </c>
      <c r="B542" t="s">
        <v>534</v>
      </c>
      <c r="C542" t="s">
        <v>21</v>
      </c>
      <c r="D542" t="s">
        <v>54</v>
      </c>
      <c r="E542" s="1">
        <v>45698</v>
      </c>
      <c r="F542" s="1">
        <v>45699</v>
      </c>
      <c r="G542">
        <v>3</v>
      </c>
      <c r="H542">
        <v>288</v>
      </c>
      <c r="I542" t="s">
        <v>14</v>
      </c>
      <c r="J542" t="s">
        <v>551</v>
      </c>
      <c r="K542" t="s">
        <v>46</v>
      </c>
      <c r="L542" t="str">
        <f>TEXT(Table1[[#This Row],[Order Date]],"YYYY")</f>
        <v>2025</v>
      </c>
      <c r="M542" s="2" t="str">
        <f>TEXT(Table1[[#This Row],[Order Date]],"MMM")</f>
        <v>Feb</v>
      </c>
      <c r="N542" s="2" t="str">
        <f>TEXT(Table1[[#This Row],[Order Date]],"DDD")</f>
        <v>Mon</v>
      </c>
      <c r="O542" s="2">
        <f>DATEDIF(Table1[[#This Row],[Order Date]],Table1[[#This Row],[Delivered Date]],"D")</f>
        <v>1</v>
      </c>
      <c r="P542" s="2">
        <f>ROUND(Table1[[#This Row],[Quantity]]*Table1[[#This Row],[Unit Price]]*VLOOKUP(Table1[[#This Row],[Product Name]],Table2[#All],2,FALSE),0)</f>
        <v>605</v>
      </c>
      <c r="Q542" s="2">
        <f>Table1[[#This Row],[Quantity]]*Table1[[#This Row],[Unit Price]]</f>
        <v>864</v>
      </c>
      <c r="R542" s="2">
        <f>Table1[[#This Row],[Sales Revenue]]-Table1[[#This Row],[Total cost]]</f>
        <v>259</v>
      </c>
    </row>
    <row r="543" spans="1:18" x14ac:dyDescent="0.35">
      <c r="A543">
        <v>542</v>
      </c>
      <c r="B543" t="s">
        <v>535</v>
      </c>
      <c r="C543" t="s">
        <v>24</v>
      </c>
      <c r="D543" t="s">
        <v>25</v>
      </c>
      <c r="E543" s="1">
        <v>45986</v>
      </c>
      <c r="F543" s="1">
        <v>45994</v>
      </c>
      <c r="G543">
        <v>1</v>
      </c>
      <c r="H543">
        <v>321</v>
      </c>
      <c r="I543" t="s">
        <v>14</v>
      </c>
      <c r="J543" t="s">
        <v>549</v>
      </c>
      <c r="K543" t="s">
        <v>15</v>
      </c>
      <c r="L543" t="str">
        <f>TEXT(Table1[[#This Row],[Order Date]],"YYYY")</f>
        <v>2025</v>
      </c>
      <c r="M543" s="2" t="str">
        <f>TEXT(Table1[[#This Row],[Order Date]],"MMM")</f>
        <v>Nov</v>
      </c>
      <c r="N543" s="2" t="str">
        <f>TEXT(Table1[[#This Row],[Order Date]],"DDD")</f>
        <v>Tue</v>
      </c>
      <c r="O543" s="2">
        <f>DATEDIF(Table1[[#This Row],[Order Date]],Table1[[#This Row],[Delivered Date]],"D")</f>
        <v>8</v>
      </c>
      <c r="P543" s="2">
        <f>ROUND(Table1[[#This Row],[Quantity]]*Table1[[#This Row],[Unit Price]]*VLOOKUP(Table1[[#This Row],[Product Name]],Table2[#All],2,FALSE),0)</f>
        <v>177</v>
      </c>
      <c r="Q543" s="2">
        <f>Table1[[#This Row],[Quantity]]*Table1[[#This Row],[Unit Price]]</f>
        <v>321</v>
      </c>
      <c r="R543" s="2">
        <f>Table1[[#This Row],[Sales Revenue]]-Table1[[#This Row],[Total cost]]</f>
        <v>144</v>
      </c>
    </row>
    <row r="544" spans="1:18" x14ac:dyDescent="0.35">
      <c r="A544">
        <v>543</v>
      </c>
      <c r="B544" t="s">
        <v>536</v>
      </c>
      <c r="C544" t="s">
        <v>31</v>
      </c>
      <c r="D544" t="s">
        <v>50</v>
      </c>
      <c r="E544" s="1">
        <v>45749</v>
      </c>
      <c r="F544" s="1">
        <v>45759</v>
      </c>
      <c r="G544">
        <v>7</v>
      </c>
      <c r="H544">
        <v>356</v>
      </c>
      <c r="I544" t="s">
        <v>14</v>
      </c>
      <c r="J544" t="s">
        <v>549</v>
      </c>
      <c r="K544" t="s">
        <v>19</v>
      </c>
      <c r="L544" t="str">
        <f>TEXT(Table1[[#This Row],[Order Date]],"YYYY")</f>
        <v>2025</v>
      </c>
      <c r="M544" s="2" t="str">
        <f>TEXT(Table1[[#This Row],[Order Date]],"MMM")</f>
        <v>Apr</v>
      </c>
      <c r="N544" s="2" t="str">
        <f>TEXT(Table1[[#This Row],[Order Date]],"DDD")</f>
        <v>Wed</v>
      </c>
      <c r="O544" s="2">
        <f>DATEDIF(Table1[[#This Row],[Order Date]],Table1[[#This Row],[Delivered Date]],"D")</f>
        <v>10</v>
      </c>
      <c r="P544" s="2">
        <f>ROUND(Table1[[#This Row],[Quantity]]*Table1[[#This Row],[Unit Price]]*VLOOKUP(Table1[[#This Row],[Product Name]],Table2[#All],2,FALSE),0)</f>
        <v>1744</v>
      </c>
      <c r="Q544" s="2">
        <f>Table1[[#This Row],[Quantity]]*Table1[[#This Row],[Unit Price]]</f>
        <v>2492</v>
      </c>
      <c r="R544" s="2">
        <f>Table1[[#This Row],[Sales Revenue]]-Table1[[#This Row],[Total cost]]</f>
        <v>748</v>
      </c>
    </row>
    <row r="545" spans="1:18" x14ac:dyDescent="0.35">
      <c r="A545">
        <v>544</v>
      </c>
      <c r="B545" t="s">
        <v>537</v>
      </c>
      <c r="C545" t="s">
        <v>12</v>
      </c>
      <c r="D545" t="s">
        <v>36</v>
      </c>
      <c r="E545" s="1">
        <v>45726</v>
      </c>
      <c r="F545" s="1">
        <v>45737</v>
      </c>
      <c r="G545">
        <v>2</v>
      </c>
      <c r="H545">
        <v>944</v>
      </c>
      <c r="I545" t="s">
        <v>28</v>
      </c>
      <c r="J545" t="s">
        <v>550</v>
      </c>
      <c r="K545" t="s">
        <v>19</v>
      </c>
      <c r="L545" t="str">
        <f>TEXT(Table1[[#This Row],[Order Date]],"YYYY")</f>
        <v>2025</v>
      </c>
      <c r="M545" s="2" t="str">
        <f>TEXT(Table1[[#This Row],[Order Date]],"MMM")</f>
        <v>Mar</v>
      </c>
      <c r="N545" s="2" t="str">
        <f>TEXT(Table1[[#This Row],[Order Date]],"DDD")</f>
        <v>Mon</v>
      </c>
      <c r="O545" s="2">
        <f>DATEDIF(Table1[[#This Row],[Order Date]],Table1[[#This Row],[Delivered Date]],"D")</f>
        <v>11</v>
      </c>
      <c r="P545" s="2">
        <f>ROUND(Table1[[#This Row],[Quantity]]*Table1[[#This Row],[Unit Price]]*VLOOKUP(Table1[[#This Row],[Product Name]],Table2[#All],2,FALSE),0)</f>
        <v>1510</v>
      </c>
      <c r="Q545" s="2">
        <f>Table1[[#This Row],[Quantity]]*Table1[[#This Row],[Unit Price]]</f>
        <v>1888</v>
      </c>
      <c r="R545" s="2">
        <f>Table1[[#This Row],[Sales Revenue]]-Table1[[#This Row],[Total cost]]</f>
        <v>378</v>
      </c>
    </row>
    <row r="546" spans="1:18" x14ac:dyDescent="0.35">
      <c r="A546">
        <v>545</v>
      </c>
      <c r="B546" t="s">
        <v>538</v>
      </c>
      <c r="C546" t="s">
        <v>31</v>
      </c>
      <c r="D546" t="s">
        <v>76</v>
      </c>
      <c r="E546" s="1">
        <v>46008</v>
      </c>
      <c r="F546" s="1">
        <v>46018</v>
      </c>
      <c r="G546">
        <v>10</v>
      </c>
      <c r="H546">
        <v>172</v>
      </c>
      <c r="I546" t="s">
        <v>14</v>
      </c>
      <c r="J546" t="s">
        <v>33</v>
      </c>
      <c r="K546" t="s">
        <v>19</v>
      </c>
      <c r="L546" t="str">
        <f>TEXT(Table1[[#This Row],[Order Date]],"YYYY")</f>
        <v>2025</v>
      </c>
      <c r="M546" s="2" t="str">
        <f>TEXT(Table1[[#This Row],[Order Date]],"MMM")</f>
        <v>Dec</v>
      </c>
      <c r="N546" s="2" t="str">
        <f>TEXT(Table1[[#This Row],[Order Date]],"DDD")</f>
        <v>Wed</v>
      </c>
      <c r="O546" s="2">
        <f>DATEDIF(Table1[[#This Row],[Order Date]],Table1[[#This Row],[Delivered Date]],"D")</f>
        <v>10</v>
      </c>
      <c r="P546" s="2">
        <f>ROUND(Table1[[#This Row],[Quantity]]*Table1[[#This Row],[Unit Price]]*VLOOKUP(Table1[[#This Row],[Product Name]],Table2[#All],2,FALSE),0)</f>
        <v>1290</v>
      </c>
      <c r="Q546" s="2">
        <f>Table1[[#This Row],[Quantity]]*Table1[[#This Row],[Unit Price]]</f>
        <v>1720</v>
      </c>
      <c r="R546" s="2">
        <f>Table1[[#This Row],[Sales Revenue]]-Table1[[#This Row],[Total cost]]</f>
        <v>430</v>
      </c>
    </row>
    <row r="547" spans="1:18" x14ac:dyDescent="0.35">
      <c r="A547">
        <v>546</v>
      </c>
      <c r="B547" t="s">
        <v>539</v>
      </c>
      <c r="C547" t="s">
        <v>21</v>
      </c>
      <c r="D547" t="s">
        <v>22</v>
      </c>
      <c r="E547" s="1">
        <v>45883</v>
      </c>
      <c r="F547" s="1">
        <v>45885</v>
      </c>
      <c r="G547">
        <v>7</v>
      </c>
      <c r="H547">
        <v>70</v>
      </c>
      <c r="I547" t="s">
        <v>14</v>
      </c>
      <c r="J547" t="s">
        <v>547</v>
      </c>
      <c r="K547" t="s">
        <v>46</v>
      </c>
      <c r="L547" t="str">
        <f>TEXT(Table1[[#This Row],[Order Date]],"YYYY")</f>
        <v>2025</v>
      </c>
      <c r="M547" s="2" t="str">
        <f>TEXT(Table1[[#This Row],[Order Date]],"MMM")</f>
        <v>Aug</v>
      </c>
      <c r="N547" s="2" t="str">
        <f>TEXT(Table1[[#This Row],[Order Date]],"DDD")</f>
        <v>Thu</v>
      </c>
      <c r="O547" s="2">
        <f>DATEDIF(Table1[[#This Row],[Order Date]],Table1[[#This Row],[Delivered Date]],"D")</f>
        <v>2</v>
      </c>
      <c r="P547" s="2">
        <f>ROUND(Table1[[#This Row],[Quantity]]*Table1[[#This Row],[Unit Price]]*VLOOKUP(Table1[[#This Row],[Product Name]],Table2[#All],2,FALSE),0)</f>
        <v>368</v>
      </c>
      <c r="Q547" s="2">
        <f>Table1[[#This Row],[Quantity]]*Table1[[#This Row],[Unit Price]]</f>
        <v>490</v>
      </c>
      <c r="R547" s="2">
        <f>Table1[[#This Row],[Sales Revenue]]-Table1[[#This Row],[Total cost]]</f>
        <v>122</v>
      </c>
    </row>
    <row r="548" spans="1:18" x14ac:dyDescent="0.35">
      <c r="A548">
        <v>547</v>
      </c>
      <c r="B548" t="s">
        <v>540</v>
      </c>
      <c r="C548" t="s">
        <v>12</v>
      </c>
      <c r="D548" t="s">
        <v>36</v>
      </c>
      <c r="E548" s="1">
        <v>45919</v>
      </c>
      <c r="F548" s="1">
        <v>45922</v>
      </c>
      <c r="G548">
        <v>2</v>
      </c>
      <c r="H548">
        <v>722</v>
      </c>
      <c r="I548" t="s">
        <v>14</v>
      </c>
      <c r="J548" t="s">
        <v>550</v>
      </c>
      <c r="K548" t="s">
        <v>46</v>
      </c>
      <c r="L548" t="str">
        <f>TEXT(Table1[[#This Row],[Order Date]],"YYYY")</f>
        <v>2025</v>
      </c>
      <c r="M548" s="2" t="str">
        <f>TEXT(Table1[[#This Row],[Order Date]],"MMM")</f>
        <v>Sep</v>
      </c>
      <c r="N548" s="2" t="str">
        <f>TEXT(Table1[[#This Row],[Order Date]],"DDD")</f>
        <v>Fri</v>
      </c>
      <c r="O548" s="2">
        <f>DATEDIF(Table1[[#This Row],[Order Date]],Table1[[#This Row],[Delivered Date]],"D")</f>
        <v>3</v>
      </c>
      <c r="P548" s="2">
        <f>ROUND(Table1[[#This Row],[Quantity]]*Table1[[#This Row],[Unit Price]]*VLOOKUP(Table1[[#This Row],[Product Name]],Table2[#All],2,FALSE),0)</f>
        <v>1155</v>
      </c>
      <c r="Q548" s="2">
        <f>Table1[[#This Row],[Quantity]]*Table1[[#This Row],[Unit Price]]</f>
        <v>1444</v>
      </c>
      <c r="R548" s="2">
        <f>Table1[[#This Row],[Sales Revenue]]-Table1[[#This Row],[Total cost]]</f>
        <v>289</v>
      </c>
    </row>
    <row r="549" spans="1:18" x14ac:dyDescent="0.35">
      <c r="A549">
        <v>548</v>
      </c>
      <c r="B549" t="s">
        <v>541</v>
      </c>
      <c r="C549" t="s">
        <v>24</v>
      </c>
      <c r="D549" t="s">
        <v>70</v>
      </c>
      <c r="E549" s="1">
        <v>46002</v>
      </c>
      <c r="F549" s="1">
        <v>46010</v>
      </c>
      <c r="G549">
        <v>2</v>
      </c>
      <c r="H549">
        <v>876</v>
      </c>
      <c r="I549" t="s">
        <v>28</v>
      </c>
      <c r="J549" t="s">
        <v>547</v>
      </c>
      <c r="K549" t="s">
        <v>15</v>
      </c>
      <c r="L549" t="str">
        <f>TEXT(Table1[[#This Row],[Order Date]],"YYYY")</f>
        <v>2025</v>
      </c>
      <c r="M549" s="2" t="str">
        <f>TEXT(Table1[[#This Row],[Order Date]],"MMM")</f>
        <v>Dec</v>
      </c>
      <c r="N549" s="2" t="str">
        <f>TEXT(Table1[[#This Row],[Order Date]],"DDD")</f>
        <v>Thu</v>
      </c>
      <c r="O549" s="2">
        <f>DATEDIF(Table1[[#This Row],[Order Date]],Table1[[#This Row],[Delivered Date]],"D")</f>
        <v>8</v>
      </c>
      <c r="P549" s="2">
        <f>ROUND(Table1[[#This Row],[Quantity]]*Table1[[#This Row],[Unit Price]]*VLOOKUP(Table1[[#This Row],[Product Name]],Table2[#All],2,FALSE),0)</f>
        <v>964</v>
      </c>
      <c r="Q549" s="2">
        <f>Table1[[#This Row],[Quantity]]*Table1[[#This Row],[Unit Price]]</f>
        <v>1752</v>
      </c>
      <c r="R549" s="2">
        <f>Table1[[#This Row],[Sales Revenue]]-Table1[[#This Row],[Total cost]]</f>
        <v>788</v>
      </c>
    </row>
    <row r="550" spans="1:18" x14ac:dyDescent="0.35">
      <c r="A550">
        <v>549</v>
      </c>
      <c r="B550" t="s">
        <v>107</v>
      </c>
      <c r="C550" t="s">
        <v>21</v>
      </c>
      <c r="D550" t="s">
        <v>22</v>
      </c>
      <c r="E550" s="1">
        <v>45787</v>
      </c>
      <c r="F550" s="1">
        <v>45794</v>
      </c>
      <c r="G550">
        <v>8</v>
      </c>
      <c r="H550">
        <v>281</v>
      </c>
      <c r="I550" t="s">
        <v>14</v>
      </c>
      <c r="J550" t="s">
        <v>33</v>
      </c>
      <c r="K550" t="s">
        <v>29</v>
      </c>
      <c r="L550" t="str">
        <f>TEXT(Table1[[#This Row],[Order Date]],"YYYY")</f>
        <v>2025</v>
      </c>
      <c r="M550" s="2" t="str">
        <f>TEXT(Table1[[#This Row],[Order Date]],"MMM")</f>
        <v>May</v>
      </c>
      <c r="N550" s="2" t="str">
        <f>TEXT(Table1[[#This Row],[Order Date]],"DDD")</f>
        <v>Sat</v>
      </c>
      <c r="O550" s="2">
        <f>DATEDIF(Table1[[#This Row],[Order Date]],Table1[[#This Row],[Delivered Date]],"D")</f>
        <v>7</v>
      </c>
      <c r="P550" s="2">
        <f>ROUND(Table1[[#This Row],[Quantity]]*Table1[[#This Row],[Unit Price]]*VLOOKUP(Table1[[#This Row],[Product Name]],Table2[#All],2,FALSE),0)</f>
        <v>1686</v>
      </c>
      <c r="Q550" s="2">
        <f>Table1[[#This Row],[Quantity]]*Table1[[#This Row],[Unit Price]]</f>
        <v>2248</v>
      </c>
      <c r="R550" s="2">
        <f>Table1[[#This Row],[Sales Revenue]]-Table1[[#This Row],[Total cost]]</f>
        <v>562</v>
      </c>
    </row>
    <row r="551" spans="1:18" x14ac:dyDescent="0.35">
      <c r="A551">
        <v>550</v>
      </c>
      <c r="B551" t="s">
        <v>542</v>
      </c>
      <c r="C551" t="s">
        <v>12</v>
      </c>
      <c r="D551" t="s">
        <v>27</v>
      </c>
      <c r="E551" s="1">
        <v>45757</v>
      </c>
      <c r="F551" s="1">
        <v>45764</v>
      </c>
      <c r="G551">
        <v>7</v>
      </c>
      <c r="H551">
        <v>390</v>
      </c>
      <c r="I551" t="s">
        <v>28</v>
      </c>
      <c r="J551" t="s">
        <v>547</v>
      </c>
      <c r="K551" t="s">
        <v>46</v>
      </c>
      <c r="L551" t="str">
        <f>TEXT(Table1[[#This Row],[Order Date]],"YYYY")</f>
        <v>2025</v>
      </c>
      <c r="M551" s="2" t="str">
        <f>TEXT(Table1[[#This Row],[Order Date]],"MMM")</f>
        <v>Apr</v>
      </c>
      <c r="N551" s="2" t="str">
        <f>TEXT(Table1[[#This Row],[Order Date]],"DDD")</f>
        <v>Thu</v>
      </c>
      <c r="O551" s="2">
        <f>DATEDIF(Table1[[#This Row],[Order Date]],Table1[[#This Row],[Delivered Date]],"D")</f>
        <v>7</v>
      </c>
      <c r="P551" s="2">
        <f>ROUND(Table1[[#This Row],[Quantity]]*Table1[[#This Row],[Unit Price]]*VLOOKUP(Table1[[#This Row],[Product Name]],Table2[#All],2,FALSE),0)</f>
        <v>1775</v>
      </c>
      <c r="Q551" s="2">
        <f>Table1[[#This Row],[Quantity]]*Table1[[#This Row],[Unit Price]]</f>
        <v>2730</v>
      </c>
      <c r="R551" s="2">
        <f>Table1[[#This Row],[Sales Revenue]]-Table1[[#This Row],[Total cost]]</f>
        <v>955</v>
      </c>
    </row>
    <row r="552" spans="1:18" x14ac:dyDescent="0.35">
      <c r="A552">
        <v>551</v>
      </c>
      <c r="B552" t="s">
        <v>543</v>
      </c>
      <c r="C552" t="s">
        <v>31</v>
      </c>
      <c r="D552" t="s">
        <v>76</v>
      </c>
      <c r="E552" s="1">
        <v>45934</v>
      </c>
      <c r="F552" s="1">
        <v>45940</v>
      </c>
      <c r="G552">
        <v>5</v>
      </c>
      <c r="H552">
        <v>953</v>
      </c>
      <c r="I552" t="s">
        <v>14</v>
      </c>
      <c r="J552" t="s">
        <v>549</v>
      </c>
      <c r="K552" t="s">
        <v>29</v>
      </c>
      <c r="L552" t="str">
        <f>TEXT(Table1[[#This Row],[Order Date]],"YYYY")</f>
        <v>2025</v>
      </c>
      <c r="M552" s="2" t="str">
        <f>TEXT(Table1[[#This Row],[Order Date]],"MMM")</f>
        <v>Oct</v>
      </c>
      <c r="N552" s="2" t="str">
        <f>TEXT(Table1[[#This Row],[Order Date]],"DDD")</f>
        <v>Sat</v>
      </c>
      <c r="O552" s="2">
        <f>DATEDIF(Table1[[#This Row],[Order Date]],Table1[[#This Row],[Delivered Date]],"D")</f>
        <v>6</v>
      </c>
      <c r="P552" s="2">
        <f>ROUND(Table1[[#This Row],[Quantity]]*Table1[[#This Row],[Unit Price]]*VLOOKUP(Table1[[#This Row],[Product Name]],Table2[#All],2,FALSE),0)</f>
        <v>3574</v>
      </c>
      <c r="Q552" s="2">
        <f>Table1[[#This Row],[Quantity]]*Table1[[#This Row],[Unit Price]]</f>
        <v>4765</v>
      </c>
      <c r="R552" s="2">
        <f>Table1[[#This Row],[Sales Revenue]]-Table1[[#This Row],[Total cost]]</f>
        <v>1191</v>
      </c>
    </row>
    <row r="553" spans="1:18" x14ac:dyDescent="0.35">
      <c r="A553">
        <v>552</v>
      </c>
      <c r="B553" t="s">
        <v>544</v>
      </c>
      <c r="C553" t="s">
        <v>31</v>
      </c>
      <c r="D553" t="s">
        <v>42</v>
      </c>
      <c r="E553" s="1">
        <v>45666</v>
      </c>
      <c r="F553" s="1">
        <v>45678</v>
      </c>
      <c r="G553">
        <v>6</v>
      </c>
      <c r="H553">
        <v>323</v>
      </c>
      <c r="I553" t="s">
        <v>28</v>
      </c>
      <c r="J553" t="s">
        <v>547</v>
      </c>
      <c r="K553" t="s">
        <v>15</v>
      </c>
      <c r="L553" t="str">
        <f>TEXT(Table1[[#This Row],[Order Date]],"YYYY")</f>
        <v>2025</v>
      </c>
      <c r="M553" s="2" t="str">
        <f>TEXT(Table1[[#This Row],[Order Date]],"MMM")</f>
        <v>Jan</v>
      </c>
      <c r="N553" s="2" t="str">
        <f>TEXT(Table1[[#This Row],[Order Date]],"DDD")</f>
        <v>Thu</v>
      </c>
      <c r="O553" s="2">
        <f>DATEDIF(Table1[[#This Row],[Order Date]],Table1[[#This Row],[Delivered Date]],"D")</f>
        <v>12</v>
      </c>
      <c r="P553" s="2">
        <f>ROUND(Table1[[#This Row],[Quantity]]*Table1[[#This Row],[Unit Price]]*VLOOKUP(Table1[[#This Row],[Product Name]],Table2[#All],2,FALSE),0)</f>
        <v>1260</v>
      </c>
      <c r="Q553" s="2">
        <f>Table1[[#This Row],[Quantity]]*Table1[[#This Row],[Unit Price]]</f>
        <v>1938</v>
      </c>
      <c r="R553" s="2">
        <f>Table1[[#This Row],[Sales Revenue]]-Table1[[#This Row],[Total cost]]</f>
        <v>678</v>
      </c>
    </row>
    <row r="554" spans="1:18" x14ac:dyDescent="0.35">
      <c r="A554">
        <v>553</v>
      </c>
      <c r="B554" t="s">
        <v>545</v>
      </c>
      <c r="C554" t="s">
        <v>31</v>
      </c>
      <c r="D554" t="s">
        <v>50</v>
      </c>
      <c r="E554" s="1">
        <v>45713</v>
      </c>
      <c r="F554" s="1">
        <v>45717</v>
      </c>
      <c r="G554">
        <v>3</v>
      </c>
      <c r="H554">
        <v>380</v>
      </c>
      <c r="I554" t="s">
        <v>14</v>
      </c>
      <c r="J554" t="s">
        <v>549</v>
      </c>
      <c r="K554" t="s">
        <v>46</v>
      </c>
      <c r="L554" t="str">
        <f>TEXT(Table1[[#This Row],[Order Date]],"YYYY")</f>
        <v>2025</v>
      </c>
      <c r="M554" s="2" t="str">
        <f>TEXT(Table1[[#This Row],[Order Date]],"MMM")</f>
        <v>Feb</v>
      </c>
      <c r="N554" s="2" t="str">
        <f>TEXT(Table1[[#This Row],[Order Date]],"DDD")</f>
        <v>Tue</v>
      </c>
      <c r="O554" s="2">
        <f>DATEDIF(Table1[[#This Row],[Order Date]],Table1[[#This Row],[Delivered Date]],"D")</f>
        <v>4</v>
      </c>
      <c r="P554" s="2">
        <f>ROUND(Table1[[#This Row],[Quantity]]*Table1[[#This Row],[Unit Price]]*VLOOKUP(Table1[[#This Row],[Product Name]],Table2[#All],2,FALSE),0)</f>
        <v>798</v>
      </c>
      <c r="Q554" s="2">
        <f>Table1[[#This Row],[Quantity]]*Table1[[#This Row],[Unit Price]]</f>
        <v>1140</v>
      </c>
      <c r="R554" s="2">
        <f>Table1[[#This Row],[Sales Revenue]]-Table1[[#This Row],[Total cost]]</f>
        <v>342</v>
      </c>
    </row>
    <row r="555" spans="1:18" x14ac:dyDescent="0.35">
      <c r="A555">
        <v>554</v>
      </c>
      <c r="B555" t="s">
        <v>546</v>
      </c>
      <c r="C555" t="s">
        <v>17</v>
      </c>
      <c r="D555" t="s">
        <v>18</v>
      </c>
      <c r="E555" s="1">
        <v>45897</v>
      </c>
      <c r="F555" s="1">
        <v>45905</v>
      </c>
      <c r="G555">
        <v>10</v>
      </c>
      <c r="H555">
        <v>509</v>
      </c>
      <c r="I555" t="s">
        <v>28</v>
      </c>
      <c r="J555" t="s">
        <v>547</v>
      </c>
      <c r="K555" t="s">
        <v>15</v>
      </c>
      <c r="L555" t="str">
        <f>TEXT(Table1[[#This Row],[Order Date]],"YYYY")</f>
        <v>2025</v>
      </c>
      <c r="M555" s="2" t="str">
        <f>TEXT(Table1[[#This Row],[Order Date]],"MMM")</f>
        <v>Aug</v>
      </c>
      <c r="N555" s="2" t="str">
        <f>TEXT(Table1[[#This Row],[Order Date]],"DDD")</f>
        <v>Thu</v>
      </c>
      <c r="O555" s="2">
        <f>DATEDIF(Table1[[#This Row],[Order Date]],Table1[[#This Row],[Delivered Date]],"D")</f>
        <v>8</v>
      </c>
      <c r="P555" s="2">
        <f>ROUND(Table1[[#This Row],[Quantity]]*Table1[[#This Row],[Unit Price]]*VLOOKUP(Table1[[#This Row],[Product Name]],Table2[#All],2,FALSE),0)</f>
        <v>2545</v>
      </c>
      <c r="Q555" s="2">
        <f>Table1[[#This Row],[Quantity]]*Table1[[#This Row],[Unit Price]]</f>
        <v>5090</v>
      </c>
      <c r="R555" s="2">
        <f>Table1[[#This Row],[Sales Revenue]]-Table1[[#This Row],[Total cost]]</f>
        <v>2545</v>
      </c>
    </row>
    <row r="556" spans="1:18" x14ac:dyDescent="0.35">
      <c r="A556">
        <v>555</v>
      </c>
      <c r="B556" t="s">
        <v>126</v>
      </c>
      <c r="C556" t="s">
        <v>24</v>
      </c>
      <c r="D556" t="s">
        <v>25</v>
      </c>
      <c r="E556" s="1">
        <v>45743</v>
      </c>
      <c r="F556" s="1">
        <v>45748</v>
      </c>
      <c r="G556">
        <v>1</v>
      </c>
      <c r="H556">
        <v>968</v>
      </c>
      <c r="I556" t="s">
        <v>14</v>
      </c>
      <c r="J556" t="s">
        <v>33</v>
      </c>
      <c r="K556" t="s">
        <v>29</v>
      </c>
      <c r="L556" t="str">
        <f>TEXT(Table1[[#This Row],[Order Date]],"YYYY")</f>
        <v>2025</v>
      </c>
      <c r="M556" s="2" t="str">
        <f>TEXT(Table1[[#This Row],[Order Date]],"MMM")</f>
        <v>Mar</v>
      </c>
      <c r="N556" s="2" t="str">
        <f>TEXT(Table1[[#This Row],[Order Date]],"DDD")</f>
        <v>Thu</v>
      </c>
      <c r="O556" s="2">
        <f>DATEDIF(Table1[[#This Row],[Order Date]],Table1[[#This Row],[Delivered Date]],"D")</f>
        <v>5</v>
      </c>
      <c r="P556" s="2">
        <f>ROUND(Table1[[#This Row],[Quantity]]*Table1[[#This Row],[Unit Price]]*VLOOKUP(Table1[[#This Row],[Product Name]],Table2[#All],2,FALSE),0)</f>
        <v>532</v>
      </c>
      <c r="Q556" s="2">
        <f>Table1[[#This Row],[Quantity]]*Table1[[#This Row],[Unit Price]]</f>
        <v>968</v>
      </c>
      <c r="R556" s="2">
        <f>Table1[[#This Row],[Sales Revenue]]-Table1[[#This Row],[Total cost]]</f>
        <v>436</v>
      </c>
    </row>
  </sheetData>
  <conditionalFormatting sqref="A1:A556 A558:A1048576">
    <cfRule type="duplicateValues" dxfId="12" priority="4"/>
  </conditionalFormatting>
  <conditionalFormatting sqref="A2:E556 J22:K22 F22:H22 F23:K556 F2:K21">
    <cfRule type="containsBlanks" dxfId="11" priority="1">
      <formula>LEN(TRIM(A2))=0</formula>
    </cfRule>
    <cfRule type="containsBlanks" dxfId="10" priority="3">
      <formula>LEN(TRIM(A2))=0</formula>
    </cfRule>
  </conditionalFormatting>
  <conditionalFormatting sqref="E159">
    <cfRule type="containsBlanks" dxfId="9" priority="2">
      <formula>LEN(TRIM(E159))=0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opLeftCell="A15" workbookViewId="0"/>
  </sheetViews>
  <sheetFormatPr defaultRowHeight="14.5" x14ac:dyDescent="0.35"/>
  <cols>
    <col min="1" max="1" width="15.453125" bestFit="1" customWidth="1"/>
    <col min="2" max="2" width="16.453125" customWidth="1"/>
  </cols>
  <sheetData>
    <row r="1" spans="1:2" x14ac:dyDescent="0.35">
      <c r="A1" t="s">
        <v>3</v>
      </c>
      <c r="B1" t="s">
        <v>553</v>
      </c>
    </row>
    <row r="2" spans="1:2" x14ac:dyDescent="0.35">
      <c r="A2" t="s">
        <v>13</v>
      </c>
      <c r="B2">
        <v>0.75</v>
      </c>
    </row>
    <row r="3" spans="1:2" x14ac:dyDescent="0.35">
      <c r="A3" t="s">
        <v>27</v>
      </c>
      <c r="B3">
        <v>0.65</v>
      </c>
    </row>
    <row r="4" spans="1:2" x14ac:dyDescent="0.35">
      <c r="A4" t="s">
        <v>36</v>
      </c>
      <c r="B4">
        <v>0.8</v>
      </c>
    </row>
    <row r="5" spans="1:2" x14ac:dyDescent="0.35">
      <c r="A5" t="s">
        <v>58</v>
      </c>
      <c r="B5">
        <v>0.85</v>
      </c>
    </row>
    <row r="6" spans="1:2" x14ac:dyDescent="0.35">
      <c r="A6" t="s">
        <v>96</v>
      </c>
      <c r="B6">
        <v>0.7</v>
      </c>
    </row>
    <row r="7" spans="1:2" x14ac:dyDescent="0.35">
      <c r="A7" t="s">
        <v>18</v>
      </c>
      <c r="B7">
        <v>0.5</v>
      </c>
    </row>
    <row r="8" spans="1:2" x14ac:dyDescent="0.35">
      <c r="A8" t="s">
        <v>56</v>
      </c>
      <c r="B8">
        <v>0.55000000000000004</v>
      </c>
    </row>
    <row r="9" spans="1:2" x14ac:dyDescent="0.35">
      <c r="A9" t="s">
        <v>44</v>
      </c>
      <c r="B9">
        <v>0.6</v>
      </c>
    </row>
    <row r="10" spans="1:2" x14ac:dyDescent="0.35">
      <c r="A10" t="s">
        <v>60</v>
      </c>
      <c r="B10">
        <v>0.65</v>
      </c>
    </row>
    <row r="11" spans="1:2" x14ac:dyDescent="0.35">
      <c r="A11" t="s">
        <v>64</v>
      </c>
      <c r="B11">
        <v>0.5</v>
      </c>
    </row>
    <row r="12" spans="1:2" x14ac:dyDescent="0.35">
      <c r="A12" t="s">
        <v>52</v>
      </c>
      <c r="B12">
        <v>0.7</v>
      </c>
    </row>
    <row r="13" spans="1:2" x14ac:dyDescent="0.35">
      <c r="A13" t="s">
        <v>22</v>
      </c>
      <c r="B13">
        <v>0.75</v>
      </c>
    </row>
    <row r="14" spans="1:2" x14ac:dyDescent="0.35">
      <c r="A14" t="s">
        <v>83</v>
      </c>
      <c r="B14">
        <v>0.8</v>
      </c>
    </row>
    <row r="15" spans="1:2" x14ac:dyDescent="0.35">
      <c r="A15" t="s">
        <v>54</v>
      </c>
      <c r="B15">
        <v>0.7</v>
      </c>
    </row>
    <row r="16" spans="1:2" x14ac:dyDescent="0.35">
      <c r="A16" t="s">
        <v>40</v>
      </c>
      <c r="B16">
        <v>0.65</v>
      </c>
    </row>
    <row r="17" spans="1:2" x14ac:dyDescent="0.35">
      <c r="A17" t="s">
        <v>25</v>
      </c>
      <c r="B17">
        <v>0.55000000000000004</v>
      </c>
    </row>
    <row r="18" spans="1:2" x14ac:dyDescent="0.35">
      <c r="A18" t="s">
        <v>38</v>
      </c>
      <c r="B18">
        <v>0.5</v>
      </c>
    </row>
    <row r="19" spans="1:2" x14ac:dyDescent="0.35">
      <c r="A19" t="s">
        <v>100</v>
      </c>
      <c r="B19">
        <v>0.6</v>
      </c>
    </row>
    <row r="20" spans="1:2" x14ac:dyDescent="0.35">
      <c r="A20" t="s">
        <v>70</v>
      </c>
      <c r="B20">
        <v>0.55000000000000004</v>
      </c>
    </row>
    <row r="21" spans="1:2" x14ac:dyDescent="0.35">
      <c r="A21" t="s">
        <v>115</v>
      </c>
      <c r="B21">
        <v>0.6</v>
      </c>
    </row>
    <row r="22" spans="1:2" x14ac:dyDescent="0.35">
      <c r="A22" t="s">
        <v>32</v>
      </c>
      <c r="B22">
        <v>0.75</v>
      </c>
    </row>
    <row r="23" spans="1:2" x14ac:dyDescent="0.35">
      <c r="A23" t="s">
        <v>42</v>
      </c>
      <c r="B23">
        <v>0.65</v>
      </c>
    </row>
    <row r="24" spans="1:2" x14ac:dyDescent="0.35">
      <c r="A24" t="s">
        <v>50</v>
      </c>
      <c r="B24">
        <v>0.7</v>
      </c>
    </row>
    <row r="25" spans="1:2" x14ac:dyDescent="0.35">
      <c r="A25" t="s">
        <v>76</v>
      </c>
      <c r="B25">
        <v>0.75</v>
      </c>
    </row>
    <row r="26" spans="1:2" x14ac:dyDescent="0.35">
      <c r="A26" t="s">
        <v>79</v>
      </c>
      <c r="B26">
        <v>0.65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Retail Store Sales</vt:lpstr>
      <vt:lpstr>Sheet1</vt:lpstr>
      <vt:lpstr>Cost Per 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Abessolo Ateba Abhas</dc:creator>
  <cp:lastModifiedBy>HENRY</cp:lastModifiedBy>
  <dcterms:created xsi:type="dcterms:W3CDTF">2025-01-30T07:46:36Z</dcterms:created>
  <dcterms:modified xsi:type="dcterms:W3CDTF">2025-08-14T06:44:33Z</dcterms:modified>
</cp:coreProperties>
</file>