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4" activeTab="8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remap-profile" sheetId="12" r:id="rId11"/>
  </sheets>
  <calcPr calcId="144525"/>
</workbook>
</file>

<file path=xl/sharedStrings.xml><?xml version="1.0" encoding="utf-8"?>
<sst xmlns="http://schemas.openxmlformats.org/spreadsheetml/2006/main" count="623" uniqueCount="45">
  <si>
    <t>native</t>
  </si>
  <si>
    <t>blackscholes</t>
  </si>
  <si>
    <t>bodytrack</t>
  </si>
  <si>
    <t>canneal</t>
  </si>
  <si>
    <t>facesim</t>
  </si>
  <si>
    <t>fluidanimate</t>
  </si>
  <si>
    <t>freqmine</t>
  </si>
  <si>
    <t>swaptions</t>
  </si>
  <si>
    <t>x264</t>
  </si>
  <si>
    <t>intrument only</t>
  </si>
  <si>
    <t>ferret</t>
  </si>
  <si>
    <t>exclusive</t>
  </si>
  <si>
    <t>sum</t>
  </si>
  <si>
    <t>HST-all</t>
  </si>
  <si>
    <t>Overhead over qemu4.1</t>
  </si>
  <si>
    <t>geomean</t>
  </si>
  <si>
    <t>Pico-ST</t>
  </si>
  <si>
    <t>SpeedUp Over Pico same thread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</si>
  <si>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</si>
  <si>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</si>
  <si>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</si>
  <si>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</si>
  <si>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</si>
  <si>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</si>
  <si>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</si>
  <si>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</si>
  <si>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</si>
  <si>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 xml:space="preserve"> </t>
  </si>
  <si>
    <t>store instrument</t>
  </si>
  <si>
    <t>LL/SC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</si>
  <si>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</si>
  <si>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</si>
  <si>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</si>
  <si>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</si>
  <si>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</si>
  <si>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</si>
  <si>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</si>
  <si>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</si>
  <si>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</si>
  <si>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</si>
  <si>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</si>
  <si>
    <t>pf_counter</t>
  </si>
  <si>
    <t>false_alarm</t>
  </si>
  <si>
    <t>false_sc</t>
  </si>
  <si>
    <t>sc count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</si>
</sst>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"/>
  <sheetViews>
    <sheetView topLeftCell="H17" workbookViewId="0">
      <selection activeCell="P32" sqref="P32"/>
    </sheetView>
  </sheetViews>
  <sheetFormatPr defaultColWidth="9" defaultRowHeight="14.25"/>
  <cols>
    <col min="1" max="1" width="33.125" customWidth="1"/>
    <col min="2" max="9" width="12.6666666666667"/>
    <col min="10" max="10" width="23.5" customWidth="1"/>
    <col min="11" max="11" width="13.775"/>
    <col min="12" max="12" width="13.75"/>
    <col min="13" max="15" width="12.6666666666667"/>
    <col min="16" max="16" width="13.775"/>
    <col min="17" max="43" width="12.6666666666667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18.7993333333</v>
      </c>
      <c r="G2" s="1">
        <v>27.202</v>
      </c>
      <c r="H2" s="1">
        <v>56.022</v>
      </c>
      <c r="I2" s="1">
        <v>220.014666667</v>
      </c>
    </row>
    <row r="3" spans="1:9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10.7593333333</v>
      </c>
      <c r="G3" s="1">
        <v>14.9413333333</v>
      </c>
      <c r="H3" s="1">
        <v>28.073</v>
      </c>
      <c r="I3" s="1">
        <v>114.185666667</v>
      </c>
    </row>
    <row r="4" spans="1:9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6.588</v>
      </c>
      <c r="G4" s="1">
        <v>9.66166666667</v>
      </c>
      <c r="H4" s="1">
        <v>14.0933333333</v>
      </c>
      <c r="I4" s="1">
        <v>58.1863333333</v>
      </c>
    </row>
    <row r="5" spans="1:9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4.653</v>
      </c>
      <c r="G5" s="1">
        <v>6.307</v>
      </c>
      <c r="H5" s="1">
        <v>7.108</v>
      </c>
      <c r="I5" s="1">
        <v>35.102</v>
      </c>
    </row>
    <row r="6" spans="1:9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3.54366666667</v>
      </c>
      <c r="G6" s="1">
        <v>7.48266666667</v>
      </c>
      <c r="H6" s="1">
        <v>3.62733333333</v>
      </c>
      <c r="I6" s="1">
        <v>34.226</v>
      </c>
    </row>
    <row r="7" spans="1:9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3.12233333333</v>
      </c>
      <c r="G7" s="1">
        <v>6.66433333333</v>
      </c>
      <c r="H7" s="1">
        <v>1.88866666667</v>
      </c>
      <c r="I7" s="1">
        <v>31.7203333333</v>
      </c>
    </row>
    <row r="8" spans="1:9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3.257</v>
      </c>
      <c r="G8" s="1">
        <v>7.18966666667</v>
      </c>
      <c r="H8" s="1">
        <v>1.59866666667</v>
      </c>
      <c r="I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9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10</v>
      </c>
      <c r="G10" s="3" t="s">
        <v>5</v>
      </c>
      <c r="H10" s="3" t="s">
        <v>6</v>
      </c>
      <c r="I10" s="3" t="s">
        <v>7</v>
      </c>
      <c r="J10" s="3" t="s">
        <v>8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10</v>
      </c>
      <c r="G19" s="3" t="s">
        <v>5</v>
      </c>
      <c r="H19" s="3" t="s">
        <v>6</v>
      </c>
      <c r="I19" s="3" t="s">
        <v>7</v>
      </c>
      <c r="J19" s="3" t="s">
        <v>8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10</v>
      </c>
      <c r="G28" s="1" t="s">
        <v>5</v>
      </c>
      <c r="H28" s="1" t="s">
        <v>6</v>
      </c>
      <c r="I28" s="1" t="s">
        <v>7</v>
      </c>
      <c r="J28" s="1" t="s">
        <v>8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9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14</v>
      </c>
      <c r="K37" t="s">
        <v>1</v>
      </c>
      <c r="L37" t="s">
        <v>2</v>
      </c>
      <c r="M37" t="s">
        <v>3</v>
      </c>
      <c r="N37" t="s">
        <v>4</v>
      </c>
      <c r="O37" t="s">
        <v>5</v>
      </c>
      <c r="P37" t="s">
        <v>6</v>
      </c>
      <c r="Q37" t="s">
        <v>7</v>
      </c>
      <c r="R37" t="s">
        <v>8</v>
      </c>
      <c r="S37" t="s">
        <v>15</v>
      </c>
    </row>
    <row r="38" spans="1:19">
      <c r="A38">
        <v>1</v>
      </c>
      <c r="B38">
        <v>15.057</v>
      </c>
      <c r="C38">
        <v>31.493</v>
      </c>
      <c r="D38">
        <v>49.0186666667</v>
      </c>
      <c r="E38">
        <v>65.855</v>
      </c>
      <c r="F38" s="3">
        <v>19.6016666667</v>
      </c>
      <c r="G38">
        <v>72.4983333333</v>
      </c>
      <c r="H38">
        <v>59.1208333333</v>
      </c>
      <c r="I38">
        <v>234.131333333</v>
      </c>
      <c r="J38">
        <v>1</v>
      </c>
      <c r="K38">
        <f>(B38-B2)/B2</f>
        <v>0.00670826832848962</v>
      </c>
      <c r="L38">
        <v>0.0001</v>
      </c>
      <c r="M38">
        <f t="shared" ref="L38:R38" si="0">(D38-D2)/D2</f>
        <v>0.265553059837864</v>
      </c>
      <c r="N38">
        <f t="shared" si="0"/>
        <v>0.12315380154859</v>
      </c>
      <c r="O38">
        <f t="shared" si="0"/>
        <v>0.0426788184014374</v>
      </c>
      <c r="P38">
        <f t="shared" si="0"/>
        <v>1.66518393255275</v>
      </c>
      <c r="Q38">
        <f t="shared" si="0"/>
        <v>0.0553145787958302</v>
      </c>
      <c r="R38">
        <f t="shared" si="0"/>
        <v>0.0641623891709277</v>
      </c>
      <c r="S38">
        <f>GEOMEAN(K38:R38)</f>
        <v>0.0391629624955699</v>
      </c>
    </row>
    <row r="39" spans="1:19">
      <c r="A39">
        <v>2</v>
      </c>
      <c r="B39">
        <v>8.2418</v>
      </c>
      <c r="C39">
        <v>17.3881666667</v>
      </c>
      <c r="D39">
        <v>48.8265</v>
      </c>
      <c r="E39">
        <v>41.534</v>
      </c>
      <c r="F39" s="3">
        <v>27.745</v>
      </c>
      <c r="G39">
        <v>42.7905</v>
      </c>
      <c r="H39">
        <v>56.7651666667</v>
      </c>
      <c r="I39">
        <v>122.8235</v>
      </c>
      <c r="J39">
        <v>2</v>
      </c>
      <c r="K39">
        <f t="shared" ref="K39:K44" si="1">(B39-B3)/B3</f>
        <v>0.0323757828814331</v>
      </c>
      <c r="L39">
        <f t="shared" ref="L39:R39" si="2">(C39-C3)/C3</f>
        <v>0.0312858329049241</v>
      </c>
      <c r="M39">
        <f t="shared" si="2"/>
        <v>0.426215860961005</v>
      </c>
      <c r="N39">
        <f t="shared" si="2"/>
        <v>0.208648585729252</v>
      </c>
      <c r="O39">
        <f t="shared" si="2"/>
        <v>1.57869136874211</v>
      </c>
      <c r="P39">
        <f t="shared" si="2"/>
        <v>1.86390103516613</v>
      </c>
      <c r="Q39">
        <f t="shared" si="2"/>
        <v>1.02205559315713</v>
      </c>
      <c r="R39">
        <f t="shared" si="2"/>
        <v>0.0756472645396951</v>
      </c>
      <c r="S39">
        <f t="shared" ref="S39:S45" si="3">GEOMEAN(K39:R39)</f>
        <v>0.259388137370541</v>
      </c>
    </row>
    <row r="40" spans="1:19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 s="3">
        <v>107.818</v>
      </c>
      <c r="G40">
        <v>35.066</v>
      </c>
      <c r="H40">
        <v>107.303</v>
      </c>
      <c r="I40">
        <v>64.1523333333</v>
      </c>
      <c r="J40">
        <v>4</v>
      </c>
      <c r="K40">
        <f t="shared" si="1"/>
        <v>0.0435525826822742</v>
      </c>
      <c r="L40">
        <f t="shared" ref="L40:R40" si="4">(C40-C4)/C4</f>
        <v>0.170547993757975</v>
      </c>
      <c r="M40">
        <f t="shared" si="4"/>
        <v>0.639465362704558</v>
      </c>
      <c r="N40">
        <f t="shared" si="4"/>
        <v>0.317062470751467</v>
      </c>
      <c r="O40">
        <f t="shared" si="4"/>
        <v>15.3658166363084</v>
      </c>
      <c r="P40">
        <f t="shared" si="4"/>
        <v>2.62939451440275</v>
      </c>
      <c r="Q40">
        <f t="shared" si="4"/>
        <v>6.61374172187231</v>
      </c>
      <c r="R40">
        <f t="shared" si="4"/>
        <v>0.1025326680378</v>
      </c>
      <c r="S40">
        <f t="shared" si="3"/>
        <v>0.671340596752864</v>
      </c>
    </row>
    <row r="41" spans="1:19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 s="3">
        <v>218.031666667</v>
      </c>
      <c r="G41">
        <v>31.6816666667</v>
      </c>
      <c r="H41">
        <v>188.299333333</v>
      </c>
      <c r="I41">
        <v>41.9348333333</v>
      </c>
      <c r="J41">
        <v>8</v>
      </c>
      <c r="K41">
        <f t="shared" si="1"/>
        <v>0.0741791405143338</v>
      </c>
      <c r="L41">
        <f t="shared" ref="L41:R41" si="5">(C41-C5)/C5</f>
        <v>0.541247425714033</v>
      </c>
      <c r="M41">
        <f t="shared" si="5"/>
        <v>0.924569270455626</v>
      </c>
      <c r="N41">
        <f t="shared" si="5"/>
        <v>0.467894145051538</v>
      </c>
      <c r="O41">
        <f t="shared" si="5"/>
        <v>45.8582993051795</v>
      </c>
      <c r="P41">
        <f t="shared" si="5"/>
        <v>4.02325458485809</v>
      </c>
      <c r="Q41">
        <f t="shared" si="5"/>
        <v>25.4911836427968</v>
      </c>
      <c r="R41">
        <f t="shared" si="5"/>
        <v>0.194656524793459</v>
      </c>
      <c r="S41">
        <f t="shared" si="3"/>
        <v>1.4131146266303</v>
      </c>
    </row>
    <row r="42" spans="1:19">
      <c r="A42">
        <v>16</v>
      </c>
      <c r="B42">
        <v>2.0305</v>
      </c>
      <c r="C42">
        <v>10.1086666667</v>
      </c>
      <c r="D42">
        <v>74.381</v>
      </c>
      <c r="E42">
        <v>26.965</v>
      </c>
      <c r="F42" s="3">
        <v>300.866</v>
      </c>
      <c r="G42">
        <v>33.2503333333</v>
      </c>
      <c r="H42">
        <v>318.406</v>
      </c>
      <c r="I42">
        <v>40.9285</v>
      </c>
      <c r="J42">
        <v>16</v>
      </c>
      <c r="K42">
        <f t="shared" si="1"/>
        <v>0.0762367491147063</v>
      </c>
      <c r="L42">
        <f t="shared" ref="L42:R42" si="6">(C42-C6)/C6</f>
        <v>1.68063290021215</v>
      </c>
      <c r="M42">
        <f t="shared" si="6"/>
        <v>1.48904629113496</v>
      </c>
      <c r="N42">
        <f t="shared" si="6"/>
        <v>1.0744435326647</v>
      </c>
      <c r="O42">
        <f t="shared" si="6"/>
        <v>83.9024550841079</v>
      </c>
      <c r="P42">
        <f t="shared" si="6"/>
        <v>3.44364754097717</v>
      </c>
      <c r="Q42">
        <f t="shared" si="6"/>
        <v>86.7796360963865</v>
      </c>
      <c r="R42">
        <f t="shared" si="6"/>
        <v>0.195830655057559</v>
      </c>
      <c r="S42">
        <f t="shared" si="3"/>
        <v>2.37329984727162</v>
      </c>
    </row>
    <row r="43" spans="1:19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 s="3">
        <v>459.408333333</v>
      </c>
      <c r="G43">
        <v>33.9981666667</v>
      </c>
      <c r="H43">
        <v>378.520666667</v>
      </c>
      <c r="I43">
        <v>39.1365</v>
      </c>
      <c r="J43">
        <v>32</v>
      </c>
      <c r="K43">
        <f t="shared" si="1"/>
        <v>0.199664053754087</v>
      </c>
      <c r="L43">
        <f t="shared" ref="L43:R43" si="7">(C43-C7)/C7</f>
        <v>3.01191016334617</v>
      </c>
      <c r="M43">
        <f t="shared" si="7"/>
        <v>2.16040583314022</v>
      </c>
      <c r="N43">
        <f t="shared" si="7"/>
        <v>2.18775446288757</v>
      </c>
      <c r="O43">
        <f t="shared" si="7"/>
        <v>146.136222910267</v>
      </c>
      <c r="P43">
        <f t="shared" si="7"/>
        <v>4.10151052869259</v>
      </c>
      <c r="Q43">
        <f t="shared" si="7"/>
        <v>199.416872573067</v>
      </c>
      <c r="R43">
        <f t="shared" si="7"/>
        <v>0.233798509895055</v>
      </c>
      <c r="S43">
        <f t="shared" si="3"/>
        <v>4.09729888806588</v>
      </c>
    </row>
    <row r="44" spans="1:19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 s="3">
        <v>656.216666667</v>
      </c>
      <c r="G44">
        <v>34.0913333333</v>
      </c>
      <c r="H44">
        <v>362.384333333</v>
      </c>
      <c r="I44">
        <v>35.9595</v>
      </c>
      <c r="J44">
        <v>64</v>
      </c>
      <c r="K44">
        <f t="shared" si="1"/>
        <v>0.179737836039057</v>
      </c>
      <c r="L44">
        <f t="shared" ref="L44:R44" si="8">(C44-C8)/C8</f>
        <v>6.37069795425993</v>
      </c>
      <c r="M44">
        <f t="shared" si="8"/>
        <v>2.17680541738737</v>
      </c>
      <c r="N44">
        <f t="shared" si="8"/>
        <v>6.26099331975817</v>
      </c>
      <c r="O44">
        <f t="shared" si="8"/>
        <v>200.478866032238</v>
      </c>
      <c r="P44">
        <f t="shared" si="8"/>
        <v>3.74171264313842</v>
      </c>
      <c r="Q44">
        <f t="shared" si="8"/>
        <v>225.679107588977</v>
      </c>
      <c r="R44">
        <f t="shared" si="8"/>
        <v>0.340671836552084</v>
      </c>
      <c r="S44">
        <f t="shared" si="3"/>
        <v>5.54985962828604</v>
      </c>
    </row>
    <row r="45" spans="10:19">
      <c r="J45" t="s">
        <v>15</v>
      </c>
      <c r="K45">
        <f>GEOMEAN(K38:K44)</f>
        <v>0.0568521860005877</v>
      </c>
      <c r="L45">
        <f t="shared" ref="L45:R45" si="9">GEOMEAN(L38:L44)</f>
        <v>0.191116800901531</v>
      </c>
      <c r="M45">
        <f t="shared" si="9"/>
        <v>0.897369917895034</v>
      </c>
      <c r="N45">
        <f t="shared" si="9"/>
        <v>0.662648194484407</v>
      </c>
      <c r="O45">
        <f t="shared" si="9"/>
        <v>14.2049798632125</v>
      </c>
      <c r="P45">
        <f t="shared" si="9"/>
        <v>2.90244814483395</v>
      </c>
      <c r="Q45">
        <f t="shared" si="9"/>
        <v>12.0655205392454</v>
      </c>
      <c r="R45">
        <f t="shared" si="9"/>
        <v>0.147389393714841</v>
      </c>
      <c r="S45">
        <f t="shared" si="3"/>
        <v>0.910835069196887</v>
      </c>
    </row>
    <row r="46" spans="1:9">
      <c r="A46" s="2" t="s">
        <v>16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</row>
    <row r="47" spans="1:9">
      <c r="A47">
        <v>1</v>
      </c>
      <c r="B47">
        <v>19.1706666666666</v>
      </c>
      <c r="C47">
        <v>39.8839999999999</v>
      </c>
      <c r="D47">
        <v>107.361666666666</v>
      </c>
      <c r="E47">
        <v>108.761333333333</v>
      </c>
      <c r="F47">
        <v>24.4246666666666</v>
      </c>
      <c r="G47">
        <v>148.596333333333</v>
      </c>
      <c r="H47">
        <v>84.1066666666666</v>
      </c>
      <c r="I47">
        <v>624.462666666666</v>
      </c>
    </row>
    <row r="48" spans="1:9">
      <c r="A48">
        <v>2</v>
      </c>
      <c r="B48">
        <v>10.836</v>
      </c>
      <c r="C48">
        <v>22.681</v>
      </c>
      <c r="D48">
        <v>106.237</v>
      </c>
      <c r="E48">
        <v>73.1726666666666</v>
      </c>
      <c r="F48">
        <v>45.7103333333333</v>
      </c>
      <c r="G48">
        <v>102.639</v>
      </c>
      <c r="H48">
        <v>90.3273333333333</v>
      </c>
      <c r="I48">
        <v>321.688666666666</v>
      </c>
    </row>
    <row r="49" spans="1:9">
      <c r="A49">
        <v>4</v>
      </c>
      <c r="B49">
        <v>6.68966666666666</v>
      </c>
      <c r="C49">
        <v>15.4736666666666</v>
      </c>
      <c r="D49">
        <v>122</v>
      </c>
      <c r="E49">
        <v>56.6496666666666</v>
      </c>
      <c r="F49">
        <v>204.740999999999</v>
      </c>
      <c r="G49">
        <v>72.213</v>
      </c>
      <c r="H49">
        <v>237.506333333333</v>
      </c>
      <c r="I49">
        <v>168.488</v>
      </c>
    </row>
    <row r="50" spans="1:9">
      <c r="A50">
        <v>8</v>
      </c>
      <c r="B50">
        <v>4.648</v>
      </c>
      <c r="C50">
        <v>17.2926666666666</v>
      </c>
      <c r="D50">
        <v>139.605333333333</v>
      </c>
      <c r="E50">
        <v>51.2143333333333</v>
      </c>
      <c r="F50">
        <v>427.487666666666</v>
      </c>
      <c r="G50">
        <v>71.3236666666666</v>
      </c>
      <c r="H50">
        <v>410.636666666666</v>
      </c>
      <c r="I50">
        <v>108.803999999999</v>
      </c>
    </row>
    <row r="51" spans="1:9">
      <c r="A51">
        <v>16</v>
      </c>
      <c r="B51">
        <v>3.728</v>
      </c>
      <c r="C51">
        <v>17.2506666666666</v>
      </c>
      <c r="D51">
        <v>172.233666666666</v>
      </c>
      <c r="E51">
        <v>61.3993333333333</v>
      </c>
      <c r="F51">
        <v>753.626333333333</v>
      </c>
      <c r="G51">
        <v>71.016</v>
      </c>
      <c r="H51">
        <v>628.226666666666</v>
      </c>
      <c r="I51">
        <v>107.652</v>
      </c>
    </row>
    <row r="52" spans="1:9">
      <c r="A52">
        <v>32</v>
      </c>
      <c r="B52">
        <v>3.331</v>
      </c>
      <c r="C52">
        <v>24.4506666666666</v>
      </c>
      <c r="D52">
        <v>221.830666666666</v>
      </c>
      <c r="E52">
        <v>93.0533333333333</v>
      </c>
      <c r="F52">
        <v>1475.754</v>
      </c>
      <c r="G52">
        <v>72.0976666666666</v>
      </c>
      <c r="H52">
        <v>739.057</v>
      </c>
      <c r="I52">
        <v>101.416333333333</v>
      </c>
    </row>
    <row r="53" spans="1:9">
      <c r="A53">
        <v>64</v>
      </c>
      <c r="B53">
        <v>3.59866666666666</v>
      </c>
      <c r="C53">
        <v>52.4806666666666</v>
      </c>
      <c r="D53">
        <v>255.597999999999</v>
      </c>
      <c r="E53">
        <v>172.898666666666</v>
      </c>
      <c r="F53">
        <v>1981.66533333333</v>
      </c>
      <c r="G53">
        <v>83.0176666666666</v>
      </c>
      <c r="H53">
        <v>766.952</v>
      </c>
      <c r="I53">
        <v>90.0696666666666</v>
      </c>
    </row>
    <row r="55" spans="1:12">
      <c r="A55" s="2" t="s">
        <v>17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15</v>
      </c>
      <c r="K55">
        <f>MIN(K56:K63)</f>
        <v>1.24605050590724</v>
      </c>
      <c r="L55">
        <f>MAX(L56:L63)</f>
        <v>3.21229262275986</v>
      </c>
    </row>
    <row r="56" spans="1:12">
      <c r="A56">
        <v>1</v>
      </c>
      <c r="B56">
        <f>B47/B38</f>
        <v>1.27320626065396</v>
      </c>
      <c r="C56">
        <f t="shared" ref="C56:I56" si="10">C47/C38</f>
        <v>1.26644016130568</v>
      </c>
      <c r="D56">
        <f t="shared" si="10"/>
        <v>2.1902200522235</v>
      </c>
      <c r="E56">
        <f t="shared" si="10"/>
        <v>1.65152734543061</v>
      </c>
      <c r="F56">
        <f t="shared" si="10"/>
        <v>1.24605050590724</v>
      </c>
      <c r="G56">
        <f t="shared" si="10"/>
        <v>2.04965171613234</v>
      </c>
      <c r="H56">
        <f t="shared" si="10"/>
        <v>1.42262315878578</v>
      </c>
      <c r="I56">
        <f t="shared" si="10"/>
        <v>2.66714692893542</v>
      </c>
      <c r="J56">
        <f>GEOMEAN(B56:I56)</f>
        <v>1.6558698034785</v>
      </c>
      <c r="K56">
        <f>MIN(B56:I56)</f>
        <v>1.24605050590724</v>
      </c>
      <c r="L56">
        <f>MAX(B56:I56)</f>
        <v>2.66714692893542</v>
      </c>
    </row>
    <row r="57" spans="1:12">
      <c r="A57">
        <v>2</v>
      </c>
      <c r="B57">
        <f t="shared" ref="B57:B62" si="11">B48/B39</f>
        <v>1.31476133854255</v>
      </c>
      <c r="C57">
        <f t="shared" ref="C57:C62" si="12">C48/C39</f>
        <v>1.30439283420467</v>
      </c>
      <c r="D57">
        <f t="shared" ref="D57:D62" si="13">D48/D39</f>
        <v>2.17580617082936</v>
      </c>
      <c r="E57">
        <f t="shared" ref="E57:E62" si="14">E48/E39</f>
        <v>1.76175342289851</v>
      </c>
      <c r="F57">
        <f t="shared" ref="F57:F62" si="15">F48/F39</f>
        <v>1.64751606896137</v>
      </c>
      <c r="G57">
        <f t="shared" ref="G57:G62" si="16">G48/G39</f>
        <v>2.39863988502121</v>
      </c>
      <c r="H57">
        <f t="shared" ref="H57:H62" si="17">H48/H39</f>
        <v>1.59124580508493</v>
      </c>
      <c r="I57">
        <f t="shared" ref="I57:I62" si="18">I48/I39</f>
        <v>2.61911333471743</v>
      </c>
      <c r="J57">
        <f t="shared" ref="J57:J63" si="19">GEOMEAN(B57:I57)</f>
        <v>1.79602908901975</v>
      </c>
      <c r="K57">
        <f t="shared" ref="K57:K63" si="20">MIN(B57:I57)</f>
        <v>1.30439283420467</v>
      </c>
      <c r="L57">
        <f t="shared" ref="L57:L63" si="21">MAX(B57:I57)</f>
        <v>2.61911333471743</v>
      </c>
    </row>
    <row r="58" spans="1:12">
      <c r="A58">
        <v>4</v>
      </c>
      <c r="B58">
        <f t="shared" si="11"/>
        <v>1.42931415141473</v>
      </c>
      <c r="C58">
        <f t="shared" si="12"/>
        <v>1.40569594380185</v>
      </c>
      <c r="D58">
        <f t="shared" si="13"/>
        <v>2.3375304565544</v>
      </c>
      <c r="E58">
        <f t="shared" si="14"/>
        <v>1.88693846734617</v>
      </c>
      <c r="F58">
        <f t="shared" si="15"/>
        <v>1.8989500825465</v>
      </c>
      <c r="G58">
        <f t="shared" si="16"/>
        <v>2.05934523470028</v>
      </c>
      <c r="H58">
        <f t="shared" si="17"/>
        <v>2.21341745648615</v>
      </c>
      <c r="I58">
        <f t="shared" si="18"/>
        <v>2.62637368347352</v>
      </c>
      <c r="J58">
        <f t="shared" si="19"/>
        <v>1.9409957402304</v>
      </c>
      <c r="K58">
        <f t="shared" si="20"/>
        <v>1.40569594380185</v>
      </c>
      <c r="L58">
        <f t="shared" si="21"/>
        <v>2.62637368347352</v>
      </c>
    </row>
    <row r="59" spans="1:12">
      <c r="A59">
        <v>8</v>
      </c>
      <c r="B59">
        <f t="shared" si="11"/>
        <v>1.56700567511202</v>
      </c>
      <c r="C59">
        <f t="shared" si="12"/>
        <v>1.98056769809227</v>
      </c>
      <c r="D59">
        <f t="shared" si="13"/>
        <v>2.36850037465891</v>
      </c>
      <c r="E59">
        <f t="shared" si="14"/>
        <v>2.10161817609805</v>
      </c>
      <c r="F59">
        <f t="shared" si="15"/>
        <v>1.9606677929017</v>
      </c>
      <c r="G59">
        <f t="shared" si="16"/>
        <v>2.2512599295047</v>
      </c>
      <c r="H59">
        <f t="shared" si="17"/>
        <v>2.18076537711618</v>
      </c>
      <c r="I59">
        <f t="shared" si="18"/>
        <v>2.5945971725992</v>
      </c>
      <c r="J59">
        <f t="shared" si="19"/>
        <v>2.10522980208858</v>
      </c>
      <c r="K59">
        <f t="shared" si="20"/>
        <v>1.56700567511202</v>
      </c>
      <c r="L59">
        <f t="shared" si="21"/>
        <v>2.5945971725992</v>
      </c>
    </row>
    <row r="60" spans="1:12">
      <c r="A60">
        <v>16</v>
      </c>
      <c r="B60">
        <f t="shared" si="11"/>
        <v>1.83600098497907</v>
      </c>
      <c r="C60">
        <f t="shared" si="12"/>
        <v>1.70652245597273</v>
      </c>
      <c r="D60">
        <f t="shared" si="13"/>
        <v>2.31555997723432</v>
      </c>
      <c r="E60">
        <f t="shared" si="14"/>
        <v>2.27700105074479</v>
      </c>
      <c r="F60">
        <f t="shared" si="15"/>
        <v>2.50485709031041</v>
      </c>
      <c r="G60">
        <f t="shared" si="16"/>
        <v>2.13579813736417</v>
      </c>
      <c r="H60">
        <f t="shared" si="17"/>
        <v>1.97303652150608</v>
      </c>
      <c r="I60">
        <f t="shared" si="18"/>
        <v>2.63024542800249</v>
      </c>
      <c r="J60">
        <f t="shared" si="19"/>
        <v>2.15122007607929</v>
      </c>
      <c r="K60">
        <f t="shared" si="20"/>
        <v>1.70652245597273</v>
      </c>
      <c r="L60">
        <f t="shared" si="21"/>
        <v>2.63024542800249</v>
      </c>
    </row>
    <row r="61" spans="1:12">
      <c r="A61">
        <v>32</v>
      </c>
      <c r="B61">
        <f t="shared" si="11"/>
        <v>1.86558387006441</v>
      </c>
      <c r="C61">
        <f t="shared" si="12"/>
        <v>2.07390652830989</v>
      </c>
      <c r="D61">
        <f t="shared" si="13"/>
        <v>2.38041703404783</v>
      </c>
      <c r="E61">
        <f t="shared" si="14"/>
        <v>2.28553650668894</v>
      </c>
      <c r="F61">
        <f t="shared" si="15"/>
        <v>3.21229262275986</v>
      </c>
      <c r="G61">
        <f t="shared" si="16"/>
        <v>2.12063395575043</v>
      </c>
      <c r="H61">
        <f t="shared" si="17"/>
        <v>1.95248784302226</v>
      </c>
      <c r="I61">
        <f t="shared" si="18"/>
        <v>2.59134908163308</v>
      </c>
      <c r="J61">
        <f t="shared" si="19"/>
        <v>2.27813800883843</v>
      </c>
      <c r="K61">
        <f t="shared" si="20"/>
        <v>1.86558387006441</v>
      </c>
      <c r="L61">
        <f t="shared" si="21"/>
        <v>3.21229262275986</v>
      </c>
    </row>
    <row r="62" spans="1:12">
      <c r="A62">
        <v>64</v>
      </c>
      <c r="B62">
        <f t="shared" si="11"/>
        <v>2.03314500941619</v>
      </c>
      <c r="C62">
        <f t="shared" si="12"/>
        <v>2.57046064930502</v>
      </c>
      <c r="D62">
        <f t="shared" si="13"/>
        <v>2.72873143955134</v>
      </c>
      <c r="E62">
        <f t="shared" si="14"/>
        <v>2.07481719707515</v>
      </c>
      <c r="F62">
        <f t="shared" si="15"/>
        <v>3.01983389632335</v>
      </c>
      <c r="G62">
        <f t="shared" si="16"/>
        <v>2.43515458474532</v>
      </c>
      <c r="H62">
        <f t="shared" si="17"/>
        <v>2.11640495864162</v>
      </c>
      <c r="I62">
        <f t="shared" si="18"/>
        <v>2.50475303234657</v>
      </c>
      <c r="J62">
        <f t="shared" si="19"/>
        <v>2.41406607324388</v>
      </c>
      <c r="K62">
        <f t="shared" si="20"/>
        <v>2.03314500941619</v>
      </c>
      <c r="L62">
        <f t="shared" si="21"/>
        <v>3.01983389632335</v>
      </c>
    </row>
    <row r="63" spans="1:12">
      <c r="A63" t="s">
        <v>15</v>
      </c>
      <c r="B63">
        <f>GEOMEAN(B56:B62)</f>
        <v>1.59367587899063</v>
      </c>
      <c r="C63">
        <f t="shared" ref="C63:I63" si="22">GEOMEAN(C56:C62)</f>
        <v>1.70472836266417</v>
      </c>
      <c r="D63">
        <f t="shared" si="22"/>
        <v>2.3508763969176</v>
      </c>
      <c r="E63">
        <f t="shared" si="22"/>
        <v>1.99229379704203</v>
      </c>
      <c r="F63">
        <f t="shared" si="22"/>
        <v>2.10922750174728</v>
      </c>
      <c r="G63">
        <f t="shared" si="22"/>
        <v>2.2024572209658</v>
      </c>
      <c r="H63">
        <f t="shared" si="22"/>
        <v>1.89909176467417</v>
      </c>
      <c r="I63">
        <f t="shared" si="22"/>
        <v>2.6043665812983</v>
      </c>
      <c r="J63">
        <f t="shared" si="19"/>
        <v>2.03347888425173</v>
      </c>
      <c r="K63">
        <f t="shared" si="20"/>
        <v>1.59367587899063</v>
      </c>
      <c r="L63">
        <f t="shared" si="21"/>
        <v>2.6043665812983</v>
      </c>
    </row>
    <row r="64" spans="10:10">
      <c r="J64">
        <f>GEOMEAN(J56:J62)</f>
        <v>2.03347888425173</v>
      </c>
    </row>
    <row r="65" spans="11:11">
      <c r="K65">
        <f>GEOMEAN(B56:I62)</f>
        <v>2.03347888425173</v>
      </c>
    </row>
    <row r="66" spans="1:9">
      <c r="A66">
        <v>1</v>
      </c>
      <c r="B66">
        <v>19.1706666666666</v>
      </c>
      <c r="C66">
        <v>39.8839999999999</v>
      </c>
      <c r="D66">
        <v>107.361666666666</v>
      </c>
      <c r="E66">
        <v>108.761333333333</v>
      </c>
      <c r="F66">
        <v>24.4246666666666</v>
      </c>
      <c r="G66">
        <v>148.596333333333</v>
      </c>
      <c r="H66">
        <v>84.1066666666666</v>
      </c>
      <c r="I66">
        <v>624.462666666666</v>
      </c>
    </row>
    <row r="67" spans="1:9">
      <c r="A67">
        <v>2</v>
      </c>
      <c r="B67">
        <v>19.1706666666666</v>
      </c>
      <c r="C67">
        <v>39.8839999999999</v>
      </c>
      <c r="D67">
        <v>107.361666666666</v>
      </c>
      <c r="E67">
        <v>108.761333333333</v>
      </c>
      <c r="F67">
        <v>24.4246666666666</v>
      </c>
      <c r="G67">
        <v>148.596333333333</v>
      </c>
      <c r="H67">
        <v>84.1066666666666</v>
      </c>
      <c r="I67">
        <v>624.462666666666</v>
      </c>
    </row>
    <row r="68" spans="1:9">
      <c r="A68">
        <v>4</v>
      </c>
      <c r="B68">
        <v>19.1706666666666</v>
      </c>
      <c r="C68">
        <v>39.8839999999999</v>
      </c>
      <c r="D68">
        <v>107.361666666666</v>
      </c>
      <c r="E68">
        <v>108.761333333333</v>
      </c>
      <c r="F68">
        <v>24.4246666666666</v>
      </c>
      <c r="G68">
        <v>148.596333333333</v>
      </c>
      <c r="H68">
        <v>84.1066666666666</v>
      </c>
      <c r="I68">
        <v>624.462666666666</v>
      </c>
    </row>
    <row r="69" spans="1:9">
      <c r="A69">
        <v>8</v>
      </c>
      <c r="B69">
        <v>19.1706666666666</v>
      </c>
      <c r="C69">
        <v>39.8839999999999</v>
      </c>
      <c r="D69">
        <v>107.361666666666</v>
      </c>
      <c r="E69">
        <v>108.761333333333</v>
      </c>
      <c r="F69">
        <v>24.4246666666666</v>
      </c>
      <c r="G69">
        <v>148.596333333333</v>
      </c>
      <c r="H69">
        <v>84.1066666666666</v>
      </c>
      <c r="I69">
        <v>624.462666666666</v>
      </c>
    </row>
    <row r="70" spans="1:9">
      <c r="A70">
        <v>16</v>
      </c>
      <c r="B70">
        <v>19.1706666666666</v>
      </c>
      <c r="C70">
        <v>39.8839999999999</v>
      </c>
      <c r="D70">
        <v>107.361666666666</v>
      </c>
      <c r="E70">
        <v>108.761333333333</v>
      </c>
      <c r="F70">
        <v>24.4246666666666</v>
      </c>
      <c r="G70">
        <v>148.596333333333</v>
      </c>
      <c r="H70">
        <v>84.1066666666666</v>
      </c>
      <c r="I70">
        <v>624.462666666666</v>
      </c>
    </row>
    <row r="71" spans="1:9">
      <c r="A71">
        <v>32</v>
      </c>
      <c r="B71">
        <v>19.1706666666666</v>
      </c>
      <c r="C71">
        <v>39.8839999999999</v>
      </c>
      <c r="D71">
        <v>107.361666666666</v>
      </c>
      <c r="E71">
        <v>108.761333333333</v>
      </c>
      <c r="F71">
        <v>24.4246666666666</v>
      </c>
      <c r="G71">
        <v>148.596333333333</v>
      </c>
      <c r="H71">
        <v>84.1066666666666</v>
      </c>
      <c r="I71">
        <v>624.462666666666</v>
      </c>
    </row>
    <row r="72" spans="1:9">
      <c r="A72">
        <v>64</v>
      </c>
      <c r="B72">
        <v>19.1706666666666</v>
      </c>
      <c r="C72">
        <v>39.8839999999999</v>
      </c>
      <c r="D72">
        <v>107.361666666666</v>
      </c>
      <c r="E72">
        <v>108.761333333333</v>
      </c>
      <c r="F72">
        <v>24.4246666666666</v>
      </c>
      <c r="G72">
        <v>148.596333333333</v>
      </c>
      <c r="H72">
        <v>84.1066666666666</v>
      </c>
      <c r="I72">
        <v>624.462666666666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40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40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40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34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34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34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40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40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40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34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34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34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40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40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40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34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34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34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40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40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40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34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34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34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workbookViewId="0">
      <selection activeCell="A8" sqref="A8"/>
    </sheetView>
  </sheetViews>
  <sheetFormatPr defaultColWidth="9" defaultRowHeight="14.25" outlineLevelRow="5"/>
  <cols>
    <col min="2" max="43" width="12.625"/>
  </cols>
  <sheetData>
    <row r="1" spans="2:26">
      <c r="B1">
        <v>1</v>
      </c>
      <c r="F1">
        <v>2</v>
      </c>
      <c r="J1">
        <v>4</v>
      </c>
      <c r="N1">
        <v>8</v>
      </c>
      <c r="R1">
        <v>16</v>
      </c>
      <c r="V1">
        <v>32</v>
      </c>
      <c r="Z1">
        <v>64</v>
      </c>
    </row>
    <row r="2" spans="2:29">
      <c r="B2" t="s">
        <v>41</v>
      </c>
      <c r="C2" t="s">
        <v>42</v>
      </c>
      <c r="D2" t="s">
        <v>43</v>
      </c>
      <c r="E2" t="s">
        <v>44</v>
      </c>
      <c r="F2" t="s">
        <v>41</v>
      </c>
      <c r="G2" t="s">
        <v>42</v>
      </c>
      <c r="H2" t="s">
        <v>43</v>
      </c>
      <c r="I2" t="s">
        <v>44</v>
      </c>
      <c r="J2" t="s">
        <v>41</v>
      </c>
      <c r="K2" t="s">
        <v>42</v>
      </c>
      <c r="L2" t="s">
        <v>43</v>
      </c>
      <c r="M2" t="s">
        <v>44</v>
      </c>
      <c r="N2" t="s">
        <v>41</v>
      </c>
      <c r="O2" t="s">
        <v>42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44</v>
      </c>
      <c r="V2" t="s">
        <v>41</v>
      </c>
      <c r="W2" t="s">
        <v>42</v>
      </c>
      <c r="X2" t="s">
        <v>43</v>
      </c>
      <c r="Y2" t="s">
        <v>44</v>
      </c>
      <c r="Z2" t="s">
        <v>41</v>
      </c>
      <c r="AA2" t="s">
        <v>42</v>
      </c>
      <c r="AB2" t="s">
        <v>43</v>
      </c>
      <c r="AC2" t="s">
        <v>44</v>
      </c>
    </row>
    <row r="3" spans="1:29">
      <c r="A3" t="s">
        <v>1</v>
      </c>
      <c r="B3">
        <v>0</v>
      </c>
      <c r="C3">
        <v>0</v>
      </c>
      <c r="D3">
        <v>0</v>
      </c>
      <c r="E3">
        <v>263002</v>
      </c>
      <c r="F3">
        <v>1</v>
      </c>
      <c r="G3">
        <v>0</v>
      </c>
      <c r="H3">
        <v>0</v>
      </c>
      <c r="I3">
        <v>263020</v>
      </c>
      <c r="J3">
        <v>5.33333333333333</v>
      </c>
      <c r="K3">
        <v>0</v>
      </c>
      <c r="L3">
        <v>0</v>
      </c>
      <c r="M3">
        <v>263056</v>
      </c>
      <c r="N3">
        <v>30</v>
      </c>
      <c r="O3">
        <v>0</v>
      </c>
      <c r="P3">
        <v>0</v>
      </c>
      <c r="Q3">
        <v>263123</v>
      </c>
      <c r="R3">
        <v>131</v>
      </c>
      <c r="S3">
        <v>0</v>
      </c>
      <c r="T3">
        <v>0</v>
      </c>
      <c r="U3">
        <v>263283</v>
      </c>
      <c r="V3">
        <v>486</v>
      </c>
      <c r="W3">
        <v>0</v>
      </c>
      <c r="X3">
        <v>0.333333333333333</v>
      </c>
      <c r="Y3">
        <v>263603.333333333</v>
      </c>
      <c r="Z3">
        <v>1541</v>
      </c>
      <c r="AA3">
        <v>0</v>
      </c>
      <c r="AB3">
        <v>0</v>
      </c>
      <c r="AC3">
        <v>264243</v>
      </c>
    </row>
    <row r="4" spans="1:29">
      <c r="A4" t="s">
        <v>2</v>
      </c>
      <c r="B4">
        <v>29.3333333333333</v>
      </c>
      <c r="C4">
        <v>0.333333333333333</v>
      </c>
      <c r="D4">
        <v>3.33333333333333</v>
      </c>
      <c r="E4">
        <v>182707</v>
      </c>
      <c r="F4">
        <v>6889.66666666666</v>
      </c>
      <c r="G4">
        <v>2.66666666666666</v>
      </c>
      <c r="H4">
        <v>6.33333333333333</v>
      </c>
      <c r="I4">
        <v>183858</v>
      </c>
      <c r="J4">
        <v>18692</v>
      </c>
      <c r="K4">
        <v>12</v>
      </c>
      <c r="L4">
        <v>38</v>
      </c>
      <c r="M4">
        <v>189234</v>
      </c>
      <c r="N4">
        <v>24462</v>
      </c>
      <c r="O4">
        <v>49.6666666666666</v>
      </c>
      <c r="P4">
        <v>80.3333333333333</v>
      </c>
      <c r="Q4">
        <v>197211</v>
      </c>
      <c r="R4">
        <v>55662.6666666666</v>
      </c>
      <c r="S4">
        <v>151</v>
      </c>
      <c r="T4">
        <v>206.333333333333</v>
      </c>
      <c r="U4">
        <v>213341.333333333</v>
      </c>
      <c r="V4">
        <v>111032.666666666</v>
      </c>
      <c r="W4">
        <v>1321.33333333333</v>
      </c>
      <c r="X4">
        <v>871.666666666666</v>
      </c>
      <c r="Y4">
        <v>247693.333333333</v>
      </c>
      <c r="Z4">
        <v>114237.666666666</v>
      </c>
      <c r="AA4">
        <v>2571.33333333333</v>
      </c>
      <c r="AB4">
        <v>2027.33333333333</v>
      </c>
      <c r="AC4">
        <v>311102</v>
      </c>
    </row>
    <row r="5" spans="1:29">
      <c r="A5" t="s">
        <v>6</v>
      </c>
      <c r="B5">
        <v>0</v>
      </c>
      <c r="C5">
        <v>0</v>
      </c>
      <c r="D5">
        <v>0</v>
      </c>
      <c r="E5">
        <v>78123503</v>
      </c>
      <c r="F5">
        <v>56</v>
      </c>
      <c r="G5">
        <v>0</v>
      </c>
      <c r="H5">
        <v>0</v>
      </c>
      <c r="I5">
        <v>78123650.6666666</v>
      </c>
      <c r="J5">
        <v>241.666666666666</v>
      </c>
      <c r="K5">
        <v>0.666666666666666</v>
      </c>
      <c r="L5">
        <v>0.666666666666666</v>
      </c>
      <c r="M5">
        <v>78123989</v>
      </c>
      <c r="N5">
        <v>454</v>
      </c>
      <c r="O5">
        <v>0.333333333333333</v>
      </c>
      <c r="P5">
        <v>2</v>
      </c>
      <c r="Q5">
        <v>78124370</v>
      </c>
      <c r="R5">
        <v>735.333333333333</v>
      </c>
      <c r="S5">
        <v>1</v>
      </c>
      <c r="T5">
        <v>1</v>
      </c>
      <c r="U5">
        <v>78125063</v>
      </c>
      <c r="V5">
        <v>1392.33333333333</v>
      </c>
      <c r="W5">
        <v>2</v>
      </c>
      <c r="X5">
        <v>3.66666666666666</v>
      </c>
      <c r="Y5">
        <v>78126919.3333333</v>
      </c>
      <c r="Z5">
        <v>2754.66666666666</v>
      </c>
      <c r="AA5">
        <v>21</v>
      </c>
      <c r="AB5">
        <v>7.33333333333333</v>
      </c>
      <c r="AC5">
        <v>78131128</v>
      </c>
    </row>
    <row r="6" spans="1:29">
      <c r="A6" t="s">
        <v>7</v>
      </c>
      <c r="B6">
        <v>0</v>
      </c>
      <c r="C6">
        <v>0</v>
      </c>
      <c r="D6">
        <v>0</v>
      </c>
      <c r="E6">
        <v>5767699</v>
      </c>
      <c r="F6">
        <v>0</v>
      </c>
      <c r="G6">
        <v>0</v>
      </c>
      <c r="H6">
        <v>0</v>
      </c>
      <c r="I6">
        <v>5712724</v>
      </c>
      <c r="J6">
        <v>0.333333333333333</v>
      </c>
      <c r="K6">
        <v>0</v>
      </c>
      <c r="L6">
        <v>0</v>
      </c>
      <c r="M6">
        <v>5850274</v>
      </c>
      <c r="N6">
        <v>2</v>
      </c>
      <c r="O6">
        <v>0</v>
      </c>
      <c r="P6">
        <v>0.333333333333333</v>
      </c>
      <c r="Q6">
        <v>6070381</v>
      </c>
      <c r="R6">
        <v>1.33333333333333</v>
      </c>
      <c r="S6">
        <v>0.666666666666666</v>
      </c>
      <c r="T6">
        <v>1</v>
      </c>
      <c r="U6">
        <v>6538100.33333333</v>
      </c>
      <c r="V6">
        <v>3.66666666666666</v>
      </c>
      <c r="W6">
        <v>0.333333333333333</v>
      </c>
      <c r="X6">
        <v>1.33333333333333</v>
      </c>
      <c r="Y6">
        <v>7363537.33333333</v>
      </c>
      <c r="Z6">
        <v>7.33333333333333</v>
      </c>
      <c r="AA6">
        <v>2.33333333333333</v>
      </c>
      <c r="AB6">
        <v>2</v>
      </c>
      <c r="AC6">
        <v>7364408.33333333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10</v>
      </c>
      <c r="S1" s="1" t="s">
        <v>5</v>
      </c>
      <c r="T1" s="1" t="s">
        <v>6</v>
      </c>
      <c r="U1" s="1" t="s">
        <v>7</v>
      </c>
      <c r="V1" s="1" t="s">
        <v>8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18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10</v>
      </c>
      <c r="G10" s="1" t="s">
        <v>5</v>
      </c>
      <c r="H10" s="1" t="s">
        <v>6</v>
      </c>
      <c r="I10" s="1" t="s">
        <v>7</v>
      </c>
      <c r="J10" s="1" t="s">
        <v>8</v>
      </c>
      <c r="M10" s="1" t="s">
        <v>18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10</v>
      </c>
      <c r="S10" s="1" t="s">
        <v>5</v>
      </c>
      <c r="T10" s="1" t="s">
        <v>6</v>
      </c>
      <c r="U10" s="1" t="s">
        <v>7</v>
      </c>
      <c r="V10" s="1" t="s">
        <v>8</v>
      </c>
      <c r="X10" s="1" t="s">
        <v>19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10</v>
      </c>
      <c r="AD10" s="1" t="s">
        <v>5</v>
      </c>
      <c r="AE10" s="1" t="s">
        <v>6</v>
      </c>
      <c r="AF10" s="1" t="s">
        <v>7</v>
      </c>
      <c r="AG10" s="1" t="s">
        <v>8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20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10</v>
      </c>
      <c r="G19" s="1" t="s">
        <v>5</v>
      </c>
      <c r="H19" s="1" t="s">
        <v>6</v>
      </c>
      <c r="I19" s="1" t="s">
        <v>7</v>
      </c>
      <c r="J19" s="1" t="s">
        <v>8</v>
      </c>
      <c r="M19" s="1" t="s">
        <v>20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10</v>
      </c>
      <c r="S19" s="1" t="s">
        <v>5</v>
      </c>
      <c r="T19" s="1" t="s">
        <v>6</v>
      </c>
      <c r="U19" s="1" t="s">
        <v>7</v>
      </c>
      <c r="V19" s="1" t="s">
        <v>8</v>
      </c>
      <c r="X19" s="1" t="s">
        <v>21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10</v>
      </c>
      <c r="AD19" s="1" t="s">
        <v>5</v>
      </c>
      <c r="AE19" s="1" t="s">
        <v>6</v>
      </c>
      <c r="AF19" s="1" t="s">
        <v>7</v>
      </c>
      <c r="AG19" s="1" t="s">
        <v>8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10</v>
      </c>
      <c r="G28" s="1" t="s">
        <v>5</v>
      </c>
      <c r="H28" s="1" t="s">
        <v>6</v>
      </c>
      <c r="I28" s="1" t="s">
        <v>7</v>
      </c>
      <c r="J28" s="1" t="s">
        <v>8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10</v>
      </c>
      <c r="S28" s="1" t="s">
        <v>5</v>
      </c>
      <c r="T28" s="1" t="s">
        <v>6</v>
      </c>
      <c r="U28" s="1" t="s">
        <v>7</v>
      </c>
      <c r="V28" s="1" t="s">
        <v>8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22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10</v>
      </c>
      <c r="G37" s="1" t="s">
        <v>5</v>
      </c>
      <c r="H37" s="1" t="s">
        <v>6</v>
      </c>
      <c r="I37" s="1" t="s">
        <v>7</v>
      </c>
      <c r="J37" s="1" t="s">
        <v>8</v>
      </c>
      <c r="M37" s="1" t="s">
        <v>23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10</v>
      </c>
      <c r="S37" s="1" t="s">
        <v>5</v>
      </c>
      <c r="T37" s="1" t="s">
        <v>6</v>
      </c>
      <c r="U37" s="1" t="s">
        <v>7</v>
      </c>
      <c r="V37" s="1" t="s">
        <v>8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24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10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25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10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workbookViewId="0">
      <selection activeCell="G38" sqref="G38"/>
    </sheetView>
  </sheetViews>
  <sheetFormatPr defaultColWidth="9" defaultRowHeight="14.25"/>
  <sheetData>
    <row r="1" spans="1:44">
      <c r="A1" t="s">
        <v>18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20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22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10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10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10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10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10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5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5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5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5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5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6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6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6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6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6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7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7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7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7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7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8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8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8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8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8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18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20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23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10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10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10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10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10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5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5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5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5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5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6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6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6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6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6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7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7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7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7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7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8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8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8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8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8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19</v>
      </c>
      <c r="J24" t="s">
        <v>21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10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10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5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5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6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6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7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7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8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8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H1" workbookViewId="0">
      <selection activeCell="J12" sqref="J12:R19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26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5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5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5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6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6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6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7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7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7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8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8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8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16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  <c r="R12" t="s">
        <v>8</v>
      </c>
      <c r="U12" t="s">
        <v>27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5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6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5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7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6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8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7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8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28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5</v>
      </c>
      <c r="P21" s="1" t="s">
        <v>6</v>
      </c>
      <c r="Q21" s="1" t="s">
        <v>7</v>
      </c>
      <c r="R21" s="1" t="s">
        <v>8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5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6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7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8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5</v>
      </c>
      <c r="P30" s="1" t="s">
        <v>6</v>
      </c>
      <c r="Q30" s="1" t="s">
        <v>7</v>
      </c>
      <c r="R30" s="1" t="s">
        <v>8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5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6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7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8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K43" s="1" t="s">
        <v>28</v>
      </c>
      <c r="L43" s="1" t="s">
        <v>2</v>
      </c>
      <c r="M43" s="1" t="s">
        <v>3</v>
      </c>
      <c r="N43" s="1" t="s">
        <v>4</v>
      </c>
      <c r="O43" s="1" t="s">
        <v>5</v>
      </c>
      <c r="P43" s="1" t="s">
        <v>6</v>
      </c>
      <c r="Q43" s="1" t="s">
        <v>7</v>
      </c>
      <c r="R43" s="1" t="s">
        <v>8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5</v>
      </c>
      <c r="Z43" t="s">
        <v>6</v>
      </c>
      <c r="AA43" t="s">
        <v>7</v>
      </c>
      <c r="AB43" t="s">
        <v>8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K36" sqref="K36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28</v>
      </c>
      <c r="D1" t="s">
        <v>11</v>
      </c>
      <c r="E1" s="1" t="s">
        <v>2</v>
      </c>
      <c r="F1" s="1" t="s">
        <v>0</v>
      </c>
      <c r="G1" s="1" t="s">
        <v>28</v>
      </c>
      <c r="H1" t="s">
        <v>11</v>
      </c>
      <c r="I1" s="1" t="s">
        <v>3</v>
      </c>
      <c r="J1" s="1" t="s">
        <v>0</v>
      </c>
      <c r="K1" s="1" t="s">
        <v>28</v>
      </c>
      <c r="L1" t="s">
        <v>11</v>
      </c>
      <c r="M1" s="1" t="s">
        <v>4</v>
      </c>
      <c r="N1" s="1" t="s">
        <v>0</v>
      </c>
      <c r="O1" s="1" t="s">
        <v>28</v>
      </c>
      <c r="P1" t="s">
        <v>11</v>
      </c>
      <c r="Q1" s="1" t="s">
        <v>5</v>
      </c>
      <c r="R1" s="1" t="s">
        <v>0</v>
      </c>
      <c r="S1" s="1" t="s">
        <v>28</v>
      </c>
      <c r="T1" t="s">
        <v>11</v>
      </c>
      <c r="U1" s="1" t="s">
        <v>6</v>
      </c>
      <c r="V1" s="1" t="s">
        <v>0</v>
      </c>
      <c r="W1" s="1" t="s">
        <v>28</v>
      </c>
      <c r="X1" t="s">
        <v>11</v>
      </c>
      <c r="Y1" s="1" t="s">
        <v>7</v>
      </c>
      <c r="Z1" s="1" t="s">
        <v>0</v>
      </c>
      <c r="AA1" s="1" t="s">
        <v>28</v>
      </c>
      <c r="AB1" t="s">
        <v>11</v>
      </c>
      <c r="AC1" s="1" t="s">
        <v>8</v>
      </c>
      <c r="AD1" s="1" t="s">
        <v>0</v>
      </c>
      <c r="AE1" s="1" t="s">
        <v>28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B1" workbookViewId="0">
      <selection activeCell="D3" sqref="D3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1" spans="4:4">
      <c r="D1" t="s">
        <v>29</v>
      </c>
    </row>
    <row r="2" spans="2:8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5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6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7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8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workbookViewId="0">
      <selection activeCell="J40" sqref="J40"/>
    </sheetView>
  </sheetViews>
  <sheetFormatPr defaultColWidth="9" defaultRowHeight="14.25"/>
  <cols>
    <col min="2" max="15" width="12.625"/>
  </cols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37</v>
      </c>
      <c r="C2" t="s">
        <v>38</v>
      </c>
      <c r="D2" t="s">
        <v>39</v>
      </c>
      <c r="F2" t="s">
        <v>37</v>
      </c>
      <c r="G2" t="s">
        <v>38</v>
      </c>
      <c r="H2" t="s">
        <v>39</v>
      </c>
      <c r="J2" t="s">
        <v>37</v>
      </c>
      <c r="K2" t="s">
        <v>38</v>
      </c>
      <c r="L2" t="s">
        <v>39</v>
      </c>
      <c r="N2" t="s">
        <v>37</v>
      </c>
      <c r="O2" t="s">
        <v>38</v>
      </c>
      <c r="P2" t="s">
        <v>39</v>
      </c>
      <c r="R2" t="s">
        <v>37</v>
      </c>
      <c r="S2" t="s">
        <v>38</v>
      </c>
      <c r="T2" t="s">
        <v>39</v>
      </c>
      <c r="V2" t="s">
        <v>37</v>
      </c>
      <c r="W2" t="s">
        <v>38</v>
      </c>
      <c r="X2" t="s">
        <v>39</v>
      </c>
      <c r="Z2" t="s">
        <v>37</v>
      </c>
      <c r="AA2" t="s">
        <v>38</v>
      </c>
      <c r="AB2" t="s">
        <v>39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5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6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7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8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  <row r="13" spans="1:8">
      <c r="A13" t="s">
        <v>27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</row>
    <row r="14" spans="1:15">
      <c r="A14" t="s">
        <v>1</v>
      </c>
      <c r="B14">
        <v>788988</v>
      </c>
      <c r="C14">
        <v>0</v>
      </c>
      <c r="D14">
        <v>789042</v>
      </c>
      <c r="E14">
        <v>0</v>
      </c>
      <c r="F14">
        <v>789150</v>
      </c>
      <c r="G14">
        <v>0</v>
      </c>
      <c r="H14">
        <v>789351</v>
      </c>
      <c r="I14">
        <v>0</v>
      </c>
      <c r="J14">
        <v>789831</v>
      </c>
      <c r="K14">
        <v>0</v>
      </c>
      <c r="L14">
        <v>790791</v>
      </c>
      <c r="M14">
        <v>0</v>
      </c>
      <c r="N14">
        <v>792715</v>
      </c>
      <c r="O14">
        <v>4</v>
      </c>
    </row>
    <row r="15" spans="1:15">
      <c r="A15" t="s">
        <v>2</v>
      </c>
      <c r="B15">
        <v>555297</v>
      </c>
      <c r="C15">
        <v>198</v>
      </c>
      <c r="D15">
        <v>567967</v>
      </c>
      <c r="E15">
        <v>4499</v>
      </c>
      <c r="F15">
        <v>568924</v>
      </c>
      <c r="G15">
        <v>13578</v>
      </c>
      <c r="H15">
        <v>672898</v>
      </c>
      <c r="I15">
        <v>29594</v>
      </c>
      <c r="J15">
        <v>783505</v>
      </c>
      <c r="K15">
        <v>44440</v>
      </c>
      <c r="L15">
        <v>1044025</v>
      </c>
      <c r="M15">
        <v>74649</v>
      </c>
      <c r="N15">
        <v>1731185</v>
      </c>
      <c r="O15">
        <v>201999</v>
      </c>
    </row>
    <row r="16" spans="1:15">
      <c r="A16" t="s">
        <v>4</v>
      </c>
      <c r="B16">
        <v>64663788</v>
      </c>
      <c r="C16">
        <v>0</v>
      </c>
      <c r="D16">
        <v>63802801</v>
      </c>
      <c r="E16">
        <v>808</v>
      </c>
      <c r="F16">
        <v>65051874</v>
      </c>
      <c r="G16">
        <v>1115</v>
      </c>
      <c r="H16">
        <v>65192955</v>
      </c>
      <c r="I16">
        <v>6249</v>
      </c>
      <c r="J16">
        <v>65733343</v>
      </c>
      <c r="K16">
        <v>33529</v>
      </c>
      <c r="L16">
        <v>65213020</v>
      </c>
      <c r="M16">
        <v>83388</v>
      </c>
      <c r="N16">
        <v>68907390</v>
      </c>
      <c r="O16">
        <v>362687</v>
      </c>
    </row>
    <row r="17" spans="1:15">
      <c r="A17" t="s">
        <v>5</v>
      </c>
      <c r="B17">
        <v>1635345</v>
      </c>
      <c r="C17">
        <v>0</v>
      </c>
      <c r="D17">
        <v>15096509</v>
      </c>
      <c r="E17">
        <v>1769</v>
      </c>
      <c r="F17">
        <v>28062116</v>
      </c>
      <c r="G17">
        <v>9978</v>
      </c>
      <c r="H17">
        <v>58329214</v>
      </c>
      <c r="I17">
        <v>37171</v>
      </c>
      <c r="J17">
        <v>85833669</v>
      </c>
      <c r="K17">
        <v>42093</v>
      </c>
      <c r="L17">
        <v>140996635</v>
      </c>
      <c r="M17">
        <v>154677</v>
      </c>
      <c r="N17">
        <v>185804558</v>
      </c>
      <c r="O17">
        <v>339134</v>
      </c>
    </row>
    <row r="18" spans="1:15">
      <c r="A18" t="s">
        <v>6</v>
      </c>
      <c r="B18">
        <v>234371166</v>
      </c>
      <c r="C18">
        <v>0</v>
      </c>
      <c r="D18">
        <v>234371684</v>
      </c>
      <c r="E18">
        <v>16</v>
      </c>
      <c r="F18">
        <v>234372965</v>
      </c>
      <c r="G18">
        <v>71</v>
      </c>
      <c r="H18">
        <v>234375442</v>
      </c>
      <c r="I18">
        <v>268</v>
      </c>
      <c r="J18">
        <v>234379730</v>
      </c>
      <c r="K18">
        <v>468</v>
      </c>
      <c r="L18">
        <v>234390548</v>
      </c>
      <c r="M18">
        <v>1065</v>
      </c>
      <c r="N18">
        <v>234413894</v>
      </c>
      <c r="O18">
        <v>2531</v>
      </c>
    </row>
    <row r="19" spans="1:15">
      <c r="A19" t="s">
        <v>7</v>
      </c>
      <c r="B19">
        <v>17303079</v>
      </c>
      <c r="C19">
        <v>0</v>
      </c>
      <c r="D19">
        <v>17138154</v>
      </c>
      <c r="E19">
        <v>0</v>
      </c>
      <c r="F19">
        <v>17550811</v>
      </c>
      <c r="G19">
        <v>6</v>
      </c>
      <c r="H19">
        <v>18211150</v>
      </c>
      <c r="I19">
        <v>21</v>
      </c>
      <c r="J19">
        <v>19614301</v>
      </c>
      <c r="K19">
        <v>25</v>
      </c>
      <c r="L19">
        <v>22090639</v>
      </c>
      <c r="M19">
        <v>72</v>
      </c>
      <c r="N19">
        <v>22093320</v>
      </c>
      <c r="O19">
        <v>152</v>
      </c>
    </row>
    <row r="20" spans="1:15">
      <c r="A20" t="s">
        <v>8</v>
      </c>
      <c r="B20">
        <v>163089</v>
      </c>
      <c r="C20">
        <v>0</v>
      </c>
      <c r="D20">
        <v>303419</v>
      </c>
      <c r="E20">
        <v>98</v>
      </c>
      <c r="F20">
        <v>311843</v>
      </c>
      <c r="G20">
        <v>212</v>
      </c>
      <c r="H20">
        <v>357122</v>
      </c>
      <c r="I20">
        <v>1854</v>
      </c>
      <c r="J20">
        <v>377608</v>
      </c>
      <c r="K20">
        <v>1307</v>
      </c>
      <c r="L20">
        <v>407660</v>
      </c>
      <c r="M20">
        <v>1437</v>
      </c>
      <c r="N20">
        <v>475928</v>
      </c>
      <c r="O20">
        <v>1606</v>
      </c>
    </row>
    <row r="22" spans="1:8">
      <c r="A22" t="s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5.04594967926682e-6</v>
      </c>
    </row>
    <row r="23" spans="1:8">
      <c r="A23" t="s">
        <v>2</v>
      </c>
      <c r="B23">
        <v>0.000356565945791171</v>
      </c>
      <c r="C23">
        <v>0.00792123486047605</v>
      </c>
      <c r="D23">
        <v>0.0238661051388235</v>
      </c>
      <c r="E23">
        <v>0.0439799196906515</v>
      </c>
      <c r="F23">
        <v>0.0567194848788457</v>
      </c>
      <c r="G23">
        <v>0.0715011613706568</v>
      </c>
      <c r="H23">
        <v>0.116682503603023</v>
      </c>
    </row>
    <row r="24" spans="1:8">
      <c r="A24" t="s">
        <v>4</v>
      </c>
      <c r="B24">
        <v>0</v>
      </c>
      <c r="C24">
        <v>1.26640208162648e-5</v>
      </c>
      <c r="D24">
        <v>1.71401672456046e-5</v>
      </c>
      <c r="E24">
        <v>9.58539155036e-5</v>
      </c>
      <c r="F24">
        <v>0.000510075989897547</v>
      </c>
      <c r="G24">
        <v>0.00127870170711309</v>
      </c>
      <c r="H24">
        <v>0.00526339772845844</v>
      </c>
    </row>
    <row r="25" spans="1:8">
      <c r="A25" t="s">
        <v>5</v>
      </c>
      <c r="B25">
        <v>0</v>
      </c>
      <c r="C25">
        <v>0.000117179408828889</v>
      </c>
      <c r="D25">
        <v>0.000355568339892829</v>
      </c>
      <c r="E25">
        <v>0.000637262144489038</v>
      </c>
      <c r="F25">
        <v>0.000490401965690177</v>
      </c>
      <c r="G25">
        <v>0.00109702618080212</v>
      </c>
      <c r="H25">
        <v>0.00182521894861158</v>
      </c>
    </row>
    <row r="26" spans="1:8">
      <c r="A26" t="s">
        <v>6</v>
      </c>
      <c r="B26">
        <v>0</v>
      </c>
      <c r="C26">
        <v>6.82676325353365e-8</v>
      </c>
      <c r="D26">
        <v>3.02935963625327e-7</v>
      </c>
      <c r="E26">
        <v>1.14346451024506e-6</v>
      </c>
      <c r="F26">
        <v>1.99675970272685e-6</v>
      </c>
      <c r="G26">
        <v>4.54369857951781e-6</v>
      </c>
      <c r="H26">
        <v>1.0797141572163e-5</v>
      </c>
    </row>
    <row r="27" spans="1:8">
      <c r="A27" t="s">
        <v>7</v>
      </c>
      <c r="B27">
        <v>0</v>
      </c>
      <c r="C27">
        <v>0</v>
      </c>
      <c r="D27">
        <v>3.4186454403731e-7</v>
      </c>
      <c r="E27">
        <v>1.1531396973832e-6</v>
      </c>
      <c r="F27">
        <v>1.27458021573137e-6</v>
      </c>
      <c r="G27">
        <v>3.25929910855001e-6</v>
      </c>
      <c r="H27">
        <v>6.87990759197803e-6</v>
      </c>
    </row>
    <row r="28" spans="1:8">
      <c r="A28" t="s">
        <v>8</v>
      </c>
      <c r="B28">
        <v>0</v>
      </c>
      <c r="C28">
        <v>0.000322985706234613</v>
      </c>
      <c r="D28">
        <v>0.000679829273063689</v>
      </c>
      <c r="E28">
        <v>0.00519150318378593</v>
      </c>
      <c r="F28">
        <v>0.00346126141395309</v>
      </c>
      <c r="G28">
        <v>0.00352499632046313</v>
      </c>
      <c r="H28">
        <v>0.0033744600023533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remap-profile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2020-08-24T22:38:00Z</dcterms:created>
  <dcterms:modified xsi:type="dcterms:W3CDTF">2020-09-01T21:13:03Z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