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ocuments\School Work et. al\Spring 2019\ABE 558\"/>
    </mc:Choice>
  </mc:AlternateContent>
  <xr:revisionPtr revIDLastSave="0" documentId="13_ncr:1_{3D718632-B6D7-4EEC-9FAF-7630EEE85C7D}" xr6:coauthVersionLast="40" xr6:coauthVersionMax="40" xr10:uidLastSave="{00000000-0000-0000-0000-000000000000}"/>
  <bookViews>
    <workbookView xWindow="0" yWindow="0" windowWidth="21570" windowHeight="7920" xr2:uid="{CEEEEDFB-3152-4075-9D9D-0DDEE1380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3" i="1"/>
  <c r="B3" i="1"/>
  <c r="B9" i="1" s="1"/>
  <c r="E5" i="1"/>
  <c r="B6" i="1"/>
  <c r="E6" i="1" s="1"/>
  <c r="F4" i="1" l="1"/>
  <c r="F3" i="1"/>
  <c r="F5" i="1"/>
  <c r="F6" i="1"/>
  <c r="E3" i="1"/>
  <c r="E4" i="1"/>
</calcChain>
</file>

<file path=xl/sharedStrings.xml><?xml version="1.0" encoding="utf-8"?>
<sst xmlns="http://schemas.openxmlformats.org/spreadsheetml/2006/main" count="14" uniqueCount="14">
  <si>
    <t>Nw</t>
  </si>
  <si>
    <t>delP atm</t>
  </si>
  <si>
    <t>Aw, kg/s-m2</t>
  </si>
  <si>
    <t>pi1, atm</t>
  </si>
  <si>
    <t>pi2, atm</t>
  </si>
  <si>
    <t>delPi, atm</t>
  </si>
  <si>
    <t>As, kg/s-m2</t>
  </si>
  <si>
    <r>
      <t>ρ</t>
    </r>
    <r>
      <rPr>
        <vertAlign val="subscript"/>
        <sz val="11"/>
        <color theme="1"/>
        <rFont val="Calibri"/>
        <family val="2"/>
      </rPr>
      <t>w</t>
    </r>
    <r>
      <rPr>
        <sz val="11"/>
        <color theme="1"/>
        <rFont val="Calibri"/>
        <family val="2"/>
      </rPr>
      <t>, kg/m</t>
    </r>
    <r>
      <rPr>
        <vertAlign val="superscript"/>
        <sz val="11"/>
        <color theme="1"/>
        <rFont val="Calibri"/>
        <family val="2"/>
      </rPr>
      <t>3</t>
    </r>
  </si>
  <si>
    <t>B</t>
  </si>
  <si>
    <t>R</t>
  </si>
  <si>
    <t>Parameters</t>
  </si>
  <si>
    <t>Data</t>
  </si>
  <si>
    <t>C2</t>
  </si>
  <si>
    <t>c1 mg NaCl/L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</si>
</sst>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per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Flux of Water v Pressure Differential</a:t>
            </a:r>
          </a:p>
        </c:rich>
      </c:tx>
      <c:layout>
        <c:manualLayout>
          <c:xMode val="edge"/>
          <c:yMode val="edge"/>
          <c:x val="0.20676377952755906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delP atm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Sheet1!$D$3:$D$6</c:f>
              <c:numCache>
                <c:formatCode>General</c:formatCode>
                <c:ptCount val="4"/>
                <c:pt idx="0">
                  <c:v>17.2</c:v>
                </c:pt>
                <c:pt idx="1">
                  <c:v>27.2</c:v>
                </c:pt>
                <c:pt idx="2">
                  <c:v>35.5</c:v>
                </c:pt>
                <c:pt idx="3">
                  <c:v>37.200000000000003</c:v>
                </c:pt>
              </c:numCache>
            </c:numRef>
          </c:xVal>
          <c:yVal>
            <c:numRef>
              <c:f>Sheet1!$E$3:$E$6</c:f>
              <c:numCache>
                <c:formatCode>General</c:formatCode>
                <c:ptCount val="4"/>
                <c:pt idx="0">
                  <c:v>5.2639999999999996E-3</c:v>
                </c:pt>
                <c:pt idx="1">
                  <c:v>8.7639999999999992E-3</c:v>
                </c:pt>
                <c:pt idx="2">
                  <c:v>1.1669000000000001E-2</c:v>
                </c:pt>
                <c:pt idx="3">
                  <c:v>1.2264000000000002E-2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CC-43F2-803B-85AF622E54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5661624"/>
        <c:axId val="665659984"/>
      </c:scatterChart>
      <c:valAx>
        <c:axId val="665661624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l-GR"/>
                  <a:t>Δ</a:t>
                </a:r>
                <a:r>
                  <a:rPr lang="en-US"/>
                  <a:t>P, atm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65659984"/>
        <c:crosses val="autoZero"/>
        <c:crossBetween val="midCat"/>
      </c:valAx>
      <c:valAx>
        <c:axId val="66565998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Nw, kg H2O/s-m</a:t>
                </a:r>
                <a:r>
                  <a:rPr lang="en-US" baseline="30000"/>
                  <a:t>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65661624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Retention Coefficient v Pressure Differential</a:t>
            </a:r>
          </a:p>
        </c:rich>
      </c:tx>
      <c:layout>
        <c:manualLayout>
          <c:xMode val="edge"/>
          <c:yMode val="edge"/>
          <c:x val="0.15120822397200351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delP atm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Sheet1!$D$3:$D$6</c:f>
              <c:numCache>
                <c:formatCode>General</c:formatCode>
                <c:ptCount val="4"/>
                <c:pt idx="0">
                  <c:v>17.2</c:v>
                </c:pt>
                <c:pt idx="1">
                  <c:v>27.2</c:v>
                </c:pt>
                <c:pt idx="2">
                  <c:v>35.5</c:v>
                </c:pt>
                <c:pt idx="3">
                  <c:v>37.200000000000003</c:v>
                </c:pt>
              </c:numCache>
            </c:numRef>
          </c:xVal>
          <c:yVal>
            <c:numRef>
              <c:f>Sheet1!$F$3:$F$7</c:f>
              <c:numCache>
                <c:formatCode>0.000000</c:formatCode>
                <c:ptCount val="5"/>
                <c:pt idx="0">
                  <c:v>0.95479073141976145</c:v>
                </c:pt>
                <c:pt idx="1">
                  <c:v>0.97234626799434165</c:v>
                </c:pt>
                <c:pt idx="2">
                  <c:v>0.97908669477482013</c:v>
                </c:pt>
                <c:pt idx="3">
                  <c:v>0.98008111401913967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1F-4B2D-A40C-9176C1D09B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5661624"/>
        <c:axId val="665659984"/>
      </c:scatterChart>
      <c:valAx>
        <c:axId val="665661624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l-GR"/>
                  <a:t>Δ</a:t>
                </a:r>
                <a:r>
                  <a:rPr lang="en-US"/>
                  <a:t>P, atm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65659984"/>
        <c:crosses val="autoZero"/>
        <c:crossBetween val="midCat"/>
      </c:valAx>
      <c:valAx>
        <c:axId val="66565998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</a:t>
                </a:r>
                <a:endParaRPr lang="en-US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65661624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C2</a:t>
            </a:r>
            <a:r>
              <a:rPr lang="en-US" baseline="0"/>
              <a:t> </a:t>
            </a:r>
            <a:r>
              <a:rPr lang="en-US"/>
              <a:t>v Pressure Differential</a:t>
            </a:r>
          </a:p>
        </c:rich>
      </c:tx>
      <c:layout>
        <c:manualLayout>
          <c:xMode val="edge"/>
          <c:yMode val="edge"/>
          <c:x val="0.32065266841644791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delP atm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Sheet1!$D$3:$D$6</c:f>
              <c:numCache>
                <c:formatCode>General</c:formatCode>
                <c:ptCount val="4"/>
                <c:pt idx="0">
                  <c:v>17.2</c:v>
                </c:pt>
                <c:pt idx="1">
                  <c:v>27.2</c:v>
                </c:pt>
                <c:pt idx="2">
                  <c:v>35.5</c:v>
                </c:pt>
                <c:pt idx="3">
                  <c:v>37.200000000000003</c:v>
                </c:pt>
              </c:numCache>
            </c:numRef>
          </c:xVal>
          <c:yVal>
            <c:numRef>
              <c:f>Sheet1!$G$3:$G$6</c:f>
              <c:numCache>
                <c:formatCode>General</c:formatCode>
                <c:ptCount val="4"/>
                <c:pt idx="0">
                  <c:v>158.23244003083482</c:v>
                </c:pt>
                <c:pt idx="1">
                  <c:v>96.788062019804329</c:v>
                </c:pt>
                <c:pt idx="2">
                  <c:v>73.196568288129583</c:v>
                </c:pt>
                <c:pt idx="3">
                  <c:v>69.716100933011148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EA-43B9-9753-4F92F2874C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5661624"/>
        <c:axId val="665659984"/>
      </c:scatterChart>
      <c:valAx>
        <c:axId val="665661624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l-GR"/>
                  <a:t>Δ</a:t>
                </a:r>
                <a:r>
                  <a:rPr lang="en-US"/>
                  <a:t>P, atm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65659984"/>
        <c:crosses val="autoZero"/>
        <c:crossBetween val="midCat"/>
      </c:valAx>
      <c:valAx>
        <c:axId val="66565998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aseline="0"/>
                  <a:t>Water Concentration</a:t>
                </a:r>
                <a:endParaRPr lang="en-US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65661624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309562</xdr:colOff>
      <xdr:row>6</xdr:row>
      <xdr:rowOff>80962</xdr:rowOff>
    </xdr:from>
    <xdr:to>
      <xdr:col>8</xdr:col>
      <xdr:colOff>538162</xdr:colOff>
      <xdr:row>20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93AFC9-2670-4737-B1EE-0C47F8F19E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323850</xdr:colOff>
      <xdr:row>21</xdr:row>
      <xdr:rowOff>9525</xdr:rowOff>
    </xdr:from>
    <xdr:to>
      <xdr:col>8</xdr:col>
      <xdr:colOff>552450</xdr:colOff>
      <xdr:row>35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9CAC2F-D3CD-421B-BAA8-870D1FC2D4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6</xdr:row>
      <xdr:rowOff>57150</xdr:rowOff>
    </xdr:from>
    <xdr:to>
      <xdr:col>16</xdr:col>
      <xdr:colOff>304800</xdr:colOff>
      <xdr:row>20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9BB3153-B61B-49FB-B262-25D3CBDD8B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9503B-159F-49C0-A5F4-E9C94A3CFBAF}">
  <dimension ref="A1:G9"/>
  <sheetViews>
    <sheetView tabSelected="1" topLeftCell="D1" workbookViewId="0">
      <selection activeCell="J7" sqref="J7"/>
    </sheetView>
  </sheetViews>
  <sheetFormatPr defaultRowHeight="15" x14ac:dyDescent="0.25"/>
  <cols>
    <col min="1" max="1" width="17" customWidth="1"/>
    <col min="6" max="6" width="13.7109375" customWidth="1"/>
    <col min="7" max="7" width="14.85546875" customWidth="1"/>
  </cols>
  <sheetData>
    <row r="1" spans="1:7" x14ac:dyDescent="0.25">
      <c r="A1" s="4" t="s">
        <v>10</v>
      </c>
      <c r="B1" s="4"/>
      <c r="D1" s="4" t="s">
        <v>11</v>
      </c>
      <c r="E1" s="4"/>
      <c r="F1" s="4"/>
    </row>
    <row r="2" spans="1:7" x14ac:dyDescent="0.25">
      <c r="A2" s="5" t="s">
        <v>13</v>
      </c>
      <c r="B2" s="3">
        <v>3500</v>
      </c>
      <c r="D2" t="s">
        <v>1</v>
      </c>
      <c r="E2" t="s">
        <v>0</v>
      </c>
      <c r="F2" t="s">
        <v>9</v>
      </c>
      <c r="G2" t="s">
        <v>12</v>
      </c>
    </row>
    <row r="3" spans="1:7" x14ac:dyDescent="0.25">
      <c r="A3" t="s">
        <v>2</v>
      </c>
      <c r="B3">
        <f>0.00035</f>
        <v>3.5E-4</v>
      </c>
      <c r="D3">
        <v>17.2</v>
      </c>
      <c r="E3">
        <f>$B$3*(D3-$B$6)</f>
        <v>5.2639999999999996E-3</v>
      </c>
      <c r="F3" s="6">
        <f>($B$9*(D3-$B$6))/(1+$B$9*(D3-$B$6))</f>
        <v>0.95479073141976145</v>
      </c>
      <c r="G3">
        <f>$B$2-F3*$B$2</f>
        <v>158.23244003083482</v>
      </c>
    </row>
    <row r="4" spans="1:7" x14ac:dyDescent="0.25">
      <c r="A4" t="s">
        <v>3</v>
      </c>
      <c r="B4">
        <v>0.08</v>
      </c>
      <c r="D4">
        <v>27.2</v>
      </c>
      <c r="E4">
        <f t="shared" ref="E4:E6" si="0">$B$3*(D4-$B$6)</f>
        <v>8.7639999999999992E-3</v>
      </c>
      <c r="F4" s="6">
        <f t="shared" ref="F4:F6" si="1">($B$9*(D4-$B$6))/(1+$B$9*(D4-$B$6))</f>
        <v>0.97234626799434165</v>
      </c>
      <c r="G4">
        <f t="shared" ref="G4:G6" si="2">$B$2-F4*$B$2</f>
        <v>96.788062019804329</v>
      </c>
    </row>
    <row r="5" spans="1:7" x14ac:dyDescent="0.25">
      <c r="A5" t="s">
        <v>4</v>
      </c>
      <c r="B5">
        <v>2.2400000000000002</v>
      </c>
      <c r="D5">
        <v>35.5</v>
      </c>
      <c r="E5">
        <f t="shared" si="0"/>
        <v>1.1669000000000001E-2</v>
      </c>
      <c r="F5" s="6">
        <f t="shared" si="1"/>
        <v>0.97908669477482013</v>
      </c>
      <c r="G5">
        <f t="shared" si="2"/>
        <v>73.196568288129583</v>
      </c>
    </row>
    <row r="6" spans="1:7" x14ac:dyDescent="0.25">
      <c r="A6" t="s">
        <v>5</v>
      </c>
      <c r="B6">
        <f>B5-B4</f>
        <v>2.16</v>
      </c>
      <c r="D6">
        <v>37.200000000000003</v>
      </c>
      <c r="E6">
        <f t="shared" si="0"/>
        <v>1.2264000000000002E-2</v>
      </c>
      <c r="F6" s="6">
        <f t="shared" si="1"/>
        <v>0.98008111401913967</v>
      </c>
      <c r="G6">
        <f t="shared" si="2"/>
        <v>69.716100933011148</v>
      </c>
    </row>
    <row r="7" spans="1:7" x14ac:dyDescent="0.25">
      <c r="A7" t="s">
        <v>6</v>
      </c>
      <c r="B7" s="1">
        <v>2.4999999999999999E-7</v>
      </c>
    </row>
    <row r="8" spans="1:7" ht="18.75" x14ac:dyDescent="0.35">
      <c r="A8" s="2" t="s">
        <v>7</v>
      </c>
      <c r="B8">
        <v>997</v>
      </c>
    </row>
    <row r="9" spans="1:7" x14ac:dyDescent="0.25">
      <c r="A9" s="2" t="s">
        <v>8</v>
      </c>
      <c r="B9" s="1">
        <f>B3/(B7*B8)</f>
        <v>1.4042126379137412</v>
      </c>
    </row>
  </sheetData>
  <mergeCells count="2">
    <mergeCell ref="D1:F1"/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2019-01-13T20:28:27Z</dcterms:created>
  <dcterms:modified xsi:type="dcterms:W3CDTF">2019-01-13T22:08:21Z</dcterms:modified>
</cp:coreProperties>
</file>