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Evaluation" sheetId="1" state="visible" r:id="rId2"/>
    <sheet name="Copy of Evaluation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<sst xmlns="http://schemas.openxmlformats.org/spreadsheetml/2006/main" count="3014" uniqueCount="353">
  <si>
    <t xml:space="preserve">Query</t>
  </si>
  <si>
    <t xml:space="preserve">Query project</t>
  </si>
  <si>
    <t xml:space="preserve">Result</t>
  </si>
  <si>
    <t xml:space="preserve">Approach – rank</t>
  </si>
  <si>
    <t xml:space="preserve">human.score</t>
  </si>
  <si>
    <t xml:space="preserve">Double.checked.score</t>
  </si>
  <si>
    <t xml:space="preserve">neo4j-contrib/sparql-plugin</t>
  </si>
  <si>
    <t xml:space="preserve">castagna/jena-examples</t>
  </si>
  <si>
    <t xml:space="preserve">RepoPal - 3</t>
  </si>
  <si>
    <t xml:space="preserve">claudiomartella/dbpedia4neo</t>
  </si>
  <si>
    <t xml:space="preserve">CrossSim - 2</t>
  </si>
  <si>
    <t xml:space="preserve">RepoPal - 1</t>
  </si>
  <si>
    <t xml:space="preserve">dbpedia/links</t>
  </si>
  <si>
    <t xml:space="preserve">CrossSim - 4</t>
  </si>
  <si>
    <t xml:space="preserve">eclipse/rdf4j</t>
  </si>
  <si>
    <t xml:space="preserve">RepoPal - 4</t>
  </si>
  <si>
    <t xml:space="preserve">jbarrasa/neosemantics</t>
  </si>
  <si>
    <t xml:space="preserve">CrossSim - 3</t>
  </si>
  <si>
    <t xml:space="preserve">RepoPal - 5</t>
  </si>
  <si>
    <t xml:space="preserve">niclashoyer/neo4j-sparql-extension</t>
  </si>
  <si>
    <t xml:space="preserve">CrossSim - 1</t>
  </si>
  <si>
    <t xml:space="preserve">RepoPal - 2</t>
  </si>
  <si>
    <t xml:space="preserve">streamreasoning/CSPARQL-engine</t>
  </si>
  <si>
    <t xml:space="preserve">CrossSim - 5</t>
  </si>
  <si>
    <t xml:space="preserve">AskNowQA/AutoSPARQL</t>
  </si>
  <si>
    <t xml:space="preserve">AKSW/RDFUnit</t>
  </si>
  <si>
    <t xml:space="preserve">AKSW/SPARQL2NL</t>
  </si>
  <si>
    <t xml:space="preserve">AKSW/Sparqlify</t>
  </si>
  <si>
    <t xml:space="preserve">pyvandenbussche/sparqles</t>
  </si>
  <si>
    <t xml:space="preserve">rdfhdt/hdt-java</t>
  </si>
  <si>
    <t xml:space="preserve">socialsignin/spring-social-security-demo</t>
  </si>
  <si>
    <t xml:space="preserve">yhegde/facebook-page-scraper</t>
  </si>
  <si>
    <t xml:space="preserve">AKSW/jena-sparql-api</t>
  </si>
  <si>
    <t xml:space="preserve">caskdata/cdap</t>
  </si>
  <si>
    <t xml:space="preserve">nkons/r2rml-parser</t>
  </si>
  <si>
    <t xml:space="preserve">omerio/appstart</t>
  </si>
  <si>
    <t xml:space="preserve">otto-de/jsonhome</t>
  </si>
  <si>
    <t xml:space="preserve">stardog-union/pellet</t>
  </si>
  <si>
    <t xml:space="preserve">castagna/jena-grande</t>
  </si>
  <si>
    <t xml:space="preserve">jsonld-java/jsonld-java</t>
  </si>
  <si>
    <t xml:space="preserve">thundernet8/AlipayOrdersSupervisor-GUI</t>
  </si>
  <si>
    <t xml:space="preserve">sayems/java.webdriver</t>
  </si>
  <si>
    <t xml:space="preserve">arquillian/arquillian-graphene</t>
  </si>
  <si>
    <t xml:space="preserve">bonigarcia/webdrivermanager</t>
  </si>
  <si>
    <t xml:space="preserve">conductor-framework/conductor</t>
  </si>
  <si>
    <t xml:space="preserve">FINRAOS/JTAF-ExtWebDriver</t>
  </si>
  <si>
    <t xml:space="preserve">FluentLenium/FluentLenium</t>
  </si>
  <si>
    <t xml:space="preserve">jprante/elasticsearch-plugin-rdf-jena</t>
  </si>
  <si>
    <t xml:space="preserve">selenium-cucumber/selenium-cucumber-java</t>
  </si>
  <si>
    <t xml:space="preserve">seleniumQuery/seleniumQuery</t>
  </si>
  <si>
    <t xml:space="preserve">tarun3kumar/seleniumtestsframework</t>
  </si>
  <si>
    <t xml:space="preserve">webdriverextensions/webdriverextensions</t>
  </si>
  <si>
    <t xml:space="preserve">xebia/Xebium</t>
  </si>
  <si>
    <t xml:space="preserve">astefanutti/metrics-cdi</t>
  </si>
  <si>
    <t xml:space="preserve">cukespace/cukespace</t>
  </si>
  <si>
    <t xml:space="preserve">fhoeben/hsac-fitnesse-fixtures</t>
  </si>
  <si>
    <t xml:space="preserve">ModelDriven/fUML-Reference-Implementation</t>
  </si>
  <si>
    <t xml:space="preserve">sikuli/sikuli-slides</t>
  </si>
  <si>
    <t xml:space="preserve">spring-projects/spring-mvc-showcase</t>
  </si>
  <si>
    <t xml:space="preserve">Cognifide/bobcat</t>
  </si>
  <si>
    <t xml:space="preserve">dsyer/spring-boot-ratpack</t>
  </si>
  <si>
    <t xml:space="preserve">vmi/selenese-runner-java</t>
  </si>
  <si>
    <t xml:space="preserve">zserge/anvil-examples</t>
  </si>
  <si>
    <t xml:space="preserve">testIT-WebTester/webtester-core</t>
  </si>
  <si>
    <t xml:space="preserve">AndroidBootstrap/android-bootstrap</t>
  </si>
  <si>
    <t xml:space="preserve">bluebreezecf/SparkJobServerClient</t>
  </si>
  <si>
    <t xml:space="preserve">crazyhitty/Munch</t>
  </si>
  <si>
    <t xml:space="preserve">dgageot/simplelenium</t>
  </si>
  <si>
    <t xml:space="preserve">florent37/Freezer</t>
  </si>
  <si>
    <t xml:space="preserve">hitherejoe/AndroidTvBoilerplate</t>
  </si>
  <si>
    <t xml:space="preserve">jloisel/elastic-crud</t>
  </si>
  <si>
    <t xml:space="preserve">mmazi/rescu</t>
  </si>
  <si>
    <t xml:space="preserve">brucezee/jspider</t>
  </si>
  <si>
    <t xml:space="preserve">MachinePublishers/jBrowserDriver</t>
  </si>
  <si>
    <t xml:space="preserve">MarkusBernhardt/robotframework-selenium2library-java</t>
  </si>
  <si>
    <t xml:space="preserve">Ardesco/selenium-standalone-server-plugin</t>
  </si>
  <si>
    <t xml:space="preserve">classtag/learn_crawler</t>
  </si>
  <si>
    <t xml:space="preserve">seleniumkit/selenograph</t>
  </si>
  <si>
    <t xml:space="preserve">jacum/icefaces-archetype</t>
  </si>
  <si>
    <t xml:space="preserve">jenkinsci/acceptance-test-harness</t>
  </si>
  <si>
    <t xml:space="preserve">zanata/zanata-platform</t>
  </si>
  <si>
    <t xml:space="preserve">LinuxSuRen/phoenix.webui.framework</t>
  </si>
  <si>
    <t xml:space="preserve">caelum/vraptor</t>
  </si>
  <si>
    <t xml:space="preserve">caelum/restfulie-java</t>
  </si>
  <si>
    <t xml:space="preserve">caelum/vraptor4</t>
  </si>
  <si>
    <t xml:space="preserve">ExampleDriven/cxf-example</t>
  </si>
  <si>
    <t xml:space="preserve">heroku/heroku.jar</t>
  </si>
  <si>
    <t xml:space="preserve">hibernate/hibernate-orm</t>
  </si>
  <si>
    <t xml:space="preserve">karussell/Jetwick</t>
  </si>
  <si>
    <t xml:space="preserve">Salaboy/emergency-service-drools-app</t>
  </si>
  <si>
    <t xml:space="preserve">skprasadu/spring-security-examples</t>
  </si>
  <si>
    <t xml:space="preserve">blad/solid-android</t>
  </si>
  <si>
    <t xml:space="preserve">Dreampie/Resty</t>
  </si>
  <si>
    <t xml:space="preserve">hubrick/vertx-rest-client</t>
  </si>
  <si>
    <t xml:space="preserve">livrospringmvc/lojacasadocodigo</t>
  </si>
  <si>
    <t xml:space="preserve">noveogroup-amorgunov/spring-mvc-react</t>
  </si>
  <si>
    <t xml:space="preserve">stephenh/joist</t>
  </si>
  <si>
    <t xml:space="preserve">KEN-LJQ/WMS</t>
  </si>
  <si>
    <t xml:space="preserve">bupt1987/JgFramework</t>
  </si>
  <si>
    <t xml:space="preserve">h819/spring-boot</t>
  </si>
  <si>
    <t xml:space="preserve">shuaiweili/Dubbo-Zookeeper-Netty-SpringMVC</t>
  </si>
  <si>
    <t xml:space="preserve">snakerflow/snaker-web</t>
  </si>
  <si>
    <t xml:space="preserve">swapnildipankar/java_jersey_spring_hibernate_maven</t>
  </si>
  <si>
    <t xml:space="preserve">white-cat/jeeweb-mybatis</t>
  </si>
  <si>
    <t xml:space="preserve">white-cat/jeeweb</t>
  </si>
  <si>
    <t xml:space="preserve">allwefantasy/ServiceFramework</t>
  </si>
  <si>
    <t xml:space="preserve">b3log/latke</t>
  </si>
  <si>
    <t xml:space="preserve">biezhi/blade</t>
  </si>
  <si>
    <t xml:space="preserve">hzxie/voj</t>
  </si>
  <si>
    <t xml:space="preserve">LinuxSuRen/phoenix.platform</t>
  </si>
  <si>
    <t xml:space="preserve">alexnederlof/Jasper-report-maven-plugin</t>
  </si>
  <si>
    <t xml:space="preserve">ebean-orm/ebean</t>
  </si>
  <si>
    <t xml:space="preserve">hantsy/angularjs-springmvc-sample-boot</t>
  </si>
  <si>
    <t xml:space="preserve">spring-petclinic/spring-framework-petclinic</t>
  </si>
  <si>
    <t xml:space="preserve">sroysf/webapp-springmvc-jpa-hibernate</t>
  </si>
  <si>
    <t xml:space="preserve">thymeleaf/thymeleaf-spring</t>
  </si>
  <si>
    <t xml:space="preserve">thymeleaf/thymeleafexamples-springmail</t>
  </si>
  <si>
    <t xml:space="preserve">mraible/boot-makeover</t>
  </si>
  <si>
    <t xml:space="preserve">rwinch/spring-modern-templating</t>
  </si>
  <si>
    <t xml:space="preserve">sps/mustache-spring-view</t>
  </si>
  <si>
    <t xml:space="preserve">sonian/elasticsearch-jetty</t>
  </si>
  <si>
    <t xml:space="preserve">Aconex/scrutineer</t>
  </si>
  <si>
    <t xml:space="preserve">eBay/cassandra-river</t>
  </si>
  <si>
    <t xml:space="preserve">javanna/elasticsearch-river-solr</t>
  </si>
  <si>
    <t xml:space="preserve">jprante/elasticsearch-oai</t>
  </si>
  <si>
    <t xml:space="preserve">salyh/elasticsearch-security-plugin</t>
  </si>
  <si>
    <t xml:space="preserve">searchbox-io/Jest</t>
  </si>
  <si>
    <t xml:space="preserve">searchisko/elasticsearch-river-jira</t>
  </si>
  <si>
    <t xml:space="preserve">spinscale/elasticsearch-suggest-plugin</t>
  </si>
  <si>
    <t xml:space="preserve">dadoonet/spring-elasticsearch</t>
  </si>
  <si>
    <t xml:space="preserve">ameizi/elasticsearch-jest-example</t>
  </si>
  <si>
    <t xml:space="preserve">FDVSolutions/DynamicJasper</t>
  </si>
  <si>
    <t xml:space="preserve">hibernate/hibernate-search</t>
  </si>
  <si>
    <t xml:space="preserve">jprante/elasticsearch-client</t>
  </si>
  <si>
    <t xml:space="preserve">SpringDataElasticsearchDevs/spring-data-elasticsearch</t>
  </si>
  <si>
    <t xml:space="preserve">elastic/elasticsearch-metrics-reporter-java</t>
  </si>
  <si>
    <t xml:space="preserve">davidB/metrics-influxdb</t>
  </si>
  <si>
    <t xml:space="preserve">lintool/Cloud9</t>
  </si>
  <si>
    <t xml:space="preserve">opendatasoft/elasticsearch-plugin-geoshape</t>
  </si>
  <si>
    <t xml:space="preserve">palantir/stash-codesearch-plugin</t>
  </si>
  <si>
    <t xml:space="preserve">vhyza/elasticsearch-analysis-lemmagen</t>
  </si>
  <si>
    <t xml:space="preserve">elastic/elasticsearch-support-diagnostics</t>
  </si>
  <si>
    <t xml:space="preserve">codelibs/elasticsearch-cluster-runner</t>
  </si>
  <si>
    <t xml:space="preserve">crazyacking/zeekEye</t>
  </si>
  <si>
    <t xml:space="preserve">klarna/HiveRunner</t>
  </si>
  <si>
    <t xml:space="preserve">naman14/Timber</t>
  </si>
  <si>
    <t xml:space="preserve">OpenTSDB/opentsdb-elasticsearch</t>
  </si>
  <si>
    <t xml:space="preserve">pitchpoint-solutions/sfs</t>
  </si>
  <si>
    <t xml:space="preserve">elaatifi/orika</t>
  </si>
  <si>
    <t xml:space="preserve">jaibeermalik/searchanalytics-bigdata</t>
  </si>
  <si>
    <t xml:space="preserve">JMaNGOS/JMaNGOS</t>
  </si>
  <si>
    <t xml:space="preserve">raphw/byte-buddy</t>
  </si>
  <si>
    <t xml:space="preserve">javanna/elasticshell</t>
  </si>
  <si>
    <t xml:space="preserve">msgpack/msgpack-hadoop</t>
  </si>
  <si>
    <t xml:space="preserve">ncolomer/elasticsearch-osmosis-plugin</t>
  </si>
  <si>
    <t xml:space="preserve">mariamhakobyan/elasticsearch-river-kafka</t>
  </si>
  <si>
    <t xml:space="preserve">confluentinc/kafka-connect-elasticsearch</t>
  </si>
  <si>
    <t xml:space="preserve">endgameinc/elasticsearch-river-kafka</t>
  </si>
  <si>
    <t xml:space="preserve">flipkart-incubator/hbase-object-mapper</t>
  </si>
  <si>
    <t xml:space="preserve">reachkrishnaraj/kafka-elasticsearch-standalone-consumer</t>
  </si>
  <si>
    <t xml:space="preserve">srecon/elasticsearch-cassandra-river</t>
  </si>
  <si>
    <t xml:space="preserve">codelibs/fess</t>
  </si>
  <si>
    <t xml:space="preserve">confluentinc/kafka-connect-hdfs</t>
  </si>
  <si>
    <t xml:space="preserve">CUTR-at-USF/SiriRestClient</t>
  </si>
  <si>
    <t xml:space="preserve">martypitt/JsonViewExample</t>
  </si>
  <si>
    <t xml:space="preserve">Netflix/spectator</t>
  </si>
  <si>
    <t xml:space="preserve">alexcojocaru/elasticsearch-maven-plugin</t>
  </si>
  <si>
    <t xml:space="preserve">visallo/vertexium</t>
  </si>
  <si>
    <t xml:space="preserve">amplab/succinct</t>
  </si>
  <si>
    <t xml:space="preserve">owlike/genson</t>
  </si>
  <si>
    <t xml:space="preserve">pranab/sifarish</t>
  </si>
  <si>
    <t xml:space="preserve">rmagen/elastic-gremlin</t>
  </si>
  <si>
    <t xml:space="preserve">sirensolutions/siren-join</t>
  </si>
  <si>
    <t xml:space="preserve">huangchen007/elasticsearch-rest-command</t>
  </si>
  <si>
    <t xml:space="preserve">apache/incubator-blur</t>
  </si>
  <si>
    <t xml:space="preserve">karussell/ElasticSearchExample</t>
  </si>
  <si>
    <t xml:space="preserve">msathis/SQLToNoSQLImporter</t>
  </si>
  <si>
    <t xml:space="preserve">salyh/elasticsearch-imap</t>
  </si>
  <si>
    <t xml:space="preserve">datasalt/pangool</t>
  </si>
  <si>
    <t xml:space="preserve">msokolov/lux</t>
  </si>
  <si>
    <t xml:space="preserve">mesos/hadoop</t>
  </si>
  <si>
    <t xml:space="preserve">marginweb/Wikipedia-noSQL-Benchmark</t>
  </si>
  <si>
    <t xml:space="preserve">mayconbordin/streaminer</t>
  </si>
  <si>
    <t xml:space="preserve">miniway/kafka-hadoop-consumer</t>
  </si>
  <si>
    <t xml:space="preserve">mozilla-metrics/akela</t>
  </si>
  <si>
    <t xml:space="preserve">Netflix/ocelli</t>
  </si>
  <si>
    <t xml:space="preserve">pentaho/big-data-plugin</t>
  </si>
  <si>
    <t xml:space="preserve">blackberry/KaBoom</t>
  </si>
  <si>
    <t xml:space="preserve">kijiproject/kiji-bento</t>
  </si>
  <si>
    <t xml:space="preserve">Knewton/KassandraMRHelper</t>
  </si>
  <si>
    <t xml:space="preserve">pentaho/pentaho-hadoop-shims</t>
  </si>
  <si>
    <t xml:space="preserve">sonalgoyal/hiho</t>
  </si>
  <si>
    <t xml:space="preserve">asakusafw/asakusafw</t>
  </si>
  <si>
    <t xml:space="preserve">lintool/clueweb</t>
  </si>
  <si>
    <t xml:space="preserve">ogrisel/pignlproc</t>
  </si>
  <si>
    <t xml:space="preserve">sriksun/Ivory</t>
  </si>
  <si>
    <t xml:space="preserve">yc-huang/Hive-mongo</t>
  </si>
  <si>
    <t xml:space="preserve">dianping/wormhole</t>
  </si>
  <si>
    <t xml:space="preserve">qubole/quark</t>
  </si>
  <si>
    <t xml:space="preserve">alexholmes/hadoop-book</t>
  </si>
  <si>
    <t xml:space="preserve">emsixteeen/IterativeReduce</t>
  </si>
  <si>
    <t xml:space="preserve">pranab/visitante</t>
  </si>
  <si>
    <t xml:space="preserve">pranab/beymani</t>
  </si>
  <si>
    <t xml:space="preserve">jt6211/hadoop-dns-mining</t>
  </si>
  <si>
    <t xml:space="preserve">pranab/avenir</t>
  </si>
  <si>
    <t xml:space="preserve">pranab/chombo</t>
  </si>
  <si>
    <t xml:space="preserve">lintool/Ivory</t>
  </si>
  <si>
    <t xml:space="preserve">elasticinbox/elasticinbox</t>
  </si>
  <si>
    <t xml:space="preserve">jpatanooga/KnittingBoar</t>
  </si>
  <si>
    <t xml:space="preserve">uma-pi1/mgfsm</t>
  </si>
  <si>
    <t xml:space="preserve">GoogleCloudPlatform/bigdata-interop</t>
  </si>
  <si>
    <t xml:space="preserve">alexholmes/hadoop-utils</t>
  </si>
  <si>
    <t xml:space="preserve">avthart/spring-boot-axon-sample</t>
  </si>
  <si>
    <t xml:space="preserve">awslabs/emr-dynamodb-connector</t>
  </si>
  <si>
    <t xml:space="preserve">Azure/azure-documentdb-hadoop</t>
  </si>
  <si>
    <t xml:space="preserve">Conductor/kangaroo</t>
  </si>
  <si>
    <t xml:space="preserve">alexholmes/hiped2</t>
  </si>
  <si>
    <t xml:space="preserve">amient/kafka-hadoop-loader</t>
  </si>
  <si>
    <t xml:space="preserve">CeON/CoAnSys</t>
  </si>
  <si>
    <t xml:space="preserve">laserson/avro2parquet</t>
  </si>
  <si>
    <t xml:space="preserve">confluentinc/camus</t>
  </si>
  <si>
    <t xml:space="preserve">HubSpot/Rosetta</t>
  </si>
  <si>
    <t xml:space="preserve">spotify/hdfs2cass</t>
  </si>
  <si>
    <t xml:space="preserve">P7h/StormTweetsSentimentD3Viz</t>
  </si>
  <si>
    <t xml:space="preserve">zscott/MultiBitExchange</t>
  </si>
  <si>
    <t xml:space="preserve">lintool/bespin</t>
  </si>
  <si>
    <t xml:space="preserve">YahooArchive/samoa</t>
  </si>
  <si>
    <t xml:space="preserve">psaravan/JamsMusicPlayer</t>
  </si>
  <si>
    <t xml:space="preserve">architjn/Auro</t>
  </si>
  <si>
    <t xml:space="preserve">C-Aniruddh/ACEMusicPlayer</t>
  </si>
  <si>
    <t xml:space="preserve">markzhai/LyricHere</t>
  </si>
  <si>
    <t xml:space="preserve">pkliang/gankmaku</t>
  </si>
  <si>
    <t xml:space="preserve">ryanhoo/StylishMusicPlayer</t>
  </si>
  <si>
    <t xml:space="preserve">SubstanceMobile/GEM</t>
  </si>
  <si>
    <t xml:space="preserve">tomahawk-player/tomahawk-android</t>
  </si>
  <si>
    <t xml:space="preserve">TheAndroidMaster/Pasta-Music</t>
  </si>
  <si>
    <t xml:space="preserve">fastbootmobile/encore</t>
  </si>
  <si>
    <t xml:space="preserve">Freelander/ting</t>
  </si>
  <si>
    <t xml:space="preserve">futuresimple/android-autoprovider</t>
  </si>
  <si>
    <t xml:space="preserve">marverenic/Jockey</t>
  </si>
  <si>
    <t xml:space="preserve">OpenSilk/Orpheus</t>
  </si>
  <si>
    <t xml:space="preserve">PangHaHa12138/MusicPlayerdemo</t>
  </si>
  <si>
    <t xml:space="preserve">Prokky/ClearRecyclerAdapter</t>
  </si>
  <si>
    <t xml:space="preserve">rohanoid5/Muzesto</t>
  </si>
  <si>
    <t xml:space="preserve">SpongeBobSun/Prodigal</t>
  </si>
  <si>
    <t xml:space="preserve">crazyhitty/minx</t>
  </si>
  <si>
    <t xml:space="preserve">harjot-oberai/MusicDNA</t>
  </si>
  <si>
    <t xml:space="preserve">Mavamaarten/vk_music_android</t>
  </si>
  <si>
    <t xml:space="preserve">maxiee/HeartBeat</t>
  </si>
  <si>
    <t xml:space="preserve"> - </t>
  </si>
  <si>
    <t xml:space="preserve">WOKING COLUMN</t>
  </si>
  <si>
    <t xml:space="preserve">Project 1</t>
  </si>
  <si>
    <t xml:space="preserve">Project 2</t>
  </si>
  <si>
    <t xml:space="preserve">Sim Function</t>
  </si>
  <si>
    <t xml:space="preserve">Order</t>
  </si>
  <si>
    <t xml:space="preserve">Interna Use</t>
  </si>
  <si>
    <t xml:space="preserve">Riccardo's score</t>
  </si>
  <si>
    <t xml:space="preserve">User 2 score</t>
  </si>
  <si>
    <t xml:space="preserve">Riccardo's note</t>
  </si>
  <si>
    <t xml:space="preserve">Phuong'note</t>
  </si>
  <si>
    <t xml:space="preserve">RepoPal</t>
  </si>
  <si>
    <t xml:space="preserve">Readme,Google</t>
  </si>
  <si>
    <t xml:space="preserve">CrossSim</t>
  </si>
  <si>
    <t xml:space="preserve">Readme</t>
  </si>
  <si>
    <t xml:space="preserve">Readme,Site</t>
  </si>
  <si>
    <t xml:space="preserve">git://github.com/AKSW/SPARQL2NL.git</t>
  </si>
  <si>
    <t xml:space="preserve">git://github.com/AskNowQA/AutoSPARQL.git</t>
  </si>
  <si>
    <t xml:space="preserve">git://github.com/caskdata/cdap.git</t>
  </si>
  <si>
    <t xml:space="preserve">git://github.com/castagna/jena-examples.git</t>
  </si>
  <si>
    <t xml:space="preserve">git://github.com/nkons/r2rml-parser.git</t>
  </si>
  <si>
    <t xml:space="preserve">git://github.com/AKSW/RDFUnit.git</t>
  </si>
  <si>
    <t xml:space="preserve">git://github.com/AKSW/Sparqlify.git</t>
  </si>
  <si>
    <t xml:space="preserve">git://github.com/eclipse/rdf4j.git</t>
  </si>
  <si>
    <t xml:space="preserve">git://github.com/stardog-union/pellet.git</t>
  </si>
  <si>
    <t xml:space="preserve">git://github.com/castagna/jena-grande.git</t>
  </si>
  <si>
    <t xml:space="preserve">git://github.com/jsonld-java/jsonld-java.git</t>
  </si>
  <si>
    <t xml:space="preserve">Both projects work with RDF data</t>
  </si>
  <si>
    <t xml:space="preserve">git://github.com/streamreasoning/CSPARQL-engine.git</t>
  </si>
  <si>
    <t xml:space="preserve">git://github.com/arquillian/arquillian-graphene.git</t>
  </si>
  <si>
    <t xml:space="preserve">git://github.com/bonigarcia/webdrivermanager.git</t>
  </si>
  <si>
    <t xml:space="preserve">git://github.com/conductor-framework/conductor.git</t>
  </si>
  <si>
    <t xml:space="preserve">Site</t>
  </si>
  <si>
    <t xml:space="preserve">git://github.com/FluentLenium/FluentLenium.git</t>
  </si>
  <si>
    <t xml:space="preserve">git://github.com/webdriverextensions/webdriverextensions.git</t>
  </si>
  <si>
    <t xml:space="preserve">git://github.com/astefanutti/metrics-cdi.git</t>
  </si>
  <si>
    <t xml:space="preserve">Both are test framework using Selenium</t>
  </si>
  <si>
    <t xml:space="preserve">git://github.com/fhoeben/hsac-fitnesse-fixtures.git</t>
  </si>
  <si>
    <t xml:space="preserve">git://github.com/sikuli/sikuli-slides.git</t>
  </si>
  <si>
    <t xml:space="preserve">git://github.com/spring-projects/spring-mvc-showcase.git</t>
  </si>
  <si>
    <t xml:space="preserve">git://github.com/dsyer/spring-boot-ratpack.git</t>
  </si>
  <si>
    <t xml:space="preserve">git://github.com/sayems/java.webdriver.git</t>
  </si>
  <si>
    <t xml:space="preserve">git://github.com/zserge/anvil-examples.git</t>
  </si>
  <si>
    <t xml:space="preserve">git://github.com/AndroidBootstrap/android-bootstrap.git</t>
  </si>
  <si>
    <t xml:space="preserve">Readme, Site</t>
  </si>
  <si>
    <t xml:space="preserve">git://github.com/crazyhitty/Munch.git</t>
  </si>
  <si>
    <t xml:space="preserve">git://github.com/florent37/Freezer.git</t>
  </si>
  <si>
    <t xml:space="preserve">git://github.com/hitherejoe/AndroidTvBoilerplate.git</t>
  </si>
  <si>
    <t xml:space="preserve">git://github.com/jloisel/elastic-crud.git</t>
  </si>
  <si>
    <t xml:space="preserve">git://github.com/MachinePublishers/jBrowserDriver.git</t>
  </si>
  <si>
    <t xml:space="preserve">git://github.com/MarkusBernhardt/robotframework-selenium2library-java.git</t>
  </si>
  <si>
    <t xml:space="preserve">git://github.com/tarun3kumar/seleniumtestsframework.git</t>
  </si>
  <si>
    <t xml:space="preserve">git://github.com/Ardesco/selenium-standalone-server-plugin.git</t>
  </si>
  <si>
    <t xml:space="preserve">git://github.com/FINRAOS/JTAF-ExtWebDriver.git</t>
  </si>
  <si>
    <t xml:space="preserve">git://github.com/jenkinsci/acceptance-test-harness.git</t>
  </si>
  <si>
    <t xml:space="preserve">git://github.com/zanata/zanata-platform.git</t>
  </si>
  <si>
    <t xml:space="preserve">git://github.com/Cognifide/bobcat.git</t>
  </si>
  <si>
    <t xml:space="preserve">git://github.com/LinuxSuRen/phoenix.webui.framework.git</t>
  </si>
  <si>
    <t xml:space="preserve">git://github.com/caelum/restfulie-java.git</t>
  </si>
  <si>
    <t xml:space="preserve">git://github.com/heroku/heroku.jar.git</t>
  </si>
  <si>
    <t xml:space="preserve">git://github.com/hibernate/hibernate-orm.git</t>
  </si>
  <si>
    <t xml:space="preserve">git://github.com/karussell/Jetwick.git</t>
  </si>
  <si>
    <t xml:space="preserve">git://github.com/Salaboy/emergency-service-drools-app.git</t>
  </si>
  <si>
    <t xml:space="preserve">git://github.com/blad/solid-android.git</t>
  </si>
  <si>
    <t xml:space="preserve">git://github.com/caelum/vraptor.git</t>
  </si>
  <si>
    <t xml:space="preserve">git://github.com/Dreampie/Resty.git</t>
  </si>
  <si>
    <t xml:space="preserve">git://github.com/bupt1987/JgFramework.git</t>
  </si>
  <si>
    <t xml:space="preserve">git://github.com/h819/spring-boot.git</t>
  </si>
  <si>
    <t xml:space="preserve">Both are framework based on Spring MVC </t>
  </si>
  <si>
    <t xml:space="preserve">git://github.com/shuaiweili/Dubbo-Zookeeper-Netty-SpringMVC.git</t>
  </si>
  <si>
    <t xml:space="preserve">git://github.com/white-cat/jeeweb-mybatis.git</t>
  </si>
  <si>
    <t xml:space="preserve">git://github.com/allwefantasy/ServiceFramework.git</t>
  </si>
  <si>
    <t xml:space="preserve">git://github.com/b3log/latke.git</t>
  </si>
  <si>
    <t xml:space="preserve">git://github.com/biezhi/blade.git</t>
  </si>
  <si>
    <t xml:space="preserve">git://github.com/hzxie/voj.git</t>
  </si>
  <si>
    <t xml:space="preserve">git://github.com/alexnederlof/Jasper-report-maven-plugin.git</t>
  </si>
  <si>
    <t xml:space="preserve">git://github.com/ebean-orm/ebean.git</t>
  </si>
  <si>
    <t xml:space="preserve">git://github.com/hantsy/angularjs-springmvc-sample-boot.git</t>
  </si>
  <si>
    <t xml:space="preserve">git://github.com/thymeleaf/thymeleaf-spring.git</t>
  </si>
  <si>
    <t xml:space="preserve">git://github.com/thymeleaf/thymeleafexamples-springmail.git</t>
  </si>
  <si>
    <t xml:space="preserve">git://github.com/sps/mustache-spring-view.git</t>
  </si>
  <si>
    <t xml:space="preserve">git://github.com/sroysf/webapp-springmvc-jpa-hibernate.git</t>
  </si>
  <si>
    <t xml:space="preserve">git://github.com/xebia/Xebium.git</t>
  </si>
  <si>
    <t xml:space="preserve">git://github.com/Aconex/scrutineer.git</t>
  </si>
  <si>
    <t xml:space="preserve">git://github.com/salyh/elasticsearch-security-plugin.git</t>
  </si>
  <si>
    <t xml:space="preserve">git://github.com/searchbox-io/Jest.git</t>
  </si>
  <si>
    <t xml:space="preserve">git://github.com/spinscale/elasticsearch-suggest-plugin.git</t>
  </si>
  <si>
    <t xml:space="preserve">git://github.com/FDVSolutions/DynamicJasper.git</t>
  </si>
  <si>
    <t xml:space="preserve">git://github.com/hibernate/hibernate-search.git</t>
  </si>
  <si>
    <t xml:space="preserve">git://github.com/davidB/metrics-influxdb.git</t>
  </si>
  <si>
    <t xml:space="preserve">git://github.com/lintool/Cloud9.git</t>
  </si>
  <si>
    <t xml:space="preserve">git://github.com/palantir/stash-codesearch-plugin.git</t>
  </si>
  <si>
    <t xml:space="preserve">git://github.com/vhyza/elasticsearch-analysis-lemmagen.git</t>
  </si>
  <si>
    <t xml:space="preserve">git://github.com/codelibs/elasticsearch-cluster-runner.git</t>
  </si>
  <si>
    <t xml:space="preserve">git://github.com/klarna/HiveRunner.git</t>
  </si>
  <si>
    <t xml:space="preserve">git://github.com/naman14/Timber.git</t>
  </si>
  <si>
    <t xml:space="preserve">git://github.com/dadoonet/spring-elasticsearch.git</t>
  </si>
  <si>
    <t xml:space="preserve">git://github.com/elastic/elasticsearch-metrics-reporter-java.git</t>
  </si>
  <si>
    <t xml:space="preserve">git://github.com/jaibeermalik/searchanalytics-bigdata.git</t>
  </si>
  <si>
    <t xml:space="preserve">git://github.com/raphw/byte-buddy.git</t>
  </si>
  <si>
    <t xml:space="preserve">git://github.com/jprante/elasticsearch-oai.git</t>
  </si>
  <si>
    <t xml:space="preserve">git://github.com/jprante/elasticsearch-plugin-rdf-jena.git</t>
  </si>
  <si>
    <t xml:space="preserve">git://github.com/ncolomer/elasticsearch-osmosis-plugin.git</t>
  </si>
  <si>
    <t xml:space="preserve">git://github.com/sonian/elasticsearch-jetty.git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</si>
</sst>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4"/>
      <name val="Times New Roman"/>
      <family val="1"/>
      <charset val="1"/>
    </font>
    <font>
      <sz val="14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A1:F1"/>
    </sheetView>
  </sheetViews>
  <sheetFormatPr defaultRowHeight="15.75"/>
  <cols>
    <col collapsed="false" hidden="false" max="1" min="1" style="1" width="13.3622448979592"/>
    <col collapsed="false" hidden="false" max="2" min="2" style="1" width="57.234693877551"/>
    <col collapsed="false" hidden="false" max="3" min="3" style="1" width="46.1683673469388"/>
    <col collapsed="false" hidden="false" max="4" min="4" style="1" width="17.280612244898"/>
    <col collapsed="false" hidden="false" max="5" min="5" style="1" width="17.1428571428571"/>
    <col collapsed="false" hidden="false" max="6" min="6" style="1" width="22.6785714285714"/>
    <col collapsed="false" hidden="false" max="1025" min="7" style="1" width="13.362244897959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1</v>
      </c>
      <c r="B2" s="3" t="s">
        <v>6</v>
      </c>
      <c r="C2" s="1" t="s">
        <v>7</v>
      </c>
      <c r="D2" s="1" t="s">
        <v>8</v>
      </c>
      <c r="E2" s="3" t="n">
        <v>3</v>
      </c>
      <c r="F2" s="1" t="n">
        <v>3</v>
      </c>
    </row>
    <row r="3" customFormat="false" ht="15" hidden="false" customHeight="false" outlineLevel="0" collapsed="false">
      <c r="A3" s="3" t="n">
        <v>1</v>
      </c>
      <c r="B3" s="3" t="s">
        <v>6</v>
      </c>
      <c r="C3" s="1" t="s">
        <v>9</v>
      </c>
      <c r="D3" s="1" t="s">
        <v>10</v>
      </c>
      <c r="E3" s="3" t="n">
        <v>3</v>
      </c>
      <c r="F3" s="3" t="n">
        <v>4</v>
      </c>
    </row>
    <row r="4" customFormat="false" ht="15" hidden="false" customHeight="false" outlineLevel="0" collapsed="false">
      <c r="A4" s="3" t="n">
        <v>1</v>
      </c>
      <c r="B4" s="3" t="s">
        <v>6</v>
      </c>
      <c r="C4" s="1" t="s">
        <v>9</v>
      </c>
      <c r="D4" s="1" t="s">
        <v>11</v>
      </c>
      <c r="E4" s="3" t="n">
        <v>3</v>
      </c>
      <c r="F4" s="1" t="n">
        <v>4</v>
      </c>
    </row>
    <row r="5" customFormat="false" ht="15" hidden="false" customHeight="false" outlineLevel="0" collapsed="false">
      <c r="A5" s="3" t="n">
        <v>1</v>
      </c>
      <c r="B5" s="3" t="s">
        <v>6</v>
      </c>
      <c r="C5" s="1" t="s">
        <v>12</v>
      </c>
      <c r="D5" s="1" t="s">
        <v>13</v>
      </c>
      <c r="E5" s="3" t="n">
        <v>3</v>
      </c>
      <c r="F5" s="1" t="n">
        <v>4</v>
      </c>
    </row>
    <row r="6" customFormat="false" ht="15" hidden="false" customHeight="false" outlineLevel="0" collapsed="false">
      <c r="A6" s="3" t="n">
        <v>1</v>
      </c>
      <c r="B6" s="3" t="s">
        <v>6</v>
      </c>
      <c r="C6" s="1" t="s">
        <v>14</v>
      </c>
      <c r="D6" s="1" t="s">
        <v>15</v>
      </c>
      <c r="E6" s="3" t="n">
        <v>3</v>
      </c>
      <c r="F6" s="1" t="n">
        <v>3</v>
      </c>
    </row>
    <row r="7" customFormat="false" ht="15" hidden="false" customHeight="false" outlineLevel="0" collapsed="false">
      <c r="A7" s="3" t="n">
        <v>1</v>
      </c>
      <c r="B7" s="3" t="s">
        <v>6</v>
      </c>
      <c r="C7" s="1" t="s">
        <v>16</v>
      </c>
      <c r="D7" s="1" t="s">
        <v>17</v>
      </c>
      <c r="E7" s="3" t="n">
        <v>3</v>
      </c>
      <c r="F7" s="1" t="n">
        <v>3</v>
      </c>
    </row>
    <row r="8" customFormat="false" ht="15" hidden="false" customHeight="false" outlineLevel="0" collapsed="false">
      <c r="A8" s="3" t="n">
        <v>1</v>
      </c>
      <c r="B8" s="3" t="s">
        <v>6</v>
      </c>
      <c r="C8" s="1" t="s">
        <v>16</v>
      </c>
      <c r="D8" s="1" t="s">
        <v>18</v>
      </c>
      <c r="E8" s="3" t="n">
        <v>3</v>
      </c>
      <c r="F8" s="1" t="n">
        <v>3</v>
      </c>
    </row>
    <row r="9" customFormat="false" ht="15" hidden="false" customHeight="false" outlineLevel="0" collapsed="false">
      <c r="A9" s="3" t="n">
        <v>1</v>
      </c>
      <c r="B9" s="3" t="s">
        <v>6</v>
      </c>
      <c r="C9" s="1" t="s">
        <v>19</v>
      </c>
      <c r="D9" s="1" t="s">
        <v>20</v>
      </c>
      <c r="E9" s="3" t="n">
        <v>4</v>
      </c>
      <c r="F9" s="1" t="n">
        <v>3</v>
      </c>
    </row>
    <row r="10" customFormat="false" ht="15" hidden="false" customHeight="false" outlineLevel="0" collapsed="false">
      <c r="A10" s="3" t="n">
        <v>1</v>
      </c>
      <c r="B10" s="3" t="s">
        <v>6</v>
      </c>
      <c r="C10" s="1" t="s">
        <v>19</v>
      </c>
      <c r="D10" s="1" t="s">
        <v>21</v>
      </c>
      <c r="E10" s="3" t="n">
        <v>4</v>
      </c>
      <c r="F10" s="1" t="n">
        <v>3</v>
      </c>
    </row>
    <row r="11" customFormat="false" ht="15" hidden="false" customHeight="false" outlineLevel="0" collapsed="false">
      <c r="A11" s="3" t="n">
        <v>1</v>
      </c>
      <c r="B11" s="3" t="s">
        <v>6</v>
      </c>
      <c r="C11" s="1" t="s">
        <v>22</v>
      </c>
      <c r="D11" s="1" t="s">
        <v>23</v>
      </c>
      <c r="E11" s="3" t="n">
        <v>3</v>
      </c>
      <c r="F11" s="1" t="n">
        <v>3</v>
      </c>
    </row>
    <row r="12" customFormat="false" ht="15" hidden="false" customHeight="false" outlineLevel="0" collapsed="false">
      <c r="A12" s="3" t="n">
        <v>2</v>
      </c>
      <c r="B12" s="3" t="s">
        <v>24</v>
      </c>
      <c r="C12" s="1" t="s">
        <v>25</v>
      </c>
      <c r="D12" s="1" t="s">
        <v>8</v>
      </c>
      <c r="E12" s="3" t="n">
        <v>3</v>
      </c>
      <c r="F12" s="1" t="n">
        <v>3</v>
      </c>
    </row>
    <row r="13" customFormat="false" ht="15" hidden="false" customHeight="false" outlineLevel="0" collapsed="false">
      <c r="A13" s="3" t="n">
        <v>2</v>
      </c>
      <c r="B13" s="3" t="s">
        <v>24</v>
      </c>
      <c r="C13" s="1" t="s">
        <v>26</v>
      </c>
      <c r="D13" s="1" t="s">
        <v>20</v>
      </c>
      <c r="E13" s="3" t="n">
        <v>4</v>
      </c>
      <c r="F13" s="1" t="n">
        <v>4</v>
      </c>
    </row>
    <row r="14" customFormat="false" ht="15" hidden="false" customHeight="false" outlineLevel="0" collapsed="false">
      <c r="A14" s="3" t="n">
        <v>2</v>
      </c>
      <c r="B14" s="3" t="s">
        <v>24</v>
      </c>
      <c r="C14" s="1" t="s">
        <v>26</v>
      </c>
      <c r="D14" s="1" t="s">
        <v>11</v>
      </c>
      <c r="E14" s="3" t="n">
        <v>4</v>
      </c>
      <c r="F14" s="1" t="n">
        <v>4</v>
      </c>
    </row>
    <row r="15" customFormat="false" ht="15" hidden="false" customHeight="false" outlineLevel="0" collapsed="false">
      <c r="A15" s="3" t="n">
        <v>2</v>
      </c>
      <c r="B15" s="3" t="s">
        <v>24</v>
      </c>
      <c r="C15" s="1" t="s">
        <v>27</v>
      </c>
      <c r="D15" s="1" t="s">
        <v>21</v>
      </c>
      <c r="E15" s="3" t="n">
        <v>3</v>
      </c>
      <c r="F15" s="1" t="n">
        <v>3</v>
      </c>
    </row>
    <row r="16" customFormat="false" ht="15" hidden="false" customHeight="false" outlineLevel="0" collapsed="false">
      <c r="A16" s="3" t="n">
        <v>2</v>
      </c>
      <c r="B16" s="3" t="s">
        <v>24</v>
      </c>
      <c r="C16" s="1" t="s">
        <v>7</v>
      </c>
      <c r="D16" s="1" t="s">
        <v>15</v>
      </c>
      <c r="E16" s="3" t="n">
        <v>3</v>
      </c>
      <c r="F16" s="1" t="n">
        <v>3</v>
      </c>
    </row>
    <row r="17" customFormat="false" ht="15" hidden="false" customHeight="false" outlineLevel="0" collapsed="false">
      <c r="A17" s="3" t="n">
        <v>2</v>
      </c>
      <c r="B17" s="3" t="s">
        <v>24</v>
      </c>
      <c r="C17" s="1" t="s">
        <v>28</v>
      </c>
      <c r="D17" s="1" t="s">
        <v>17</v>
      </c>
      <c r="E17" s="3" t="n">
        <v>3</v>
      </c>
      <c r="F17" s="1" t="n">
        <v>3</v>
      </c>
    </row>
    <row r="18" customFormat="false" ht="15" hidden="false" customHeight="false" outlineLevel="0" collapsed="false">
      <c r="A18" s="3" t="n">
        <v>2</v>
      </c>
      <c r="B18" s="3" t="s">
        <v>24</v>
      </c>
      <c r="C18" s="1" t="s">
        <v>29</v>
      </c>
      <c r="D18" s="1" t="s">
        <v>23</v>
      </c>
      <c r="E18" s="3" t="n">
        <v>3</v>
      </c>
      <c r="F18" s="1" t="n">
        <v>3</v>
      </c>
    </row>
    <row r="19" customFormat="false" ht="15" hidden="false" customHeight="false" outlineLevel="0" collapsed="false">
      <c r="A19" s="3" t="n">
        <v>2</v>
      </c>
      <c r="B19" s="3" t="s">
        <v>24</v>
      </c>
      <c r="C19" s="1" t="s">
        <v>29</v>
      </c>
      <c r="D19" s="1" t="s">
        <v>18</v>
      </c>
      <c r="E19" s="3" t="n">
        <v>3</v>
      </c>
      <c r="F19" s="1" t="n">
        <v>3</v>
      </c>
    </row>
    <row r="20" customFormat="false" ht="15" hidden="false" customHeight="false" outlineLevel="0" collapsed="false">
      <c r="A20" s="3" t="n">
        <v>2</v>
      </c>
      <c r="B20" s="3" t="s">
        <v>24</v>
      </c>
      <c r="C20" s="1" t="s">
        <v>30</v>
      </c>
      <c r="D20" s="1" t="s">
        <v>10</v>
      </c>
      <c r="E20" s="3" t="n">
        <v>2</v>
      </c>
      <c r="F20" s="1" t="n">
        <v>2</v>
      </c>
    </row>
    <row r="21" customFormat="false" ht="15" hidden="false" customHeight="false" outlineLevel="0" collapsed="false">
      <c r="A21" s="3" t="n">
        <v>2</v>
      </c>
      <c r="B21" s="3" t="s">
        <v>24</v>
      </c>
      <c r="C21" s="1" t="s">
        <v>31</v>
      </c>
      <c r="D21" s="1" t="s">
        <v>13</v>
      </c>
      <c r="E21" s="3" t="n">
        <v>2</v>
      </c>
      <c r="F21" s="1" t="n">
        <v>2</v>
      </c>
    </row>
    <row r="22" customFormat="false" ht="15" hidden="false" customHeight="false" outlineLevel="0" collapsed="false">
      <c r="A22" s="3" t="n">
        <v>3</v>
      </c>
      <c r="B22" s="3" t="s">
        <v>27</v>
      </c>
      <c r="C22" s="1" t="s">
        <v>32</v>
      </c>
      <c r="D22" s="1" t="s">
        <v>23</v>
      </c>
      <c r="E22" s="3" t="n">
        <v>3</v>
      </c>
      <c r="F22" s="1" t="n">
        <v>3</v>
      </c>
    </row>
    <row r="23" customFormat="false" ht="15" hidden="false" customHeight="false" outlineLevel="0" collapsed="false">
      <c r="A23" s="3" t="n">
        <v>3</v>
      </c>
      <c r="B23" s="3" t="s">
        <v>27</v>
      </c>
      <c r="C23" s="1" t="s">
        <v>25</v>
      </c>
      <c r="D23" s="1" t="s">
        <v>13</v>
      </c>
      <c r="E23" s="3" t="n">
        <v>3</v>
      </c>
      <c r="F23" s="1" t="n">
        <v>3</v>
      </c>
    </row>
    <row r="24" customFormat="false" ht="15" hidden="false" customHeight="false" outlineLevel="0" collapsed="false">
      <c r="A24" s="3" t="n">
        <v>3</v>
      </c>
      <c r="B24" s="3" t="s">
        <v>27</v>
      </c>
      <c r="C24" s="1" t="s">
        <v>26</v>
      </c>
      <c r="D24" s="1" t="s">
        <v>21</v>
      </c>
      <c r="E24" s="3" t="n">
        <v>3</v>
      </c>
      <c r="F24" s="1" t="n">
        <v>3</v>
      </c>
    </row>
    <row r="25" customFormat="false" ht="15" hidden="false" customHeight="false" outlineLevel="0" collapsed="false">
      <c r="A25" s="3" t="n">
        <v>3</v>
      </c>
      <c r="B25" s="3" t="s">
        <v>27</v>
      </c>
      <c r="C25" s="1" t="s">
        <v>24</v>
      </c>
      <c r="D25" s="1" t="s">
        <v>11</v>
      </c>
      <c r="E25" s="3" t="n">
        <v>3</v>
      </c>
      <c r="F25" s="3" t="n">
        <v>4</v>
      </c>
    </row>
    <row r="26" customFormat="false" ht="15" hidden="false" customHeight="false" outlineLevel="0" collapsed="false">
      <c r="A26" s="3" t="n">
        <v>3</v>
      </c>
      <c r="B26" s="3" t="s">
        <v>27</v>
      </c>
      <c r="C26" s="1" t="s">
        <v>33</v>
      </c>
      <c r="D26" s="1" t="s">
        <v>8</v>
      </c>
      <c r="E26" s="3" t="n">
        <v>2</v>
      </c>
      <c r="F26" s="1" t="n">
        <v>1</v>
      </c>
    </row>
    <row r="27" customFormat="false" ht="15" hidden="false" customHeight="false" outlineLevel="0" collapsed="false">
      <c r="A27" s="3" t="n">
        <v>3</v>
      </c>
      <c r="B27" s="3" t="s">
        <v>27</v>
      </c>
      <c r="C27" s="1" t="s">
        <v>7</v>
      </c>
      <c r="D27" s="1" t="s">
        <v>15</v>
      </c>
      <c r="E27" s="3" t="n">
        <v>3</v>
      </c>
      <c r="F27" s="1" t="n">
        <v>3</v>
      </c>
    </row>
    <row r="28" customFormat="false" ht="15" hidden="false" customHeight="false" outlineLevel="0" collapsed="false">
      <c r="A28" s="3" t="n">
        <v>3</v>
      </c>
      <c r="B28" s="3" t="s">
        <v>27</v>
      </c>
      <c r="C28" s="1" t="s">
        <v>34</v>
      </c>
      <c r="D28" s="1" t="s">
        <v>20</v>
      </c>
      <c r="E28" s="3" t="n">
        <v>2</v>
      </c>
      <c r="F28" s="3" t="n">
        <v>3</v>
      </c>
    </row>
    <row r="29" customFormat="false" ht="15" hidden="false" customHeight="false" outlineLevel="0" collapsed="false">
      <c r="A29" s="3" t="n">
        <v>3</v>
      </c>
      <c r="B29" s="3" t="s">
        <v>27</v>
      </c>
      <c r="C29" s="1" t="s">
        <v>34</v>
      </c>
      <c r="D29" s="1" t="s">
        <v>18</v>
      </c>
      <c r="E29" s="3" t="n">
        <v>2</v>
      </c>
      <c r="F29" s="3" t="n">
        <v>3</v>
      </c>
    </row>
    <row r="30" customFormat="false" ht="15" hidden="false" customHeight="false" outlineLevel="0" collapsed="false">
      <c r="A30" s="3" t="n">
        <v>3</v>
      </c>
      <c r="B30" s="3" t="s">
        <v>27</v>
      </c>
      <c r="C30" s="1" t="s">
        <v>28</v>
      </c>
      <c r="D30" s="1" t="s">
        <v>17</v>
      </c>
      <c r="E30" s="3" t="n">
        <v>3</v>
      </c>
      <c r="F30" s="3" t="n">
        <v>4</v>
      </c>
    </row>
    <row r="31" customFormat="false" ht="15" hidden="false" customHeight="false" outlineLevel="0" collapsed="false">
      <c r="A31" s="3" t="n">
        <v>3</v>
      </c>
      <c r="B31" s="3" t="s">
        <v>27</v>
      </c>
      <c r="C31" s="1" t="s">
        <v>29</v>
      </c>
      <c r="D31" s="1" t="s">
        <v>10</v>
      </c>
      <c r="E31" s="3" t="n">
        <v>3</v>
      </c>
      <c r="F31" s="1" t="n">
        <v>3</v>
      </c>
    </row>
    <row r="32" customFormat="false" ht="15" hidden="false" customHeight="false" outlineLevel="0" collapsed="false">
      <c r="A32" s="3" t="n">
        <v>4</v>
      </c>
      <c r="B32" s="3" t="s">
        <v>26</v>
      </c>
      <c r="C32" s="1" t="s">
        <v>32</v>
      </c>
      <c r="D32" s="1" t="s">
        <v>13</v>
      </c>
      <c r="E32" s="3" t="n">
        <v>3</v>
      </c>
      <c r="F32" s="3" t="n">
        <v>4</v>
      </c>
    </row>
    <row r="33" customFormat="false" ht="15" hidden="false" customHeight="false" outlineLevel="0" collapsed="false">
      <c r="A33" s="3" t="n">
        <v>4</v>
      </c>
      <c r="B33" s="3" t="s">
        <v>26</v>
      </c>
      <c r="C33" s="1" t="s">
        <v>25</v>
      </c>
      <c r="D33" s="1" t="s">
        <v>15</v>
      </c>
      <c r="E33" s="3" t="n">
        <v>3</v>
      </c>
      <c r="F33" s="1" t="n">
        <v>3</v>
      </c>
    </row>
    <row r="34" customFormat="false" ht="15" hidden="false" customHeight="false" outlineLevel="0" collapsed="false">
      <c r="A34" s="3" t="n">
        <v>4</v>
      </c>
      <c r="B34" s="3" t="s">
        <v>26</v>
      </c>
      <c r="C34" s="1" t="s">
        <v>27</v>
      </c>
      <c r="D34" s="1" t="s">
        <v>21</v>
      </c>
      <c r="E34" s="3" t="n">
        <v>3</v>
      </c>
      <c r="F34" s="1" t="n">
        <v>3</v>
      </c>
    </row>
    <row r="35" customFormat="false" ht="15" hidden="false" customHeight="false" outlineLevel="0" collapsed="false">
      <c r="A35" s="3" t="n">
        <v>4</v>
      </c>
      <c r="B35" s="3" t="s">
        <v>26</v>
      </c>
      <c r="C35" s="1" t="s">
        <v>24</v>
      </c>
      <c r="D35" s="1" t="s">
        <v>20</v>
      </c>
      <c r="E35" s="3" t="n">
        <v>4</v>
      </c>
      <c r="F35" s="1" t="n">
        <v>4</v>
      </c>
    </row>
    <row r="36" customFormat="false" ht="15" hidden="false" customHeight="false" outlineLevel="0" collapsed="false">
      <c r="A36" s="3" t="n">
        <v>4</v>
      </c>
      <c r="B36" s="3" t="s">
        <v>26</v>
      </c>
      <c r="C36" s="1" t="s">
        <v>24</v>
      </c>
      <c r="D36" s="1" t="s">
        <v>11</v>
      </c>
      <c r="E36" s="3" t="n">
        <v>4</v>
      </c>
      <c r="F36" s="1" t="n">
        <v>4</v>
      </c>
    </row>
    <row r="37" customFormat="false" ht="15" hidden="false" customHeight="false" outlineLevel="0" collapsed="false">
      <c r="A37" s="3" t="n">
        <v>4</v>
      </c>
      <c r="B37" s="3" t="s">
        <v>26</v>
      </c>
      <c r="C37" s="1" t="s">
        <v>12</v>
      </c>
      <c r="D37" s="1" t="s">
        <v>23</v>
      </c>
      <c r="E37" s="3" t="n">
        <v>2</v>
      </c>
      <c r="F37" s="1" t="n">
        <v>3</v>
      </c>
    </row>
    <row r="38" customFormat="false" ht="15" hidden="false" customHeight="false" outlineLevel="0" collapsed="false">
      <c r="A38" s="3" t="n">
        <v>4</v>
      </c>
      <c r="B38" s="3" t="s">
        <v>26</v>
      </c>
      <c r="C38" s="1" t="s">
        <v>14</v>
      </c>
      <c r="D38" s="1" t="s">
        <v>18</v>
      </c>
      <c r="E38" s="3" t="n">
        <v>3</v>
      </c>
      <c r="F38" s="1" t="n">
        <v>3</v>
      </c>
    </row>
    <row r="39" customFormat="false" ht="15" hidden="false" customHeight="false" outlineLevel="0" collapsed="false">
      <c r="A39" s="3" t="n">
        <v>4</v>
      </c>
      <c r="B39" s="3" t="s">
        <v>26</v>
      </c>
      <c r="C39" s="1" t="s">
        <v>35</v>
      </c>
      <c r="D39" s="1" t="s">
        <v>17</v>
      </c>
      <c r="E39" s="3" t="n">
        <v>1</v>
      </c>
      <c r="F39" s="1" t="n">
        <v>1</v>
      </c>
    </row>
    <row r="40" customFormat="false" ht="15" hidden="false" customHeight="false" outlineLevel="0" collapsed="false">
      <c r="A40" s="3" t="n">
        <v>4</v>
      </c>
      <c r="B40" s="3" t="s">
        <v>26</v>
      </c>
      <c r="C40" s="1" t="s">
        <v>36</v>
      </c>
      <c r="D40" s="1" t="s">
        <v>10</v>
      </c>
      <c r="E40" s="3" t="n">
        <v>1</v>
      </c>
      <c r="F40" s="1" t="n">
        <v>1</v>
      </c>
    </row>
    <row r="41" customFormat="false" ht="15" hidden="false" customHeight="false" outlineLevel="0" collapsed="false">
      <c r="A41" s="3" t="n">
        <v>4</v>
      </c>
      <c r="B41" s="3" t="s">
        <v>26</v>
      </c>
      <c r="C41" s="1" t="s">
        <v>37</v>
      </c>
      <c r="D41" s="1" t="s">
        <v>8</v>
      </c>
      <c r="E41" s="3" t="n">
        <v>3</v>
      </c>
      <c r="F41" s="3" t="n">
        <v>2</v>
      </c>
    </row>
    <row r="42" customFormat="false" ht="15" hidden="false" customHeight="false" outlineLevel="0" collapsed="false">
      <c r="A42" s="3" t="n">
        <v>5</v>
      </c>
      <c r="B42" s="3" t="s">
        <v>28</v>
      </c>
      <c r="C42" s="1" t="s">
        <v>25</v>
      </c>
      <c r="D42" s="1" t="s">
        <v>17</v>
      </c>
      <c r="E42" s="3" t="n">
        <v>3</v>
      </c>
      <c r="F42" s="1" t="n">
        <v>3</v>
      </c>
    </row>
    <row r="43" customFormat="false" ht="15" hidden="false" customHeight="false" outlineLevel="0" collapsed="false">
      <c r="A43" s="3" t="n">
        <v>5</v>
      </c>
      <c r="B43" s="3" t="s">
        <v>28</v>
      </c>
      <c r="C43" s="1" t="s">
        <v>25</v>
      </c>
      <c r="D43" s="1" t="s">
        <v>11</v>
      </c>
      <c r="E43" s="3" t="n">
        <v>3</v>
      </c>
      <c r="F43" s="1" t="n">
        <v>3</v>
      </c>
    </row>
    <row r="44" customFormat="false" ht="15" hidden="false" customHeight="false" outlineLevel="0" collapsed="false">
      <c r="A44" s="3" t="n">
        <v>5</v>
      </c>
      <c r="B44" s="3" t="s">
        <v>28</v>
      </c>
      <c r="C44" s="1" t="s">
        <v>38</v>
      </c>
      <c r="D44" s="1" t="s">
        <v>21</v>
      </c>
      <c r="E44" s="3" t="n">
        <v>2</v>
      </c>
      <c r="F44" s="1" t="n">
        <v>3</v>
      </c>
    </row>
    <row r="45" customFormat="false" ht="15" hidden="false" customHeight="false" outlineLevel="0" collapsed="false">
      <c r="A45" s="3" t="n">
        <v>5</v>
      </c>
      <c r="B45" s="3" t="s">
        <v>28</v>
      </c>
      <c r="C45" s="1" t="s">
        <v>12</v>
      </c>
      <c r="D45" s="1" t="s">
        <v>13</v>
      </c>
      <c r="E45" s="3" t="n">
        <v>2</v>
      </c>
      <c r="F45" s="1" t="n">
        <v>3</v>
      </c>
    </row>
    <row r="46" customFormat="false" ht="15" hidden="false" customHeight="false" outlineLevel="0" collapsed="false">
      <c r="A46" s="3" t="n">
        <v>5</v>
      </c>
      <c r="B46" s="3" t="s">
        <v>28</v>
      </c>
      <c r="C46" s="1" t="s">
        <v>39</v>
      </c>
      <c r="D46" s="1" t="s">
        <v>15</v>
      </c>
      <c r="E46" s="3" t="n">
        <v>1</v>
      </c>
      <c r="F46" s="1" t="n">
        <v>1</v>
      </c>
    </row>
    <row r="47" customFormat="false" ht="15" hidden="false" customHeight="false" outlineLevel="0" collapsed="false">
      <c r="A47" s="3" t="n">
        <v>5</v>
      </c>
      <c r="B47" s="3" t="s">
        <v>28</v>
      </c>
      <c r="C47" s="1" t="s">
        <v>34</v>
      </c>
      <c r="D47" s="1" t="s">
        <v>8</v>
      </c>
      <c r="E47" s="3" t="n">
        <v>2</v>
      </c>
      <c r="F47" s="1" t="n">
        <v>3</v>
      </c>
    </row>
    <row r="48" customFormat="false" ht="15" hidden="false" customHeight="false" outlineLevel="0" collapsed="false">
      <c r="A48" s="3" t="n">
        <v>5</v>
      </c>
      <c r="B48" s="3" t="s">
        <v>28</v>
      </c>
      <c r="C48" s="1" t="s">
        <v>29</v>
      </c>
      <c r="D48" s="1" t="s">
        <v>20</v>
      </c>
      <c r="E48" s="3" t="n">
        <v>2</v>
      </c>
      <c r="F48" s="1" t="n">
        <v>3</v>
      </c>
    </row>
    <row r="49" customFormat="false" ht="15" hidden="false" customHeight="false" outlineLevel="0" collapsed="false">
      <c r="A49" s="3" t="n">
        <v>5</v>
      </c>
      <c r="B49" s="3" t="s">
        <v>28</v>
      </c>
      <c r="C49" s="1" t="s">
        <v>22</v>
      </c>
      <c r="D49" s="1" t="s">
        <v>10</v>
      </c>
      <c r="E49" s="3" t="n">
        <v>3</v>
      </c>
      <c r="F49" s="1" t="n">
        <v>3</v>
      </c>
    </row>
    <row r="50" customFormat="false" ht="15" hidden="false" customHeight="false" outlineLevel="0" collapsed="false">
      <c r="A50" s="3" t="n">
        <v>5</v>
      </c>
      <c r="B50" s="3" t="s">
        <v>28</v>
      </c>
      <c r="C50" s="1" t="s">
        <v>22</v>
      </c>
      <c r="D50" s="1" t="s">
        <v>18</v>
      </c>
      <c r="E50" s="3" t="n">
        <v>3</v>
      </c>
      <c r="F50" s="1" t="n">
        <v>3</v>
      </c>
    </row>
    <row r="51" customFormat="false" ht="15" hidden="false" customHeight="false" outlineLevel="0" collapsed="false">
      <c r="A51" s="3" t="n">
        <v>5</v>
      </c>
      <c r="B51" s="3" t="s">
        <v>28</v>
      </c>
      <c r="C51" s="1" t="s">
        <v>40</v>
      </c>
      <c r="D51" s="1" t="s">
        <v>23</v>
      </c>
      <c r="E51" s="3" t="n">
        <v>1</v>
      </c>
      <c r="F51" s="1" t="n">
        <v>1</v>
      </c>
    </row>
    <row r="52" customFormat="false" ht="15" hidden="false" customHeight="false" outlineLevel="0" collapsed="false">
      <c r="A52" s="3" t="n">
        <v>6</v>
      </c>
      <c r="B52" s="3" t="s">
        <v>41</v>
      </c>
      <c r="C52" s="1" t="s">
        <v>42</v>
      </c>
      <c r="D52" s="1" t="s">
        <v>21</v>
      </c>
      <c r="E52" s="3" t="n">
        <v>3</v>
      </c>
      <c r="F52" s="1" t="n">
        <v>3</v>
      </c>
    </row>
    <row r="53" customFormat="false" ht="15" hidden="false" customHeight="false" outlineLevel="0" collapsed="false">
      <c r="A53" s="3" t="n">
        <v>6</v>
      </c>
      <c r="B53" s="3" t="s">
        <v>41</v>
      </c>
      <c r="C53" s="1" t="s">
        <v>43</v>
      </c>
      <c r="D53" s="1" t="s">
        <v>18</v>
      </c>
      <c r="E53" s="3" t="n">
        <v>4</v>
      </c>
      <c r="F53" s="1" t="n">
        <v>4</v>
      </c>
    </row>
    <row r="54" customFormat="false" ht="15" hidden="false" customHeight="false" outlineLevel="0" collapsed="false">
      <c r="A54" s="3" t="n">
        <v>6</v>
      </c>
      <c r="B54" s="3" t="s">
        <v>41</v>
      </c>
      <c r="C54" s="1" t="s">
        <v>44</v>
      </c>
      <c r="D54" s="1" t="s">
        <v>8</v>
      </c>
      <c r="E54" s="3" t="n">
        <v>3</v>
      </c>
      <c r="F54" s="1" t="n">
        <v>3</v>
      </c>
    </row>
    <row r="55" customFormat="false" ht="15" hidden="false" customHeight="false" outlineLevel="0" collapsed="false">
      <c r="A55" s="3" t="n">
        <v>6</v>
      </c>
      <c r="B55" s="3" t="s">
        <v>41</v>
      </c>
      <c r="C55" s="1" t="s">
        <v>45</v>
      </c>
      <c r="D55" s="1" t="s">
        <v>23</v>
      </c>
      <c r="E55" s="3" t="n">
        <v>4</v>
      </c>
      <c r="F55" s="1" t="n">
        <v>4</v>
      </c>
    </row>
    <row r="56" customFormat="false" ht="15" hidden="false" customHeight="false" outlineLevel="0" collapsed="false">
      <c r="A56" s="3" t="n">
        <v>6</v>
      </c>
      <c r="B56" s="3" t="s">
        <v>41</v>
      </c>
      <c r="C56" s="1" t="s">
        <v>46</v>
      </c>
      <c r="D56" s="1" t="s">
        <v>11</v>
      </c>
      <c r="E56" s="3" t="n">
        <v>4</v>
      </c>
      <c r="F56" s="1" t="n">
        <v>4</v>
      </c>
    </row>
    <row r="57" customFormat="false" ht="15" hidden="false" customHeight="false" outlineLevel="0" collapsed="false">
      <c r="A57" s="3" t="n">
        <v>6</v>
      </c>
      <c r="B57" s="3" t="s">
        <v>41</v>
      </c>
      <c r="C57" s="1" t="s">
        <v>47</v>
      </c>
      <c r="D57" s="1" t="s">
        <v>17</v>
      </c>
      <c r="E57" s="3" t="n">
        <v>1</v>
      </c>
      <c r="F57" s="1" t="n">
        <v>1</v>
      </c>
    </row>
    <row r="58" customFormat="false" ht="15" hidden="false" customHeight="false" outlineLevel="0" collapsed="false">
      <c r="A58" s="3" t="n">
        <v>6</v>
      </c>
      <c r="B58" s="3" t="s">
        <v>41</v>
      </c>
      <c r="C58" s="1" t="s">
        <v>48</v>
      </c>
      <c r="D58" s="1" t="s">
        <v>10</v>
      </c>
      <c r="E58" s="3" t="n">
        <v>4</v>
      </c>
      <c r="F58" s="1" t="n">
        <v>4</v>
      </c>
    </row>
    <row r="59" customFormat="false" ht="15" hidden="false" customHeight="false" outlineLevel="0" collapsed="false">
      <c r="A59" s="3" t="n">
        <v>6</v>
      </c>
      <c r="B59" s="3" t="s">
        <v>41</v>
      </c>
      <c r="C59" s="1" t="s">
        <v>49</v>
      </c>
      <c r="D59" s="1" t="s">
        <v>13</v>
      </c>
      <c r="E59" s="3" t="n">
        <v>4</v>
      </c>
      <c r="F59" s="1" t="n">
        <v>4</v>
      </c>
    </row>
    <row r="60" customFormat="false" ht="15" hidden="false" customHeight="false" outlineLevel="0" collapsed="false">
      <c r="A60" s="3" t="n">
        <v>6</v>
      </c>
      <c r="B60" s="3" t="s">
        <v>41</v>
      </c>
      <c r="C60" s="1" t="s">
        <v>50</v>
      </c>
      <c r="D60" s="1" t="s">
        <v>20</v>
      </c>
      <c r="E60" s="3" t="n">
        <v>4</v>
      </c>
      <c r="F60" s="1" t="n">
        <v>4</v>
      </c>
    </row>
    <row r="61" customFormat="false" ht="15" hidden="false" customHeight="false" outlineLevel="0" collapsed="false">
      <c r="A61" s="3" t="n">
        <v>6</v>
      </c>
      <c r="B61" s="3" t="s">
        <v>41</v>
      </c>
      <c r="C61" s="1" t="s">
        <v>51</v>
      </c>
      <c r="D61" s="1" t="s">
        <v>15</v>
      </c>
      <c r="E61" s="3" t="n">
        <v>3</v>
      </c>
      <c r="F61" s="1" t="n">
        <v>3</v>
      </c>
    </row>
    <row r="62" customFormat="false" ht="15" hidden="false" customHeight="false" outlineLevel="0" collapsed="false">
      <c r="A62" s="3" t="n">
        <v>7</v>
      </c>
      <c r="B62" s="3" t="s">
        <v>52</v>
      </c>
      <c r="C62" s="1" t="s">
        <v>53</v>
      </c>
      <c r="D62" s="1" t="s">
        <v>15</v>
      </c>
      <c r="E62" s="3" t="n">
        <v>2</v>
      </c>
      <c r="F62" s="1" t="n">
        <v>1</v>
      </c>
    </row>
    <row r="63" customFormat="false" ht="15" hidden="false" customHeight="false" outlineLevel="0" collapsed="false">
      <c r="A63" s="3" t="n">
        <v>7</v>
      </c>
      <c r="B63" s="3" t="s">
        <v>52</v>
      </c>
      <c r="C63" s="1" t="s">
        <v>54</v>
      </c>
      <c r="D63" s="1" t="s">
        <v>13</v>
      </c>
      <c r="E63" s="3" t="n">
        <v>2</v>
      </c>
      <c r="F63" s="1" t="n">
        <v>3</v>
      </c>
    </row>
    <row r="64" customFormat="false" ht="15" hidden="false" customHeight="false" outlineLevel="0" collapsed="false">
      <c r="A64" s="3" t="n">
        <v>7</v>
      </c>
      <c r="B64" s="3" t="s">
        <v>52</v>
      </c>
      <c r="C64" s="1" t="s">
        <v>55</v>
      </c>
      <c r="D64" s="1" t="s">
        <v>20</v>
      </c>
      <c r="E64" s="3" t="n">
        <v>4</v>
      </c>
      <c r="F64" s="1" t="n">
        <v>4</v>
      </c>
    </row>
    <row r="65" customFormat="false" ht="15" hidden="false" customHeight="false" outlineLevel="0" collapsed="false">
      <c r="A65" s="3" t="n">
        <v>7</v>
      </c>
      <c r="B65" s="3" t="s">
        <v>52</v>
      </c>
      <c r="C65" s="1" t="s">
        <v>55</v>
      </c>
      <c r="D65" s="1" t="s">
        <v>18</v>
      </c>
      <c r="E65" s="3" t="n">
        <v>4</v>
      </c>
      <c r="F65" s="1" t="n">
        <v>4</v>
      </c>
    </row>
    <row r="66" customFormat="false" ht="15" hidden="false" customHeight="false" outlineLevel="0" collapsed="false">
      <c r="A66" s="3" t="n">
        <v>7</v>
      </c>
      <c r="B66" s="3" t="s">
        <v>52</v>
      </c>
      <c r="C66" s="1" t="s">
        <v>46</v>
      </c>
      <c r="D66" s="1" t="s">
        <v>8</v>
      </c>
      <c r="E66" s="3" t="n">
        <v>4</v>
      </c>
      <c r="F66" s="1" t="n">
        <v>4</v>
      </c>
    </row>
    <row r="67" customFormat="false" ht="15" hidden="false" customHeight="false" outlineLevel="0" collapsed="false">
      <c r="A67" s="3" t="n">
        <v>7</v>
      </c>
      <c r="B67" s="3" t="s">
        <v>52</v>
      </c>
      <c r="C67" s="1" t="s">
        <v>56</v>
      </c>
      <c r="D67" s="1" t="s">
        <v>23</v>
      </c>
      <c r="E67" s="3" t="n">
        <v>1</v>
      </c>
      <c r="F67" s="1" t="n">
        <v>1</v>
      </c>
    </row>
    <row r="68" customFormat="false" ht="15" hidden="false" customHeight="false" outlineLevel="0" collapsed="false">
      <c r="A68" s="3" t="n">
        <v>7</v>
      </c>
      <c r="B68" s="3" t="s">
        <v>52</v>
      </c>
      <c r="C68" s="1" t="s">
        <v>48</v>
      </c>
      <c r="D68" s="1" t="s">
        <v>10</v>
      </c>
      <c r="E68" s="3" t="n">
        <v>4</v>
      </c>
      <c r="F68" s="1" t="n">
        <v>3</v>
      </c>
    </row>
    <row r="69" customFormat="false" ht="15" hidden="false" customHeight="false" outlineLevel="0" collapsed="false">
      <c r="A69" s="3" t="n">
        <v>7</v>
      </c>
      <c r="B69" s="3" t="s">
        <v>52</v>
      </c>
      <c r="C69" s="1" t="s">
        <v>57</v>
      </c>
      <c r="D69" s="1" t="s">
        <v>17</v>
      </c>
      <c r="E69" s="3" t="n">
        <v>1</v>
      </c>
      <c r="F69" s="1" t="n">
        <v>2</v>
      </c>
    </row>
    <row r="70" customFormat="false" ht="15" hidden="false" customHeight="false" outlineLevel="0" collapsed="false">
      <c r="A70" s="3" t="n">
        <v>7</v>
      </c>
      <c r="B70" s="3" t="s">
        <v>52</v>
      </c>
      <c r="C70" s="1" t="s">
        <v>57</v>
      </c>
      <c r="D70" s="1" t="s">
        <v>21</v>
      </c>
      <c r="E70" s="3" t="n">
        <v>1</v>
      </c>
      <c r="F70" s="1" t="n">
        <v>2</v>
      </c>
    </row>
    <row r="71" customFormat="false" ht="15" hidden="false" customHeight="false" outlineLevel="0" collapsed="false">
      <c r="A71" s="3" t="n">
        <v>7</v>
      </c>
      <c r="B71" s="3" t="s">
        <v>52</v>
      </c>
      <c r="C71" s="1" t="s">
        <v>58</v>
      </c>
      <c r="D71" s="1" t="s">
        <v>11</v>
      </c>
      <c r="E71" s="3" t="n">
        <v>1</v>
      </c>
      <c r="F71" s="1" t="n">
        <v>1</v>
      </c>
    </row>
    <row r="72" customFormat="false" ht="15" hidden="false" customHeight="false" outlineLevel="0" collapsed="false">
      <c r="A72" s="3" t="n">
        <v>8</v>
      </c>
      <c r="B72" s="3" t="s">
        <v>51</v>
      </c>
      <c r="C72" s="1" t="s">
        <v>43</v>
      </c>
      <c r="D72" s="1" t="s">
        <v>11</v>
      </c>
      <c r="E72" s="3" t="n">
        <v>3</v>
      </c>
      <c r="F72" s="1" t="n">
        <v>3</v>
      </c>
    </row>
    <row r="73" customFormat="false" ht="15" hidden="false" customHeight="false" outlineLevel="0" collapsed="false">
      <c r="A73" s="3" t="n">
        <v>8</v>
      </c>
      <c r="B73" s="3" t="s">
        <v>51</v>
      </c>
      <c r="C73" s="1" t="s">
        <v>59</v>
      </c>
      <c r="D73" s="1" t="s">
        <v>10</v>
      </c>
      <c r="E73" s="3" t="n">
        <v>4</v>
      </c>
      <c r="F73" s="1" t="n">
        <v>4</v>
      </c>
    </row>
    <row r="74" customFormat="false" ht="15" hidden="false" customHeight="false" outlineLevel="0" collapsed="false">
      <c r="A74" s="3" t="n">
        <v>8</v>
      </c>
      <c r="B74" s="3" t="s">
        <v>51</v>
      </c>
      <c r="C74" s="1" t="s">
        <v>44</v>
      </c>
      <c r="D74" s="1" t="s">
        <v>23</v>
      </c>
      <c r="E74" s="3" t="n">
        <v>4</v>
      </c>
      <c r="F74" s="1" t="n">
        <v>4</v>
      </c>
    </row>
    <row r="75" customFormat="false" ht="15" hidden="false" customHeight="false" outlineLevel="0" collapsed="false">
      <c r="A75" s="3" t="n">
        <v>8</v>
      </c>
      <c r="B75" s="3" t="s">
        <v>51</v>
      </c>
      <c r="C75" s="1" t="s">
        <v>60</v>
      </c>
      <c r="D75" s="1" t="s">
        <v>15</v>
      </c>
      <c r="E75" s="3" t="n">
        <v>1</v>
      </c>
      <c r="F75" s="1" t="n">
        <v>1</v>
      </c>
    </row>
    <row r="76" customFormat="false" ht="15" hidden="false" customHeight="false" outlineLevel="0" collapsed="false">
      <c r="A76" s="3" t="n">
        <v>8</v>
      </c>
      <c r="B76" s="3" t="s">
        <v>51</v>
      </c>
      <c r="C76" s="1" t="s">
        <v>46</v>
      </c>
      <c r="D76" s="1" t="s">
        <v>8</v>
      </c>
      <c r="E76" s="3" t="n">
        <v>4</v>
      </c>
      <c r="F76" s="1" t="n">
        <v>4</v>
      </c>
    </row>
    <row r="77" customFormat="false" ht="15" hidden="false" customHeight="false" outlineLevel="0" collapsed="false">
      <c r="A77" s="3" t="n">
        <v>8</v>
      </c>
      <c r="B77" s="3" t="s">
        <v>51</v>
      </c>
      <c r="C77" s="1" t="s">
        <v>41</v>
      </c>
      <c r="D77" s="1" t="s">
        <v>21</v>
      </c>
      <c r="E77" s="3" t="n">
        <v>3</v>
      </c>
      <c r="F77" s="1" t="n">
        <v>3</v>
      </c>
    </row>
    <row r="78" customFormat="false" ht="15" hidden="false" customHeight="false" outlineLevel="0" collapsed="false">
      <c r="A78" s="3" t="n">
        <v>8</v>
      </c>
      <c r="B78" s="3" t="s">
        <v>51</v>
      </c>
      <c r="C78" s="1" t="s">
        <v>48</v>
      </c>
      <c r="D78" s="1" t="s">
        <v>13</v>
      </c>
      <c r="E78" s="3" t="n">
        <v>4</v>
      </c>
      <c r="F78" s="1" t="n">
        <v>4</v>
      </c>
    </row>
    <row r="79" customFormat="false" ht="15" hidden="false" customHeight="false" outlineLevel="0" collapsed="false">
      <c r="A79" s="3" t="n">
        <v>8</v>
      </c>
      <c r="B79" s="3" t="s">
        <v>51</v>
      </c>
      <c r="C79" s="1" t="s">
        <v>49</v>
      </c>
      <c r="D79" s="1" t="s">
        <v>20</v>
      </c>
      <c r="E79" s="3" t="n">
        <v>3</v>
      </c>
      <c r="F79" s="1" t="n">
        <v>3</v>
      </c>
    </row>
    <row r="80" customFormat="false" ht="15" hidden="false" customHeight="false" outlineLevel="0" collapsed="false">
      <c r="A80" s="3" t="n">
        <v>8</v>
      </c>
      <c r="B80" s="3" t="s">
        <v>51</v>
      </c>
      <c r="C80" s="1" t="s">
        <v>61</v>
      </c>
      <c r="D80" s="1" t="s">
        <v>17</v>
      </c>
      <c r="E80" s="3" t="n">
        <v>2</v>
      </c>
      <c r="F80" s="1" t="n">
        <v>3</v>
      </c>
    </row>
    <row r="81" customFormat="false" ht="15" hidden="false" customHeight="false" outlineLevel="0" collapsed="false">
      <c r="A81" s="3" t="n">
        <v>8</v>
      </c>
      <c r="B81" s="3" t="s">
        <v>51</v>
      </c>
      <c r="C81" s="1" t="s">
        <v>62</v>
      </c>
      <c r="D81" s="1" t="s">
        <v>18</v>
      </c>
      <c r="E81" s="3" t="n">
        <v>1</v>
      </c>
      <c r="F81" s="1" t="n">
        <v>1</v>
      </c>
    </row>
    <row r="82" customFormat="false" ht="15" hidden="false" customHeight="false" outlineLevel="0" collapsed="false">
      <c r="A82" s="3" t="n">
        <v>9</v>
      </c>
      <c r="B82" s="3" t="s">
        <v>63</v>
      </c>
      <c r="C82" s="1" t="s">
        <v>64</v>
      </c>
      <c r="D82" s="1" t="s">
        <v>21</v>
      </c>
      <c r="E82" s="3" t="n">
        <v>1</v>
      </c>
      <c r="F82" s="1" t="n">
        <v>1</v>
      </c>
    </row>
    <row r="83" customFormat="false" ht="15" hidden="false" customHeight="false" outlineLevel="0" collapsed="false">
      <c r="A83" s="3" t="n">
        <v>9</v>
      </c>
      <c r="B83" s="3" t="s">
        <v>63</v>
      </c>
      <c r="C83" s="1" t="s">
        <v>65</v>
      </c>
      <c r="D83" s="1" t="s">
        <v>13</v>
      </c>
      <c r="E83" s="3" t="n">
        <v>2</v>
      </c>
      <c r="F83" s="1" t="n">
        <v>2</v>
      </c>
    </row>
    <row r="84" customFormat="false" ht="15" hidden="false" customHeight="false" outlineLevel="0" collapsed="false">
      <c r="A84" s="3" t="n">
        <v>9</v>
      </c>
      <c r="B84" s="3" t="s">
        <v>63</v>
      </c>
      <c r="C84" s="1" t="s">
        <v>59</v>
      </c>
      <c r="D84" s="1" t="s">
        <v>10</v>
      </c>
      <c r="E84" s="3" t="n">
        <v>4</v>
      </c>
      <c r="F84" s="1" t="n">
        <v>4</v>
      </c>
    </row>
    <row r="85" customFormat="false" ht="15" hidden="false" customHeight="false" outlineLevel="0" collapsed="false">
      <c r="A85" s="3" t="n">
        <v>9</v>
      </c>
      <c r="B85" s="3" t="s">
        <v>63</v>
      </c>
      <c r="C85" s="1" t="s">
        <v>44</v>
      </c>
      <c r="D85" s="1" t="s">
        <v>23</v>
      </c>
      <c r="E85" s="3" t="n">
        <v>4</v>
      </c>
      <c r="F85" s="1" t="n">
        <v>4</v>
      </c>
    </row>
    <row r="86" customFormat="false" ht="15" hidden="false" customHeight="false" outlineLevel="0" collapsed="false">
      <c r="A86" s="3" t="n">
        <v>9</v>
      </c>
      <c r="B86" s="3" t="s">
        <v>63</v>
      </c>
      <c r="C86" s="1" t="s">
        <v>66</v>
      </c>
      <c r="D86" s="1" t="s">
        <v>15</v>
      </c>
      <c r="E86" s="3" t="n">
        <v>1</v>
      </c>
      <c r="F86" s="1" t="n">
        <v>1</v>
      </c>
    </row>
    <row r="87" customFormat="false" ht="15" hidden="false" customHeight="false" outlineLevel="0" collapsed="false">
      <c r="A87" s="3" t="n">
        <v>9</v>
      </c>
      <c r="B87" s="3" t="s">
        <v>63</v>
      </c>
      <c r="C87" s="1" t="s">
        <v>67</v>
      </c>
      <c r="D87" s="1" t="s">
        <v>20</v>
      </c>
      <c r="E87" s="3" t="n">
        <v>4</v>
      </c>
      <c r="F87" s="1" t="n">
        <v>4</v>
      </c>
    </row>
    <row r="88" customFormat="false" ht="15" hidden="false" customHeight="false" outlineLevel="0" collapsed="false">
      <c r="A88" s="3" t="n">
        <v>9</v>
      </c>
      <c r="B88" s="3" t="s">
        <v>63</v>
      </c>
      <c r="C88" s="1" t="s">
        <v>68</v>
      </c>
      <c r="D88" s="1" t="s">
        <v>8</v>
      </c>
      <c r="E88" s="3" t="n">
        <v>1</v>
      </c>
      <c r="F88" s="1" t="n">
        <v>1</v>
      </c>
    </row>
    <row r="89" customFormat="false" ht="15" hidden="false" customHeight="false" outlineLevel="0" collapsed="false">
      <c r="A89" s="3" t="n">
        <v>9</v>
      </c>
      <c r="B89" s="3" t="s">
        <v>63</v>
      </c>
      <c r="C89" s="1" t="s">
        <v>69</v>
      </c>
      <c r="D89" s="1" t="s">
        <v>11</v>
      </c>
      <c r="E89" s="3" t="n">
        <v>1</v>
      </c>
      <c r="F89" s="1" t="n">
        <v>1</v>
      </c>
    </row>
    <row r="90" customFormat="false" ht="15" hidden="false" customHeight="false" outlineLevel="0" collapsed="false">
      <c r="A90" s="3" t="n">
        <v>9</v>
      </c>
      <c r="B90" s="3" t="s">
        <v>63</v>
      </c>
      <c r="C90" s="1" t="s">
        <v>70</v>
      </c>
      <c r="D90" s="1" t="s">
        <v>18</v>
      </c>
      <c r="E90" s="3" t="n">
        <v>1</v>
      </c>
      <c r="F90" s="3" t="n">
        <v>2</v>
      </c>
    </row>
    <row r="91" customFormat="false" ht="15" hidden="false" customHeight="false" outlineLevel="0" collapsed="false">
      <c r="A91" s="3" t="n">
        <v>9</v>
      </c>
      <c r="B91" s="3" t="s">
        <v>63</v>
      </c>
      <c r="C91" s="1" t="s">
        <v>71</v>
      </c>
      <c r="D91" s="1" t="s">
        <v>17</v>
      </c>
      <c r="E91" s="3" t="n">
        <v>1</v>
      </c>
      <c r="F91" s="1" t="n">
        <v>1</v>
      </c>
    </row>
    <row r="92" customFormat="false" ht="15" hidden="false" customHeight="false" outlineLevel="0" collapsed="false">
      <c r="A92" s="3" t="n">
        <v>10</v>
      </c>
      <c r="B92" s="3" t="s">
        <v>49</v>
      </c>
      <c r="C92" s="1" t="s">
        <v>72</v>
      </c>
      <c r="D92" s="1" t="s">
        <v>13</v>
      </c>
      <c r="E92" s="3" t="n">
        <v>3</v>
      </c>
      <c r="F92" s="1" t="n">
        <v>3</v>
      </c>
    </row>
    <row r="93" customFormat="false" ht="15" hidden="false" customHeight="false" outlineLevel="0" collapsed="false">
      <c r="A93" s="3" t="n">
        <v>10</v>
      </c>
      <c r="B93" s="3" t="s">
        <v>49</v>
      </c>
      <c r="C93" s="1" t="s">
        <v>44</v>
      </c>
      <c r="D93" s="1" t="s">
        <v>10</v>
      </c>
      <c r="E93" s="3" t="n">
        <v>3</v>
      </c>
      <c r="F93" s="1" t="n">
        <v>3</v>
      </c>
    </row>
    <row r="94" customFormat="false" ht="15" hidden="false" customHeight="false" outlineLevel="0" collapsed="false">
      <c r="A94" s="3" t="n">
        <v>10</v>
      </c>
      <c r="B94" s="3" t="s">
        <v>49</v>
      </c>
      <c r="C94" s="1" t="s">
        <v>55</v>
      </c>
      <c r="D94" s="1" t="s">
        <v>23</v>
      </c>
      <c r="E94" s="3" t="n">
        <v>3</v>
      </c>
      <c r="F94" s="1" t="n">
        <v>3</v>
      </c>
    </row>
    <row r="95" customFormat="false" ht="15" hidden="false" customHeight="false" outlineLevel="0" collapsed="false">
      <c r="A95" s="3" t="n">
        <v>10</v>
      </c>
      <c r="B95" s="3" t="s">
        <v>49</v>
      </c>
      <c r="C95" s="1" t="s">
        <v>46</v>
      </c>
      <c r="D95" s="1" t="s">
        <v>21</v>
      </c>
      <c r="E95" s="3" t="n">
        <v>4</v>
      </c>
      <c r="F95" s="1" t="n">
        <v>4</v>
      </c>
    </row>
    <row r="96" customFormat="false" ht="15" hidden="false" customHeight="false" outlineLevel="0" collapsed="false">
      <c r="A96" s="3" t="n">
        <v>10</v>
      </c>
      <c r="B96" s="3" t="s">
        <v>49</v>
      </c>
      <c r="C96" s="1" t="s">
        <v>73</v>
      </c>
      <c r="D96" s="1" t="s">
        <v>15</v>
      </c>
      <c r="E96" s="3" t="n">
        <v>4</v>
      </c>
      <c r="F96" s="1" t="n">
        <v>4</v>
      </c>
    </row>
    <row r="97" customFormat="false" ht="15" hidden="false" customHeight="false" outlineLevel="0" collapsed="false">
      <c r="A97" s="3" t="n">
        <v>10</v>
      </c>
      <c r="B97" s="3" t="s">
        <v>49</v>
      </c>
      <c r="C97" s="1" t="s">
        <v>74</v>
      </c>
      <c r="D97" s="1" t="s">
        <v>11</v>
      </c>
      <c r="E97" s="3" t="n">
        <v>3</v>
      </c>
      <c r="F97" s="1" t="n">
        <v>3</v>
      </c>
    </row>
    <row r="98" customFormat="false" ht="15" hidden="false" customHeight="false" outlineLevel="0" collapsed="false">
      <c r="A98" s="3" t="n">
        <v>10</v>
      </c>
      <c r="B98" s="3" t="s">
        <v>49</v>
      </c>
      <c r="C98" s="1" t="s">
        <v>41</v>
      </c>
      <c r="D98" s="1" t="s">
        <v>18</v>
      </c>
      <c r="E98" s="3" t="n">
        <v>4</v>
      </c>
      <c r="F98" s="1" t="n">
        <v>4</v>
      </c>
    </row>
    <row r="99" customFormat="false" ht="15" hidden="false" customHeight="false" outlineLevel="0" collapsed="false">
      <c r="A99" s="3" t="n">
        <v>10</v>
      </c>
      <c r="B99" s="3" t="s">
        <v>49</v>
      </c>
      <c r="C99" s="1" t="s">
        <v>48</v>
      </c>
      <c r="D99" s="1" t="s">
        <v>17</v>
      </c>
      <c r="E99" s="3" t="n">
        <v>3</v>
      </c>
      <c r="F99" s="3" t="n">
        <v>4</v>
      </c>
    </row>
    <row r="100" customFormat="false" ht="15" hidden="false" customHeight="false" outlineLevel="0" collapsed="false">
      <c r="A100" s="3" t="n">
        <v>10</v>
      </c>
      <c r="B100" s="3" t="s">
        <v>49</v>
      </c>
      <c r="C100" s="1" t="s">
        <v>50</v>
      </c>
      <c r="D100" s="1" t="s">
        <v>8</v>
      </c>
      <c r="E100" s="3" t="n">
        <v>3</v>
      </c>
      <c r="F100" s="1" t="n">
        <v>3</v>
      </c>
    </row>
    <row r="101" customFormat="false" ht="15" hidden="false" customHeight="false" outlineLevel="0" collapsed="false">
      <c r="A101" s="3" t="n">
        <v>10</v>
      </c>
      <c r="B101" s="3" t="s">
        <v>49</v>
      </c>
      <c r="C101" s="1" t="s">
        <v>51</v>
      </c>
      <c r="D101" s="1" t="s">
        <v>20</v>
      </c>
      <c r="E101" s="3" t="n">
        <v>3</v>
      </c>
      <c r="F101" s="1" t="n">
        <v>3</v>
      </c>
    </row>
    <row r="102" customFormat="false" ht="15" hidden="false" customHeight="false" outlineLevel="0" collapsed="false">
      <c r="A102" s="3" t="n">
        <v>11</v>
      </c>
      <c r="B102" s="3" t="s">
        <v>43</v>
      </c>
      <c r="C102" s="1" t="s">
        <v>75</v>
      </c>
      <c r="D102" s="1" t="s">
        <v>13</v>
      </c>
      <c r="E102" s="3" t="n">
        <v>4</v>
      </c>
      <c r="F102" s="1" t="n">
        <v>4</v>
      </c>
    </row>
    <row r="103" customFormat="false" ht="15" hidden="false" customHeight="false" outlineLevel="0" collapsed="false">
      <c r="A103" s="3" t="n">
        <v>11</v>
      </c>
      <c r="B103" s="3" t="s">
        <v>43</v>
      </c>
      <c r="C103" s="1" t="s">
        <v>75</v>
      </c>
      <c r="D103" s="1" t="s">
        <v>15</v>
      </c>
      <c r="E103" s="3" t="n">
        <v>4</v>
      </c>
      <c r="F103" s="1" t="n">
        <v>4</v>
      </c>
    </row>
    <row r="104" customFormat="false" ht="15" hidden="false" customHeight="false" outlineLevel="0" collapsed="false">
      <c r="A104" s="3" t="n">
        <v>11</v>
      </c>
      <c r="B104" s="3" t="s">
        <v>43</v>
      </c>
      <c r="C104" s="1" t="s">
        <v>76</v>
      </c>
      <c r="D104" s="1" t="s">
        <v>23</v>
      </c>
      <c r="E104" s="3" t="n">
        <v>2</v>
      </c>
      <c r="F104" s="1" t="n">
        <v>2</v>
      </c>
    </row>
    <row r="105" customFormat="false" ht="15" hidden="false" customHeight="false" outlineLevel="0" collapsed="false">
      <c r="A105" s="3" t="n">
        <v>11</v>
      </c>
      <c r="B105" s="3" t="s">
        <v>43</v>
      </c>
      <c r="C105" s="1" t="s">
        <v>45</v>
      </c>
      <c r="D105" s="1" t="s">
        <v>18</v>
      </c>
      <c r="E105" s="3" t="n">
        <v>3</v>
      </c>
      <c r="F105" s="1" t="n">
        <v>3</v>
      </c>
    </row>
    <row r="106" customFormat="false" ht="15" hidden="false" customHeight="false" outlineLevel="0" collapsed="false">
      <c r="A106" s="3" t="n">
        <v>11</v>
      </c>
      <c r="B106" s="3" t="s">
        <v>43</v>
      </c>
      <c r="C106" s="1" t="s">
        <v>46</v>
      </c>
      <c r="D106" s="1" t="s">
        <v>21</v>
      </c>
      <c r="E106" s="3" t="n">
        <v>3</v>
      </c>
      <c r="F106" s="1" t="n">
        <v>3</v>
      </c>
    </row>
    <row r="107" customFormat="false" ht="15" hidden="false" customHeight="false" outlineLevel="0" collapsed="false">
      <c r="A107" s="3" t="n">
        <v>11</v>
      </c>
      <c r="B107" s="3" t="s">
        <v>43</v>
      </c>
      <c r="C107" s="1" t="s">
        <v>41</v>
      </c>
      <c r="D107" s="1" t="s">
        <v>8</v>
      </c>
      <c r="E107" s="3" t="n">
        <v>4</v>
      </c>
      <c r="F107" s="1" t="n">
        <v>4</v>
      </c>
    </row>
    <row r="108" customFormat="false" ht="15" hidden="false" customHeight="false" outlineLevel="0" collapsed="false">
      <c r="A108" s="3" t="n">
        <v>11</v>
      </c>
      <c r="B108" s="3" t="s">
        <v>43</v>
      </c>
      <c r="C108" s="1" t="s">
        <v>48</v>
      </c>
      <c r="D108" s="1" t="s">
        <v>10</v>
      </c>
      <c r="E108" s="3" t="n">
        <v>3</v>
      </c>
      <c r="F108" s="1" t="n">
        <v>3</v>
      </c>
    </row>
    <row r="109" customFormat="false" ht="15" hidden="false" customHeight="false" outlineLevel="0" collapsed="false">
      <c r="A109" s="3" t="n">
        <v>11</v>
      </c>
      <c r="B109" s="3" t="s">
        <v>43</v>
      </c>
      <c r="C109" s="1" t="s">
        <v>77</v>
      </c>
      <c r="D109" s="1" t="s">
        <v>17</v>
      </c>
      <c r="E109" s="3" t="n">
        <v>3</v>
      </c>
      <c r="F109" s="1" t="n">
        <v>3</v>
      </c>
    </row>
    <row r="110" customFormat="false" ht="15" hidden="false" customHeight="false" outlineLevel="0" collapsed="false">
      <c r="A110" s="3" t="n">
        <v>11</v>
      </c>
      <c r="B110" s="3" t="s">
        <v>43</v>
      </c>
      <c r="C110" s="1" t="s">
        <v>51</v>
      </c>
      <c r="D110" s="1" t="s">
        <v>20</v>
      </c>
      <c r="E110" s="3" t="n">
        <v>3</v>
      </c>
      <c r="F110" s="1" t="n">
        <v>3</v>
      </c>
    </row>
    <row r="111" customFormat="false" ht="15" hidden="false" customHeight="false" outlineLevel="0" collapsed="false">
      <c r="A111" s="3" t="n">
        <v>11</v>
      </c>
      <c r="B111" s="3" t="s">
        <v>43</v>
      </c>
      <c r="C111" s="1" t="s">
        <v>51</v>
      </c>
      <c r="D111" s="1" t="s">
        <v>11</v>
      </c>
      <c r="E111" s="3" t="n">
        <v>3</v>
      </c>
      <c r="F111" s="1" t="n">
        <v>3</v>
      </c>
    </row>
    <row r="112" customFormat="false" ht="15" hidden="false" customHeight="false" outlineLevel="0" collapsed="false">
      <c r="A112" s="3" t="n">
        <v>12</v>
      </c>
      <c r="B112" s="3" t="s">
        <v>48</v>
      </c>
      <c r="C112" s="1" t="s">
        <v>43</v>
      </c>
      <c r="D112" s="1" t="s">
        <v>21</v>
      </c>
      <c r="E112" s="3" t="n">
        <v>3</v>
      </c>
      <c r="F112" s="1" t="n">
        <v>3</v>
      </c>
    </row>
    <row r="113" customFormat="false" ht="15" hidden="false" customHeight="false" outlineLevel="0" collapsed="false">
      <c r="A113" s="3" t="n">
        <v>12</v>
      </c>
      <c r="B113" s="3" t="s">
        <v>48</v>
      </c>
      <c r="C113" s="1" t="s">
        <v>59</v>
      </c>
      <c r="D113" s="1" t="s">
        <v>10</v>
      </c>
      <c r="E113" s="3" t="n">
        <v>4</v>
      </c>
      <c r="F113" s="1" t="n">
        <v>4</v>
      </c>
    </row>
    <row r="114" customFormat="false" ht="15" hidden="false" customHeight="false" outlineLevel="0" collapsed="false">
      <c r="A114" s="3" t="n">
        <v>12</v>
      </c>
      <c r="B114" s="3" t="s">
        <v>48</v>
      </c>
      <c r="C114" s="1" t="s">
        <v>44</v>
      </c>
      <c r="D114" s="1" t="s">
        <v>13</v>
      </c>
      <c r="E114" s="3" t="n">
        <v>4</v>
      </c>
      <c r="F114" s="3" t="n">
        <v>3</v>
      </c>
    </row>
    <row r="115" customFormat="false" ht="15" hidden="false" customHeight="false" outlineLevel="0" collapsed="false">
      <c r="A115" s="3" t="n">
        <v>12</v>
      </c>
      <c r="B115" s="3" t="s">
        <v>48</v>
      </c>
      <c r="C115" s="1" t="s">
        <v>54</v>
      </c>
      <c r="D115" s="1" t="s">
        <v>20</v>
      </c>
      <c r="E115" s="3" t="n">
        <v>4</v>
      </c>
      <c r="F115" s="1" t="n">
        <v>4</v>
      </c>
    </row>
    <row r="116" customFormat="false" ht="15" hidden="false" customHeight="false" outlineLevel="0" collapsed="false">
      <c r="A116" s="3" t="n">
        <v>12</v>
      </c>
      <c r="B116" s="3" t="s">
        <v>48</v>
      </c>
      <c r="C116" s="1" t="s">
        <v>46</v>
      </c>
      <c r="D116" s="1" t="s">
        <v>11</v>
      </c>
      <c r="E116" s="3" t="n">
        <v>4</v>
      </c>
      <c r="F116" s="1" t="n">
        <v>4</v>
      </c>
    </row>
    <row r="117" customFormat="false" ht="15" hidden="false" customHeight="false" outlineLevel="0" collapsed="false">
      <c r="A117" s="3" t="n">
        <v>12</v>
      </c>
      <c r="B117" s="3" t="s">
        <v>48</v>
      </c>
      <c r="C117" s="1" t="s">
        <v>78</v>
      </c>
      <c r="D117" s="1" t="s">
        <v>17</v>
      </c>
      <c r="E117" s="3" t="n">
        <v>3</v>
      </c>
      <c r="F117" s="1" t="n">
        <v>3</v>
      </c>
    </row>
    <row r="118" customFormat="false" ht="15" hidden="false" customHeight="false" outlineLevel="0" collapsed="false">
      <c r="A118" s="3" t="n">
        <v>12</v>
      </c>
      <c r="B118" s="3" t="s">
        <v>48</v>
      </c>
      <c r="C118" s="1" t="s">
        <v>79</v>
      </c>
      <c r="D118" s="1" t="s">
        <v>15</v>
      </c>
      <c r="E118" s="3" t="n">
        <v>3</v>
      </c>
      <c r="F118" s="1" t="n">
        <v>3</v>
      </c>
    </row>
    <row r="119" customFormat="false" ht="15" hidden="false" customHeight="false" outlineLevel="0" collapsed="false">
      <c r="A119" s="3" t="n">
        <v>12</v>
      </c>
      <c r="B119" s="3" t="s">
        <v>48</v>
      </c>
      <c r="C119" s="1" t="s">
        <v>73</v>
      </c>
      <c r="D119" s="1" t="s">
        <v>18</v>
      </c>
      <c r="E119" s="3" t="n">
        <v>3</v>
      </c>
      <c r="F119" s="3" t="n">
        <v>4</v>
      </c>
    </row>
    <row r="120" customFormat="false" ht="15" hidden="false" customHeight="false" outlineLevel="0" collapsed="false">
      <c r="A120" s="3" t="n">
        <v>12</v>
      </c>
      <c r="B120" s="3" t="s">
        <v>48</v>
      </c>
      <c r="C120" s="1" t="s">
        <v>49</v>
      </c>
      <c r="D120" s="1" t="s">
        <v>23</v>
      </c>
      <c r="E120" s="3" t="n">
        <v>3</v>
      </c>
      <c r="F120" s="3" t="n">
        <v>4</v>
      </c>
    </row>
    <row r="121" customFormat="false" ht="15" hidden="false" customHeight="false" outlineLevel="0" collapsed="false">
      <c r="A121" s="3" t="n">
        <v>12</v>
      </c>
      <c r="B121" s="3" t="s">
        <v>48</v>
      </c>
      <c r="C121" s="1" t="s">
        <v>80</v>
      </c>
      <c r="D121" s="1" t="s">
        <v>8</v>
      </c>
      <c r="E121" s="3" t="n">
        <v>2</v>
      </c>
      <c r="F121" s="1" t="n">
        <v>2</v>
      </c>
    </row>
    <row r="122" customFormat="false" ht="15" hidden="false" customHeight="false" outlineLevel="0" collapsed="false">
      <c r="A122" s="3" t="n">
        <v>13</v>
      </c>
      <c r="B122" s="3" t="s">
        <v>44</v>
      </c>
      <c r="C122" s="1" t="s">
        <v>59</v>
      </c>
      <c r="D122" s="1" t="s">
        <v>23</v>
      </c>
      <c r="E122" s="3" t="n">
        <v>4</v>
      </c>
      <c r="F122" s="1" t="n">
        <v>4</v>
      </c>
    </row>
    <row r="123" customFormat="false" ht="15" hidden="false" customHeight="false" outlineLevel="0" collapsed="false">
      <c r="A123" s="3" t="n">
        <v>13</v>
      </c>
      <c r="B123" s="3" t="s">
        <v>44</v>
      </c>
      <c r="C123" s="1" t="s">
        <v>59</v>
      </c>
      <c r="D123" s="1" t="s">
        <v>21</v>
      </c>
      <c r="E123" s="3" t="n">
        <v>4</v>
      </c>
      <c r="F123" s="1" t="n">
        <v>4</v>
      </c>
    </row>
    <row r="124" customFormat="false" ht="15" hidden="false" customHeight="false" outlineLevel="0" collapsed="false">
      <c r="A124" s="3" t="n">
        <v>13</v>
      </c>
      <c r="B124" s="3" t="s">
        <v>44</v>
      </c>
      <c r="C124" s="1" t="s">
        <v>46</v>
      </c>
      <c r="D124" s="1" t="s">
        <v>15</v>
      </c>
      <c r="E124" s="3" t="n">
        <v>4</v>
      </c>
      <c r="F124" s="3" t="n">
        <v>3</v>
      </c>
    </row>
    <row r="125" customFormat="false" ht="15" hidden="false" customHeight="false" outlineLevel="0" collapsed="false">
      <c r="A125" s="3" t="n">
        <v>13</v>
      </c>
      <c r="B125" s="3" t="s">
        <v>44</v>
      </c>
      <c r="C125" s="1" t="s">
        <v>81</v>
      </c>
      <c r="D125" s="1" t="s">
        <v>18</v>
      </c>
      <c r="E125" s="3" t="n">
        <v>3</v>
      </c>
      <c r="F125" s="1" t="n">
        <v>3</v>
      </c>
    </row>
    <row r="126" customFormat="false" ht="15" hidden="false" customHeight="false" outlineLevel="0" collapsed="false">
      <c r="A126" s="3" t="n">
        <v>13</v>
      </c>
      <c r="B126" s="3" t="s">
        <v>44</v>
      </c>
      <c r="C126" s="1" t="s">
        <v>41</v>
      </c>
      <c r="D126" s="1" t="s">
        <v>8</v>
      </c>
      <c r="E126" s="3" t="n">
        <v>3</v>
      </c>
      <c r="F126" s="1" t="n">
        <v>3</v>
      </c>
    </row>
    <row r="127" customFormat="false" ht="15" hidden="false" customHeight="false" outlineLevel="0" collapsed="false">
      <c r="A127" s="3" t="n">
        <v>13</v>
      </c>
      <c r="B127" s="3" t="s">
        <v>44</v>
      </c>
      <c r="C127" s="1" t="s">
        <v>48</v>
      </c>
      <c r="D127" s="1" t="s">
        <v>20</v>
      </c>
      <c r="E127" s="3" t="n">
        <v>4</v>
      </c>
      <c r="F127" s="1" t="n">
        <v>4</v>
      </c>
    </row>
    <row r="128" customFormat="false" ht="15" hidden="false" customHeight="false" outlineLevel="0" collapsed="false">
      <c r="A128" s="3" t="n">
        <v>13</v>
      </c>
      <c r="B128" s="3" t="s">
        <v>44</v>
      </c>
      <c r="C128" s="1" t="s">
        <v>49</v>
      </c>
      <c r="D128" s="1" t="s">
        <v>10</v>
      </c>
      <c r="E128" s="3" t="n">
        <v>3</v>
      </c>
      <c r="F128" s="1" t="n">
        <v>3</v>
      </c>
    </row>
    <row r="129" customFormat="false" ht="15" hidden="false" customHeight="false" outlineLevel="0" collapsed="false">
      <c r="A129" s="3" t="n">
        <v>13</v>
      </c>
      <c r="B129" s="3" t="s">
        <v>44</v>
      </c>
      <c r="C129" s="1" t="s">
        <v>50</v>
      </c>
      <c r="D129" s="1" t="s">
        <v>11</v>
      </c>
      <c r="E129" s="3" t="n">
        <v>4</v>
      </c>
      <c r="F129" s="1" t="n">
        <v>4</v>
      </c>
    </row>
    <row r="130" customFormat="false" ht="15" hidden="false" customHeight="false" outlineLevel="0" collapsed="false">
      <c r="A130" s="3" t="n">
        <v>13</v>
      </c>
      <c r="B130" s="3" t="s">
        <v>44</v>
      </c>
      <c r="C130" s="1" t="s">
        <v>63</v>
      </c>
      <c r="D130" s="1" t="s">
        <v>17</v>
      </c>
      <c r="E130" s="3" t="n">
        <v>4</v>
      </c>
      <c r="F130" s="1" t="n">
        <v>4</v>
      </c>
    </row>
    <row r="131" customFormat="false" ht="15" hidden="false" customHeight="false" outlineLevel="0" collapsed="false">
      <c r="A131" s="3" t="n">
        <v>13</v>
      </c>
      <c r="B131" s="3" t="s">
        <v>44</v>
      </c>
      <c r="C131" s="1" t="s">
        <v>51</v>
      </c>
      <c r="D131" s="1" t="s">
        <v>13</v>
      </c>
      <c r="E131" s="3" t="n">
        <v>4</v>
      </c>
      <c r="F131" s="1" t="n">
        <v>4</v>
      </c>
    </row>
    <row r="132" customFormat="false" ht="15" hidden="false" customHeight="false" outlineLevel="0" collapsed="false">
      <c r="A132" s="3" t="n">
        <v>14</v>
      </c>
      <c r="B132" s="3" t="s">
        <v>82</v>
      </c>
      <c r="C132" s="1" t="s">
        <v>72</v>
      </c>
      <c r="D132" s="1" t="s">
        <v>13</v>
      </c>
      <c r="E132" s="3" t="n">
        <v>1</v>
      </c>
      <c r="F132" s="3" t="n">
        <v>3</v>
      </c>
    </row>
    <row r="133" customFormat="false" ht="15" hidden="false" customHeight="false" outlineLevel="0" collapsed="false">
      <c r="A133" s="3" t="n">
        <v>14</v>
      </c>
      <c r="B133" s="3" t="s">
        <v>82</v>
      </c>
      <c r="C133" s="1" t="s">
        <v>83</v>
      </c>
      <c r="D133" s="1" t="s">
        <v>20</v>
      </c>
      <c r="E133" s="3" t="n">
        <v>3</v>
      </c>
      <c r="F133" s="3" t="n">
        <v>4</v>
      </c>
    </row>
    <row r="134" customFormat="false" ht="15" hidden="false" customHeight="false" outlineLevel="0" collapsed="false">
      <c r="A134" s="3" t="n">
        <v>14</v>
      </c>
      <c r="B134" s="3" t="s">
        <v>82</v>
      </c>
      <c r="C134" s="1" t="s">
        <v>83</v>
      </c>
      <c r="D134" s="1" t="s">
        <v>11</v>
      </c>
      <c r="E134" s="3" t="n">
        <v>3</v>
      </c>
      <c r="F134" s="3" t="n">
        <v>4</v>
      </c>
    </row>
    <row r="135" customFormat="false" ht="15" hidden="false" customHeight="false" outlineLevel="0" collapsed="false">
      <c r="A135" s="3" t="n">
        <v>14</v>
      </c>
      <c r="B135" s="3" t="s">
        <v>82</v>
      </c>
      <c r="C135" s="1" t="s">
        <v>84</v>
      </c>
      <c r="D135" s="1" t="s">
        <v>10</v>
      </c>
      <c r="E135" s="3" t="n">
        <v>4</v>
      </c>
      <c r="F135" s="1" t="n">
        <v>4</v>
      </c>
    </row>
    <row r="136" customFormat="false" ht="15" hidden="false" customHeight="false" outlineLevel="0" collapsed="false">
      <c r="A136" s="3" t="n">
        <v>14</v>
      </c>
      <c r="B136" s="3" t="s">
        <v>82</v>
      </c>
      <c r="C136" s="1" t="s">
        <v>85</v>
      </c>
      <c r="D136" s="1" t="s">
        <v>23</v>
      </c>
      <c r="E136" s="3" t="n">
        <v>2</v>
      </c>
      <c r="F136" s="3" t="n">
        <v>3</v>
      </c>
    </row>
    <row r="137" customFormat="false" ht="15" hidden="false" customHeight="false" outlineLevel="0" collapsed="false">
      <c r="A137" s="3" t="n">
        <v>14</v>
      </c>
      <c r="B137" s="3" t="s">
        <v>82</v>
      </c>
      <c r="C137" s="1" t="s">
        <v>86</v>
      </c>
      <c r="D137" s="1" t="s">
        <v>8</v>
      </c>
      <c r="E137" s="3" t="n">
        <v>2</v>
      </c>
      <c r="F137" s="1" t="n">
        <v>2</v>
      </c>
    </row>
    <row r="138" customFormat="false" ht="15" hidden="false" customHeight="false" outlineLevel="0" collapsed="false">
      <c r="A138" s="3" t="n">
        <v>14</v>
      </c>
      <c r="B138" s="3" t="s">
        <v>82</v>
      </c>
      <c r="C138" s="1" t="s">
        <v>87</v>
      </c>
      <c r="D138" s="1" t="s">
        <v>21</v>
      </c>
      <c r="E138" s="3" t="n">
        <v>1</v>
      </c>
      <c r="F138" s="1" t="n">
        <v>1</v>
      </c>
    </row>
    <row r="139" customFormat="false" ht="15" hidden="false" customHeight="false" outlineLevel="0" collapsed="false">
      <c r="A139" s="3" t="n">
        <v>14</v>
      </c>
      <c r="B139" s="3" t="s">
        <v>82</v>
      </c>
      <c r="C139" s="1" t="s">
        <v>88</v>
      </c>
      <c r="D139" s="1" t="s">
        <v>18</v>
      </c>
      <c r="E139" s="3" t="n">
        <v>1</v>
      </c>
      <c r="F139" s="1" t="n">
        <v>1</v>
      </c>
    </row>
    <row r="140" customFormat="false" ht="15" hidden="false" customHeight="false" outlineLevel="0" collapsed="false">
      <c r="A140" s="3" t="n">
        <v>14</v>
      </c>
      <c r="B140" s="3" t="s">
        <v>82</v>
      </c>
      <c r="C140" s="1" t="s">
        <v>89</v>
      </c>
      <c r="D140" s="1" t="s">
        <v>15</v>
      </c>
      <c r="E140" s="3" t="n">
        <v>3</v>
      </c>
      <c r="F140" s="3" t="n">
        <v>2</v>
      </c>
    </row>
    <row r="141" customFormat="false" ht="15" hidden="false" customHeight="false" outlineLevel="0" collapsed="false">
      <c r="A141" s="3" t="n">
        <v>14</v>
      </c>
      <c r="B141" s="3" t="s">
        <v>82</v>
      </c>
      <c r="C141" s="1" t="s">
        <v>90</v>
      </c>
      <c r="D141" s="1" t="s">
        <v>17</v>
      </c>
      <c r="E141" s="3" t="n">
        <v>3</v>
      </c>
      <c r="F141" s="1" t="n">
        <v>3</v>
      </c>
    </row>
    <row r="142" customFormat="false" ht="15" hidden="false" customHeight="false" outlineLevel="0" collapsed="false">
      <c r="A142" s="3" t="n">
        <v>15</v>
      </c>
      <c r="B142" s="3" t="s">
        <v>84</v>
      </c>
      <c r="C142" s="1" t="s">
        <v>91</v>
      </c>
      <c r="D142" s="1" t="s">
        <v>18</v>
      </c>
      <c r="E142" s="3" t="n">
        <v>1</v>
      </c>
      <c r="F142" s="1" t="n">
        <v>1</v>
      </c>
    </row>
    <row r="143" customFormat="false" ht="15" hidden="false" customHeight="false" outlineLevel="0" collapsed="false">
      <c r="A143" s="3" t="n">
        <v>15</v>
      </c>
      <c r="B143" s="3" t="s">
        <v>84</v>
      </c>
      <c r="C143" s="1" t="s">
        <v>82</v>
      </c>
      <c r="D143" s="1" t="s">
        <v>20</v>
      </c>
      <c r="E143" s="3" t="n">
        <v>4</v>
      </c>
      <c r="F143" s="1" t="n">
        <v>4</v>
      </c>
    </row>
    <row r="144" customFormat="false" ht="15" hidden="false" customHeight="false" outlineLevel="0" collapsed="false">
      <c r="A144" s="3" t="n">
        <v>15</v>
      </c>
      <c r="B144" s="3" t="s">
        <v>84</v>
      </c>
      <c r="C144" s="1" t="s">
        <v>82</v>
      </c>
      <c r="D144" s="1" t="s">
        <v>11</v>
      </c>
      <c r="E144" s="3" t="n">
        <v>4</v>
      </c>
      <c r="F144" s="1" t="n">
        <v>4</v>
      </c>
    </row>
    <row r="145" customFormat="false" ht="15" hidden="false" customHeight="false" outlineLevel="0" collapsed="false">
      <c r="A145" s="3" t="n">
        <v>15</v>
      </c>
      <c r="B145" s="3" t="s">
        <v>84</v>
      </c>
      <c r="C145" s="1" t="s">
        <v>92</v>
      </c>
      <c r="D145" s="1" t="s">
        <v>8</v>
      </c>
      <c r="E145" s="3" t="n">
        <v>1</v>
      </c>
      <c r="F145" s="1" t="n">
        <v>1</v>
      </c>
    </row>
    <row r="146" customFormat="false" ht="15" hidden="false" customHeight="false" outlineLevel="0" collapsed="false">
      <c r="A146" s="3" t="n">
        <v>15</v>
      </c>
      <c r="B146" s="3" t="s">
        <v>84</v>
      </c>
      <c r="C146" s="1" t="s">
        <v>87</v>
      </c>
      <c r="D146" s="1" t="s">
        <v>15</v>
      </c>
      <c r="E146" s="3" t="n">
        <v>1</v>
      </c>
      <c r="F146" s="1" t="n">
        <v>1</v>
      </c>
    </row>
    <row r="147" customFormat="false" ht="15" hidden="false" customHeight="false" outlineLevel="0" collapsed="false">
      <c r="A147" s="3" t="n">
        <v>15</v>
      </c>
      <c r="B147" s="3" t="s">
        <v>84</v>
      </c>
      <c r="C147" s="1" t="s">
        <v>93</v>
      </c>
      <c r="D147" s="1" t="s">
        <v>23</v>
      </c>
      <c r="E147" s="3" t="n">
        <v>2</v>
      </c>
      <c r="F147" s="1" t="n">
        <v>2</v>
      </c>
    </row>
    <row r="148" customFormat="false" ht="15" hidden="false" customHeight="false" outlineLevel="0" collapsed="false">
      <c r="A148" s="3" t="n">
        <v>15</v>
      </c>
      <c r="B148" s="3" t="s">
        <v>84</v>
      </c>
      <c r="C148" s="1" t="s">
        <v>94</v>
      </c>
      <c r="D148" s="1" t="s">
        <v>10</v>
      </c>
      <c r="E148" s="3" t="n">
        <v>1</v>
      </c>
      <c r="F148" s="3" t="n">
        <v>3</v>
      </c>
    </row>
    <row r="149" customFormat="false" ht="15" hidden="false" customHeight="false" outlineLevel="0" collapsed="false">
      <c r="A149" s="3" t="n">
        <v>15</v>
      </c>
      <c r="B149" s="3" t="s">
        <v>84</v>
      </c>
      <c r="C149" s="1" t="s">
        <v>95</v>
      </c>
      <c r="D149" s="1" t="s">
        <v>17</v>
      </c>
      <c r="E149" s="3" t="n">
        <v>3</v>
      </c>
      <c r="F149" s="1" t="n">
        <v>3</v>
      </c>
    </row>
    <row r="150" customFormat="false" ht="15" hidden="false" customHeight="false" outlineLevel="0" collapsed="false">
      <c r="A150" s="3" t="n">
        <v>15</v>
      </c>
      <c r="B150" s="3" t="s">
        <v>84</v>
      </c>
      <c r="C150" s="1" t="s">
        <v>58</v>
      </c>
      <c r="D150" s="1" t="s">
        <v>21</v>
      </c>
      <c r="E150" s="3" t="n">
        <v>3</v>
      </c>
      <c r="F150" s="1" t="n">
        <v>3</v>
      </c>
    </row>
    <row r="151" customFormat="false" ht="15" hidden="false" customHeight="false" outlineLevel="0" collapsed="false">
      <c r="A151" s="3" t="n">
        <v>15</v>
      </c>
      <c r="B151" s="3" t="s">
        <v>84</v>
      </c>
      <c r="C151" s="1" t="s">
        <v>96</v>
      </c>
      <c r="D151" s="1" t="s">
        <v>13</v>
      </c>
      <c r="E151" s="3" t="n">
        <v>2</v>
      </c>
      <c r="F151" s="1" t="n">
        <v>2</v>
      </c>
    </row>
    <row r="152" customFormat="false" ht="15" hidden="false" customHeight="false" outlineLevel="0" collapsed="false">
      <c r="A152" s="3" t="n">
        <v>16</v>
      </c>
      <c r="B152" s="3" t="s">
        <v>97</v>
      </c>
      <c r="C152" s="1" t="s">
        <v>72</v>
      </c>
      <c r="D152" s="1" t="s">
        <v>17</v>
      </c>
      <c r="E152" s="3" t="n">
        <v>1</v>
      </c>
      <c r="F152" s="3" t="n">
        <v>3</v>
      </c>
    </row>
    <row r="153" customFormat="false" ht="15" hidden="false" customHeight="false" outlineLevel="0" collapsed="false">
      <c r="A153" s="3" t="n">
        <v>16</v>
      </c>
      <c r="B153" s="3" t="s">
        <v>97</v>
      </c>
      <c r="C153" s="1" t="s">
        <v>98</v>
      </c>
      <c r="D153" s="1" t="s">
        <v>18</v>
      </c>
      <c r="E153" s="3" t="n">
        <v>2</v>
      </c>
      <c r="F153" s="1" t="n">
        <v>2</v>
      </c>
    </row>
    <row r="154" customFormat="false" ht="15" hidden="false" customHeight="false" outlineLevel="0" collapsed="false">
      <c r="A154" s="3" t="n">
        <v>16</v>
      </c>
      <c r="B154" s="3" t="s">
        <v>97</v>
      </c>
      <c r="C154" s="1" t="s">
        <v>99</v>
      </c>
      <c r="D154" s="1" t="s">
        <v>8</v>
      </c>
      <c r="E154" s="3" t="n">
        <v>1</v>
      </c>
      <c r="F154" s="1" t="n">
        <v>3</v>
      </c>
    </row>
    <row r="155" customFormat="false" ht="15" hidden="false" customHeight="false" outlineLevel="0" collapsed="false">
      <c r="A155" s="3" t="n">
        <v>16</v>
      </c>
      <c r="B155" s="3" t="s">
        <v>97</v>
      </c>
      <c r="C155" s="1" t="s">
        <v>81</v>
      </c>
      <c r="D155" s="1" t="s">
        <v>21</v>
      </c>
      <c r="E155" s="3" t="n">
        <v>1</v>
      </c>
      <c r="F155" s="1" t="n">
        <v>1</v>
      </c>
    </row>
    <row r="156" customFormat="false" ht="15" hidden="false" customHeight="false" outlineLevel="0" collapsed="false">
      <c r="A156" s="3" t="n">
        <v>16</v>
      </c>
      <c r="B156" s="3" t="s">
        <v>97</v>
      </c>
      <c r="C156" s="1" t="s">
        <v>95</v>
      </c>
      <c r="D156" s="1" t="s">
        <v>23</v>
      </c>
      <c r="E156" s="3" t="n">
        <v>1</v>
      </c>
      <c r="F156" s="3" t="n">
        <v>3</v>
      </c>
    </row>
    <row r="157" customFormat="false" ht="15" hidden="false" customHeight="false" outlineLevel="0" collapsed="false">
      <c r="A157" s="3" t="n">
        <v>16</v>
      </c>
      <c r="B157" s="3" t="s">
        <v>97</v>
      </c>
      <c r="C157" s="1" t="s">
        <v>100</v>
      </c>
      <c r="D157" s="1" t="s">
        <v>15</v>
      </c>
      <c r="E157" s="3" t="n">
        <v>1</v>
      </c>
      <c r="F157" s="3" t="n">
        <v>3</v>
      </c>
    </row>
    <row r="158" customFormat="false" ht="15" hidden="false" customHeight="false" outlineLevel="0" collapsed="false">
      <c r="A158" s="3" t="n">
        <v>16</v>
      </c>
      <c r="B158" s="3" t="s">
        <v>97</v>
      </c>
      <c r="C158" s="1" t="s">
        <v>101</v>
      </c>
      <c r="D158" s="1" t="s">
        <v>13</v>
      </c>
      <c r="E158" s="3" t="n">
        <v>2</v>
      </c>
      <c r="F158" s="3" t="n">
        <v>3</v>
      </c>
    </row>
    <row r="159" customFormat="false" ht="15" hidden="false" customHeight="false" outlineLevel="0" collapsed="false">
      <c r="A159" s="3" t="n">
        <v>16</v>
      </c>
      <c r="B159" s="3" t="s">
        <v>97</v>
      </c>
      <c r="C159" s="1" t="s">
        <v>102</v>
      </c>
      <c r="D159" s="1" t="s">
        <v>20</v>
      </c>
      <c r="E159" s="3" t="n">
        <v>3</v>
      </c>
      <c r="F159" s="3" t="n">
        <v>4</v>
      </c>
    </row>
    <row r="160" customFormat="false" ht="15" hidden="false" customHeight="false" outlineLevel="0" collapsed="false">
      <c r="A160" s="3" t="n">
        <v>16</v>
      </c>
      <c r="B160" s="3" t="s">
        <v>97</v>
      </c>
      <c r="C160" s="1" t="s">
        <v>103</v>
      </c>
      <c r="D160" s="1" t="s">
        <v>10</v>
      </c>
      <c r="E160" s="3" t="n">
        <v>1</v>
      </c>
      <c r="F160" s="3" t="n">
        <v>3</v>
      </c>
    </row>
    <row r="161" customFormat="false" ht="15" hidden="false" customHeight="false" outlineLevel="0" collapsed="false">
      <c r="A161" s="3" t="n">
        <v>16</v>
      </c>
      <c r="B161" s="3" t="s">
        <v>97</v>
      </c>
      <c r="C161" s="1" t="s">
        <v>103</v>
      </c>
      <c r="D161" s="1" t="s">
        <v>11</v>
      </c>
      <c r="E161" s="3" t="n">
        <v>1</v>
      </c>
      <c r="F161" s="3" t="n">
        <v>3</v>
      </c>
    </row>
    <row r="162" customFormat="false" ht="15" hidden="false" customHeight="false" outlineLevel="0" collapsed="false">
      <c r="A162" s="3" t="n">
        <v>17</v>
      </c>
      <c r="B162" s="3" t="s">
        <v>104</v>
      </c>
      <c r="C162" s="1" t="s">
        <v>105</v>
      </c>
      <c r="D162" s="1" t="s">
        <v>15</v>
      </c>
      <c r="E162" s="3" t="n">
        <v>3</v>
      </c>
      <c r="F162" s="1" t="n">
        <v>3</v>
      </c>
    </row>
    <row r="163" customFormat="false" ht="15" hidden="false" customHeight="false" outlineLevel="0" collapsed="false">
      <c r="A163" s="3" t="n">
        <v>17</v>
      </c>
      <c r="B163" s="3" t="s">
        <v>104</v>
      </c>
      <c r="C163" s="1" t="s">
        <v>106</v>
      </c>
      <c r="D163" s="1" t="s">
        <v>8</v>
      </c>
      <c r="E163" s="3" t="n">
        <v>4</v>
      </c>
      <c r="F163" s="1" t="n">
        <v>4</v>
      </c>
    </row>
    <row r="164" customFormat="false" ht="15" hidden="false" customHeight="false" outlineLevel="0" collapsed="false">
      <c r="A164" s="3" t="n">
        <v>17</v>
      </c>
      <c r="B164" s="3" t="s">
        <v>104</v>
      </c>
      <c r="C164" s="1" t="s">
        <v>107</v>
      </c>
      <c r="D164" s="1" t="s">
        <v>21</v>
      </c>
      <c r="E164" s="3" t="n">
        <v>4</v>
      </c>
      <c r="F164" s="1" t="n">
        <v>4</v>
      </c>
    </row>
    <row r="165" customFormat="false" ht="15" hidden="false" customHeight="false" outlineLevel="0" collapsed="false">
      <c r="A165" s="3" t="n">
        <v>17</v>
      </c>
      <c r="B165" s="3" t="s">
        <v>104</v>
      </c>
      <c r="C165" s="1" t="s">
        <v>108</v>
      </c>
      <c r="D165" s="1" t="s">
        <v>18</v>
      </c>
      <c r="E165" s="3" t="n">
        <v>2</v>
      </c>
      <c r="F165" s="3" t="n">
        <v>3</v>
      </c>
    </row>
    <row r="166" customFormat="false" ht="15" hidden="false" customHeight="false" outlineLevel="0" collapsed="false">
      <c r="A166" s="3" t="n">
        <v>17</v>
      </c>
      <c r="B166" s="3" t="s">
        <v>104</v>
      </c>
      <c r="C166" s="1" t="s">
        <v>97</v>
      </c>
      <c r="D166" s="1" t="s">
        <v>23</v>
      </c>
      <c r="E166" s="3" t="n">
        <v>1</v>
      </c>
      <c r="F166" s="3" t="n">
        <v>3</v>
      </c>
    </row>
    <row r="167" customFormat="false" ht="15" hidden="false" customHeight="false" outlineLevel="0" collapsed="false">
      <c r="A167" s="3" t="n">
        <v>17</v>
      </c>
      <c r="B167" s="3" t="s">
        <v>104</v>
      </c>
      <c r="C167" s="1" t="s">
        <v>109</v>
      </c>
      <c r="D167" s="1" t="s">
        <v>13</v>
      </c>
      <c r="E167" s="3" t="n">
        <v>1</v>
      </c>
      <c r="F167" s="1" t="n">
        <v>1</v>
      </c>
    </row>
    <row r="168" customFormat="false" ht="15" hidden="false" customHeight="false" outlineLevel="0" collapsed="false">
      <c r="A168" s="3" t="n">
        <v>17</v>
      </c>
      <c r="B168" s="3" t="s">
        <v>104</v>
      </c>
      <c r="C168" s="1" t="s">
        <v>95</v>
      </c>
      <c r="D168" s="1" t="s">
        <v>17</v>
      </c>
      <c r="E168" s="3" t="n">
        <v>1</v>
      </c>
      <c r="F168" s="3" t="n">
        <v>3</v>
      </c>
    </row>
    <row r="169" customFormat="false" ht="15" hidden="false" customHeight="false" outlineLevel="0" collapsed="false">
      <c r="A169" s="3" t="n">
        <v>17</v>
      </c>
      <c r="B169" s="3" t="s">
        <v>104</v>
      </c>
      <c r="C169" s="1" t="s">
        <v>101</v>
      </c>
      <c r="D169" s="1" t="s">
        <v>10</v>
      </c>
      <c r="E169" s="3" t="n">
        <v>3</v>
      </c>
      <c r="F169" s="1" t="n">
        <v>3</v>
      </c>
    </row>
    <row r="170" customFormat="false" ht="15" hidden="false" customHeight="false" outlineLevel="0" collapsed="false">
      <c r="A170" s="3" t="n">
        <v>17</v>
      </c>
      <c r="B170" s="3" t="s">
        <v>104</v>
      </c>
      <c r="C170" s="1" t="s">
        <v>103</v>
      </c>
      <c r="D170" s="1" t="s">
        <v>20</v>
      </c>
      <c r="E170" s="3" t="n">
        <v>4</v>
      </c>
      <c r="F170" s="1" t="n">
        <v>4</v>
      </c>
    </row>
    <row r="171" customFormat="false" ht="15" hidden="false" customHeight="false" outlineLevel="0" collapsed="false">
      <c r="A171" s="3" t="n">
        <v>17</v>
      </c>
      <c r="B171" s="3" t="s">
        <v>104</v>
      </c>
      <c r="C171" s="1" t="s">
        <v>103</v>
      </c>
      <c r="D171" s="1" t="s">
        <v>11</v>
      </c>
      <c r="E171" s="3" t="n">
        <v>4</v>
      </c>
      <c r="F171" s="1" t="n">
        <v>4</v>
      </c>
    </row>
    <row r="172" customFormat="false" ht="15" hidden="false" customHeight="false" outlineLevel="0" collapsed="false">
      <c r="A172" s="3" t="n">
        <v>18</v>
      </c>
      <c r="B172" s="3" t="s">
        <v>94</v>
      </c>
      <c r="C172" s="1" t="s">
        <v>110</v>
      </c>
      <c r="D172" s="1" t="s">
        <v>8</v>
      </c>
      <c r="E172" s="3" t="n">
        <v>2</v>
      </c>
      <c r="F172" s="1" t="n">
        <v>2</v>
      </c>
    </row>
    <row r="173" customFormat="false" ht="15" hidden="false" customHeight="false" outlineLevel="0" collapsed="false">
      <c r="A173" s="3" t="n">
        <v>18</v>
      </c>
      <c r="B173" s="3" t="s">
        <v>94</v>
      </c>
      <c r="C173" s="1" t="s">
        <v>111</v>
      </c>
      <c r="D173" s="1" t="s">
        <v>11</v>
      </c>
      <c r="E173" s="3" t="n">
        <v>2</v>
      </c>
      <c r="F173" s="1" t="n">
        <v>2</v>
      </c>
    </row>
    <row r="174" customFormat="false" ht="15" hidden="false" customHeight="false" outlineLevel="0" collapsed="false">
      <c r="A174" s="3" t="n">
        <v>18</v>
      </c>
      <c r="B174" s="3" t="s">
        <v>94</v>
      </c>
      <c r="C174" s="1" t="s">
        <v>112</v>
      </c>
      <c r="D174" s="1" t="s">
        <v>18</v>
      </c>
      <c r="E174" s="3" t="n">
        <v>3</v>
      </c>
      <c r="F174" s="1" t="n">
        <v>3</v>
      </c>
    </row>
    <row r="175" customFormat="false" ht="15" hidden="false" customHeight="false" outlineLevel="0" collapsed="false">
      <c r="A175" s="3" t="n">
        <v>18</v>
      </c>
      <c r="B175" s="3" t="s">
        <v>94</v>
      </c>
      <c r="C175" s="1" t="s">
        <v>109</v>
      </c>
      <c r="D175" s="1" t="s">
        <v>17</v>
      </c>
      <c r="E175" s="3" t="n">
        <v>2</v>
      </c>
      <c r="F175" s="1" t="n">
        <v>2</v>
      </c>
    </row>
    <row r="176" customFormat="false" ht="15" hidden="false" customHeight="false" outlineLevel="0" collapsed="false">
      <c r="A176" s="3" t="n">
        <v>18</v>
      </c>
      <c r="B176" s="3" t="s">
        <v>94</v>
      </c>
      <c r="C176" s="1" t="s">
        <v>95</v>
      </c>
      <c r="D176" s="1" t="s">
        <v>20</v>
      </c>
      <c r="E176" s="3" t="n">
        <v>3</v>
      </c>
      <c r="F176" s="3" t="n">
        <v>4</v>
      </c>
    </row>
    <row r="177" customFormat="false" ht="15" hidden="false" customHeight="false" outlineLevel="0" collapsed="false">
      <c r="A177" s="3" t="n">
        <v>18</v>
      </c>
      <c r="B177" s="3" t="s">
        <v>94</v>
      </c>
      <c r="C177" s="1" t="s">
        <v>113</v>
      </c>
      <c r="D177" s="1" t="s">
        <v>13</v>
      </c>
      <c r="E177" s="3" t="n">
        <v>3</v>
      </c>
      <c r="F177" s="1" t="n">
        <v>3</v>
      </c>
    </row>
    <row r="178" customFormat="false" ht="15" hidden="false" customHeight="false" outlineLevel="0" collapsed="false">
      <c r="A178" s="3" t="n">
        <v>18</v>
      </c>
      <c r="B178" s="3" t="s">
        <v>94</v>
      </c>
      <c r="C178" s="1" t="s">
        <v>114</v>
      </c>
      <c r="D178" s="1" t="s">
        <v>23</v>
      </c>
      <c r="E178" s="3" t="n">
        <v>3</v>
      </c>
      <c r="F178" s="1" t="n">
        <v>3</v>
      </c>
    </row>
    <row r="179" customFormat="false" ht="15" hidden="false" customHeight="false" outlineLevel="0" collapsed="false">
      <c r="A179" s="3" t="n">
        <v>18</v>
      </c>
      <c r="B179" s="3" t="s">
        <v>94</v>
      </c>
      <c r="C179" s="1" t="s">
        <v>102</v>
      </c>
      <c r="D179" s="1" t="s">
        <v>10</v>
      </c>
      <c r="E179" s="3" t="n">
        <v>2</v>
      </c>
      <c r="F179" s="3" t="n">
        <v>3</v>
      </c>
    </row>
    <row r="180" customFormat="false" ht="15" hidden="false" customHeight="false" outlineLevel="0" collapsed="false">
      <c r="A180" s="3" t="n">
        <v>18</v>
      </c>
      <c r="B180" s="3" t="s">
        <v>94</v>
      </c>
      <c r="C180" s="1" t="s">
        <v>115</v>
      </c>
      <c r="D180" s="1" t="s">
        <v>15</v>
      </c>
      <c r="E180" s="3" t="n">
        <v>3</v>
      </c>
      <c r="F180" s="1" t="n">
        <v>3</v>
      </c>
    </row>
    <row r="181" customFormat="false" ht="15" hidden="false" customHeight="false" outlineLevel="0" collapsed="false">
      <c r="A181" s="3" t="n">
        <v>18</v>
      </c>
      <c r="B181" s="3" t="s">
        <v>94</v>
      </c>
      <c r="C181" s="1" t="s">
        <v>116</v>
      </c>
      <c r="D181" s="1" t="s">
        <v>21</v>
      </c>
      <c r="E181" s="3" t="n">
        <v>2</v>
      </c>
      <c r="F181" s="1" t="n">
        <v>3</v>
      </c>
    </row>
    <row r="182" customFormat="false" ht="15" hidden="false" customHeight="false" outlineLevel="0" collapsed="false">
      <c r="A182" s="3" t="n">
        <v>19</v>
      </c>
      <c r="B182" s="3" t="s">
        <v>58</v>
      </c>
      <c r="C182" s="1" t="s">
        <v>85</v>
      </c>
      <c r="D182" s="1" t="s">
        <v>10</v>
      </c>
      <c r="E182" s="3" t="n">
        <v>3</v>
      </c>
      <c r="F182" s="1" t="n">
        <v>3</v>
      </c>
    </row>
    <row r="183" customFormat="false" ht="15" hidden="false" customHeight="false" outlineLevel="0" collapsed="false">
      <c r="A183" s="3" t="n">
        <v>19</v>
      </c>
      <c r="B183" s="3" t="s">
        <v>58</v>
      </c>
      <c r="C183" s="1" t="s">
        <v>86</v>
      </c>
      <c r="D183" s="1" t="s">
        <v>18</v>
      </c>
      <c r="E183" s="3" t="n">
        <v>1</v>
      </c>
      <c r="F183" s="1" t="n">
        <v>1</v>
      </c>
    </row>
    <row r="184" customFormat="false" ht="15" hidden="false" customHeight="false" outlineLevel="0" collapsed="false">
      <c r="A184" s="3" t="n">
        <v>19</v>
      </c>
      <c r="B184" s="3" t="s">
        <v>58</v>
      </c>
      <c r="C184" s="1" t="s">
        <v>94</v>
      </c>
      <c r="D184" s="1" t="s">
        <v>13</v>
      </c>
      <c r="E184" s="3" t="n">
        <v>3</v>
      </c>
      <c r="F184" s="1" t="n">
        <v>3</v>
      </c>
    </row>
    <row r="185" customFormat="false" ht="15" hidden="false" customHeight="false" outlineLevel="0" collapsed="false">
      <c r="A185" s="3" t="n">
        <v>19</v>
      </c>
      <c r="B185" s="3" t="s">
        <v>58</v>
      </c>
      <c r="C185" s="1" t="s">
        <v>117</v>
      </c>
      <c r="D185" s="1" t="s">
        <v>23</v>
      </c>
      <c r="E185" s="3" t="n">
        <v>3</v>
      </c>
      <c r="F185" s="1" t="n">
        <v>3</v>
      </c>
    </row>
    <row r="186" customFormat="false" ht="15" hidden="false" customHeight="false" outlineLevel="0" collapsed="false">
      <c r="A186" s="3" t="n">
        <v>19</v>
      </c>
      <c r="B186" s="3" t="s">
        <v>58</v>
      </c>
      <c r="C186" s="1" t="s">
        <v>118</v>
      </c>
      <c r="D186" s="1" t="s">
        <v>17</v>
      </c>
      <c r="E186" s="3" t="n">
        <v>4</v>
      </c>
      <c r="F186" s="1" t="n">
        <v>4</v>
      </c>
    </row>
    <row r="187" customFormat="false" ht="15" hidden="false" customHeight="false" outlineLevel="0" collapsed="false">
      <c r="A187" s="3" t="n">
        <v>19</v>
      </c>
      <c r="B187" s="3" t="s">
        <v>58</v>
      </c>
      <c r="C187" s="1" t="s">
        <v>89</v>
      </c>
      <c r="D187" s="1" t="s">
        <v>15</v>
      </c>
      <c r="E187" s="3" t="n">
        <v>1</v>
      </c>
      <c r="F187" s="1" t="n">
        <v>1</v>
      </c>
    </row>
    <row r="188" customFormat="false" ht="15" hidden="false" customHeight="false" outlineLevel="0" collapsed="false">
      <c r="A188" s="3" t="n">
        <v>19</v>
      </c>
      <c r="B188" s="3" t="s">
        <v>58</v>
      </c>
      <c r="C188" s="1" t="s">
        <v>119</v>
      </c>
      <c r="D188" s="1" t="s">
        <v>21</v>
      </c>
      <c r="E188" s="3" t="n">
        <v>3</v>
      </c>
      <c r="F188" s="1" t="n">
        <v>3</v>
      </c>
    </row>
    <row r="189" customFormat="false" ht="15" hidden="false" customHeight="false" outlineLevel="0" collapsed="false">
      <c r="A189" s="3" t="n">
        <v>19</v>
      </c>
      <c r="B189" s="3" t="s">
        <v>58</v>
      </c>
      <c r="C189" s="1" t="s">
        <v>114</v>
      </c>
      <c r="D189" s="1" t="s">
        <v>20</v>
      </c>
      <c r="E189" s="3" t="n">
        <v>4</v>
      </c>
      <c r="F189" s="1" t="n">
        <v>4</v>
      </c>
    </row>
    <row r="190" customFormat="false" ht="15" hidden="false" customHeight="false" outlineLevel="0" collapsed="false">
      <c r="A190" s="3" t="n">
        <v>19</v>
      </c>
      <c r="B190" s="3" t="s">
        <v>58</v>
      </c>
      <c r="C190" s="1" t="s">
        <v>114</v>
      </c>
      <c r="D190" s="1" t="s">
        <v>11</v>
      </c>
      <c r="E190" s="3" t="n">
        <v>4</v>
      </c>
      <c r="F190" s="1" t="n">
        <v>4</v>
      </c>
    </row>
    <row r="191" customFormat="false" ht="15" hidden="false" customHeight="false" outlineLevel="0" collapsed="false">
      <c r="A191" s="3" t="n">
        <v>19</v>
      </c>
      <c r="B191" s="3" t="s">
        <v>58</v>
      </c>
      <c r="C191" s="1" t="s">
        <v>52</v>
      </c>
      <c r="D191" s="1" t="s">
        <v>8</v>
      </c>
      <c r="E191" s="3" t="n">
        <v>1</v>
      </c>
      <c r="F191" s="1" t="n">
        <v>1</v>
      </c>
    </row>
    <row r="192" customFormat="false" ht="15" hidden="false" customHeight="false" outlineLevel="0" collapsed="false">
      <c r="A192" s="3" t="n">
        <v>20</v>
      </c>
      <c r="B192" s="3" t="s">
        <v>120</v>
      </c>
      <c r="C192" s="1" t="s">
        <v>121</v>
      </c>
      <c r="D192" s="1" t="s">
        <v>11</v>
      </c>
      <c r="E192" s="3" t="n">
        <v>2</v>
      </c>
      <c r="F192" s="3" t="n">
        <v>3</v>
      </c>
    </row>
    <row r="193" customFormat="false" ht="15" hidden="false" customHeight="false" outlineLevel="0" collapsed="false">
      <c r="A193" s="3" t="n">
        <v>20</v>
      </c>
      <c r="B193" s="3" t="s">
        <v>120</v>
      </c>
      <c r="C193" s="1" t="s">
        <v>122</v>
      </c>
      <c r="D193" s="1" t="s">
        <v>23</v>
      </c>
      <c r="E193" s="3" t="n">
        <v>4</v>
      </c>
      <c r="F193" s="1" t="n">
        <v>4</v>
      </c>
    </row>
    <row r="194" customFormat="false" ht="15" hidden="false" customHeight="false" outlineLevel="0" collapsed="false">
      <c r="A194" s="3" t="n">
        <v>20</v>
      </c>
      <c r="B194" s="3" t="s">
        <v>120</v>
      </c>
      <c r="C194" s="1" t="s">
        <v>46</v>
      </c>
      <c r="D194" s="1" t="s">
        <v>21</v>
      </c>
      <c r="E194" s="3" t="n">
        <v>2</v>
      </c>
      <c r="F194" s="3" t="n">
        <v>3</v>
      </c>
    </row>
    <row r="195" customFormat="false" ht="15" hidden="false" customHeight="false" outlineLevel="0" collapsed="false">
      <c r="A195" s="3" t="n">
        <v>20</v>
      </c>
      <c r="B195" s="3" t="s">
        <v>120</v>
      </c>
      <c r="C195" s="1" t="s">
        <v>123</v>
      </c>
      <c r="D195" s="1" t="s">
        <v>13</v>
      </c>
      <c r="E195" s="3" t="n">
        <v>4</v>
      </c>
      <c r="F195" s="3" t="n">
        <v>3</v>
      </c>
    </row>
    <row r="196" customFormat="false" ht="15" hidden="false" customHeight="false" outlineLevel="0" collapsed="false">
      <c r="A196" s="3" t="n">
        <v>20</v>
      </c>
      <c r="B196" s="3" t="s">
        <v>120</v>
      </c>
      <c r="C196" s="1" t="s">
        <v>124</v>
      </c>
      <c r="D196" s="1" t="s">
        <v>10</v>
      </c>
      <c r="E196" s="3" t="n">
        <v>4</v>
      </c>
      <c r="F196" s="1" t="n">
        <v>4</v>
      </c>
    </row>
    <row r="197" customFormat="false" ht="15" hidden="false" customHeight="false" outlineLevel="0" collapsed="false">
      <c r="A197" s="3" t="n">
        <v>20</v>
      </c>
      <c r="B197" s="3" t="s">
        <v>120</v>
      </c>
      <c r="C197" s="1" t="s">
        <v>125</v>
      </c>
      <c r="D197" s="1" t="s">
        <v>20</v>
      </c>
      <c r="E197" s="3" t="n">
        <v>3</v>
      </c>
      <c r="F197" s="3" t="n">
        <v>4</v>
      </c>
    </row>
    <row r="198" customFormat="false" ht="15" hidden="false" customHeight="false" outlineLevel="0" collapsed="false">
      <c r="A198" s="3" t="n">
        <v>20</v>
      </c>
      <c r="B198" s="3" t="s">
        <v>120</v>
      </c>
      <c r="C198" s="1" t="s">
        <v>125</v>
      </c>
      <c r="D198" s="1" t="s">
        <v>8</v>
      </c>
      <c r="E198" s="3" t="n">
        <v>3</v>
      </c>
      <c r="F198" s="3" t="n">
        <v>4</v>
      </c>
    </row>
    <row r="199" customFormat="false" ht="15" hidden="false" customHeight="false" outlineLevel="0" collapsed="false">
      <c r="A199" s="3" t="n">
        <v>20</v>
      </c>
      <c r="B199" s="3" t="s">
        <v>120</v>
      </c>
      <c r="C199" s="1" t="s">
        <v>126</v>
      </c>
      <c r="D199" s="1" t="s">
        <v>15</v>
      </c>
      <c r="E199" s="3" t="n">
        <v>4</v>
      </c>
      <c r="F199" s="1" t="n">
        <v>4</v>
      </c>
    </row>
    <row r="200" customFormat="false" ht="15" hidden="false" customHeight="false" outlineLevel="0" collapsed="false">
      <c r="A200" s="3" t="n">
        <v>20</v>
      </c>
      <c r="B200" s="3" t="s">
        <v>120</v>
      </c>
      <c r="C200" s="1" t="s">
        <v>127</v>
      </c>
      <c r="D200" s="1" t="s">
        <v>17</v>
      </c>
      <c r="E200" s="3" t="n">
        <v>4</v>
      </c>
      <c r="F200" s="1" t="n">
        <v>4</v>
      </c>
    </row>
    <row r="201" customFormat="false" ht="15" hidden="false" customHeight="false" outlineLevel="0" collapsed="false">
      <c r="A201" s="3" t="n">
        <v>20</v>
      </c>
      <c r="B201" s="3" t="s">
        <v>120</v>
      </c>
      <c r="C201" s="1" t="s">
        <v>128</v>
      </c>
      <c r="D201" s="1" t="s">
        <v>18</v>
      </c>
      <c r="E201" s="3" t="n">
        <v>3</v>
      </c>
      <c r="F201" s="1" t="n">
        <v>3</v>
      </c>
    </row>
    <row r="202" customFormat="false" ht="15" hidden="false" customHeight="false" outlineLevel="0" collapsed="false">
      <c r="A202" s="3" t="n">
        <v>21</v>
      </c>
      <c r="B202" s="3" t="s">
        <v>129</v>
      </c>
      <c r="C202" s="1" t="s">
        <v>130</v>
      </c>
      <c r="D202" s="1" t="s">
        <v>17</v>
      </c>
      <c r="E202" s="3" t="n">
        <v>3</v>
      </c>
      <c r="F202" s="1" t="n">
        <v>3</v>
      </c>
    </row>
    <row r="203" customFormat="false" ht="15" hidden="false" customHeight="false" outlineLevel="0" collapsed="false">
      <c r="A203" s="3" t="n">
        <v>21</v>
      </c>
      <c r="B203" s="3" t="s">
        <v>129</v>
      </c>
      <c r="C203" s="1" t="s">
        <v>131</v>
      </c>
      <c r="D203" s="1" t="s">
        <v>15</v>
      </c>
      <c r="E203" s="3" t="n">
        <v>2</v>
      </c>
      <c r="F203" s="1" t="n">
        <v>2</v>
      </c>
    </row>
    <row r="204" customFormat="false" ht="15" hidden="false" customHeight="false" outlineLevel="0" collapsed="false">
      <c r="A204" s="3" t="n">
        <v>21</v>
      </c>
      <c r="B204" s="3" t="s">
        <v>129</v>
      </c>
      <c r="C204" s="1" t="s">
        <v>46</v>
      </c>
      <c r="D204" s="1" t="s">
        <v>21</v>
      </c>
      <c r="E204" s="3" t="n">
        <v>2</v>
      </c>
      <c r="F204" s="1" t="n">
        <v>2</v>
      </c>
    </row>
    <row r="205" customFormat="false" ht="15" hidden="false" customHeight="false" outlineLevel="0" collapsed="false">
      <c r="A205" s="3" t="n">
        <v>21</v>
      </c>
      <c r="B205" s="3" t="s">
        <v>129</v>
      </c>
      <c r="C205" s="1" t="s">
        <v>87</v>
      </c>
      <c r="D205" s="1" t="s">
        <v>8</v>
      </c>
      <c r="E205" s="3" t="n">
        <v>2</v>
      </c>
      <c r="F205" s="1" t="n">
        <v>2</v>
      </c>
    </row>
    <row r="206" customFormat="false" ht="15" hidden="false" customHeight="false" outlineLevel="0" collapsed="false">
      <c r="A206" s="3" t="n">
        <v>21</v>
      </c>
      <c r="B206" s="3" t="s">
        <v>129</v>
      </c>
      <c r="C206" s="1" t="s">
        <v>132</v>
      </c>
      <c r="D206" s="1" t="s">
        <v>18</v>
      </c>
      <c r="E206" s="3" t="n">
        <v>3</v>
      </c>
      <c r="F206" s="1" t="n">
        <v>3</v>
      </c>
    </row>
    <row r="207" customFormat="false" ht="15" hidden="false" customHeight="false" outlineLevel="0" collapsed="false">
      <c r="A207" s="3" t="n">
        <v>21</v>
      </c>
      <c r="B207" s="3" t="s">
        <v>129</v>
      </c>
      <c r="C207" s="1" t="s">
        <v>93</v>
      </c>
      <c r="D207" s="1" t="s">
        <v>13</v>
      </c>
      <c r="E207" s="3" t="n">
        <v>2</v>
      </c>
      <c r="F207" s="1" t="n">
        <v>2</v>
      </c>
    </row>
    <row r="208" customFormat="false" ht="15" hidden="false" customHeight="false" outlineLevel="0" collapsed="false">
      <c r="A208" s="3" t="n">
        <v>21</v>
      </c>
      <c r="B208" s="3" t="s">
        <v>129</v>
      </c>
      <c r="C208" s="1" t="s">
        <v>133</v>
      </c>
      <c r="D208" s="1" t="s">
        <v>23</v>
      </c>
      <c r="E208" s="3" t="n">
        <v>3</v>
      </c>
      <c r="F208" s="1" t="n">
        <v>3</v>
      </c>
    </row>
    <row r="209" customFormat="false" ht="15" hidden="false" customHeight="false" outlineLevel="0" collapsed="false">
      <c r="A209" s="3" t="n">
        <v>21</v>
      </c>
      <c r="B209" s="3" t="s">
        <v>129</v>
      </c>
      <c r="C209" s="1" t="s">
        <v>47</v>
      </c>
      <c r="D209" s="1" t="s">
        <v>20</v>
      </c>
      <c r="E209" s="3" t="n">
        <v>3</v>
      </c>
      <c r="F209" s="3" t="n">
        <v>4</v>
      </c>
    </row>
    <row r="210" customFormat="false" ht="15" hidden="false" customHeight="false" outlineLevel="0" collapsed="false">
      <c r="A210" s="3" t="n">
        <v>21</v>
      </c>
      <c r="B210" s="3" t="s">
        <v>129</v>
      </c>
      <c r="C210" s="1" t="s">
        <v>88</v>
      </c>
      <c r="D210" s="1" t="s">
        <v>11</v>
      </c>
      <c r="E210" s="3" t="n">
        <v>2</v>
      </c>
      <c r="F210" s="3" t="n">
        <v>3</v>
      </c>
    </row>
    <row r="211" customFormat="false" ht="15" hidden="false" customHeight="false" outlineLevel="0" collapsed="false">
      <c r="A211" s="3" t="n">
        <v>21</v>
      </c>
      <c r="B211" s="3" t="s">
        <v>129</v>
      </c>
      <c r="C211" s="1" t="s">
        <v>134</v>
      </c>
      <c r="D211" s="1" t="s">
        <v>10</v>
      </c>
      <c r="E211" s="3" t="n">
        <v>4</v>
      </c>
      <c r="F211" s="1" t="n">
        <v>4</v>
      </c>
    </row>
    <row r="212" customFormat="false" ht="15" hidden="false" customHeight="false" outlineLevel="0" collapsed="false">
      <c r="A212" s="3" t="n">
        <v>22</v>
      </c>
      <c r="B212" s="3" t="s">
        <v>135</v>
      </c>
      <c r="C212" s="1" t="s">
        <v>65</v>
      </c>
      <c r="D212" s="1" t="s">
        <v>23</v>
      </c>
      <c r="E212" s="3" t="n">
        <v>1</v>
      </c>
      <c r="F212" s="1" t="n">
        <v>1</v>
      </c>
    </row>
    <row r="213" customFormat="false" ht="15" hidden="false" customHeight="false" outlineLevel="0" collapsed="false">
      <c r="A213" s="3" t="n">
        <v>22</v>
      </c>
      <c r="B213" s="3" t="s">
        <v>135</v>
      </c>
      <c r="C213" s="1" t="s">
        <v>136</v>
      </c>
      <c r="D213" s="1" t="s">
        <v>11</v>
      </c>
      <c r="E213" s="3" t="n">
        <v>3</v>
      </c>
      <c r="F213" s="3" t="n">
        <v>2</v>
      </c>
    </row>
    <row r="214" customFormat="false" ht="15" hidden="false" customHeight="false" outlineLevel="0" collapsed="false">
      <c r="A214" s="3" t="n">
        <v>22</v>
      </c>
      <c r="B214" s="3" t="s">
        <v>135</v>
      </c>
      <c r="C214" s="1" t="s">
        <v>123</v>
      </c>
      <c r="D214" s="1" t="s">
        <v>10</v>
      </c>
      <c r="E214" s="3" t="n">
        <v>2</v>
      </c>
      <c r="F214" s="3" t="n">
        <v>3</v>
      </c>
    </row>
    <row r="215" customFormat="false" ht="15" hidden="false" customHeight="false" outlineLevel="0" collapsed="false">
      <c r="A215" s="3" t="n">
        <v>22</v>
      </c>
      <c r="B215" s="3" t="s">
        <v>135</v>
      </c>
      <c r="C215" s="1" t="s">
        <v>47</v>
      </c>
      <c r="D215" s="1" t="s">
        <v>20</v>
      </c>
      <c r="E215" s="3" t="n">
        <v>2</v>
      </c>
      <c r="F215" s="3" t="n">
        <v>4</v>
      </c>
    </row>
    <row r="216" customFormat="false" ht="15" hidden="false" customHeight="false" outlineLevel="0" collapsed="false">
      <c r="A216" s="3" t="n">
        <v>22</v>
      </c>
      <c r="B216" s="3" t="s">
        <v>135</v>
      </c>
      <c r="C216" s="1" t="s">
        <v>137</v>
      </c>
      <c r="D216" s="1" t="s">
        <v>18</v>
      </c>
      <c r="E216" s="3" t="n">
        <v>2</v>
      </c>
      <c r="F216" s="1" t="n">
        <v>2</v>
      </c>
    </row>
    <row r="217" customFormat="false" ht="15" hidden="false" customHeight="false" outlineLevel="0" collapsed="false">
      <c r="A217" s="3" t="n">
        <v>22</v>
      </c>
      <c r="B217" s="3" t="s">
        <v>135</v>
      </c>
      <c r="C217" s="1" t="s">
        <v>117</v>
      </c>
      <c r="D217" s="1" t="s">
        <v>13</v>
      </c>
      <c r="E217" s="3" t="n">
        <v>1</v>
      </c>
      <c r="F217" s="1" t="n">
        <v>1</v>
      </c>
    </row>
    <row r="218" customFormat="false" ht="15" hidden="false" customHeight="false" outlineLevel="0" collapsed="false">
      <c r="A218" s="3" t="n">
        <v>22</v>
      </c>
      <c r="B218" s="3" t="s">
        <v>135</v>
      </c>
      <c r="C218" s="1" t="s">
        <v>138</v>
      </c>
      <c r="D218" s="1" t="s">
        <v>17</v>
      </c>
      <c r="E218" s="3" t="n">
        <v>2</v>
      </c>
      <c r="F218" s="3" t="n">
        <v>3</v>
      </c>
    </row>
    <row r="219" customFormat="false" ht="15" hidden="false" customHeight="false" outlineLevel="0" collapsed="false">
      <c r="A219" s="3" t="n">
        <v>22</v>
      </c>
      <c r="B219" s="3" t="s">
        <v>135</v>
      </c>
      <c r="C219" s="1" t="s">
        <v>139</v>
      </c>
      <c r="D219" s="1" t="s">
        <v>21</v>
      </c>
      <c r="E219" s="3" t="n">
        <v>1</v>
      </c>
      <c r="F219" s="3" t="n">
        <v>3</v>
      </c>
    </row>
    <row r="220" customFormat="false" ht="15" hidden="false" customHeight="false" outlineLevel="0" collapsed="false">
      <c r="A220" s="3" t="n">
        <v>22</v>
      </c>
      <c r="B220" s="3" t="s">
        <v>135</v>
      </c>
      <c r="C220" s="1" t="s">
        <v>126</v>
      </c>
      <c r="D220" s="1" t="s">
        <v>15</v>
      </c>
      <c r="E220" s="3" t="n">
        <v>3</v>
      </c>
      <c r="F220" s="1" t="n">
        <v>3</v>
      </c>
    </row>
    <row r="221" customFormat="false" ht="15" hidden="false" customHeight="false" outlineLevel="0" collapsed="false">
      <c r="A221" s="3" t="n">
        <v>22</v>
      </c>
      <c r="B221" s="3" t="s">
        <v>135</v>
      </c>
      <c r="C221" s="1" t="s">
        <v>140</v>
      </c>
      <c r="D221" s="1" t="s">
        <v>8</v>
      </c>
      <c r="E221" s="3" t="n">
        <v>2</v>
      </c>
      <c r="F221" s="3" t="n">
        <v>3</v>
      </c>
    </row>
    <row r="222" customFormat="false" ht="15" hidden="false" customHeight="false" outlineLevel="0" collapsed="false">
      <c r="A222" s="3" t="n">
        <v>23</v>
      </c>
      <c r="B222" s="3" t="s">
        <v>141</v>
      </c>
      <c r="C222" s="1" t="s">
        <v>72</v>
      </c>
      <c r="D222" s="1" t="s">
        <v>13</v>
      </c>
      <c r="E222" s="3" t="n">
        <v>2</v>
      </c>
      <c r="F222" s="1" t="n">
        <v>2</v>
      </c>
    </row>
    <row r="223" customFormat="false" ht="15" hidden="false" customHeight="false" outlineLevel="0" collapsed="false">
      <c r="A223" s="3" t="n">
        <v>23</v>
      </c>
      <c r="B223" s="3" t="s">
        <v>141</v>
      </c>
      <c r="C223" s="1" t="s">
        <v>142</v>
      </c>
      <c r="D223" s="1" t="s">
        <v>11</v>
      </c>
      <c r="E223" s="3" t="n">
        <v>4</v>
      </c>
      <c r="F223" s="1" t="n">
        <v>4</v>
      </c>
    </row>
    <row r="224" customFormat="false" ht="15" hidden="false" customHeight="false" outlineLevel="0" collapsed="false">
      <c r="A224" s="3" t="n">
        <v>23</v>
      </c>
      <c r="B224" s="3" t="s">
        <v>141</v>
      </c>
      <c r="C224" s="1" t="s">
        <v>143</v>
      </c>
      <c r="D224" s="1" t="s">
        <v>23</v>
      </c>
      <c r="E224" s="3" t="n">
        <v>2</v>
      </c>
      <c r="F224" s="1" t="n">
        <v>2</v>
      </c>
    </row>
    <row r="225" customFormat="false" ht="15" hidden="false" customHeight="false" outlineLevel="0" collapsed="false">
      <c r="A225" s="3" t="n">
        <v>23</v>
      </c>
      <c r="B225" s="3" t="s">
        <v>141</v>
      </c>
      <c r="C225" s="1" t="s">
        <v>132</v>
      </c>
      <c r="D225" s="1" t="s">
        <v>8</v>
      </c>
      <c r="E225" s="3" t="n">
        <v>1</v>
      </c>
      <c r="F225" s="3" t="n">
        <v>3</v>
      </c>
    </row>
    <row r="226" customFormat="false" ht="15" hidden="false" customHeight="false" outlineLevel="0" collapsed="false">
      <c r="A226" s="3" t="n">
        <v>23</v>
      </c>
      <c r="B226" s="3" t="s">
        <v>141</v>
      </c>
      <c r="C226" s="1" t="s">
        <v>144</v>
      </c>
      <c r="D226" s="1" t="s">
        <v>18</v>
      </c>
      <c r="E226" s="3" t="n">
        <v>3</v>
      </c>
      <c r="F226" s="3" t="n">
        <v>2</v>
      </c>
    </row>
    <row r="227" customFormat="false" ht="15" hidden="false" customHeight="false" outlineLevel="0" collapsed="false">
      <c r="A227" s="3" t="n">
        <v>23</v>
      </c>
      <c r="B227" s="3" t="s">
        <v>141</v>
      </c>
      <c r="C227" s="1" t="s">
        <v>145</v>
      </c>
      <c r="D227" s="1" t="s">
        <v>15</v>
      </c>
      <c r="E227" s="3" t="n">
        <v>1</v>
      </c>
      <c r="F227" s="1" t="n">
        <v>1</v>
      </c>
    </row>
    <row r="228" customFormat="false" ht="15" hidden="false" customHeight="false" outlineLevel="0" collapsed="false">
      <c r="A228" s="3" t="n">
        <v>23</v>
      </c>
      <c r="B228" s="3" t="s">
        <v>141</v>
      </c>
      <c r="C228" s="1" t="s">
        <v>95</v>
      </c>
      <c r="D228" s="1" t="s">
        <v>10</v>
      </c>
      <c r="E228" s="3" t="n">
        <v>1</v>
      </c>
      <c r="F228" s="3" t="n">
        <v>3</v>
      </c>
    </row>
    <row r="229" customFormat="false" ht="15" hidden="false" customHeight="false" outlineLevel="0" collapsed="false">
      <c r="A229" s="3" t="n">
        <v>23</v>
      </c>
      <c r="B229" s="3" t="s">
        <v>141</v>
      </c>
      <c r="C229" s="1" t="s">
        <v>146</v>
      </c>
      <c r="D229" s="1" t="s">
        <v>20</v>
      </c>
      <c r="E229" s="3" t="n">
        <v>2</v>
      </c>
      <c r="F229" s="3" t="n">
        <v>3</v>
      </c>
    </row>
    <row r="230" customFormat="false" ht="15" hidden="false" customHeight="false" outlineLevel="0" collapsed="false">
      <c r="A230" s="3" t="n">
        <v>23</v>
      </c>
      <c r="B230" s="3" t="s">
        <v>141</v>
      </c>
      <c r="C230" s="1" t="s">
        <v>147</v>
      </c>
      <c r="D230" s="1" t="s">
        <v>17</v>
      </c>
      <c r="E230" s="3" t="n">
        <v>2</v>
      </c>
      <c r="F230" s="3" t="n">
        <v>3</v>
      </c>
    </row>
    <row r="231" customFormat="false" ht="15" hidden="false" customHeight="false" outlineLevel="0" collapsed="false">
      <c r="A231" s="3" t="n">
        <v>23</v>
      </c>
      <c r="B231" s="3" t="s">
        <v>141</v>
      </c>
      <c r="C231" s="1" t="s">
        <v>126</v>
      </c>
      <c r="D231" s="1" t="s">
        <v>21</v>
      </c>
      <c r="E231" s="3" t="n">
        <v>3</v>
      </c>
      <c r="F231" s="1" t="n">
        <v>3</v>
      </c>
    </row>
    <row r="232" customFormat="false" ht="15" hidden="false" customHeight="false" outlineLevel="0" collapsed="false">
      <c r="A232" s="3" t="n">
        <v>24</v>
      </c>
      <c r="B232" s="3" t="s">
        <v>134</v>
      </c>
      <c r="C232" s="1" t="s">
        <v>121</v>
      </c>
      <c r="D232" s="1" t="s">
        <v>8</v>
      </c>
      <c r="E232" s="3" t="n">
        <v>2</v>
      </c>
      <c r="F232" s="3" t="n">
        <v>3</v>
      </c>
    </row>
    <row r="233" customFormat="false" ht="15" hidden="false" customHeight="false" outlineLevel="0" collapsed="false">
      <c r="A233" s="3" t="n">
        <v>24</v>
      </c>
      <c r="B233" s="3" t="s">
        <v>134</v>
      </c>
      <c r="C233" s="1" t="s">
        <v>65</v>
      </c>
      <c r="D233" s="1" t="s">
        <v>20</v>
      </c>
      <c r="E233" s="3" t="n">
        <v>1</v>
      </c>
      <c r="F233" s="1" t="n">
        <v>1</v>
      </c>
    </row>
    <row r="234" customFormat="false" ht="15" hidden="false" customHeight="false" outlineLevel="0" collapsed="false">
      <c r="A234" s="3" t="n">
        <v>24</v>
      </c>
      <c r="B234" s="3" t="s">
        <v>134</v>
      </c>
      <c r="C234" s="1" t="s">
        <v>129</v>
      </c>
      <c r="D234" s="1" t="s">
        <v>11</v>
      </c>
      <c r="E234" s="3" t="n">
        <v>3</v>
      </c>
      <c r="F234" s="1" t="n">
        <v>4</v>
      </c>
    </row>
    <row r="235" customFormat="false" ht="15" hidden="false" customHeight="false" outlineLevel="0" collapsed="false">
      <c r="A235" s="3" t="n">
        <v>24</v>
      </c>
      <c r="B235" s="3" t="s">
        <v>134</v>
      </c>
      <c r="C235" s="1" t="s">
        <v>148</v>
      </c>
      <c r="D235" s="1" t="s">
        <v>23</v>
      </c>
      <c r="E235" s="3" t="n">
        <v>2</v>
      </c>
      <c r="F235" s="3" t="n">
        <v>1</v>
      </c>
    </row>
    <row r="236" customFormat="false" ht="15" hidden="false" customHeight="false" outlineLevel="0" collapsed="false">
      <c r="A236" s="3" t="n">
        <v>24</v>
      </c>
      <c r="B236" s="3" t="s">
        <v>134</v>
      </c>
      <c r="C236" s="1" t="s">
        <v>135</v>
      </c>
      <c r="D236" s="1" t="s">
        <v>21</v>
      </c>
      <c r="E236" s="3" t="n">
        <v>3</v>
      </c>
      <c r="F236" s="1" t="n">
        <v>4</v>
      </c>
    </row>
    <row r="237" customFormat="false" ht="15" hidden="false" customHeight="false" outlineLevel="0" collapsed="false">
      <c r="A237" s="3" t="n">
        <v>24</v>
      </c>
      <c r="B237" s="3" t="s">
        <v>134</v>
      </c>
      <c r="C237" s="1" t="s">
        <v>149</v>
      </c>
      <c r="D237" s="1" t="s">
        <v>15</v>
      </c>
      <c r="E237" s="3" t="n">
        <v>3</v>
      </c>
      <c r="F237" s="1" t="n">
        <v>3</v>
      </c>
    </row>
    <row r="238" customFormat="false" ht="15" hidden="false" customHeight="false" outlineLevel="0" collapsed="false">
      <c r="A238" s="3" t="n">
        <v>24</v>
      </c>
      <c r="B238" s="3" t="s">
        <v>134</v>
      </c>
      <c r="C238" s="1" t="s">
        <v>123</v>
      </c>
      <c r="D238" s="1" t="s">
        <v>13</v>
      </c>
      <c r="E238" s="3" t="n">
        <v>3</v>
      </c>
      <c r="F238" s="1" t="n">
        <v>3</v>
      </c>
    </row>
    <row r="239" customFormat="false" ht="15" hidden="false" customHeight="false" outlineLevel="0" collapsed="false">
      <c r="A239" s="3" t="n">
        <v>24</v>
      </c>
      <c r="B239" s="3" t="s">
        <v>134</v>
      </c>
      <c r="C239" s="1" t="s">
        <v>150</v>
      </c>
      <c r="D239" s="1" t="s">
        <v>10</v>
      </c>
      <c r="E239" s="3" t="n">
        <v>1</v>
      </c>
      <c r="F239" s="1" t="n">
        <v>1</v>
      </c>
    </row>
    <row r="240" customFormat="false" ht="15" hidden="false" customHeight="false" outlineLevel="0" collapsed="false">
      <c r="A240" s="3" t="n">
        <v>24</v>
      </c>
      <c r="B240" s="3" t="s">
        <v>134</v>
      </c>
      <c r="C240" s="1" t="s">
        <v>151</v>
      </c>
      <c r="D240" s="1" t="s">
        <v>18</v>
      </c>
      <c r="E240" s="3" t="n">
        <v>2</v>
      </c>
      <c r="F240" s="1" t="n">
        <v>2</v>
      </c>
    </row>
    <row r="241" customFormat="false" ht="15" hidden="false" customHeight="false" outlineLevel="0" collapsed="false">
      <c r="A241" s="3" t="n">
        <v>24</v>
      </c>
      <c r="B241" s="3" t="s">
        <v>134</v>
      </c>
      <c r="C241" s="1" t="s">
        <v>127</v>
      </c>
      <c r="D241" s="1" t="s">
        <v>17</v>
      </c>
      <c r="E241" s="3" t="n">
        <v>3</v>
      </c>
      <c r="F241" s="3" t="n">
        <v>3</v>
      </c>
    </row>
    <row r="242" customFormat="false" ht="15" hidden="false" customHeight="false" outlineLevel="0" collapsed="false">
      <c r="A242" s="3" t="n">
        <v>25</v>
      </c>
      <c r="B242" s="3" t="s">
        <v>152</v>
      </c>
      <c r="C242" s="1" t="s">
        <v>123</v>
      </c>
      <c r="D242" s="1" t="s">
        <v>20</v>
      </c>
      <c r="E242" s="3" t="n">
        <v>3</v>
      </c>
      <c r="F242" s="1" t="n">
        <v>3</v>
      </c>
    </row>
    <row r="243" customFormat="false" ht="15" hidden="false" customHeight="false" outlineLevel="0" collapsed="false">
      <c r="A243" s="3" t="n">
        <v>25</v>
      </c>
      <c r="B243" s="3" t="s">
        <v>152</v>
      </c>
      <c r="C243" s="1" t="s">
        <v>124</v>
      </c>
      <c r="D243" s="1" t="s">
        <v>13</v>
      </c>
      <c r="E243" s="3" t="n">
        <v>3</v>
      </c>
      <c r="F243" s="1" t="n">
        <v>4</v>
      </c>
    </row>
    <row r="244" customFormat="false" ht="15" hidden="false" customHeight="false" outlineLevel="0" collapsed="false">
      <c r="A244" s="3" t="n">
        <v>25</v>
      </c>
      <c r="B244" s="3" t="s">
        <v>152</v>
      </c>
      <c r="C244" s="1" t="s">
        <v>124</v>
      </c>
      <c r="D244" s="1" t="s">
        <v>15</v>
      </c>
      <c r="E244" s="3" t="n">
        <v>3</v>
      </c>
      <c r="F244" s="1" t="n">
        <v>4</v>
      </c>
    </row>
    <row r="245" customFormat="false" ht="15" hidden="false" customHeight="false" outlineLevel="0" collapsed="false">
      <c r="A245" s="3" t="n">
        <v>25</v>
      </c>
      <c r="B245" s="3" t="s">
        <v>152</v>
      </c>
      <c r="C245" s="1" t="s">
        <v>47</v>
      </c>
      <c r="D245" s="1" t="s">
        <v>8</v>
      </c>
      <c r="E245" s="3" t="n">
        <v>3</v>
      </c>
      <c r="F245" s="1" t="n">
        <v>3</v>
      </c>
    </row>
    <row r="246" customFormat="false" ht="15" hidden="false" customHeight="false" outlineLevel="0" collapsed="false">
      <c r="A246" s="3" t="n">
        <v>25</v>
      </c>
      <c r="B246" s="3" t="s">
        <v>152</v>
      </c>
      <c r="C246" s="1" t="s">
        <v>153</v>
      </c>
      <c r="D246" s="1" t="s">
        <v>23</v>
      </c>
      <c r="E246" s="3" t="n">
        <v>1</v>
      </c>
      <c r="F246" s="1" t="n">
        <v>1</v>
      </c>
    </row>
    <row r="247" customFormat="false" ht="15" hidden="false" customHeight="false" outlineLevel="0" collapsed="false">
      <c r="A247" s="3" t="n">
        <v>25</v>
      </c>
      <c r="B247" s="3" t="s">
        <v>152</v>
      </c>
      <c r="C247" s="1" t="s">
        <v>154</v>
      </c>
      <c r="D247" s="1" t="s">
        <v>21</v>
      </c>
      <c r="E247" s="3" t="n">
        <v>2</v>
      </c>
      <c r="F247" s="3" t="n">
        <v>3</v>
      </c>
    </row>
    <row r="248" customFormat="false" ht="15" hidden="false" customHeight="false" outlineLevel="0" collapsed="false">
      <c r="A248" s="3" t="n">
        <v>25</v>
      </c>
      <c r="B248" s="3" t="s">
        <v>152</v>
      </c>
      <c r="C248" s="1" t="s">
        <v>147</v>
      </c>
      <c r="D248" s="1" t="s">
        <v>17</v>
      </c>
      <c r="E248" s="3" t="n">
        <v>2</v>
      </c>
      <c r="F248" s="1" t="n">
        <v>3</v>
      </c>
    </row>
    <row r="249" customFormat="false" ht="15" hidden="false" customHeight="false" outlineLevel="0" collapsed="false">
      <c r="A249" s="3" t="n">
        <v>25</v>
      </c>
      <c r="B249" s="3" t="s">
        <v>152</v>
      </c>
      <c r="C249" s="1" t="s">
        <v>126</v>
      </c>
      <c r="D249" s="1" t="s">
        <v>11</v>
      </c>
      <c r="E249" s="3" t="n">
        <v>3</v>
      </c>
      <c r="F249" s="1" t="n">
        <v>3</v>
      </c>
    </row>
    <row r="250" customFormat="false" ht="15" hidden="false" customHeight="false" outlineLevel="0" collapsed="false">
      <c r="A250" s="3" t="n">
        <v>25</v>
      </c>
      <c r="B250" s="3" t="s">
        <v>152</v>
      </c>
      <c r="C250" s="1" t="s">
        <v>127</v>
      </c>
      <c r="D250" s="1" t="s">
        <v>10</v>
      </c>
      <c r="E250" s="3" t="n">
        <v>3</v>
      </c>
      <c r="F250" s="1" t="n">
        <v>3</v>
      </c>
    </row>
    <row r="251" customFormat="false" ht="15" hidden="false" customHeight="false" outlineLevel="0" collapsed="false">
      <c r="A251" s="3" t="n">
        <v>25</v>
      </c>
      <c r="B251" s="3" t="s">
        <v>152</v>
      </c>
      <c r="C251" s="1" t="s">
        <v>120</v>
      </c>
      <c r="D251" s="1" t="s">
        <v>18</v>
      </c>
      <c r="E251" s="3" t="n">
        <v>3</v>
      </c>
      <c r="F251" s="1" t="n">
        <v>3</v>
      </c>
    </row>
    <row r="252" customFormat="false" ht="15" hidden="false" customHeight="false" outlineLevel="0" collapsed="false">
      <c r="A252" s="3" t="n">
        <v>26</v>
      </c>
      <c r="B252" s="3" t="s">
        <v>155</v>
      </c>
      <c r="C252" s="1" t="s">
        <v>156</v>
      </c>
      <c r="D252" s="1" t="s">
        <v>18</v>
      </c>
      <c r="E252" s="3" t="n">
        <v>4</v>
      </c>
      <c r="F252" s="1" t="n">
        <v>3</v>
      </c>
    </row>
    <row r="253" customFormat="false" ht="15" hidden="false" customHeight="false" outlineLevel="0" collapsed="false">
      <c r="A253" s="3" t="n">
        <v>26</v>
      </c>
      <c r="B253" s="3" t="s">
        <v>155</v>
      </c>
      <c r="C253" s="1" t="s">
        <v>157</v>
      </c>
      <c r="D253" s="1" t="s">
        <v>15</v>
      </c>
      <c r="E253" s="3" t="n">
        <v>4</v>
      </c>
      <c r="F253" s="1" t="n">
        <v>4</v>
      </c>
    </row>
    <row r="254" customFormat="false" ht="15" hidden="false" customHeight="false" outlineLevel="0" collapsed="false">
      <c r="A254" s="3" t="n">
        <v>26</v>
      </c>
      <c r="B254" s="3" t="s">
        <v>155</v>
      </c>
      <c r="C254" s="1" t="s">
        <v>157</v>
      </c>
      <c r="D254" s="1" t="s">
        <v>20</v>
      </c>
      <c r="E254" s="3" t="n">
        <v>4</v>
      </c>
      <c r="F254" s="1" t="n">
        <v>4</v>
      </c>
    </row>
    <row r="255" customFormat="false" ht="15" hidden="false" customHeight="false" outlineLevel="0" collapsed="false">
      <c r="A255" s="3" t="n">
        <v>26</v>
      </c>
      <c r="B255" s="3" t="s">
        <v>155</v>
      </c>
      <c r="C255" s="1" t="s">
        <v>158</v>
      </c>
      <c r="D255" s="1" t="s">
        <v>23</v>
      </c>
      <c r="E255" s="3" t="n">
        <v>2</v>
      </c>
      <c r="F255" s="1" t="n">
        <v>2</v>
      </c>
    </row>
    <row r="256" customFormat="false" ht="15" hidden="false" customHeight="false" outlineLevel="0" collapsed="false">
      <c r="A256" s="3" t="n">
        <v>26</v>
      </c>
      <c r="B256" s="3" t="s">
        <v>155</v>
      </c>
      <c r="C256" s="1" t="s">
        <v>123</v>
      </c>
      <c r="D256" s="1" t="s">
        <v>8</v>
      </c>
      <c r="E256" s="3" t="n">
        <v>3</v>
      </c>
      <c r="F256" s="1" t="n">
        <v>3</v>
      </c>
    </row>
    <row r="257" customFormat="false" ht="15" hidden="false" customHeight="false" outlineLevel="0" collapsed="false">
      <c r="A257" s="3" t="n">
        <v>26</v>
      </c>
      <c r="B257" s="3" t="s">
        <v>155</v>
      </c>
      <c r="C257" s="1" t="s">
        <v>159</v>
      </c>
      <c r="D257" s="1" t="s">
        <v>21</v>
      </c>
      <c r="E257" s="3" t="n">
        <v>4</v>
      </c>
      <c r="F257" s="1" t="n">
        <v>4</v>
      </c>
    </row>
    <row r="258" customFormat="false" ht="15" hidden="false" customHeight="false" outlineLevel="0" collapsed="false">
      <c r="A258" s="3" t="n">
        <v>26</v>
      </c>
      <c r="B258" s="3" t="s">
        <v>155</v>
      </c>
      <c r="C258" s="1" t="s">
        <v>159</v>
      </c>
      <c r="D258" s="1" t="s">
        <v>10</v>
      </c>
      <c r="E258" s="3" t="n">
        <v>4</v>
      </c>
      <c r="F258" s="1" t="n">
        <v>4</v>
      </c>
    </row>
    <row r="259" customFormat="false" ht="15" hidden="false" customHeight="false" outlineLevel="0" collapsed="false">
      <c r="A259" s="3" t="n">
        <v>26</v>
      </c>
      <c r="B259" s="3" t="s">
        <v>155</v>
      </c>
      <c r="C259" s="1" t="s">
        <v>127</v>
      </c>
      <c r="D259" s="1" t="s">
        <v>13</v>
      </c>
      <c r="E259" s="3" t="n">
        <v>3</v>
      </c>
      <c r="F259" s="1" t="n">
        <v>3</v>
      </c>
    </row>
    <row r="260" customFormat="false" ht="15" hidden="false" customHeight="false" outlineLevel="0" collapsed="false">
      <c r="A260" s="3" t="n">
        <v>26</v>
      </c>
      <c r="B260" s="3" t="s">
        <v>155</v>
      </c>
      <c r="C260" s="1" t="s">
        <v>160</v>
      </c>
      <c r="D260" s="1" t="s">
        <v>11</v>
      </c>
      <c r="E260" s="3" t="n">
        <v>2</v>
      </c>
      <c r="F260" s="1" t="n">
        <v>3</v>
      </c>
    </row>
    <row r="261" customFormat="false" ht="15" hidden="false" customHeight="false" outlineLevel="0" collapsed="false">
      <c r="A261" s="3" t="n">
        <v>26</v>
      </c>
      <c r="B261" s="3" t="s">
        <v>155</v>
      </c>
      <c r="C261" s="1" t="s">
        <v>160</v>
      </c>
      <c r="D261" s="1" t="s">
        <v>17</v>
      </c>
      <c r="E261" s="3" t="n">
        <v>2</v>
      </c>
      <c r="F261" s="1" t="n">
        <v>3</v>
      </c>
    </row>
    <row r="262" customFormat="false" ht="15" hidden="false" customHeight="false" outlineLevel="0" collapsed="false">
      <c r="A262" s="3" t="n">
        <v>27</v>
      </c>
      <c r="B262" s="3" t="s">
        <v>146</v>
      </c>
      <c r="C262" s="1" t="s">
        <v>142</v>
      </c>
      <c r="D262" s="1" t="s">
        <v>21</v>
      </c>
      <c r="E262" s="3" t="n">
        <v>2</v>
      </c>
      <c r="F262" s="1" t="n">
        <v>3</v>
      </c>
    </row>
    <row r="263" customFormat="false" ht="15" hidden="false" customHeight="false" outlineLevel="0" collapsed="false">
      <c r="A263" s="3" t="n">
        <v>27</v>
      </c>
      <c r="B263" s="3" t="s">
        <v>146</v>
      </c>
      <c r="C263" s="1" t="s">
        <v>161</v>
      </c>
      <c r="D263" s="1" t="s">
        <v>18</v>
      </c>
      <c r="E263" s="3" t="n">
        <v>3</v>
      </c>
      <c r="F263" s="1" t="n">
        <v>3</v>
      </c>
    </row>
    <row r="264" customFormat="false" ht="15" hidden="false" customHeight="false" outlineLevel="0" collapsed="false">
      <c r="A264" s="3" t="n">
        <v>27</v>
      </c>
      <c r="B264" s="3" t="s">
        <v>146</v>
      </c>
      <c r="C264" s="1" t="s">
        <v>162</v>
      </c>
      <c r="D264" s="1" t="s">
        <v>11</v>
      </c>
      <c r="E264" s="3" t="n">
        <v>1</v>
      </c>
      <c r="F264" s="1" t="n">
        <v>1</v>
      </c>
    </row>
    <row r="265" customFormat="false" ht="15" hidden="false" customHeight="false" outlineLevel="0" collapsed="false">
      <c r="A265" s="3" t="n">
        <v>27</v>
      </c>
      <c r="B265" s="3" t="s">
        <v>146</v>
      </c>
      <c r="C265" s="1" t="s">
        <v>163</v>
      </c>
      <c r="D265" s="1" t="s">
        <v>10</v>
      </c>
      <c r="E265" s="3" t="n">
        <v>2</v>
      </c>
      <c r="F265" s="1" t="n">
        <v>2</v>
      </c>
    </row>
    <row r="266" customFormat="false" ht="15" hidden="false" customHeight="false" outlineLevel="0" collapsed="false">
      <c r="A266" s="3" t="n">
        <v>27</v>
      </c>
      <c r="B266" s="3" t="s">
        <v>146</v>
      </c>
      <c r="C266" s="1" t="s">
        <v>93</v>
      </c>
      <c r="D266" s="1" t="s">
        <v>13</v>
      </c>
      <c r="E266" s="3" t="n">
        <v>2</v>
      </c>
      <c r="F266" s="1" t="n">
        <v>1</v>
      </c>
    </row>
    <row r="267" customFormat="false" ht="15" hidden="false" customHeight="false" outlineLevel="0" collapsed="false">
      <c r="A267" s="3" t="n">
        <v>27</v>
      </c>
      <c r="B267" s="3" t="s">
        <v>146</v>
      </c>
      <c r="C267" s="1" t="s">
        <v>47</v>
      </c>
      <c r="D267" s="1" t="s">
        <v>20</v>
      </c>
      <c r="E267" s="3" t="n">
        <v>3</v>
      </c>
      <c r="F267" s="1" t="n">
        <v>3</v>
      </c>
    </row>
    <row r="268" customFormat="false" ht="15" hidden="false" customHeight="false" outlineLevel="0" collapsed="false">
      <c r="A268" s="3" t="n">
        <v>27</v>
      </c>
      <c r="B268" s="3" t="s">
        <v>146</v>
      </c>
      <c r="C268" s="1" t="s">
        <v>164</v>
      </c>
      <c r="D268" s="1" t="s">
        <v>23</v>
      </c>
      <c r="E268" s="3" t="n">
        <v>1</v>
      </c>
      <c r="F268" s="1" t="n">
        <v>1</v>
      </c>
    </row>
    <row r="269" customFormat="false" ht="15" hidden="false" customHeight="false" outlineLevel="0" collapsed="false">
      <c r="A269" s="3" t="n">
        <v>27</v>
      </c>
      <c r="B269" s="3" t="s">
        <v>146</v>
      </c>
      <c r="C269" s="1" t="s">
        <v>165</v>
      </c>
      <c r="D269" s="1" t="s">
        <v>15</v>
      </c>
      <c r="E269" s="3" t="n">
        <v>1</v>
      </c>
      <c r="F269" s="1" t="n">
        <v>1</v>
      </c>
    </row>
    <row r="270" customFormat="false" ht="15" hidden="false" customHeight="false" outlineLevel="0" collapsed="false">
      <c r="A270" s="3" t="n">
        <v>27</v>
      </c>
      <c r="B270" s="3" t="s">
        <v>146</v>
      </c>
      <c r="C270" s="1" t="s">
        <v>95</v>
      </c>
      <c r="D270" s="1" t="s">
        <v>17</v>
      </c>
      <c r="E270" s="3" t="n">
        <v>2</v>
      </c>
      <c r="F270" s="1" t="n">
        <v>2</v>
      </c>
    </row>
    <row r="271" customFormat="false" ht="15" hidden="false" customHeight="false" outlineLevel="0" collapsed="false">
      <c r="A271" s="3" t="n">
        <v>27</v>
      </c>
      <c r="B271" s="3" t="s">
        <v>146</v>
      </c>
      <c r="C271" s="1" t="s">
        <v>126</v>
      </c>
      <c r="D271" s="1" t="s">
        <v>8</v>
      </c>
      <c r="E271" s="3" t="n">
        <v>3</v>
      </c>
      <c r="F271" s="1" t="n">
        <v>3</v>
      </c>
    </row>
    <row r="272" customFormat="false" ht="15" hidden="false" customHeight="false" outlineLevel="0" collapsed="false">
      <c r="A272" s="3" t="n">
        <v>28</v>
      </c>
      <c r="B272" s="3" t="s">
        <v>142</v>
      </c>
      <c r="C272" s="1" t="s">
        <v>166</v>
      </c>
      <c r="D272" s="1" t="s">
        <v>18</v>
      </c>
      <c r="E272" s="3" t="n">
        <v>4</v>
      </c>
      <c r="F272" s="1" t="n">
        <v>4</v>
      </c>
    </row>
    <row r="273" customFormat="false" ht="15" hidden="false" customHeight="false" outlineLevel="0" collapsed="false">
      <c r="A273" s="3" t="n">
        <v>28</v>
      </c>
      <c r="B273" s="3" t="s">
        <v>142</v>
      </c>
      <c r="C273" s="1" t="s">
        <v>161</v>
      </c>
      <c r="D273" s="1" t="s">
        <v>21</v>
      </c>
      <c r="E273" s="3" t="n">
        <v>3</v>
      </c>
      <c r="F273" s="1" t="n">
        <v>3</v>
      </c>
    </row>
    <row r="274" customFormat="false" ht="15" hidden="false" customHeight="false" outlineLevel="0" collapsed="false">
      <c r="A274" s="3" t="n">
        <v>28</v>
      </c>
      <c r="B274" s="3" t="s">
        <v>142</v>
      </c>
      <c r="C274" s="1" t="s">
        <v>141</v>
      </c>
      <c r="D274" s="1" t="s">
        <v>15</v>
      </c>
      <c r="E274" s="3" t="n">
        <v>2</v>
      </c>
      <c r="F274" s="1" t="n">
        <v>3</v>
      </c>
    </row>
    <row r="275" customFormat="false" ht="15" hidden="false" customHeight="false" outlineLevel="0" collapsed="false">
      <c r="A275" s="3" t="n">
        <v>28</v>
      </c>
      <c r="B275" s="3" t="s">
        <v>142</v>
      </c>
      <c r="C275" s="1" t="s">
        <v>132</v>
      </c>
      <c r="D275" s="1" t="s">
        <v>8</v>
      </c>
      <c r="E275" s="3" t="n">
        <v>3</v>
      </c>
      <c r="F275" s="1" t="n">
        <v>3</v>
      </c>
    </row>
    <row r="276" customFormat="false" ht="15" hidden="false" customHeight="false" outlineLevel="0" collapsed="false">
      <c r="A276" s="3" t="n">
        <v>28</v>
      </c>
      <c r="B276" s="3" t="s">
        <v>142</v>
      </c>
      <c r="C276" s="1" t="s">
        <v>70</v>
      </c>
      <c r="D276" s="1" t="s">
        <v>13</v>
      </c>
      <c r="E276" s="3" t="n">
        <v>2</v>
      </c>
      <c r="F276" s="1" t="n">
        <v>3</v>
      </c>
    </row>
    <row r="277" customFormat="false" ht="15" hidden="false" customHeight="false" outlineLevel="0" collapsed="false">
      <c r="A277" s="3" t="n">
        <v>28</v>
      </c>
      <c r="B277" s="3" t="s">
        <v>142</v>
      </c>
      <c r="C277" s="1" t="s">
        <v>47</v>
      </c>
      <c r="D277" s="1" t="s">
        <v>20</v>
      </c>
      <c r="E277" s="3" t="n">
        <v>3</v>
      </c>
      <c r="F277" s="1" t="n">
        <v>4</v>
      </c>
    </row>
    <row r="278" customFormat="false" ht="15" hidden="false" customHeight="false" outlineLevel="0" collapsed="false">
      <c r="A278" s="3" t="n">
        <v>28</v>
      </c>
      <c r="B278" s="3" t="s">
        <v>142</v>
      </c>
      <c r="C278" s="1" t="s">
        <v>138</v>
      </c>
      <c r="D278" s="1" t="s">
        <v>17</v>
      </c>
      <c r="E278" s="3" t="n">
        <v>1</v>
      </c>
      <c r="F278" s="1" t="n">
        <v>3</v>
      </c>
    </row>
    <row r="279" customFormat="false" ht="15" hidden="false" customHeight="false" outlineLevel="0" collapsed="false">
      <c r="A279" s="3" t="n">
        <v>28</v>
      </c>
      <c r="B279" s="3" t="s">
        <v>142</v>
      </c>
      <c r="C279" s="1" t="s">
        <v>128</v>
      </c>
      <c r="D279" s="1" t="s">
        <v>11</v>
      </c>
      <c r="E279" s="3" t="n">
        <v>1</v>
      </c>
      <c r="F279" s="1" t="n">
        <v>3</v>
      </c>
    </row>
    <row r="280" customFormat="false" ht="15" hidden="false" customHeight="false" outlineLevel="0" collapsed="false">
      <c r="A280" s="3" t="n">
        <v>28</v>
      </c>
      <c r="B280" s="3" t="s">
        <v>142</v>
      </c>
      <c r="C280" s="1" t="s">
        <v>140</v>
      </c>
      <c r="D280" s="1" t="s">
        <v>23</v>
      </c>
      <c r="E280" s="3" t="n">
        <v>2</v>
      </c>
      <c r="F280" s="1" t="n">
        <v>3</v>
      </c>
    </row>
    <row r="281" customFormat="false" ht="15" hidden="false" customHeight="false" outlineLevel="0" collapsed="false">
      <c r="A281" s="3" t="n">
        <v>28</v>
      </c>
      <c r="B281" s="3" t="s">
        <v>142</v>
      </c>
      <c r="C281" s="1" t="s">
        <v>167</v>
      </c>
      <c r="D281" s="1" t="s">
        <v>10</v>
      </c>
      <c r="E281" s="3" t="n">
        <v>2</v>
      </c>
      <c r="F281" s="3" t="n">
        <v>3</v>
      </c>
    </row>
    <row r="282" customFormat="false" ht="15" hidden="false" customHeight="false" outlineLevel="0" collapsed="false">
      <c r="A282" s="3" t="n">
        <v>29</v>
      </c>
      <c r="B282" s="3" t="s">
        <v>138</v>
      </c>
      <c r="C282" s="1" t="s">
        <v>168</v>
      </c>
      <c r="D282" s="1" t="s">
        <v>18</v>
      </c>
      <c r="E282" s="3" t="n">
        <v>2</v>
      </c>
      <c r="F282" s="1" t="n">
        <v>2</v>
      </c>
    </row>
    <row r="283" customFormat="false" ht="15" hidden="false" customHeight="false" outlineLevel="0" collapsed="false">
      <c r="A283" s="3" t="n">
        <v>29</v>
      </c>
      <c r="B283" s="3" t="s">
        <v>138</v>
      </c>
      <c r="C283" s="1" t="s">
        <v>142</v>
      </c>
      <c r="D283" s="1" t="s">
        <v>13</v>
      </c>
      <c r="E283" s="3" t="n">
        <v>1</v>
      </c>
      <c r="F283" s="1" t="n">
        <v>3</v>
      </c>
    </row>
    <row r="284" customFormat="false" ht="15" hidden="false" customHeight="false" outlineLevel="0" collapsed="false">
      <c r="A284" s="3" t="n">
        <v>29</v>
      </c>
      <c r="B284" s="3" t="s">
        <v>138</v>
      </c>
      <c r="C284" s="1" t="s">
        <v>123</v>
      </c>
      <c r="D284" s="1" t="s">
        <v>20</v>
      </c>
      <c r="E284" s="3" t="n">
        <v>1</v>
      </c>
      <c r="F284" s="1" t="n">
        <v>4</v>
      </c>
    </row>
    <row r="285" customFormat="false" ht="15" hidden="false" customHeight="false" outlineLevel="0" collapsed="false">
      <c r="A285" s="3" t="n">
        <v>29</v>
      </c>
      <c r="B285" s="3" t="s">
        <v>138</v>
      </c>
      <c r="C285" s="1" t="s">
        <v>47</v>
      </c>
      <c r="D285" s="1" t="s">
        <v>10</v>
      </c>
      <c r="E285" s="3" t="n">
        <v>1</v>
      </c>
      <c r="F285" s="1" t="n">
        <v>3</v>
      </c>
    </row>
    <row r="286" customFormat="false" ht="15" hidden="false" customHeight="false" outlineLevel="0" collapsed="false">
      <c r="A286" s="3" t="n">
        <v>29</v>
      </c>
      <c r="B286" s="3" t="s">
        <v>138</v>
      </c>
      <c r="C286" s="1" t="s">
        <v>169</v>
      </c>
      <c r="D286" s="1" t="s">
        <v>15</v>
      </c>
      <c r="E286" s="3" t="n">
        <v>2</v>
      </c>
      <c r="F286" s="1" t="n">
        <v>1</v>
      </c>
    </row>
    <row r="287" customFormat="false" ht="15" hidden="false" customHeight="false" outlineLevel="0" collapsed="false">
      <c r="A287" s="3" t="n">
        <v>29</v>
      </c>
      <c r="B287" s="3" t="s">
        <v>138</v>
      </c>
      <c r="C287" s="1" t="s">
        <v>170</v>
      </c>
      <c r="D287" s="1" t="s">
        <v>21</v>
      </c>
      <c r="E287" s="3" t="n">
        <v>3</v>
      </c>
      <c r="F287" s="1" t="n">
        <v>1</v>
      </c>
    </row>
    <row r="288" customFormat="false" ht="15" hidden="false" customHeight="false" outlineLevel="0" collapsed="false">
      <c r="A288" s="3" t="n">
        <v>29</v>
      </c>
      <c r="B288" s="3" t="s">
        <v>138</v>
      </c>
      <c r="C288" s="1" t="s">
        <v>171</v>
      </c>
      <c r="D288" s="1" t="s">
        <v>8</v>
      </c>
      <c r="E288" s="3" t="n">
        <v>3</v>
      </c>
      <c r="F288" s="1" t="n">
        <v>3</v>
      </c>
    </row>
    <row r="289" customFormat="false" ht="15" hidden="false" customHeight="false" outlineLevel="0" collapsed="false">
      <c r="A289" s="3" t="n">
        <v>29</v>
      </c>
      <c r="B289" s="3" t="s">
        <v>138</v>
      </c>
      <c r="C289" s="1" t="s">
        <v>171</v>
      </c>
      <c r="D289" s="1" t="s">
        <v>17</v>
      </c>
      <c r="E289" s="3" t="n">
        <v>3</v>
      </c>
      <c r="F289" s="1" t="n">
        <v>3</v>
      </c>
    </row>
    <row r="290" customFormat="false" ht="15" hidden="false" customHeight="false" outlineLevel="0" collapsed="false">
      <c r="A290" s="3" t="n">
        <v>29</v>
      </c>
      <c r="B290" s="3" t="s">
        <v>138</v>
      </c>
      <c r="C290" s="1" t="s">
        <v>172</v>
      </c>
      <c r="D290" s="1" t="s">
        <v>11</v>
      </c>
      <c r="E290" s="3" t="n">
        <v>2</v>
      </c>
      <c r="F290" s="1" t="n">
        <v>3</v>
      </c>
    </row>
    <row r="291" customFormat="false" ht="15" hidden="false" customHeight="false" outlineLevel="0" collapsed="false">
      <c r="A291" s="3" t="n">
        <v>29</v>
      </c>
      <c r="B291" s="3" t="s">
        <v>138</v>
      </c>
      <c r="C291" s="1" t="s">
        <v>172</v>
      </c>
      <c r="D291" s="1" t="s">
        <v>23</v>
      </c>
      <c r="E291" s="3" t="n">
        <v>2</v>
      </c>
      <c r="F291" s="1" t="n">
        <v>3</v>
      </c>
    </row>
    <row r="292" customFormat="false" ht="15" hidden="false" customHeight="false" outlineLevel="0" collapsed="false">
      <c r="A292" s="3" t="n">
        <v>30</v>
      </c>
      <c r="B292" s="3" t="s">
        <v>173</v>
      </c>
      <c r="C292" s="1" t="s">
        <v>105</v>
      </c>
      <c r="D292" s="1" t="s">
        <v>18</v>
      </c>
      <c r="E292" s="3" t="n">
        <v>2</v>
      </c>
      <c r="F292" s="1" t="n">
        <v>1</v>
      </c>
    </row>
    <row r="293" customFormat="false" ht="15" hidden="false" customHeight="false" outlineLevel="0" collapsed="false">
      <c r="A293" s="3" t="n">
        <v>30</v>
      </c>
      <c r="B293" s="3" t="s">
        <v>173</v>
      </c>
      <c r="C293" s="1" t="s">
        <v>130</v>
      </c>
      <c r="D293" s="1" t="s">
        <v>21</v>
      </c>
      <c r="E293" s="3" t="n">
        <v>4</v>
      </c>
      <c r="F293" s="1" t="n">
        <v>3</v>
      </c>
    </row>
    <row r="294" customFormat="false" ht="15" hidden="false" customHeight="false" outlineLevel="0" collapsed="false">
      <c r="A294" s="3" t="n">
        <v>30</v>
      </c>
      <c r="B294" s="3" t="s">
        <v>173</v>
      </c>
      <c r="C294" s="1" t="s">
        <v>174</v>
      </c>
      <c r="D294" s="1" t="s">
        <v>23</v>
      </c>
      <c r="E294" s="3" t="n">
        <v>1</v>
      </c>
      <c r="F294" s="1" t="n">
        <v>1</v>
      </c>
    </row>
    <row r="295" customFormat="false" ht="15" hidden="false" customHeight="false" outlineLevel="0" collapsed="false">
      <c r="A295" s="3" t="n">
        <v>30</v>
      </c>
      <c r="B295" s="3" t="s">
        <v>173</v>
      </c>
      <c r="C295" s="1" t="s">
        <v>149</v>
      </c>
      <c r="D295" s="1" t="s">
        <v>8</v>
      </c>
      <c r="E295" s="3" t="n">
        <v>3</v>
      </c>
      <c r="F295" s="1" t="n">
        <v>3</v>
      </c>
    </row>
    <row r="296" customFormat="false" ht="15" hidden="false" customHeight="false" outlineLevel="0" collapsed="false">
      <c r="A296" s="3" t="n">
        <v>30</v>
      </c>
      <c r="B296" s="3" t="s">
        <v>173</v>
      </c>
      <c r="C296" s="1" t="s">
        <v>124</v>
      </c>
      <c r="D296" s="1" t="s">
        <v>17</v>
      </c>
      <c r="E296" s="3" t="n">
        <v>3</v>
      </c>
      <c r="F296" s="1" t="n">
        <v>3</v>
      </c>
    </row>
    <row r="297" customFormat="false" ht="15" hidden="false" customHeight="false" outlineLevel="0" collapsed="false">
      <c r="A297" s="3" t="n">
        <v>30</v>
      </c>
      <c r="B297" s="3" t="s">
        <v>173</v>
      </c>
      <c r="C297" s="1" t="s">
        <v>175</v>
      </c>
      <c r="D297" s="1" t="s">
        <v>11</v>
      </c>
      <c r="E297" s="3" t="n">
        <v>4</v>
      </c>
      <c r="F297" s="1" t="n">
        <v>4</v>
      </c>
    </row>
    <row r="298" customFormat="false" ht="15" hidden="false" customHeight="false" outlineLevel="0" collapsed="false">
      <c r="A298" s="3" t="n">
        <v>30</v>
      </c>
      <c r="B298" s="3" t="s">
        <v>173</v>
      </c>
      <c r="C298" s="1" t="s">
        <v>175</v>
      </c>
      <c r="D298" s="1" t="s">
        <v>20</v>
      </c>
      <c r="E298" s="3" t="n">
        <v>4</v>
      </c>
      <c r="F298" s="1" t="n">
        <v>4</v>
      </c>
    </row>
    <row r="299" customFormat="false" ht="15" hidden="false" customHeight="false" outlineLevel="0" collapsed="false">
      <c r="A299" s="3" t="n">
        <v>30</v>
      </c>
      <c r="B299" s="3" t="s">
        <v>173</v>
      </c>
      <c r="C299" s="1" t="s">
        <v>176</v>
      </c>
      <c r="D299" s="1" t="s">
        <v>13</v>
      </c>
      <c r="E299" s="3" t="n">
        <v>2</v>
      </c>
      <c r="F299" s="1" t="n">
        <v>2</v>
      </c>
    </row>
    <row r="300" customFormat="false" ht="15" hidden="false" customHeight="false" outlineLevel="0" collapsed="false">
      <c r="A300" s="3" t="n">
        <v>30</v>
      </c>
      <c r="B300" s="3" t="s">
        <v>173</v>
      </c>
      <c r="C300" s="1" t="s">
        <v>177</v>
      </c>
      <c r="D300" s="1" t="s">
        <v>15</v>
      </c>
      <c r="E300" s="3" t="n">
        <v>2</v>
      </c>
      <c r="F300" s="1" t="n">
        <v>3</v>
      </c>
    </row>
    <row r="301" customFormat="false" ht="15" hidden="false" customHeight="false" outlineLevel="0" collapsed="false">
      <c r="A301" s="3" t="n">
        <v>30</v>
      </c>
      <c r="B301" s="3" t="s">
        <v>173</v>
      </c>
      <c r="C301" s="1" t="s">
        <v>127</v>
      </c>
      <c r="D301" s="1" t="s">
        <v>10</v>
      </c>
      <c r="E301" s="3" t="n">
        <v>2</v>
      </c>
      <c r="F301" s="1" t="n">
        <v>3</v>
      </c>
    </row>
    <row r="302" customFormat="false" ht="15" hidden="false" customHeight="false" outlineLevel="0" collapsed="false">
      <c r="A302" s="3" t="n">
        <v>31</v>
      </c>
      <c r="B302" s="3" t="s">
        <v>147</v>
      </c>
      <c r="C302" s="1" t="s">
        <v>65</v>
      </c>
      <c r="D302" s="1" t="s">
        <v>23</v>
      </c>
      <c r="E302" s="3" t="n">
        <v>2</v>
      </c>
      <c r="F302" s="1" t="n">
        <v>1</v>
      </c>
    </row>
    <row r="303" customFormat="false" ht="15" hidden="false" customHeight="false" outlineLevel="0" collapsed="false">
      <c r="A303" s="3" t="n">
        <v>31</v>
      </c>
      <c r="B303" s="3" t="s">
        <v>147</v>
      </c>
      <c r="C303" s="1" t="s">
        <v>142</v>
      </c>
      <c r="D303" s="1" t="s">
        <v>18</v>
      </c>
      <c r="E303" s="3" t="n">
        <v>2</v>
      </c>
      <c r="F303" s="1" t="n">
        <v>3</v>
      </c>
    </row>
    <row r="304" customFormat="false" ht="15" hidden="false" customHeight="false" outlineLevel="0" collapsed="false">
      <c r="A304" s="3" t="n">
        <v>31</v>
      </c>
      <c r="B304" s="3" t="s">
        <v>147</v>
      </c>
      <c r="C304" s="1" t="s">
        <v>93</v>
      </c>
      <c r="D304" s="1" t="s">
        <v>20</v>
      </c>
      <c r="E304" s="3" t="n">
        <v>2</v>
      </c>
      <c r="F304" s="1" t="n">
        <v>1</v>
      </c>
    </row>
    <row r="305" customFormat="false" ht="15" hidden="false" customHeight="false" outlineLevel="0" collapsed="false">
      <c r="A305" s="3" t="n">
        <v>31</v>
      </c>
      <c r="B305" s="3" t="s">
        <v>147</v>
      </c>
      <c r="C305" s="1" t="s">
        <v>152</v>
      </c>
      <c r="D305" s="1" t="s">
        <v>15</v>
      </c>
      <c r="E305" s="3" t="n">
        <v>2</v>
      </c>
      <c r="F305" s="1" t="n">
        <v>4</v>
      </c>
    </row>
    <row r="306" customFormat="false" ht="15" hidden="false" customHeight="false" outlineLevel="0" collapsed="false">
      <c r="A306" s="3" t="n">
        <v>31</v>
      </c>
      <c r="B306" s="3" t="s">
        <v>147</v>
      </c>
      <c r="C306" s="1" t="s">
        <v>47</v>
      </c>
      <c r="D306" s="1" t="s">
        <v>8</v>
      </c>
      <c r="E306" s="3" t="n">
        <v>3</v>
      </c>
      <c r="F306" s="1" t="n">
        <v>3</v>
      </c>
    </row>
    <row r="307" customFormat="false" ht="15" hidden="false" customHeight="false" outlineLevel="0" collapsed="false">
      <c r="A307" s="3" t="n">
        <v>31</v>
      </c>
      <c r="B307" s="3" t="s">
        <v>147</v>
      </c>
      <c r="C307" s="1" t="s">
        <v>47</v>
      </c>
      <c r="D307" s="1" t="s">
        <v>17</v>
      </c>
      <c r="E307" s="3" t="n">
        <v>3</v>
      </c>
      <c r="F307" s="1" t="n">
        <v>3</v>
      </c>
    </row>
    <row r="308" customFormat="false" ht="15" hidden="false" customHeight="false" outlineLevel="0" collapsed="false">
      <c r="A308" s="3" t="n">
        <v>31</v>
      </c>
      <c r="B308" s="3" t="s">
        <v>147</v>
      </c>
      <c r="C308" s="1" t="s">
        <v>176</v>
      </c>
      <c r="D308" s="1" t="s">
        <v>13</v>
      </c>
      <c r="E308" s="3" t="n">
        <v>3</v>
      </c>
      <c r="F308" s="3" t="n">
        <v>2</v>
      </c>
    </row>
    <row r="309" customFormat="false" ht="15" hidden="false" customHeight="false" outlineLevel="0" collapsed="false">
      <c r="A309" s="3" t="n">
        <v>31</v>
      </c>
      <c r="B309" s="3" t="s">
        <v>147</v>
      </c>
      <c r="C309" s="1" t="s">
        <v>127</v>
      </c>
      <c r="D309" s="1" t="s">
        <v>10</v>
      </c>
      <c r="E309" s="3" t="n">
        <v>2</v>
      </c>
      <c r="F309" s="1" t="n">
        <v>3</v>
      </c>
    </row>
    <row r="310" customFormat="false" ht="15" hidden="false" customHeight="false" outlineLevel="0" collapsed="false">
      <c r="A310" s="3" t="n">
        <v>31</v>
      </c>
      <c r="B310" s="3" t="s">
        <v>147</v>
      </c>
      <c r="C310" s="1" t="s">
        <v>172</v>
      </c>
      <c r="D310" s="1" t="s">
        <v>21</v>
      </c>
      <c r="E310" s="3" t="n">
        <v>1</v>
      </c>
      <c r="F310" s="1" t="n">
        <v>3</v>
      </c>
    </row>
    <row r="311" customFormat="false" ht="15" hidden="false" customHeight="false" outlineLevel="0" collapsed="false">
      <c r="A311" s="3" t="n">
        <v>31</v>
      </c>
      <c r="B311" s="3" t="s">
        <v>147</v>
      </c>
      <c r="C311" s="1" t="s">
        <v>120</v>
      </c>
      <c r="D311" s="1" t="s">
        <v>11</v>
      </c>
      <c r="E311" s="3" t="n">
        <v>2</v>
      </c>
      <c r="F311" s="1" t="n">
        <v>4</v>
      </c>
    </row>
    <row r="312" customFormat="false" ht="15" hidden="false" customHeight="false" outlineLevel="0" collapsed="false">
      <c r="A312" s="3" t="n">
        <v>32</v>
      </c>
      <c r="B312" s="3" t="s">
        <v>123</v>
      </c>
      <c r="C312" s="1" t="s">
        <v>178</v>
      </c>
      <c r="D312" s="1" t="s">
        <v>18</v>
      </c>
      <c r="E312" s="3" t="n">
        <v>2</v>
      </c>
      <c r="F312" s="1" t="n">
        <v>2</v>
      </c>
    </row>
    <row r="313" customFormat="false" ht="15" hidden="false" customHeight="false" outlineLevel="0" collapsed="false">
      <c r="A313" s="3" t="n">
        <v>32</v>
      </c>
      <c r="B313" s="3" t="s">
        <v>123</v>
      </c>
      <c r="C313" s="1" t="s">
        <v>122</v>
      </c>
      <c r="D313" s="1" t="s">
        <v>23</v>
      </c>
      <c r="E313" s="3" t="n">
        <v>3</v>
      </c>
      <c r="F313" s="1" t="n">
        <v>3</v>
      </c>
    </row>
    <row r="314" customFormat="false" ht="15" hidden="false" customHeight="false" outlineLevel="0" collapsed="false">
      <c r="A314" s="3" t="n">
        <v>32</v>
      </c>
      <c r="B314" s="3" t="s">
        <v>123</v>
      </c>
      <c r="C314" s="1" t="s">
        <v>133</v>
      </c>
      <c r="D314" s="1" t="s">
        <v>17</v>
      </c>
      <c r="E314" s="3" t="n">
        <v>2</v>
      </c>
      <c r="F314" s="1" t="n">
        <v>4</v>
      </c>
    </row>
    <row r="315" customFormat="false" ht="15" hidden="false" customHeight="false" outlineLevel="0" collapsed="false">
      <c r="A315" s="3" t="n">
        <v>32</v>
      </c>
      <c r="B315" s="3" t="s">
        <v>123</v>
      </c>
      <c r="C315" s="1" t="s">
        <v>47</v>
      </c>
      <c r="D315" s="1" t="s">
        <v>20</v>
      </c>
      <c r="E315" s="3" t="n">
        <v>2</v>
      </c>
      <c r="F315" s="1" t="n">
        <v>3</v>
      </c>
    </row>
    <row r="316" customFormat="false" ht="15" hidden="false" customHeight="false" outlineLevel="0" collapsed="false">
      <c r="A316" s="3" t="n">
        <v>32</v>
      </c>
      <c r="B316" s="3" t="s">
        <v>123</v>
      </c>
      <c r="C316" s="1" t="s">
        <v>175</v>
      </c>
      <c r="D316" s="1" t="s">
        <v>15</v>
      </c>
      <c r="E316" s="3" t="n">
        <v>1</v>
      </c>
      <c r="F316" s="1" t="n">
        <v>3</v>
      </c>
    </row>
    <row r="317" customFormat="false" ht="15" hidden="false" customHeight="false" outlineLevel="0" collapsed="false">
      <c r="A317" s="3" t="n">
        <v>32</v>
      </c>
      <c r="B317" s="3" t="s">
        <v>123</v>
      </c>
      <c r="C317" s="1" t="s">
        <v>155</v>
      </c>
      <c r="D317" s="1" t="s">
        <v>21</v>
      </c>
      <c r="E317" s="3" t="n">
        <v>3</v>
      </c>
      <c r="F317" s="1" t="n">
        <v>4</v>
      </c>
    </row>
    <row r="318" customFormat="false" ht="15" hidden="false" customHeight="false" outlineLevel="0" collapsed="false">
      <c r="A318" s="3" t="n">
        <v>32</v>
      </c>
      <c r="B318" s="3" t="s">
        <v>123</v>
      </c>
      <c r="C318" s="1" t="s">
        <v>179</v>
      </c>
      <c r="D318" s="1" t="s">
        <v>10</v>
      </c>
      <c r="E318" s="3" t="n">
        <v>3</v>
      </c>
      <c r="F318" s="1" t="n">
        <v>3</v>
      </c>
    </row>
    <row r="319" customFormat="false" ht="15" hidden="false" customHeight="false" outlineLevel="0" collapsed="false">
      <c r="A319" s="3" t="n">
        <v>32</v>
      </c>
      <c r="B319" s="3" t="s">
        <v>123</v>
      </c>
      <c r="C319" s="1" t="s">
        <v>154</v>
      </c>
      <c r="D319" s="1" t="s">
        <v>8</v>
      </c>
      <c r="E319" s="3" t="n">
        <v>2</v>
      </c>
      <c r="F319" s="1" t="n">
        <v>3</v>
      </c>
    </row>
    <row r="320" customFormat="false" ht="15" hidden="false" customHeight="false" outlineLevel="0" collapsed="false">
      <c r="A320" s="3" t="n">
        <v>32</v>
      </c>
      <c r="B320" s="3" t="s">
        <v>123</v>
      </c>
      <c r="C320" s="1" t="s">
        <v>138</v>
      </c>
      <c r="D320" s="1" t="s">
        <v>13</v>
      </c>
      <c r="E320" s="3" t="n">
        <v>2</v>
      </c>
      <c r="F320" s="1" t="n">
        <v>3</v>
      </c>
    </row>
    <row r="321" customFormat="false" ht="15" hidden="false" customHeight="false" outlineLevel="0" collapsed="false">
      <c r="A321" s="3" t="n">
        <v>32</v>
      </c>
      <c r="B321" s="3" t="s">
        <v>123</v>
      </c>
      <c r="C321" s="1" t="s">
        <v>160</v>
      </c>
      <c r="D321" s="1" t="s">
        <v>11</v>
      </c>
      <c r="E321" s="3" t="n">
        <v>3</v>
      </c>
      <c r="F321" s="1" t="n">
        <v>3</v>
      </c>
    </row>
    <row r="322" customFormat="false" ht="15" hidden="false" customHeight="false" outlineLevel="0" collapsed="false">
      <c r="A322" s="3" t="n">
        <v>33</v>
      </c>
      <c r="B322" s="3" t="s">
        <v>180</v>
      </c>
      <c r="C322" s="1" t="s">
        <v>91</v>
      </c>
      <c r="D322" s="1" t="s">
        <v>8</v>
      </c>
      <c r="E322" s="3" t="n">
        <v>1</v>
      </c>
      <c r="F322" s="1" t="n">
        <v>1</v>
      </c>
    </row>
    <row r="323" customFormat="false" ht="15" hidden="false" customHeight="false" outlineLevel="0" collapsed="false">
      <c r="A323" s="3" t="n">
        <v>33</v>
      </c>
      <c r="B323" s="3" t="s">
        <v>180</v>
      </c>
      <c r="C323" s="1" t="s">
        <v>38</v>
      </c>
      <c r="D323" s="1" t="s">
        <v>10</v>
      </c>
      <c r="E323" s="3" t="n">
        <v>3</v>
      </c>
      <c r="F323" s="1" t="n">
        <v>3</v>
      </c>
    </row>
    <row r="324" customFormat="false" ht="15" hidden="false" customHeight="false" outlineLevel="0" collapsed="false">
      <c r="A324" s="3" t="n">
        <v>33</v>
      </c>
      <c r="B324" s="3" t="s">
        <v>180</v>
      </c>
      <c r="C324" s="1" t="s">
        <v>173</v>
      </c>
      <c r="D324" s="1" t="s">
        <v>23</v>
      </c>
      <c r="E324" s="3" t="n">
        <v>1</v>
      </c>
      <c r="F324" s="1" t="n">
        <v>1</v>
      </c>
    </row>
    <row r="325" customFormat="false" ht="15" hidden="false" customHeight="false" outlineLevel="0" collapsed="false">
      <c r="A325" s="3" t="n">
        <v>33</v>
      </c>
      <c r="B325" s="3" t="s">
        <v>180</v>
      </c>
      <c r="C325" s="1" t="s">
        <v>181</v>
      </c>
      <c r="D325" s="1" t="s">
        <v>13</v>
      </c>
      <c r="E325" s="3" t="n">
        <v>1</v>
      </c>
      <c r="F325" s="1" t="n">
        <v>3</v>
      </c>
    </row>
    <row r="326" customFormat="false" ht="15" hidden="false" customHeight="false" outlineLevel="0" collapsed="false">
      <c r="A326" s="3" t="n">
        <v>33</v>
      </c>
      <c r="B326" s="3" t="s">
        <v>180</v>
      </c>
      <c r="C326" s="1" t="s">
        <v>182</v>
      </c>
      <c r="D326" s="1" t="s">
        <v>11</v>
      </c>
      <c r="E326" s="3" t="n">
        <v>3</v>
      </c>
      <c r="F326" s="3" t="n">
        <v>2</v>
      </c>
    </row>
    <row r="327" customFormat="false" ht="15" hidden="false" customHeight="false" outlineLevel="0" collapsed="false">
      <c r="A327" s="3" t="n">
        <v>33</v>
      </c>
      <c r="B327" s="3" t="s">
        <v>180</v>
      </c>
      <c r="C327" s="1" t="s">
        <v>183</v>
      </c>
      <c r="D327" s="1" t="s">
        <v>20</v>
      </c>
      <c r="E327" s="3" t="n">
        <v>2</v>
      </c>
      <c r="F327" s="1" t="n">
        <v>3</v>
      </c>
    </row>
    <row r="328" customFormat="false" ht="15" hidden="false" customHeight="false" outlineLevel="0" collapsed="false">
      <c r="A328" s="3" t="n">
        <v>33</v>
      </c>
      <c r="B328" s="3" t="s">
        <v>180</v>
      </c>
      <c r="C328" s="1" t="s">
        <v>184</v>
      </c>
      <c r="D328" s="1" t="s">
        <v>21</v>
      </c>
      <c r="E328" s="3" t="n">
        <v>2</v>
      </c>
      <c r="F328" s="1" t="n">
        <v>3</v>
      </c>
    </row>
    <row r="329" customFormat="false" ht="15" hidden="false" customHeight="false" outlineLevel="0" collapsed="false">
      <c r="A329" s="3" t="n">
        <v>33</v>
      </c>
      <c r="B329" s="3" t="s">
        <v>180</v>
      </c>
      <c r="C329" s="1" t="s">
        <v>185</v>
      </c>
      <c r="D329" s="1" t="s">
        <v>17</v>
      </c>
      <c r="E329" s="3" t="n">
        <v>2</v>
      </c>
      <c r="F329" s="1" t="n">
        <v>1</v>
      </c>
    </row>
    <row r="330" customFormat="false" ht="15" hidden="false" customHeight="false" outlineLevel="0" collapsed="false">
      <c r="A330" s="3" t="n">
        <v>33</v>
      </c>
      <c r="B330" s="3" t="s">
        <v>180</v>
      </c>
      <c r="C330" s="1" t="s">
        <v>120</v>
      </c>
      <c r="D330" s="1" t="s">
        <v>18</v>
      </c>
      <c r="E330" s="3" t="n">
        <v>2</v>
      </c>
      <c r="F330" s="1" t="n">
        <v>1</v>
      </c>
    </row>
    <row r="331" customFormat="false" ht="15" hidden="false" customHeight="false" outlineLevel="0" collapsed="false">
      <c r="A331" s="3" t="n">
        <v>33</v>
      </c>
      <c r="B331" s="3" t="s">
        <v>180</v>
      </c>
      <c r="C331" s="1" t="s">
        <v>58</v>
      </c>
      <c r="D331" s="1" t="s">
        <v>15</v>
      </c>
      <c r="E331" s="3" t="n">
        <v>2</v>
      </c>
      <c r="F331" s="1" t="n">
        <v>1</v>
      </c>
    </row>
    <row r="332" customFormat="false" ht="15" hidden="false" customHeight="false" outlineLevel="0" collapsed="false">
      <c r="A332" s="3" t="n">
        <v>34</v>
      </c>
      <c r="B332" s="3" t="s">
        <v>186</v>
      </c>
      <c r="C332" s="1" t="s">
        <v>187</v>
      </c>
      <c r="D332" s="1" t="s">
        <v>17</v>
      </c>
      <c r="E332" s="3" t="n">
        <v>2</v>
      </c>
      <c r="F332" s="1" t="n">
        <v>3</v>
      </c>
    </row>
    <row r="333" customFormat="false" ht="15" hidden="false" customHeight="false" outlineLevel="0" collapsed="false">
      <c r="A333" s="3" t="n">
        <v>34</v>
      </c>
      <c r="B333" s="3" t="s">
        <v>186</v>
      </c>
      <c r="C333" s="1" t="s">
        <v>33</v>
      </c>
      <c r="D333" s="1" t="s">
        <v>18</v>
      </c>
      <c r="E333" s="3" t="n">
        <v>3</v>
      </c>
      <c r="F333" s="1" t="n">
        <v>3</v>
      </c>
    </row>
    <row r="334" customFormat="false" ht="15" hidden="false" customHeight="false" outlineLevel="0" collapsed="false">
      <c r="A334" s="3" t="n">
        <v>34</v>
      </c>
      <c r="B334" s="3" t="s">
        <v>186</v>
      </c>
      <c r="C334" s="1" t="s">
        <v>38</v>
      </c>
      <c r="D334" s="1" t="s">
        <v>11</v>
      </c>
      <c r="E334" s="3" t="n">
        <v>2</v>
      </c>
      <c r="F334" s="1" t="n">
        <v>3</v>
      </c>
    </row>
    <row r="335" customFormat="false" ht="15" hidden="false" customHeight="false" outlineLevel="0" collapsed="false">
      <c r="A335" s="3" t="n">
        <v>34</v>
      </c>
      <c r="B335" s="3" t="s">
        <v>186</v>
      </c>
      <c r="C335" s="1" t="s">
        <v>188</v>
      </c>
      <c r="D335" s="1" t="s">
        <v>23</v>
      </c>
      <c r="E335" s="3" t="n">
        <v>3</v>
      </c>
      <c r="F335" s="1" t="n">
        <v>3</v>
      </c>
    </row>
    <row r="336" customFormat="false" ht="15" hidden="false" customHeight="false" outlineLevel="0" collapsed="false">
      <c r="A336" s="3" t="n">
        <v>34</v>
      </c>
      <c r="B336" s="3" t="s">
        <v>186</v>
      </c>
      <c r="C336" s="1" t="s">
        <v>189</v>
      </c>
      <c r="D336" s="1" t="s">
        <v>13</v>
      </c>
      <c r="E336" s="3" t="n">
        <v>2</v>
      </c>
      <c r="F336" s="1" t="n">
        <v>4</v>
      </c>
    </row>
    <row r="337" customFormat="false" ht="15" hidden="false" customHeight="false" outlineLevel="0" collapsed="false">
      <c r="A337" s="3" t="n">
        <v>34</v>
      </c>
      <c r="B337" s="3" t="s">
        <v>186</v>
      </c>
      <c r="C337" s="1" t="s">
        <v>137</v>
      </c>
      <c r="D337" s="1" t="s">
        <v>15</v>
      </c>
      <c r="E337" s="3" t="n">
        <v>3</v>
      </c>
      <c r="F337" s="1" t="n">
        <v>3</v>
      </c>
    </row>
    <row r="338" customFormat="false" ht="15" hidden="false" customHeight="false" outlineLevel="0" collapsed="false">
      <c r="A338" s="3" t="n">
        <v>34</v>
      </c>
      <c r="B338" s="3" t="s">
        <v>186</v>
      </c>
      <c r="C338" s="1" t="s">
        <v>153</v>
      </c>
      <c r="D338" s="1" t="s">
        <v>10</v>
      </c>
      <c r="E338" s="3" t="n">
        <v>2</v>
      </c>
      <c r="F338" s="1" t="n">
        <v>4</v>
      </c>
    </row>
    <row r="339" customFormat="false" ht="15" hidden="false" customHeight="false" outlineLevel="0" collapsed="false">
      <c r="A339" s="3" t="n">
        <v>34</v>
      </c>
      <c r="B339" s="3" t="s">
        <v>186</v>
      </c>
      <c r="C339" s="1" t="s">
        <v>190</v>
      </c>
      <c r="D339" s="1" t="s">
        <v>8</v>
      </c>
      <c r="E339" s="3" t="n">
        <v>4</v>
      </c>
      <c r="F339" s="1" t="n">
        <v>4</v>
      </c>
    </row>
    <row r="340" customFormat="false" ht="15" hidden="false" customHeight="false" outlineLevel="0" collapsed="false">
      <c r="A340" s="3" t="n">
        <v>34</v>
      </c>
      <c r="B340" s="3" t="s">
        <v>186</v>
      </c>
      <c r="C340" s="1" t="s">
        <v>190</v>
      </c>
      <c r="D340" s="1" t="s">
        <v>20</v>
      </c>
      <c r="E340" s="3" t="n">
        <v>4</v>
      </c>
      <c r="F340" s="1" t="n">
        <v>4</v>
      </c>
    </row>
    <row r="341" customFormat="false" ht="15" hidden="false" customHeight="false" outlineLevel="0" collapsed="false">
      <c r="A341" s="3" t="n">
        <v>34</v>
      </c>
      <c r="B341" s="3" t="s">
        <v>186</v>
      </c>
      <c r="C341" s="1" t="s">
        <v>191</v>
      </c>
      <c r="D341" s="1" t="s">
        <v>21</v>
      </c>
      <c r="E341" s="3" t="n">
        <v>2</v>
      </c>
      <c r="F341" s="1" t="n">
        <v>3</v>
      </c>
    </row>
    <row r="342" customFormat="false" ht="15" hidden="false" customHeight="false" outlineLevel="0" collapsed="false">
      <c r="A342" s="3" t="n">
        <v>35</v>
      </c>
      <c r="B342" s="3" t="s">
        <v>192</v>
      </c>
      <c r="C342" s="1" t="s">
        <v>178</v>
      </c>
      <c r="D342" s="1" t="s">
        <v>11</v>
      </c>
      <c r="E342" s="3" t="n">
        <v>3</v>
      </c>
      <c r="F342" s="1" t="n">
        <v>3</v>
      </c>
    </row>
    <row r="343" customFormat="false" ht="15" hidden="false" customHeight="false" outlineLevel="0" collapsed="false">
      <c r="A343" s="3" t="n">
        <v>35</v>
      </c>
      <c r="B343" s="3" t="s">
        <v>192</v>
      </c>
      <c r="C343" s="1" t="s">
        <v>193</v>
      </c>
      <c r="D343" s="1" t="s">
        <v>17</v>
      </c>
      <c r="E343" s="3" t="n">
        <v>2</v>
      </c>
      <c r="F343" s="1" t="n">
        <v>3</v>
      </c>
    </row>
    <row r="344" customFormat="false" ht="15" hidden="false" customHeight="false" outlineLevel="0" collapsed="false">
      <c r="A344" s="3" t="n">
        <v>35</v>
      </c>
      <c r="B344" s="3" t="s">
        <v>192</v>
      </c>
      <c r="C344" s="1" t="s">
        <v>181</v>
      </c>
      <c r="D344" s="1" t="s">
        <v>8</v>
      </c>
      <c r="E344" s="3" t="n">
        <v>1</v>
      </c>
      <c r="F344" s="3" t="n">
        <v>3</v>
      </c>
    </row>
    <row r="345" customFormat="false" ht="15" hidden="false" customHeight="false" outlineLevel="0" collapsed="false">
      <c r="A345" s="3" t="n">
        <v>35</v>
      </c>
      <c r="B345" s="3" t="s">
        <v>192</v>
      </c>
      <c r="C345" s="1" t="s">
        <v>184</v>
      </c>
      <c r="D345" s="1" t="s">
        <v>21</v>
      </c>
      <c r="E345" s="3" t="n">
        <v>3</v>
      </c>
      <c r="F345" s="1" t="n">
        <v>4</v>
      </c>
    </row>
    <row r="346" customFormat="false" ht="15" hidden="false" customHeight="false" outlineLevel="0" collapsed="false">
      <c r="A346" s="3" t="n">
        <v>35</v>
      </c>
      <c r="B346" s="3" t="s">
        <v>192</v>
      </c>
      <c r="C346" s="1" t="s">
        <v>184</v>
      </c>
      <c r="D346" s="1" t="s">
        <v>13</v>
      </c>
      <c r="E346" s="3" t="n">
        <v>3</v>
      </c>
      <c r="F346" s="1" t="n">
        <v>4</v>
      </c>
    </row>
    <row r="347" customFormat="false" ht="15" hidden="false" customHeight="false" outlineLevel="0" collapsed="false">
      <c r="A347" s="3" t="n">
        <v>35</v>
      </c>
      <c r="B347" s="3" t="s">
        <v>192</v>
      </c>
      <c r="C347" s="1" t="s">
        <v>153</v>
      </c>
      <c r="D347" s="1" t="s">
        <v>20</v>
      </c>
      <c r="E347" s="3" t="n">
        <v>2</v>
      </c>
      <c r="F347" s="1" t="n">
        <v>3</v>
      </c>
    </row>
    <row r="348" customFormat="false" ht="15" hidden="false" customHeight="false" outlineLevel="0" collapsed="false">
      <c r="A348" s="3" t="n">
        <v>35</v>
      </c>
      <c r="B348" s="3" t="s">
        <v>192</v>
      </c>
      <c r="C348" s="1" t="s">
        <v>194</v>
      </c>
      <c r="D348" s="1" t="s">
        <v>18</v>
      </c>
      <c r="E348" s="3" t="n">
        <v>3</v>
      </c>
      <c r="F348" s="1" t="n">
        <v>3</v>
      </c>
    </row>
    <row r="349" customFormat="false" ht="15" hidden="false" customHeight="false" outlineLevel="0" collapsed="false">
      <c r="A349" s="3" t="n">
        <v>35</v>
      </c>
      <c r="B349" s="3" t="s">
        <v>192</v>
      </c>
      <c r="C349" s="1" t="s">
        <v>191</v>
      </c>
      <c r="D349" s="1" t="s">
        <v>15</v>
      </c>
      <c r="E349" s="3" t="n">
        <v>2</v>
      </c>
      <c r="F349" s="1" t="n">
        <v>3</v>
      </c>
    </row>
    <row r="350" customFormat="false" ht="15" hidden="false" customHeight="false" outlineLevel="0" collapsed="false">
      <c r="A350" s="3" t="n">
        <v>35</v>
      </c>
      <c r="B350" s="3" t="s">
        <v>192</v>
      </c>
      <c r="C350" s="1" t="s">
        <v>195</v>
      </c>
      <c r="D350" s="1" t="s">
        <v>23</v>
      </c>
      <c r="E350" s="3" t="n">
        <v>2</v>
      </c>
      <c r="F350" s="1" t="n">
        <v>3</v>
      </c>
    </row>
    <row r="351" customFormat="false" ht="15" hidden="false" customHeight="false" outlineLevel="0" collapsed="false">
      <c r="A351" s="3" t="n">
        <v>35</v>
      </c>
      <c r="B351" s="3" t="s">
        <v>192</v>
      </c>
      <c r="C351" s="1" t="s">
        <v>196</v>
      </c>
      <c r="D351" s="1" t="s">
        <v>10</v>
      </c>
      <c r="E351" s="3" t="n">
        <v>2</v>
      </c>
      <c r="F351" s="1" t="n">
        <v>3</v>
      </c>
    </row>
    <row r="352" customFormat="false" ht="15" hidden="false" customHeight="false" outlineLevel="0" collapsed="false">
      <c r="A352" s="3" t="n">
        <v>36</v>
      </c>
      <c r="B352" s="3" t="s">
        <v>144</v>
      </c>
      <c r="C352" s="1" t="s">
        <v>25</v>
      </c>
      <c r="D352" s="1" t="s">
        <v>8</v>
      </c>
      <c r="E352" s="3" t="n">
        <v>3</v>
      </c>
      <c r="F352" s="3" t="n">
        <v>2</v>
      </c>
    </row>
    <row r="353" customFormat="false" ht="15" hidden="false" customHeight="false" outlineLevel="0" collapsed="false">
      <c r="A353" s="3" t="n">
        <v>36</v>
      </c>
      <c r="B353" s="3" t="s">
        <v>144</v>
      </c>
      <c r="C353" s="1" t="s">
        <v>187</v>
      </c>
      <c r="D353" s="1" t="s">
        <v>13</v>
      </c>
      <c r="E353" s="3" t="n">
        <v>2</v>
      </c>
      <c r="F353" s="1" t="n">
        <v>3</v>
      </c>
    </row>
    <row r="354" customFormat="false" ht="15" hidden="false" customHeight="false" outlineLevel="0" collapsed="false">
      <c r="A354" s="3" t="n">
        <v>36</v>
      </c>
      <c r="B354" s="3" t="s">
        <v>144</v>
      </c>
      <c r="C354" s="1" t="s">
        <v>197</v>
      </c>
      <c r="D354" s="1" t="s">
        <v>11</v>
      </c>
      <c r="E354" s="3" t="n">
        <v>2</v>
      </c>
      <c r="F354" s="1" t="n">
        <v>1</v>
      </c>
    </row>
    <row r="355" customFormat="false" ht="15" hidden="false" customHeight="false" outlineLevel="0" collapsed="false">
      <c r="A355" s="3" t="n">
        <v>36</v>
      </c>
      <c r="B355" s="3" t="s">
        <v>144</v>
      </c>
      <c r="C355" s="1" t="s">
        <v>141</v>
      </c>
      <c r="D355" s="1" t="s">
        <v>21</v>
      </c>
      <c r="E355" s="3" t="n">
        <v>3</v>
      </c>
      <c r="F355" s="1" t="n">
        <v>1</v>
      </c>
    </row>
    <row r="356" customFormat="false" ht="15" hidden="false" customHeight="false" outlineLevel="0" collapsed="false">
      <c r="A356" s="3" t="n">
        <v>36</v>
      </c>
      <c r="B356" s="3" t="s">
        <v>144</v>
      </c>
      <c r="C356" s="1" t="s">
        <v>45</v>
      </c>
      <c r="D356" s="1" t="s">
        <v>23</v>
      </c>
      <c r="E356" s="3" t="n">
        <v>1</v>
      </c>
      <c r="F356" s="1" t="n">
        <v>1</v>
      </c>
    </row>
    <row r="357" customFormat="false" ht="15" hidden="false" customHeight="false" outlineLevel="0" collapsed="false">
      <c r="A357" s="3" t="n">
        <v>36</v>
      </c>
      <c r="B357" s="3" t="s">
        <v>144</v>
      </c>
      <c r="C357" s="1" t="s">
        <v>152</v>
      </c>
      <c r="D357" s="1" t="s">
        <v>15</v>
      </c>
      <c r="E357" s="3" t="n">
        <v>2</v>
      </c>
      <c r="F357" s="1" t="n">
        <v>1</v>
      </c>
    </row>
    <row r="358" customFormat="false" ht="15" hidden="false" customHeight="false" outlineLevel="0" collapsed="false">
      <c r="A358" s="3" t="n">
        <v>36</v>
      </c>
      <c r="B358" s="3" t="s">
        <v>144</v>
      </c>
      <c r="C358" s="1" t="s">
        <v>190</v>
      </c>
      <c r="D358" s="1" t="s">
        <v>18</v>
      </c>
      <c r="E358" s="3" t="n">
        <v>2</v>
      </c>
      <c r="F358" s="1" t="n">
        <v>3</v>
      </c>
    </row>
    <row r="359" customFormat="false" ht="15" hidden="false" customHeight="false" outlineLevel="0" collapsed="false">
      <c r="A359" s="3" t="n">
        <v>36</v>
      </c>
      <c r="B359" s="3" t="s">
        <v>144</v>
      </c>
      <c r="C359" s="1" t="s">
        <v>198</v>
      </c>
      <c r="D359" s="1" t="s">
        <v>17</v>
      </c>
      <c r="E359" s="3" t="n">
        <v>3</v>
      </c>
      <c r="F359" s="1" t="n">
        <v>1</v>
      </c>
    </row>
    <row r="360" customFormat="false" ht="15" hidden="false" customHeight="false" outlineLevel="0" collapsed="false">
      <c r="A360" s="3" t="n">
        <v>36</v>
      </c>
      <c r="B360" s="3" t="s">
        <v>144</v>
      </c>
      <c r="C360" s="1" t="s">
        <v>191</v>
      </c>
      <c r="D360" s="1" t="s">
        <v>10</v>
      </c>
      <c r="E360" s="3" t="n">
        <v>3</v>
      </c>
      <c r="F360" s="1" t="n">
        <v>3</v>
      </c>
    </row>
    <row r="361" customFormat="false" ht="15" hidden="false" customHeight="false" outlineLevel="0" collapsed="false">
      <c r="A361" s="3" t="n">
        <v>36</v>
      </c>
      <c r="B361" s="3" t="s">
        <v>144</v>
      </c>
      <c r="C361" s="1" t="s">
        <v>196</v>
      </c>
      <c r="D361" s="1" t="s">
        <v>20</v>
      </c>
      <c r="E361" s="3" t="n">
        <v>3</v>
      </c>
      <c r="F361" s="1" t="n">
        <v>3</v>
      </c>
    </row>
    <row r="362" customFormat="false" ht="15" hidden="false" customHeight="false" outlineLevel="0" collapsed="false">
      <c r="A362" s="3" t="n">
        <v>37</v>
      </c>
      <c r="B362" s="3" t="s">
        <v>191</v>
      </c>
      <c r="C362" s="1" t="s">
        <v>199</v>
      </c>
      <c r="D362" s="1" t="s">
        <v>15</v>
      </c>
      <c r="E362" s="3" t="n">
        <v>3</v>
      </c>
      <c r="F362" s="1" t="n">
        <v>3</v>
      </c>
    </row>
    <row r="363" customFormat="false" ht="15" hidden="false" customHeight="false" outlineLevel="0" collapsed="false">
      <c r="A363" s="3" t="n">
        <v>37</v>
      </c>
      <c r="B363" s="3" t="s">
        <v>191</v>
      </c>
      <c r="C363" s="1" t="s">
        <v>187</v>
      </c>
      <c r="D363" s="1" t="s">
        <v>20</v>
      </c>
      <c r="E363" s="3" t="n">
        <v>2</v>
      </c>
      <c r="F363" s="1" t="n">
        <v>4</v>
      </c>
    </row>
    <row r="364" customFormat="false" ht="15" hidden="false" customHeight="false" outlineLevel="0" collapsed="false">
      <c r="A364" s="3" t="n">
        <v>37</v>
      </c>
      <c r="B364" s="3" t="s">
        <v>191</v>
      </c>
      <c r="C364" s="1" t="s">
        <v>38</v>
      </c>
      <c r="D364" s="1" t="s">
        <v>21</v>
      </c>
      <c r="E364" s="3" t="n">
        <v>2</v>
      </c>
      <c r="F364" s="1" t="n">
        <v>4</v>
      </c>
    </row>
    <row r="365" customFormat="false" ht="15" hidden="false" customHeight="false" outlineLevel="0" collapsed="false">
      <c r="A365" s="3" t="n">
        <v>37</v>
      </c>
      <c r="B365" s="3" t="s">
        <v>191</v>
      </c>
      <c r="C365" s="1" t="s">
        <v>38</v>
      </c>
      <c r="D365" s="1" t="s">
        <v>23</v>
      </c>
      <c r="E365" s="3" t="n">
        <v>2</v>
      </c>
      <c r="F365" s="1" t="n">
        <v>4</v>
      </c>
    </row>
    <row r="366" customFormat="false" ht="15" hidden="false" customHeight="false" outlineLevel="0" collapsed="false">
      <c r="A366" s="3" t="n">
        <v>37</v>
      </c>
      <c r="B366" s="3" t="s">
        <v>191</v>
      </c>
      <c r="C366" s="1" t="s">
        <v>200</v>
      </c>
      <c r="D366" s="1" t="s">
        <v>10</v>
      </c>
      <c r="E366" s="3" t="n">
        <v>2</v>
      </c>
      <c r="F366" s="1" t="n">
        <v>3</v>
      </c>
    </row>
    <row r="367" customFormat="false" ht="15" hidden="false" customHeight="false" outlineLevel="0" collapsed="false">
      <c r="A367" s="3" t="n">
        <v>37</v>
      </c>
      <c r="B367" s="3" t="s">
        <v>191</v>
      </c>
      <c r="C367" s="1" t="s">
        <v>87</v>
      </c>
      <c r="D367" s="1" t="s">
        <v>18</v>
      </c>
      <c r="E367" s="3" t="n">
        <v>1</v>
      </c>
      <c r="F367" s="1" t="n">
        <v>1</v>
      </c>
    </row>
    <row r="368" customFormat="false" ht="15" hidden="false" customHeight="false" outlineLevel="0" collapsed="false">
      <c r="A368" s="3" t="n">
        <v>37</v>
      </c>
      <c r="B368" s="3" t="s">
        <v>191</v>
      </c>
      <c r="C368" s="1" t="s">
        <v>181</v>
      </c>
      <c r="D368" s="1" t="s">
        <v>8</v>
      </c>
      <c r="E368" s="3" t="n">
        <v>1</v>
      </c>
      <c r="F368" s="1" t="n">
        <v>3</v>
      </c>
    </row>
    <row r="369" customFormat="false" ht="15" hidden="false" customHeight="false" outlineLevel="0" collapsed="false">
      <c r="A369" s="3" t="n">
        <v>37</v>
      </c>
      <c r="B369" s="3" t="s">
        <v>191</v>
      </c>
      <c r="C369" s="1" t="s">
        <v>194</v>
      </c>
      <c r="D369" s="1" t="s">
        <v>11</v>
      </c>
      <c r="E369" s="3" t="n">
        <v>2</v>
      </c>
      <c r="F369" s="3" t="n">
        <v>3</v>
      </c>
    </row>
    <row r="370" customFormat="false" ht="15" hidden="false" customHeight="false" outlineLevel="0" collapsed="false">
      <c r="A370" s="3" t="n">
        <v>37</v>
      </c>
      <c r="B370" s="3" t="s">
        <v>191</v>
      </c>
      <c r="C370" s="1" t="s">
        <v>201</v>
      </c>
      <c r="D370" s="1" t="s">
        <v>13</v>
      </c>
      <c r="E370" s="3" t="n">
        <v>3</v>
      </c>
      <c r="F370" s="1" t="n">
        <v>3</v>
      </c>
    </row>
    <row r="371" customFormat="false" ht="15" hidden="false" customHeight="false" outlineLevel="0" collapsed="false">
      <c r="A371" s="3" t="n">
        <v>37</v>
      </c>
      <c r="B371" s="3" t="s">
        <v>191</v>
      </c>
      <c r="C371" s="1" t="s">
        <v>198</v>
      </c>
      <c r="D371" s="1" t="s">
        <v>17</v>
      </c>
      <c r="E371" s="3" t="n">
        <v>3</v>
      </c>
      <c r="F371" s="1" t="n">
        <v>1</v>
      </c>
    </row>
    <row r="372" customFormat="false" ht="15" hidden="false" customHeight="false" outlineLevel="0" collapsed="false">
      <c r="A372" s="3" t="n">
        <v>38</v>
      </c>
      <c r="B372" s="3" t="s">
        <v>202</v>
      </c>
      <c r="C372" s="1" t="s">
        <v>203</v>
      </c>
      <c r="D372" s="1" t="s">
        <v>18</v>
      </c>
      <c r="E372" s="3" t="n">
        <v>2</v>
      </c>
      <c r="F372" s="1" t="n">
        <v>3</v>
      </c>
    </row>
    <row r="373" customFormat="false" ht="15" hidden="false" customHeight="false" outlineLevel="0" collapsed="false">
      <c r="A373" s="3" t="n">
        <v>38</v>
      </c>
      <c r="B373" s="3" t="s">
        <v>202</v>
      </c>
      <c r="C373" s="1" t="s">
        <v>203</v>
      </c>
      <c r="D373" s="1" t="s">
        <v>13</v>
      </c>
      <c r="E373" s="3" t="n">
        <v>2</v>
      </c>
      <c r="F373" s="1" t="n">
        <v>3</v>
      </c>
    </row>
    <row r="374" customFormat="false" ht="15" hidden="false" customHeight="false" outlineLevel="0" collapsed="false">
      <c r="A374" s="3" t="n">
        <v>38</v>
      </c>
      <c r="B374" s="3" t="s">
        <v>202</v>
      </c>
      <c r="C374" s="1" t="s">
        <v>204</v>
      </c>
      <c r="D374" s="1" t="s">
        <v>11</v>
      </c>
      <c r="E374" s="3" t="n">
        <v>3</v>
      </c>
      <c r="F374" s="1" t="n">
        <v>3</v>
      </c>
    </row>
    <row r="375" customFormat="false" ht="15" hidden="false" customHeight="false" outlineLevel="0" collapsed="false">
      <c r="A375" s="3" t="n">
        <v>38</v>
      </c>
      <c r="B375" s="3" t="s">
        <v>202</v>
      </c>
      <c r="C375" s="1" t="s">
        <v>204</v>
      </c>
      <c r="D375" s="1" t="s">
        <v>17</v>
      </c>
      <c r="E375" s="3" t="n">
        <v>3</v>
      </c>
      <c r="F375" s="1" t="n">
        <v>3</v>
      </c>
    </row>
    <row r="376" customFormat="false" ht="15" hidden="false" customHeight="false" outlineLevel="0" collapsed="false">
      <c r="A376" s="3" t="n">
        <v>38</v>
      </c>
      <c r="B376" s="3" t="s">
        <v>202</v>
      </c>
      <c r="C376" s="1" t="s">
        <v>205</v>
      </c>
      <c r="D376" s="1" t="s">
        <v>15</v>
      </c>
      <c r="E376" s="3" t="n">
        <v>3</v>
      </c>
      <c r="F376" s="1" t="n">
        <v>3</v>
      </c>
    </row>
    <row r="377" customFormat="false" ht="15" hidden="false" customHeight="false" outlineLevel="0" collapsed="false">
      <c r="A377" s="3" t="n">
        <v>38</v>
      </c>
      <c r="B377" s="3" t="s">
        <v>202</v>
      </c>
      <c r="C377" s="1" t="s">
        <v>205</v>
      </c>
      <c r="D377" s="1" t="s">
        <v>10</v>
      </c>
      <c r="E377" s="3" t="n">
        <v>3</v>
      </c>
      <c r="F377" s="1" t="n">
        <v>3</v>
      </c>
    </row>
    <row r="378" customFormat="false" ht="15" hidden="false" customHeight="false" outlineLevel="0" collapsed="false">
      <c r="A378" s="3" t="n">
        <v>38</v>
      </c>
      <c r="B378" s="3" t="s">
        <v>202</v>
      </c>
      <c r="C378" s="1" t="s">
        <v>170</v>
      </c>
      <c r="D378" s="1" t="s">
        <v>8</v>
      </c>
      <c r="E378" s="3" t="n">
        <v>4</v>
      </c>
      <c r="F378" s="1" t="n">
        <v>4</v>
      </c>
    </row>
    <row r="379" customFormat="false" ht="15" hidden="false" customHeight="false" outlineLevel="0" collapsed="false">
      <c r="A379" s="3" t="n">
        <v>38</v>
      </c>
      <c r="B379" s="3" t="s">
        <v>202</v>
      </c>
      <c r="C379" s="1" t="s">
        <v>170</v>
      </c>
      <c r="D379" s="1" t="s">
        <v>23</v>
      </c>
      <c r="E379" s="3" t="n">
        <v>4</v>
      </c>
      <c r="F379" s="1" t="n">
        <v>4</v>
      </c>
    </row>
    <row r="380" customFormat="false" ht="15" hidden="false" customHeight="false" outlineLevel="0" collapsed="false">
      <c r="A380" s="3" t="n">
        <v>38</v>
      </c>
      <c r="B380" s="3" t="s">
        <v>202</v>
      </c>
      <c r="C380" s="1" t="s">
        <v>201</v>
      </c>
      <c r="D380" s="1" t="s">
        <v>21</v>
      </c>
      <c r="E380" s="3" t="n">
        <v>3</v>
      </c>
      <c r="F380" s="1" t="n">
        <v>3</v>
      </c>
    </row>
    <row r="381" customFormat="false" ht="15" hidden="false" customHeight="false" outlineLevel="0" collapsed="false">
      <c r="A381" s="3" t="n">
        <v>38</v>
      </c>
      <c r="B381" s="3" t="s">
        <v>202</v>
      </c>
      <c r="C381" s="1" t="s">
        <v>201</v>
      </c>
      <c r="D381" s="1" t="s">
        <v>20</v>
      </c>
      <c r="E381" s="3" t="n">
        <v>3</v>
      </c>
      <c r="F381" s="1" t="n">
        <v>3</v>
      </c>
    </row>
    <row r="382" customFormat="false" ht="15" hidden="false" customHeight="false" outlineLevel="0" collapsed="false">
      <c r="A382" s="3" t="n">
        <v>39</v>
      </c>
      <c r="B382" s="3" t="s">
        <v>206</v>
      </c>
      <c r="C382" s="1" t="s">
        <v>38</v>
      </c>
      <c r="D382" s="1" t="s">
        <v>20</v>
      </c>
      <c r="E382" s="3" t="n">
        <v>2</v>
      </c>
      <c r="F382" s="1" t="n">
        <v>3</v>
      </c>
    </row>
    <row r="383" customFormat="false" ht="15" hidden="false" customHeight="false" outlineLevel="0" collapsed="false">
      <c r="A383" s="3" t="n">
        <v>39</v>
      </c>
      <c r="B383" s="3" t="s">
        <v>206</v>
      </c>
      <c r="C383" s="1" t="s">
        <v>207</v>
      </c>
      <c r="D383" s="1" t="s">
        <v>21</v>
      </c>
      <c r="E383" s="3" t="n">
        <v>1</v>
      </c>
      <c r="F383" s="1" t="n">
        <v>1</v>
      </c>
    </row>
    <row r="384" customFormat="false" ht="15" hidden="false" customHeight="false" outlineLevel="0" collapsed="false">
      <c r="A384" s="3" t="n">
        <v>39</v>
      </c>
      <c r="B384" s="3" t="s">
        <v>206</v>
      </c>
      <c r="C384" s="1" t="s">
        <v>87</v>
      </c>
      <c r="D384" s="1" t="s">
        <v>15</v>
      </c>
      <c r="E384" s="3" t="n">
        <v>2</v>
      </c>
      <c r="F384" s="1" t="n">
        <v>2</v>
      </c>
    </row>
    <row r="385" customFormat="false" ht="15" hidden="false" customHeight="false" outlineLevel="0" collapsed="false">
      <c r="A385" s="3" t="n">
        <v>39</v>
      </c>
      <c r="B385" s="3" t="s">
        <v>206</v>
      </c>
      <c r="C385" s="1" t="s">
        <v>132</v>
      </c>
      <c r="D385" s="1" t="s">
        <v>8</v>
      </c>
      <c r="E385" s="3" t="n">
        <v>3</v>
      </c>
      <c r="F385" s="1" t="n">
        <v>2</v>
      </c>
    </row>
    <row r="386" customFormat="false" ht="15" hidden="false" customHeight="false" outlineLevel="0" collapsed="false">
      <c r="A386" s="3" t="n">
        <v>39</v>
      </c>
      <c r="B386" s="3" t="s">
        <v>206</v>
      </c>
      <c r="C386" s="1" t="s">
        <v>208</v>
      </c>
      <c r="D386" s="1" t="s">
        <v>13</v>
      </c>
      <c r="E386" s="3" t="n">
        <v>2</v>
      </c>
      <c r="F386" s="1" t="n">
        <v>3</v>
      </c>
    </row>
    <row r="387" customFormat="false" ht="15" hidden="false" customHeight="false" outlineLevel="0" collapsed="false">
      <c r="A387" s="3" t="n">
        <v>39</v>
      </c>
      <c r="B387" s="3" t="s">
        <v>206</v>
      </c>
      <c r="C387" s="1" t="s">
        <v>137</v>
      </c>
      <c r="D387" s="1" t="s">
        <v>11</v>
      </c>
      <c r="E387" s="3" t="n">
        <v>3</v>
      </c>
      <c r="F387" s="1" t="n">
        <v>3</v>
      </c>
    </row>
    <row r="388" customFormat="false" ht="15" hidden="false" customHeight="false" outlineLevel="0" collapsed="false">
      <c r="A388" s="3" t="n">
        <v>39</v>
      </c>
      <c r="B388" s="3" t="s">
        <v>206</v>
      </c>
      <c r="C388" s="1" t="s">
        <v>137</v>
      </c>
      <c r="D388" s="1" t="s">
        <v>10</v>
      </c>
      <c r="E388" s="3" t="n">
        <v>3</v>
      </c>
      <c r="F388" s="1" t="n">
        <v>3</v>
      </c>
    </row>
    <row r="389" customFormat="false" ht="15" hidden="false" customHeight="false" outlineLevel="0" collapsed="false">
      <c r="A389" s="3" t="n">
        <v>39</v>
      </c>
      <c r="B389" s="3" t="s">
        <v>206</v>
      </c>
      <c r="C389" s="1" t="s">
        <v>193</v>
      </c>
      <c r="D389" s="1" t="s">
        <v>18</v>
      </c>
      <c r="E389" s="3" t="n">
        <v>3</v>
      </c>
      <c r="F389" s="1" t="n">
        <v>4</v>
      </c>
    </row>
    <row r="390" customFormat="false" ht="15" hidden="false" customHeight="false" outlineLevel="0" collapsed="false">
      <c r="A390" s="3" t="n">
        <v>39</v>
      </c>
      <c r="B390" s="3" t="s">
        <v>206</v>
      </c>
      <c r="C390" s="1" t="s">
        <v>193</v>
      </c>
      <c r="D390" s="1" t="s">
        <v>17</v>
      </c>
      <c r="E390" s="3" t="n">
        <v>3</v>
      </c>
      <c r="F390" s="1" t="n">
        <v>4</v>
      </c>
    </row>
    <row r="391" customFormat="false" ht="15" hidden="false" customHeight="false" outlineLevel="0" collapsed="false">
      <c r="A391" s="3" t="n">
        <v>39</v>
      </c>
      <c r="B391" s="3" t="s">
        <v>206</v>
      </c>
      <c r="C391" s="1" t="s">
        <v>209</v>
      </c>
      <c r="D391" s="1" t="s">
        <v>23</v>
      </c>
      <c r="E391" s="3" t="n">
        <v>3</v>
      </c>
      <c r="F391" s="1" t="n">
        <v>3</v>
      </c>
    </row>
    <row r="392" customFormat="false" ht="15" hidden="false" customHeight="false" outlineLevel="0" collapsed="false">
      <c r="A392" s="3" t="n">
        <v>40</v>
      </c>
      <c r="B392" s="3" t="s">
        <v>210</v>
      </c>
      <c r="C392" s="1" t="s">
        <v>211</v>
      </c>
      <c r="D392" s="1" t="s">
        <v>10</v>
      </c>
      <c r="E392" s="3" t="n">
        <v>2</v>
      </c>
      <c r="F392" s="3" t="n">
        <v>3</v>
      </c>
    </row>
    <row r="393" customFormat="false" ht="15" hidden="false" customHeight="false" outlineLevel="0" collapsed="false">
      <c r="A393" s="3" t="n">
        <v>40</v>
      </c>
      <c r="B393" s="3" t="s">
        <v>210</v>
      </c>
      <c r="C393" s="1" t="s">
        <v>212</v>
      </c>
      <c r="D393" s="1" t="s">
        <v>21</v>
      </c>
      <c r="E393" s="3" t="n">
        <v>1</v>
      </c>
      <c r="F393" s="1" t="n">
        <v>1</v>
      </c>
    </row>
    <row r="394" customFormat="false" ht="15" hidden="false" customHeight="false" outlineLevel="0" collapsed="false">
      <c r="A394" s="3" t="n">
        <v>40</v>
      </c>
      <c r="B394" s="3" t="s">
        <v>210</v>
      </c>
      <c r="C394" s="1" t="s">
        <v>213</v>
      </c>
      <c r="D394" s="1" t="s">
        <v>8</v>
      </c>
      <c r="E394" s="3" t="n">
        <v>3</v>
      </c>
      <c r="F394" s="1" t="n">
        <v>3</v>
      </c>
    </row>
    <row r="395" customFormat="false" ht="15" hidden="false" customHeight="false" outlineLevel="0" collapsed="false">
      <c r="A395" s="3" t="n">
        <v>40</v>
      </c>
      <c r="B395" s="3" t="s">
        <v>210</v>
      </c>
      <c r="C395" s="1" t="s">
        <v>214</v>
      </c>
      <c r="D395" s="1" t="s">
        <v>17</v>
      </c>
      <c r="E395" s="3" t="n">
        <v>3</v>
      </c>
      <c r="F395" s="1" t="n">
        <v>3</v>
      </c>
    </row>
    <row r="396" customFormat="false" ht="15" hidden="false" customHeight="false" outlineLevel="0" collapsed="false">
      <c r="A396" s="3" t="n">
        <v>40</v>
      </c>
      <c r="B396" s="3" t="s">
        <v>210</v>
      </c>
      <c r="C396" s="1" t="s">
        <v>76</v>
      </c>
      <c r="D396" s="1" t="s">
        <v>13</v>
      </c>
      <c r="E396" s="3" t="n">
        <v>1</v>
      </c>
      <c r="F396" s="1" t="n">
        <v>1</v>
      </c>
    </row>
    <row r="397" customFormat="false" ht="15" hidden="false" customHeight="false" outlineLevel="0" collapsed="false">
      <c r="A397" s="3" t="n">
        <v>40</v>
      </c>
      <c r="B397" s="3" t="s">
        <v>210</v>
      </c>
      <c r="C397" s="1" t="s">
        <v>60</v>
      </c>
      <c r="D397" s="1" t="s">
        <v>11</v>
      </c>
      <c r="E397" s="3" t="n">
        <v>2</v>
      </c>
      <c r="F397" s="1" t="n">
        <v>2</v>
      </c>
    </row>
    <row r="398" customFormat="false" ht="15" hidden="false" customHeight="false" outlineLevel="0" collapsed="false">
      <c r="A398" s="3" t="n">
        <v>40</v>
      </c>
      <c r="B398" s="3" t="s">
        <v>210</v>
      </c>
      <c r="C398" s="1" t="s">
        <v>200</v>
      </c>
      <c r="D398" s="1" t="s">
        <v>20</v>
      </c>
      <c r="E398" s="3" t="n">
        <v>2</v>
      </c>
      <c r="F398" s="1" t="n">
        <v>3</v>
      </c>
    </row>
    <row r="399" customFormat="false" ht="15" hidden="false" customHeight="false" outlineLevel="0" collapsed="false">
      <c r="A399" s="3" t="n">
        <v>40</v>
      </c>
      <c r="B399" s="3" t="s">
        <v>210</v>
      </c>
      <c r="C399" s="1" t="s">
        <v>176</v>
      </c>
      <c r="D399" s="1" t="s">
        <v>15</v>
      </c>
      <c r="E399" s="3" t="n">
        <v>1</v>
      </c>
      <c r="F399" s="1" t="n">
        <v>1</v>
      </c>
    </row>
    <row r="400" customFormat="false" ht="15" hidden="false" customHeight="false" outlineLevel="0" collapsed="false">
      <c r="A400" s="3" t="n">
        <v>40</v>
      </c>
      <c r="B400" s="3" t="s">
        <v>210</v>
      </c>
      <c r="C400" s="1" t="s">
        <v>28</v>
      </c>
      <c r="D400" s="1" t="s">
        <v>23</v>
      </c>
      <c r="E400" s="3" t="n">
        <v>1</v>
      </c>
      <c r="F400" s="1" t="n">
        <v>1</v>
      </c>
    </row>
    <row r="401" customFormat="false" ht="15" hidden="false" customHeight="false" outlineLevel="0" collapsed="false">
      <c r="A401" s="3" t="n">
        <v>40</v>
      </c>
      <c r="B401" s="3" t="s">
        <v>210</v>
      </c>
      <c r="C401" s="1" t="s">
        <v>198</v>
      </c>
      <c r="D401" s="1" t="s">
        <v>18</v>
      </c>
      <c r="E401" s="3" t="n">
        <v>2</v>
      </c>
      <c r="F401" s="1" t="n">
        <v>1</v>
      </c>
    </row>
    <row r="402" customFormat="false" ht="15" hidden="false" customHeight="false" outlineLevel="0" collapsed="false">
      <c r="A402" s="3" t="n">
        <v>41</v>
      </c>
      <c r="B402" s="3" t="s">
        <v>215</v>
      </c>
      <c r="C402" s="1" t="s">
        <v>216</v>
      </c>
      <c r="D402" s="1" t="s">
        <v>15</v>
      </c>
      <c r="E402" s="3" t="n">
        <v>3</v>
      </c>
      <c r="F402" s="1" t="n">
        <v>3</v>
      </c>
    </row>
    <row r="403" customFormat="false" ht="15" hidden="false" customHeight="false" outlineLevel="0" collapsed="false">
      <c r="A403" s="3" t="n">
        <v>41</v>
      </c>
      <c r="B403" s="3" t="s">
        <v>215</v>
      </c>
      <c r="C403" s="1" t="s">
        <v>217</v>
      </c>
      <c r="D403" s="1" t="s">
        <v>11</v>
      </c>
      <c r="E403" s="3" t="n">
        <v>3</v>
      </c>
      <c r="F403" s="1" t="n">
        <v>4</v>
      </c>
    </row>
    <row r="404" customFormat="false" ht="15" hidden="false" customHeight="false" outlineLevel="0" collapsed="false">
      <c r="A404" s="3" t="n">
        <v>41</v>
      </c>
      <c r="B404" s="3" t="s">
        <v>215</v>
      </c>
      <c r="C404" s="1" t="s">
        <v>217</v>
      </c>
      <c r="D404" s="1" t="s">
        <v>13</v>
      </c>
      <c r="E404" s="3" t="n">
        <v>3</v>
      </c>
      <c r="F404" s="1" t="n">
        <v>4</v>
      </c>
    </row>
    <row r="405" customFormat="false" ht="15" hidden="false" customHeight="false" outlineLevel="0" collapsed="false">
      <c r="A405" s="3" t="n">
        <v>41</v>
      </c>
      <c r="B405" s="3" t="s">
        <v>215</v>
      </c>
      <c r="C405" s="1" t="s">
        <v>187</v>
      </c>
      <c r="D405" s="1" t="s">
        <v>8</v>
      </c>
      <c r="E405" s="3" t="n">
        <v>3</v>
      </c>
      <c r="F405" s="1" t="n">
        <v>3</v>
      </c>
    </row>
    <row r="406" customFormat="false" ht="15" hidden="false" customHeight="false" outlineLevel="0" collapsed="false">
      <c r="A406" s="3" t="n">
        <v>41</v>
      </c>
      <c r="B406" s="3" t="s">
        <v>215</v>
      </c>
      <c r="C406" s="1" t="s">
        <v>187</v>
      </c>
      <c r="D406" s="1" t="s">
        <v>17</v>
      </c>
      <c r="E406" s="3" t="n">
        <v>3</v>
      </c>
      <c r="F406" s="1" t="n">
        <v>3</v>
      </c>
    </row>
    <row r="407" customFormat="false" ht="15" hidden="false" customHeight="false" outlineLevel="0" collapsed="false">
      <c r="A407" s="3" t="n">
        <v>41</v>
      </c>
      <c r="B407" s="3" t="s">
        <v>215</v>
      </c>
      <c r="C407" s="1" t="s">
        <v>156</v>
      </c>
      <c r="D407" s="1" t="s">
        <v>18</v>
      </c>
      <c r="E407" s="3" t="n">
        <v>2</v>
      </c>
      <c r="F407" s="1" t="n">
        <v>2</v>
      </c>
    </row>
    <row r="408" customFormat="false" ht="15" hidden="false" customHeight="false" outlineLevel="0" collapsed="false">
      <c r="A408" s="3" t="n">
        <v>41</v>
      </c>
      <c r="B408" s="3" t="s">
        <v>215</v>
      </c>
      <c r="C408" s="1" t="s">
        <v>189</v>
      </c>
      <c r="D408" s="1" t="s">
        <v>10</v>
      </c>
      <c r="E408" s="3" t="n">
        <v>2</v>
      </c>
      <c r="F408" s="1" t="n">
        <v>3</v>
      </c>
    </row>
    <row r="409" customFormat="false" ht="15" hidden="false" customHeight="false" outlineLevel="0" collapsed="false">
      <c r="A409" s="3" t="n">
        <v>41</v>
      </c>
      <c r="B409" s="3" t="s">
        <v>215</v>
      </c>
      <c r="C409" s="1" t="s">
        <v>183</v>
      </c>
      <c r="D409" s="1" t="s">
        <v>21</v>
      </c>
      <c r="E409" s="3" t="n">
        <v>2</v>
      </c>
      <c r="F409" s="1" t="n">
        <v>3</v>
      </c>
    </row>
    <row r="410" customFormat="false" ht="15" hidden="false" customHeight="false" outlineLevel="0" collapsed="false">
      <c r="A410" s="3" t="n">
        <v>41</v>
      </c>
      <c r="B410" s="3" t="s">
        <v>215</v>
      </c>
      <c r="C410" s="1" t="s">
        <v>183</v>
      </c>
      <c r="D410" s="1" t="s">
        <v>20</v>
      </c>
      <c r="E410" s="3" t="n">
        <v>2</v>
      </c>
      <c r="F410" s="1" t="n">
        <v>3</v>
      </c>
    </row>
    <row r="411" customFormat="false" ht="15" hidden="false" customHeight="false" outlineLevel="0" collapsed="false">
      <c r="A411" s="3" t="n">
        <v>41</v>
      </c>
      <c r="B411" s="3" t="s">
        <v>215</v>
      </c>
      <c r="C411" s="1" t="s">
        <v>201</v>
      </c>
      <c r="D411" s="1" t="s">
        <v>23</v>
      </c>
      <c r="E411" s="3" t="n">
        <v>2</v>
      </c>
      <c r="F411" s="1" t="n">
        <v>4</v>
      </c>
    </row>
    <row r="412" customFormat="false" ht="15" hidden="false" customHeight="false" outlineLevel="0" collapsed="false">
      <c r="A412" s="3" t="n">
        <v>42</v>
      </c>
      <c r="B412" s="3" t="s">
        <v>178</v>
      </c>
      <c r="C412" s="1" t="s">
        <v>211</v>
      </c>
      <c r="D412" s="1" t="s">
        <v>23</v>
      </c>
      <c r="E412" s="3" t="n">
        <v>3</v>
      </c>
      <c r="F412" s="1" t="n">
        <v>3</v>
      </c>
    </row>
    <row r="413" customFormat="false" ht="15" hidden="false" customHeight="false" outlineLevel="0" collapsed="false">
      <c r="A413" s="3" t="n">
        <v>42</v>
      </c>
      <c r="B413" s="3" t="s">
        <v>178</v>
      </c>
      <c r="C413" s="1" t="s">
        <v>192</v>
      </c>
      <c r="D413" s="1" t="s">
        <v>11</v>
      </c>
      <c r="E413" s="3" t="n">
        <v>4</v>
      </c>
      <c r="F413" s="1" t="n">
        <v>4</v>
      </c>
    </row>
    <row r="414" customFormat="false" ht="15" hidden="false" customHeight="false" outlineLevel="0" collapsed="false">
      <c r="A414" s="3" t="n">
        <v>42</v>
      </c>
      <c r="B414" s="3" t="s">
        <v>178</v>
      </c>
      <c r="C414" s="1" t="s">
        <v>38</v>
      </c>
      <c r="D414" s="1" t="s">
        <v>13</v>
      </c>
      <c r="E414" s="3" t="n">
        <v>3</v>
      </c>
      <c r="F414" s="1" t="n">
        <v>3</v>
      </c>
    </row>
    <row r="415" customFormat="false" ht="15" hidden="false" customHeight="false" outlineLevel="0" collapsed="false">
      <c r="A415" s="3" t="n">
        <v>42</v>
      </c>
      <c r="B415" s="3" t="s">
        <v>178</v>
      </c>
      <c r="C415" s="1" t="s">
        <v>218</v>
      </c>
      <c r="D415" s="1" t="s">
        <v>18</v>
      </c>
      <c r="E415" s="3" t="n">
        <v>4</v>
      </c>
      <c r="F415" s="1" t="n">
        <v>4</v>
      </c>
    </row>
    <row r="416" customFormat="false" ht="15" hidden="false" customHeight="false" outlineLevel="0" collapsed="false">
      <c r="A416" s="3" t="n">
        <v>42</v>
      </c>
      <c r="B416" s="3" t="s">
        <v>178</v>
      </c>
      <c r="C416" s="1" t="s">
        <v>123</v>
      </c>
      <c r="D416" s="1" t="s">
        <v>15</v>
      </c>
      <c r="E416" s="3" t="n">
        <v>2</v>
      </c>
      <c r="F416" s="1" t="n">
        <v>2</v>
      </c>
    </row>
    <row r="417" customFormat="false" ht="15" hidden="false" customHeight="false" outlineLevel="0" collapsed="false">
      <c r="A417" s="3" t="n">
        <v>42</v>
      </c>
      <c r="B417" s="3" t="s">
        <v>178</v>
      </c>
      <c r="C417" s="1" t="s">
        <v>189</v>
      </c>
      <c r="D417" s="1" t="s">
        <v>10</v>
      </c>
      <c r="E417" s="3" t="n">
        <v>2</v>
      </c>
      <c r="F417" s="1" t="n">
        <v>3</v>
      </c>
    </row>
    <row r="418" customFormat="false" ht="15" hidden="false" customHeight="false" outlineLevel="0" collapsed="false">
      <c r="A418" s="3" t="n">
        <v>42</v>
      </c>
      <c r="B418" s="3" t="s">
        <v>178</v>
      </c>
      <c r="C418" s="1" t="s">
        <v>179</v>
      </c>
      <c r="D418" s="1" t="s">
        <v>17</v>
      </c>
      <c r="E418" s="3" t="n">
        <v>2</v>
      </c>
      <c r="F418" s="1" t="n">
        <v>2</v>
      </c>
    </row>
    <row r="419" customFormat="false" ht="15" hidden="false" customHeight="false" outlineLevel="0" collapsed="false">
      <c r="A419" s="3" t="n">
        <v>42</v>
      </c>
      <c r="B419" s="3" t="s">
        <v>178</v>
      </c>
      <c r="C419" s="1" t="s">
        <v>154</v>
      </c>
      <c r="D419" s="1" t="s">
        <v>21</v>
      </c>
      <c r="E419" s="3" t="n">
        <v>2</v>
      </c>
      <c r="F419" s="1" t="n">
        <v>2</v>
      </c>
    </row>
    <row r="420" customFormat="false" ht="15" hidden="false" customHeight="false" outlineLevel="0" collapsed="false">
      <c r="A420" s="3" t="n">
        <v>42</v>
      </c>
      <c r="B420" s="3" t="s">
        <v>178</v>
      </c>
      <c r="C420" s="1" t="s">
        <v>205</v>
      </c>
      <c r="D420" s="1" t="s">
        <v>8</v>
      </c>
      <c r="E420" s="3" t="n">
        <v>3</v>
      </c>
      <c r="F420" s="1" t="n">
        <v>3</v>
      </c>
    </row>
    <row r="421" customFormat="false" ht="15" hidden="false" customHeight="false" outlineLevel="0" collapsed="false">
      <c r="A421" s="3" t="n">
        <v>42</v>
      </c>
      <c r="B421" s="3" t="s">
        <v>178</v>
      </c>
      <c r="C421" s="1" t="s">
        <v>201</v>
      </c>
      <c r="D421" s="1" t="s">
        <v>20</v>
      </c>
      <c r="E421" s="3" t="n">
        <v>2</v>
      </c>
      <c r="F421" s="1" t="n">
        <v>3</v>
      </c>
    </row>
    <row r="422" customFormat="false" ht="15" hidden="false" customHeight="false" outlineLevel="0" collapsed="false">
      <c r="A422" s="3" t="n">
        <v>43</v>
      </c>
      <c r="B422" s="3" t="s">
        <v>219</v>
      </c>
      <c r="C422" s="1" t="s">
        <v>211</v>
      </c>
      <c r="D422" s="1" t="s">
        <v>10</v>
      </c>
      <c r="E422" s="3" t="n">
        <v>3</v>
      </c>
      <c r="F422" s="1" t="n">
        <v>4</v>
      </c>
    </row>
    <row r="423" customFormat="false" ht="15" hidden="false" customHeight="false" outlineLevel="0" collapsed="false">
      <c r="A423" s="3" t="n">
        <v>43</v>
      </c>
      <c r="B423" s="3" t="s">
        <v>219</v>
      </c>
      <c r="C423" s="1" t="s">
        <v>216</v>
      </c>
      <c r="D423" s="1" t="s">
        <v>23</v>
      </c>
      <c r="E423" s="3" t="n">
        <v>3</v>
      </c>
      <c r="F423" s="1" t="n">
        <v>3</v>
      </c>
    </row>
    <row r="424" customFormat="false" ht="15" hidden="false" customHeight="false" outlineLevel="0" collapsed="false">
      <c r="A424" s="3" t="n">
        <v>43</v>
      </c>
      <c r="B424" s="3" t="s">
        <v>219</v>
      </c>
      <c r="C424" s="1" t="s">
        <v>187</v>
      </c>
      <c r="D424" s="1" t="s">
        <v>17</v>
      </c>
      <c r="E424" s="3" t="n">
        <v>2</v>
      </c>
      <c r="F424" s="1" t="n">
        <v>3</v>
      </c>
    </row>
    <row r="425" customFormat="false" ht="15" hidden="false" customHeight="false" outlineLevel="0" collapsed="false">
      <c r="A425" s="3" t="n">
        <v>43</v>
      </c>
      <c r="B425" s="3" t="s">
        <v>219</v>
      </c>
      <c r="C425" s="1" t="s">
        <v>38</v>
      </c>
      <c r="D425" s="1" t="s">
        <v>20</v>
      </c>
      <c r="E425" s="3" t="n">
        <v>3</v>
      </c>
      <c r="F425" s="1" t="n">
        <v>3</v>
      </c>
    </row>
    <row r="426" customFormat="false" ht="15" hidden="false" customHeight="false" outlineLevel="0" collapsed="false">
      <c r="A426" s="3" t="n">
        <v>43</v>
      </c>
      <c r="B426" s="3" t="s">
        <v>219</v>
      </c>
      <c r="C426" s="1" t="s">
        <v>220</v>
      </c>
      <c r="D426" s="1" t="s">
        <v>13</v>
      </c>
      <c r="E426" s="3" t="n">
        <v>3</v>
      </c>
      <c r="F426" s="1" t="n">
        <v>3</v>
      </c>
    </row>
    <row r="427" customFormat="false" ht="15" hidden="false" customHeight="false" outlineLevel="0" collapsed="false">
      <c r="A427" s="3" t="n">
        <v>43</v>
      </c>
      <c r="B427" s="3" t="s">
        <v>219</v>
      </c>
      <c r="C427" s="1" t="s">
        <v>162</v>
      </c>
      <c r="D427" s="1" t="s">
        <v>8</v>
      </c>
      <c r="E427" s="3" t="n">
        <v>2</v>
      </c>
      <c r="F427" s="1" t="n">
        <v>3</v>
      </c>
    </row>
    <row r="428" customFormat="false" ht="15" hidden="false" customHeight="false" outlineLevel="0" collapsed="false">
      <c r="A428" s="3" t="n">
        <v>43</v>
      </c>
      <c r="B428" s="3" t="s">
        <v>219</v>
      </c>
      <c r="C428" s="1" t="s">
        <v>200</v>
      </c>
      <c r="D428" s="1" t="s">
        <v>15</v>
      </c>
      <c r="E428" s="3" t="n">
        <v>2</v>
      </c>
      <c r="F428" s="1" t="n">
        <v>3</v>
      </c>
    </row>
    <row r="429" customFormat="false" ht="15" hidden="false" customHeight="false" outlineLevel="0" collapsed="false">
      <c r="A429" s="3" t="n">
        <v>43</v>
      </c>
      <c r="B429" s="3" t="s">
        <v>219</v>
      </c>
      <c r="C429" s="1" t="s">
        <v>221</v>
      </c>
      <c r="D429" s="1" t="s">
        <v>11</v>
      </c>
      <c r="E429" s="3" t="n">
        <v>1</v>
      </c>
      <c r="F429" s="1" t="n">
        <v>1</v>
      </c>
    </row>
    <row r="430" customFormat="false" ht="15" hidden="false" customHeight="false" outlineLevel="0" collapsed="false">
      <c r="A430" s="3" t="n">
        <v>43</v>
      </c>
      <c r="B430" s="3" t="s">
        <v>219</v>
      </c>
      <c r="C430" s="1" t="s">
        <v>159</v>
      </c>
      <c r="D430" s="1" t="s">
        <v>18</v>
      </c>
      <c r="E430" s="3" t="n">
        <v>2</v>
      </c>
      <c r="F430" s="3" t="n">
        <v>2</v>
      </c>
    </row>
    <row r="431" customFormat="false" ht="15" hidden="false" customHeight="false" outlineLevel="0" collapsed="false">
      <c r="A431" s="3" t="n">
        <v>43</v>
      </c>
      <c r="B431" s="3" t="s">
        <v>219</v>
      </c>
      <c r="C431" s="1" t="s">
        <v>222</v>
      </c>
      <c r="D431" s="1" t="s">
        <v>21</v>
      </c>
      <c r="E431" s="3" t="n">
        <v>4</v>
      </c>
      <c r="F431" s="1" t="n">
        <v>4</v>
      </c>
    </row>
    <row r="432" customFormat="false" ht="15" hidden="false" customHeight="false" outlineLevel="0" collapsed="false">
      <c r="A432" s="3" t="n">
        <v>44</v>
      </c>
      <c r="B432" s="3" t="s">
        <v>189</v>
      </c>
      <c r="C432" s="1" t="s">
        <v>187</v>
      </c>
      <c r="D432" s="1" t="s">
        <v>23</v>
      </c>
      <c r="E432" s="3" t="n">
        <v>1</v>
      </c>
      <c r="F432" s="1" t="n">
        <v>3</v>
      </c>
    </row>
    <row r="433" customFormat="false" ht="15" hidden="false" customHeight="false" outlineLevel="0" collapsed="false">
      <c r="A433" s="3" t="n">
        <v>44</v>
      </c>
      <c r="B433" s="3" t="s">
        <v>189</v>
      </c>
      <c r="C433" s="1" t="s">
        <v>156</v>
      </c>
      <c r="D433" s="1" t="s">
        <v>21</v>
      </c>
      <c r="E433" s="3" t="n">
        <v>2</v>
      </c>
      <c r="F433" s="1" t="n">
        <v>2</v>
      </c>
    </row>
    <row r="434" customFormat="false" ht="15" hidden="false" customHeight="false" outlineLevel="0" collapsed="false">
      <c r="A434" s="3" t="n">
        <v>44</v>
      </c>
      <c r="B434" s="3" t="s">
        <v>189</v>
      </c>
      <c r="C434" s="1" t="s">
        <v>122</v>
      </c>
      <c r="D434" s="1" t="s">
        <v>18</v>
      </c>
      <c r="E434" s="3" t="n">
        <v>3</v>
      </c>
      <c r="F434" s="3" t="n">
        <v>2</v>
      </c>
    </row>
    <row r="435" customFormat="false" ht="15" hidden="false" customHeight="false" outlineLevel="0" collapsed="false">
      <c r="A435" s="3" t="n">
        <v>44</v>
      </c>
      <c r="B435" s="3" t="s">
        <v>189</v>
      </c>
      <c r="C435" s="1" t="s">
        <v>122</v>
      </c>
      <c r="D435" s="1" t="s">
        <v>20</v>
      </c>
      <c r="E435" s="3" t="n">
        <v>3</v>
      </c>
      <c r="F435" s="3" t="n">
        <v>2</v>
      </c>
    </row>
    <row r="436" customFormat="false" ht="15" hidden="false" customHeight="false" outlineLevel="0" collapsed="false">
      <c r="A436" s="3" t="n">
        <v>44</v>
      </c>
      <c r="B436" s="3" t="s">
        <v>189</v>
      </c>
      <c r="C436" s="1" t="s">
        <v>135</v>
      </c>
      <c r="D436" s="1" t="s">
        <v>8</v>
      </c>
      <c r="E436" s="3" t="n">
        <v>1</v>
      </c>
      <c r="F436" s="1" t="n">
        <v>1</v>
      </c>
    </row>
    <row r="437" customFormat="false" ht="15" hidden="false" customHeight="false" outlineLevel="0" collapsed="false">
      <c r="A437" s="3" t="n">
        <v>44</v>
      </c>
      <c r="B437" s="3" t="s">
        <v>189</v>
      </c>
      <c r="C437" s="1" t="s">
        <v>223</v>
      </c>
      <c r="D437" s="1" t="s">
        <v>10</v>
      </c>
      <c r="E437" s="3" t="n">
        <v>1</v>
      </c>
      <c r="F437" s="1" t="n">
        <v>1</v>
      </c>
    </row>
    <row r="438" customFormat="false" ht="15" hidden="false" customHeight="false" outlineLevel="0" collapsed="false">
      <c r="A438" s="3" t="n">
        <v>44</v>
      </c>
      <c r="B438" s="3" t="s">
        <v>189</v>
      </c>
      <c r="C438" s="1" t="s">
        <v>201</v>
      </c>
      <c r="D438" s="1" t="s">
        <v>13</v>
      </c>
      <c r="E438" s="3" t="n">
        <v>2</v>
      </c>
      <c r="F438" s="1" t="n">
        <v>3</v>
      </c>
    </row>
    <row r="439" customFormat="false" ht="15" hidden="false" customHeight="false" outlineLevel="0" collapsed="false">
      <c r="A439" s="3" t="n">
        <v>44</v>
      </c>
      <c r="B439" s="3" t="s">
        <v>189</v>
      </c>
      <c r="C439" s="1" t="s">
        <v>222</v>
      </c>
      <c r="D439" s="1" t="s">
        <v>11</v>
      </c>
      <c r="E439" s="3" t="n">
        <v>3</v>
      </c>
      <c r="F439" s="1" t="n">
        <v>3</v>
      </c>
    </row>
    <row r="440" customFormat="false" ht="15" hidden="false" customHeight="false" outlineLevel="0" collapsed="false">
      <c r="A440" s="3" t="n">
        <v>44</v>
      </c>
      <c r="B440" s="3" t="s">
        <v>189</v>
      </c>
      <c r="C440" s="1" t="s">
        <v>222</v>
      </c>
      <c r="D440" s="1" t="s">
        <v>17</v>
      </c>
      <c r="E440" s="3" t="n">
        <v>3</v>
      </c>
      <c r="F440" s="1" t="n">
        <v>3</v>
      </c>
    </row>
    <row r="441" customFormat="false" ht="15" hidden="false" customHeight="false" outlineLevel="0" collapsed="false">
      <c r="A441" s="3" t="n">
        <v>44</v>
      </c>
      <c r="B441" s="3" t="s">
        <v>189</v>
      </c>
      <c r="C441" s="1" t="s">
        <v>224</v>
      </c>
      <c r="D441" s="1" t="s">
        <v>15</v>
      </c>
      <c r="E441" s="3" t="n">
        <v>1</v>
      </c>
      <c r="F441" s="1" t="n">
        <v>1</v>
      </c>
    </row>
    <row r="442" customFormat="false" ht="15" hidden="false" customHeight="false" outlineLevel="0" collapsed="false">
      <c r="A442" s="3" t="n">
        <v>45</v>
      </c>
      <c r="B442" s="3" t="s">
        <v>187</v>
      </c>
      <c r="C442" s="1" t="s">
        <v>217</v>
      </c>
      <c r="D442" s="1" t="s">
        <v>11</v>
      </c>
      <c r="E442" s="3" t="n">
        <v>3</v>
      </c>
      <c r="F442" s="1" t="n">
        <v>3</v>
      </c>
    </row>
    <row r="443" customFormat="false" ht="15" hidden="false" customHeight="false" outlineLevel="0" collapsed="false">
      <c r="A443" s="3" t="n">
        <v>45</v>
      </c>
      <c r="B443" s="3" t="s">
        <v>187</v>
      </c>
      <c r="C443" s="1" t="s">
        <v>217</v>
      </c>
      <c r="D443" s="1" t="s">
        <v>20</v>
      </c>
      <c r="E443" s="3" t="n">
        <v>3</v>
      </c>
      <c r="F443" s="1" t="n">
        <v>3</v>
      </c>
    </row>
    <row r="444" customFormat="false" ht="15" hidden="false" customHeight="false" outlineLevel="0" collapsed="false">
      <c r="A444" s="3" t="n">
        <v>45</v>
      </c>
      <c r="B444" s="3" t="s">
        <v>187</v>
      </c>
      <c r="C444" s="1" t="s">
        <v>215</v>
      </c>
      <c r="D444" s="1" t="s">
        <v>21</v>
      </c>
      <c r="E444" s="3" t="n">
        <v>3</v>
      </c>
      <c r="F444" s="1" t="n">
        <v>3</v>
      </c>
    </row>
    <row r="445" customFormat="false" ht="15" hidden="false" customHeight="false" outlineLevel="0" collapsed="false">
      <c r="A445" s="3" t="n">
        <v>45</v>
      </c>
      <c r="B445" s="3" t="s">
        <v>187</v>
      </c>
      <c r="C445" s="1" t="s">
        <v>215</v>
      </c>
      <c r="D445" s="1" t="s">
        <v>13</v>
      </c>
      <c r="E445" s="3" t="n">
        <v>3</v>
      </c>
      <c r="F445" s="1" t="n">
        <v>3</v>
      </c>
    </row>
    <row r="446" customFormat="false" ht="15" hidden="false" customHeight="false" outlineLevel="0" collapsed="false">
      <c r="A446" s="3" t="n">
        <v>45</v>
      </c>
      <c r="B446" s="3" t="s">
        <v>187</v>
      </c>
      <c r="C446" s="1" t="s">
        <v>220</v>
      </c>
      <c r="D446" s="1" t="s">
        <v>15</v>
      </c>
      <c r="E446" s="3" t="n">
        <v>4</v>
      </c>
      <c r="F446" s="1" t="n">
        <v>4</v>
      </c>
    </row>
    <row r="447" customFormat="false" ht="15" hidden="false" customHeight="false" outlineLevel="0" collapsed="false">
      <c r="A447" s="3" t="n">
        <v>45</v>
      </c>
      <c r="B447" s="3" t="s">
        <v>187</v>
      </c>
      <c r="C447" s="1" t="s">
        <v>189</v>
      </c>
      <c r="D447" s="1" t="s">
        <v>10</v>
      </c>
      <c r="E447" s="3" t="n">
        <v>1</v>
      </c>
      <c r="F447" s="1" t="n">
        <v>3</v>
      </c>
    </row>
    <row r="448" customFormat="false" ht="15" hidden="false" customHeight="false" outlineLevel="0" collapsed="false">
      <c r="A448" s="3" t="n">
        <v>45</v>
      </c>
      <c r="B448" s="3" t="s">
        <v>187</v>
      </c>
      <c r="C448" s="1" t="s">
        <v>225</v>
      </c>
      <c r="D448" s="1" t="s">
        <v>23</v>
      </c>
      <c r="E448" s="3" t="n">
        <v>2</v>
      </c>
      <c r="F448" s="1" t="n">
        <v>3</v>
      </c>
    </row>
    <row r="449" customFormat="false" ht="15" hidden="false" customHeight="false" outlineLevel="0" collapsed="false">
      <c r="A449" s="3" t="n">
        <v>45</v>
      </c>
      <c r="B449" s="3" t="s">
        <v>187</v>
      </c>
      <c r="C449" s="1" t="s">
        <v>198</v>
      </c>
      <c r="D449" s="1" t="s">
        <v>17</v>
      </c>
      <c r="E449" s="3" t="n">
        <v>2</v>
      </c>
      <c r="F449" s="1" t="n">
        <v>1</v>
      </c>
    </row>
    <row r="450" customFormat="false" ht="15" hidden="false" customHeight="false" outlineLevel="0" collapsed="false">
      <c r="A450" s="3" t="n">
        <v>45</v>
      </c>
      <c r="B450" s="3" t="s">
        <v>187</v>
      </c>
      <c r="C450" s="1" t="s">
        <v>159</v>
      </c>
      <c r="D450" s="1" t="s">
        <v>8</v>
      </c>
      <c r="E450" s="3" t="n">
        <v>3</v>
      </c>
      <c r="F450" s="1" t="n">
        <v>2</v>
      </c>
    </row>
    <row r="451" customFormat="false" ht="15" hidden="false" customHeight="false" outlineLevel="0" collapsed="false">
      <c r="A451" s="3" t="n">
        <v>45</v>
      </c>
      <c r="B451" s="3" t="s">
        <v>187</v>
      </c>
      <c r="C451" s="1" t="s">
        <v>226</v>
      </c>
      <c r="D451" s="1" t="s">
        <v>18</v>
      </c>
      <c r="E451" s="3" t="n">
        <v>2</v>
      </c>
      <c r="F451" s="1" t="n">
        <v>1</v>
      </c>
    </row>
    <row r="452" customFormat="false" ht="15" hidden="false" customHeight="false" outlineLevel="0" collapsed="false">
      <c r="A452" s="3" t="n">
        <v>46</v>
      </c>
      <c r="B452" s="3" t="s">
        <v>203</v>
      </c>
      <c r="C452" s="1" t="s">
        <v>211</v>
      </c>
      <c r="D452" s="1" t="s">
        <v>20</v>
      </c>
      <c r="E452" s="3" t="n">
        <v>3</v>
      </c>
      <c r="F452" s="1" t="n">
        <v>3</v>
      </c>
    </row>
    <row r="453" customFormat="false" ht="15" hidden="false" customHeight="false" outlineLevel="0" collapsed="false">
      <c r="A453" s="3" t="n">
        <v>46</v>
      </c>
      <c r="B453" s="3" t="s">
        <v>203</v>
      </c>
      <c r="C453" s="1" t="s">
        <v>192</v>
      </c>
      <c r="D453" s="1" t="s">
        <v>18</v>
      </c>
      <c r="E453" s="3" t="n">
        <v>4</v>
      </c>
      <c r="F453" s="1" t="n">
        <v>4</v>
      </c>
    </row>
    <row r="454" customFormat="false" ht="15" hidden="false" customHeight="false" outlineLevel="0" collapsed="false">
      <c r="A454" s="3" t="n">
        <v>46</v>
      </c>
      <c r="B454" s="3" t="s">
        <v>203</v>
      </c>
      <c r="C454" s="1" t="s">
        <v>157</v>
      </c>
      <c r="D454" s="1" t="s">
        <v>21</v>
      </c>
      <c r="E454" s="3" t="n">
        <v>2</v>
      </c>
      <c r="F454" s="1" t="n">
        <v>2</v>
      </c>
    </row>
    <row r="455" customFormat="false" ht="15" hidden="false" customHeight="false" outlineLevel="0" collapsed="false">
      <c r="A455" s="3" t="n">
        <v>46</v>
      </c>
      <c r="B455" s="3" t="s">
        <v>203</v>
      </c>
      <c r="C455" s="1" t="s">
        <v>157</v>
      </c>
      <c r="D455" s="1" t="s">
        <v>23</v>
      </c>
      <c r="E455" s="3" t="n">
        <v>2</v>
      </c>
      <c r="F455" s="1" t="n">
        <v>2</v>
      </c>
    </row>
    <row r="456" customFormat="false" ht="15" hidden="false" customHeight="false" outlineLevel="0" collapsed="false">
      <c r="A456" s="3" t="n">
        <v>46</v>
      </c>
      <c r="B456" s="3" t="s">
        <v>203</v>
      </c>
      <c r="C456" s="1" t="s">
        <v>183</v>
      </c>
      <c r="D456" s="1" t="s">
        <v>13</v>
      </c>
      <c r="E456" s="3" t="n">
        <v>2</v>
      </c>
      <c r="F456" s="1" t="n">
        <v>3</v>
      </c>
    </row>
    <row r="457" customFormat="false" ht="15" hidden="false" customHeight="false" outlineLevel="0" collapsed="false">
      <c r="A457" s="3" t="n">
        <v>46</v>
      </c>
      <c r="B457" s="3" t="s">
        <v>203</v>
      </c>
      <c r="C457" s="1" t="s">
        <v>202</v>
      </c>
      <c r="D457" s="1" t="s">
        <v>11</v>
      </c>
      <c r="E457" s="3" t="n">
        <v>3</v>
      </c>
      <c r="F457" s="1" t="n">
        <v>3</v>
      </c>
    </row>
    <row r="458" customFormat="false" ht="15" hidden="false" customHeight="false" outlineLevel="0" collapsed="false">
      <c r="A458" s="3" t="n">
        <v>46</v>
      </c>
      <c r="B458" s="3" t="s">
        <v>203</v>
      </c>
      <c r="C458" s="1" t="s">
        <v>202</v>
      </c>
      <c r="D458" s="1" t="s">
        <v>17</v>
      </c>
      <c r="E458" s="3" t="n">
        <v>3</v>
      </c>
      <c r="F458" s="1" t="n">
        <v>3</v>
      </c>
    </row>
    <row r="459" customFormat="false" ht="15" hidden="false" customHeight="false" outlineLevel="0" collapsed="false">
      <c r="A459" s="3" t="n">
        <v>46</v>
      </c>
      <c r="B459" s="3" t="s">
        <v>203</v>
      </c>
      <c r="C459" s="1" t="s">
        <v>127</v>
      </c>
      <c r="D459" s="1" t="s">
        <v>10</v>
      </c>
      <c r="E459" s="3" t="n">
        <v>2</v>
      </c>
      <c r="F459" s="1" t="n">
        <v>2</v>
      </c>
    </row>
    <row r="460" customFormat="false" ht="15" hidden="false" customHeight="false" outlineLevel="0" collapsed="false">
      <c r="A460" s="3" t="n">
        <v>46</v>
      </c>
      <c r="B460" s="3" t="s">
        <v>203</v>
      </c>
      <c r="C460" s="1" t="s">
        <v>51</v>
      </c>
      <c r="D460" s="1" t="s">
        <v>15</v>
      </c>
      <c r="E460" s="3" t="n">
        <v>1</v>
      </c>
      <c r="F460" s="1" t="n">
        <v>1</v>
      </c>
    </row>
    <row r="461" customFormat="false" ht="15" hidden="false" customHeight="false" outlineLevel="0" collapsed="false">
      <c r="A461" s="3" t="n">
        <v>46</v>
      </c>
      <c r="B461" s="3" t="s">
        <v>203</v>
      </c>
      <c r="C461" s="1" t="s">
        <v>62</v>
      </c>
      <c r="D461" s="1" t="s">
        <v>8</v>
      </c>
      <c r="E461" s="3" t="n">
        <v>2</v>
      </c>
      <c r="F461" s="1" t="n">
        <v>2</v>
      </c>
    </row>
    <row r="462" customFormat="false" ht="15" hidden="false" customHeight="false" outlineLevel="0" collapsed="false">
      <c r="A462" s="3" t="n">
        <v>47</v>
      </c>
      <c r="B462" s="3" t="s">
        <v>227</v>
      </c>
      <c r="C462" s="1" t="s">
        <v>228</v>
      </c>
      <c r="D462" s="1" t="s">
        <v>23</v>
      </c>
      <c r="E462" s="3" t="n">
        <v>3</v>
      </c>
      <c r="F462" s="3" t="n">
        <v>3</v>
      </c>
    </row>
    <row r="463" customFormat="false" ht="15" hidden="false" customHeight="false" outlineLevel="0" collapsed="false">
      <c r="A463" s="3" t="n">
        <v>47</v>
      </c>
      <c r="B463" s="3" t="s">
        <v>227</v>
      </c>
      <c r="C463" s="1" t="s">
        <v>229</v>
      </c>
      <c r="D463" s="1" t="s">
        <v>11</v>
      </c>
      <c r="E463" s="3" t="n">
        <v>4</v>
      </c>
      <c r="F463" s="1" t="n">
        <v>4</v>
      </c>
    </row>
    <row r="464" customFormat="false" ht="15" hidden="false" customHeight="false" outlineLevel="0" collapsed="false">
      <c r="A464" s="3" t="n">
        <v>47</v>
      </c>
      <c r="B464" s="3" t="s">
        <v>227</v>
      </c>
      <c r="C464" s="1" t="s">
        <v>229</v>
      </c>
      <c r="D464" s="1" t="s">
        <v>20</v>
      </c>
      <c r="E464" s="3" t="n">
        <v>4</v>
      </c>
      <c r="F464" s="1" t="n">
        <v>4</v>
      </c>
    </row>
    <row r="465" customFormat="false" ht="15" hidden="false" customHeight="false" outlineLevel="0" collapsed="false">
      <c r="A465" s="3" t="n">
        <v>47</v>
      </c>
      <c r="B465" s="3" t="s">
        <v>227</v>
      </c>
      <c r="C465" s="1" t="s">
        <v>230</v>
      </c>
      <c r="D465" s="1" t="s">
        <v>13</v>
      </c>
      <c r="E465" s="3" t="n">
        <v>3</v>
      </c>
      <c r="F465" s="1" t="n">
        <v>3</v>
      </c>
    </row>
    <row r="466" customFormat="false" ht="15" hidden="false" customHeight="false" outlineLevel="0" collapsed="false">
      <c r="A466" s="3" t="n">
        <v>47</v>
      </c>
      <c r="B466" s="3" t="s">
        <v>227</v>
      </c>
      <c r="C466" s="1" t="s">
        <v>145</v>
      </c>
      <c r="D466" s="1" t="s">
        <v>8</v>
      </c>
      <c r="E466" s="3" t="n">
        <v>3</v>
      </c>
      <c r="F466" s="1" t="n">
        <v>3</v>
      </c>
    </row>
    <row r="467" customFormat="false" ht="15" hidden="false" customHeight="false" outlineLevel="0" collapsed="false">
      <c r="A467" s="3" t="n">
        <v>47</v>
      </c>
      <c r="B467" s="3" t="s">
        <v>227</v>
      </c>
      <c r="C467" s="1" t="s">
        <v>231</v>
      </c>
      <c r="D467" s="1" t="s">
        <v>17</v>
      </c>
      <c r="E467" s="3" t="n">
        <v>2</v>
      </c>
      <c r="F467" s="1" t="n">
        <v>2</v>
      </c>
    </row>
    <row r="468" customFormat="false" ht="15" hidden="false" customHeight="false" outlineLevel="0" collapsed="false">
      <c r="A468" s="3" t="n">
        <v>47</v>
      </c>
      <c r="B468" s="3" t="s">
        <v>227</v>
      </c>
      <c r="C468" s="1" t="s">
        <v>232</v>
      </c>
      <c r="D468" s="1" t="s">
        <v>15</v>
      </c>
      <c r="E468" s="3" t="n">
        <v>3</v>
      </c>
      <c r="F468" s="1" t="n">
        <v>3</v>
      </c>
    </row>
    <row r="469" customFormat="false" ht="15" hidden="false" customHeight="false" outlineLevel="0" collapsed="false">
      <c r="A469" s="3" t="n">
        <v>47</v>
      </c>
      <c r="B469" s="3" t="s">
        <v>227</v>
      </c>
      <c r="C469" s="1" t="s">
        <v>233</v>
      </c>
      <c r="D469" s="1" t="s">
        <v>18</v>
      </c>
      <c r="E469" s="3" t="n">
        <v>3</v>
      </c>
      <c r="F469" s="1" t="n">
        <v>4</v>
      </c>
    </row>
    <row r="470" customFormat="false" ht="15" hidden="false" customHeight="false" outlineLevel="0" collapsed="false">
      <c r="A470" s="3" t="n">
        <v>47</v>
      </c>
      <c r="B470" s="3" t="s">
        <v>227</v>
      </c>
      <c r="C470" s="1" t="s">
        <v>233</v>
      </c>
      <c r="D470" s="1" t="s">
        <v>10</v>
      </c>
      <c r="E470" s="3" t="n">
        <v>3</v>
      </c>
      <c r="F470" s="1" t="n">
        <v>4</v>
      </c>
    </row>
    <row r="471" customFormat="false" ht="15" hidden="false" customHeight="false" outlineLevel="0" collapsed="false">
      <c r="A471" s="3" t="n">
        <v>47</v>
      </c>
      <c r="B471" s="3" t="s">
        <v>227</v>
      </c>
      <c r="C471" s="1" t="s">
        <v>234</v>
      </c>
      <c r="D471" s="1" t="s">
        <v>21</v>
      </c>
      <c r="E471" s="3" t="n">
        <v>3</v>
      </c>
      <c r="F471" s="1" t="n">
        <v>3</v>
      </c>
    </row>
    <row r="472" customFormat="false" ht="15" hidden="false" customHeight="false" outlineLevel="0" collapsed="false">
      <c r="A472" s="3" t="n">
        <v>48</v>
      </c>
      <c r="B472" s="3" t="s">
        <v>235</v>
      </c>
      <c r="C472" s="1" t="s">
        <v>236</v>
      </c>
      <c r="D472" s="1" t="s">
        <v>8</v>
      </c>
      <c r="E472" s="3" t="n">
        <v>3</v>
      </c>
      <c r="F472" s="1" t="n">
        <v>3</v>
      </c>
    </row>
    <row r="473" customFormat="false" ht="15" hidden="false" customHeight="false" outlineLevel="0" collapsed="false">
      <c r="A473" s="3" t="n">
        <v>48</v>
      </c>
      <c r="B473" s="3" t="s">
        <v>235</v>
      </c>
      <c r="C473" s="1" t="s">
        <v>237</v>
      </c>
      <c r="D473" s="1" t="s">
        <v>23</v>
      </c>
      <c r="E473" s="3" t="n">
        <v>3</v>
      </c>
      <c r="F473" s="1" t="n">
        <v>3</v>
      </c>
    </row>
    <row r="474" customFormat="false" ht="15" hidden="false" customHeight="false" outlineLevel="0" collapsed="false">
      <c r="A474" s="3" t="n">
        <v>48</v>
      </c>
      <c r="B474" s="3" t="s">
        <v>235</v>
      </c>
      <c r="C474" s="1" t="s">
        <v>238</v>
      </c>
      <c r="D474" s="1" t="s">
        <v>10</v>
      </c>
      <c r="E474" s="3" t="n">
        <v>2</v>
      </c>
      <c r="F474" s="1" t="n">
        <v>2</v>
      </c>
    </row>
    <row r="475" customFormat="false" ht="15" hidden="false" customHeight="false" outlineLevel="0" collapsed="false">
      <c r="A475" s="3" t="n">
        <v>48</v>
      </c>
      <c r="B475" s="3" t="s">
        <v>235</v>
      </c>
      <c r="C475" s="1" t="s">
        <v>239</v>
      </c>
      <c r="D475" s="1" t="s">
        <v>11</v>
      </c>
      <c r="E475" s="3" t="n">
        <v>3</v>
      </c>
      <c r="F475" s="3" t="n">
        <v>4</v>
      </c>
    </row>
    <row r="476" customFormat="false" ht="15" hidden="false" customHeight="false" outlineLevel="0" collapsed="false">
      <c r="A476" s="3" t="n">
        <v>48</v>
      </c>
      <c r="B476" s="3" t="s">
        <v>235</v>
      </c>
      <c r="C476" s="1" t="s">
        <v>240</v>
      </c>
      <c r="D476" s="1" t="s">
        <v>21</v>
      </c>
      <c r="E476" s="3" t="n">
        <v>3</v>
      </c>
      <c r="F476" s="1" t="n">
        <v>3</v>
      </c>
    </row>
    <row r="477" customFormat="false" ht="15" hidden="false" customHeight="false" outlineLevel="0" collapsed="false">
      <c r="A477" s="3" t="n">
        <v>48</v>
      </c>
      <c r="B477" s="3" t="s">
        <v>235</v>
      </c>
      <c r="C477" s="1" t="s">
        <v>241</v>
      </c>
      <c r="D477" s="1" t="s">
        <v>13</v>
      </c>
      <c r="E477" s="3" t="n">
        <v>2</v>
      </c>
      <c r="F477" s="1" t="n">
        <v>4</v>
      </c>
    </row>
    <row r="478" customFormat="false" ht="15" hidden="false" customHeight="false" outlineLevel="0" collapsed="false">
      <c r="A478" s="3" t="n">
        <v>48</v>
      </c>
      <c r="B478" s="3" t="s">
        <v>235</v>
      </c>
      <c r="C478" s="1" t="s">
        <v>242</v>
      </c>
      <c r="D478" s="1" t="s">
        <v>17</v>
      </c>
      <c r="E478" s="3" t="n">
        <v>2</v>
      </c>
      <c r="F478" s="1" t="n">
        <v>2</v>
      </c>
    </row>
    <row r="479" customFormat="false" ht="15" hidden="false" customHeight="false" outlineLevel="0" collapsed="false">
      <c r="A479" s="3" t="n">
        <v>48</v>
      </c>
      <c r="B479" s="3" t="s">
        <v>235</v>
      </c>
      <c r="C479" s="1" t="s">
        <v>243</v>
      </c>
      <c r="D479" s="1" t="s">
        <v>20</v>
      </c>
      <c r="E479" s="3" t="n">
        <v>3</v>
      </c>
      <c r="F479" s="1" t="n">
        <v>3</v>
      </c>
    </row>
    <row r="480" customFormat="false" ht="15" hidden="false" customHeight="false" outlineLevel="0" collapsed="false">
      <c r="A480" s="3" t="n">
        <v>48</v>
      </c>
      <c r="B480" s="3" t="s">
        <v>235</v>
      </c>
      <c r="C480" s="1" t="s">
        <v>244</v>
      </c>
      <c r="D480" s="1" t="s">
        <v>18</v>
      </c>
      <c r="E480" s="3" t="n">
        <v>3</v>
      </c>
      <c r="F480" s="1" t="n">
        <v>3</v>
      </c>
    </row>
    <row r="481" customFormat="false" ht="15" hidden="false" customHeight="false" outlineLevel="0" collapsed="false">
      <c r="A481" s="3" t="n">
        <v>48</v>
      </c>
      <c r="B481" s="3" t="s">
        <v>235</v>
      </c>
      <c r="C481" s="1" t="s">
        <v>233</v>
      </c>
      <c r="D481" s="1" t="s">
        <v>15</v>
      </c>
      <c r="E481" s="3" t="n">
        <v>3</v>
      </c>
      <c r="F481" s="1" t="n">
        <v>3</v>
      </c>
    </row>
    <row r="482" customFormat="false" ht="15" hidden="false" customHeight="false" outlineLevel="0" collapsed="false">
      <c r="A482" s="3" t="n">
        <v>49</v>
      </c>
      <c r="B482" s="3" t="s">
        <v>233</v>
      </c>
      <c r="C482" s="1" t="s">
        <v>228</v>
      </c>
      <c r="D482" s="1" t="s">
        <v>18</v>
      </c>
      <c r="E482" s="3" t="n">
        <v>3</v>
      </c>
      <c r="F482" s="1" t="n">
        <v>3</v>
      </c>
    </row>
    <row r="483" customFormat="false" ht="15" hidden="false" customHeight="false" outlineLevel="0" collapsed="false">
      <c r="A483" s="3" t="n">
        <v>49</v>
      </c>
      <c r="B483" s="3" t="s">
        <v>233</v>
      </c>
      <c r="C483" s="1" t="s">
        <v>229</v>
      </c>
      <c r="D483" s="1" t="s">
        <v>21</v>
      </c>
      <c r="E483" s="3" t="n">
        <v>3</v>
      </c>
      <c r="F483" s="1" t="n">
        <v>3</v>
      </c>
    </row>
    <row r="484" customFormat="false" ht="15" hidden="false" customHeight="false" outlineLevel="0" collapsed="false">
      <c r="A484" s="3" t="n">
        <v>49</v>
      </c>
      <c r="B484" s="3" t="s">
        <v>233</v>
      </c>
      <c r="C484" s="1" t="s">
        <v>245</v>
      </c>
      <c r="D484" s="1" t="s">
        <v>13</v>
      </c>
      <c r="E484" s="3" t="n">
        <v>1</v>
      </c>
      <c r="F484" s="1" t="n">
        <v>1</v>
      </c>
    </row>
    <row r="485" customFormat="false" ht="15" hidden="false" customHeight="false" outlineLevel="0" collapsed="false">
      <c r="A485" s="3" t="n">
        <v>49</v>
      </c>
      <c r="B485" s="3" t="s">
        <v>233</v>
      </c>
      <c r="C485" s="1" t="s">
        <v>237</v>
      </c>
      <c r="D485" s="1" t="s">
        <v>23</v>
      </c>
      <c r="E485" s="3" t="n">
        <v>2</v>
      </c>
      <c r="F485" s="1" t="n">
        <v>4</v>
      </c>
    </row>
    <row r="486" customFormat="false" ht="15" hidden="false" customHeight="false" outlineLevel="0" collapsed="false">
      <c r="A486" s="3" t="n">
        <v>49</v>
      </c>
      <c r="B486" s="3" t="s">
        <v>233</v>
      </c>
      <c r="C486" s="1" t="s">
        <v>246</v>
      </c>
      <c r="D486" s="1" t="s">
        <v>11</v>
      </c>
      <c r="E486" s="3" t="n">
        <v>3</v>
      </c>
      <c r="F486" s="3" t="n">
        <v>4</v>
      </c>
    </row>
    <row r="487" customFormat="false" ht="15" hidden="false" customHeight="false" outlineLevel="0" collapsed="false">
      <c r="A487" s="3" t="n">
        <v>49</v>
      </c>
      <c r="B487" s="3" t="s">
        <v>233</v>
      </c>
      <c r="C487" s="1" t="s">
        <v>239</v>
      </c>
      <c r="D487" s="1" t="s">
        <v>8</v>
      </c>
      <c r="E487" s="3" t="n">
        <v>3</v>
      </c>
      <c r="F487" s="1" t="n">
        <v>3</v>
      </c>
    </row>
    <row r="488" customFormat="false" ht="15" hidden="false" customHeight="false" outlineLevel="0" collapsed="false">
      <c r="A488" s="3" t="n">
        <v>49</v>
      </c>
      <c r="B488" s="3" t="s">
        <v>233</v>
      </c>
      <c r="C488" s="1" t="s">
        <v>242</v>
      </c>
      <c r="D488" s="1" t="s">
        <v>10</v>
      </c>
      <c r="E488" s="3" t="n">
        <v>2</v>
      </c>
      <c r="F488" s="1" t="n">
        <v>2</v>
      </c>
    </row>
    <row r="489" customFormat="false" ht="15" hidden="false" customHeight="false" outlineLevel="0" collapsed="false">
      <c r="A489" s="3" t="n">
        <v>49</v>
      </c>
      <c r="B489" s="3" t="s">
        <v>233</v>
      </c>
      <c r="C489" s="1" t="s">
        <v>227</v>
      </c>
      <c r="D489" s="1" t="s">
        <v>15</v>
      </c>
      <c r="E489" s="3" t="n">
        <v>3</v>
      </c>
      <c r="F489" s="1" t="n">
        <v>3</v>
      </c>
    </row>
    <row r="490" customFormat="false" ht="15" hidden="false" customHeight="false" outlineLevel="0" collapsed="false">
      <c r="A490" s="3" t="n">
        <v>49</v>
      </c>
      <c r="B490" s="3" t="s">
        <v>233</v>
      </c>
      <c r="C490" s="1" t="s">
        <v>243</v>
      </c>
      <c r="D490" s="1" t="s">
        <v>17</v>
      </c>
      <c r="E490" s="3" t="n">
        <v>3</v>
      </c>
      <c r="F490" s="1" t="n">
        <v>3</v>
      </c>
    </row>
    <row r="491" customFormat="false" ht="15" hidden="false" customHeight="false" outlineLevel="0" collapsed="false">
      <c r="A491" s="3" t="n">
        <v>49</v>
      </c>
      <c r="B491" s="3" t="s">
        <v>233</v>
      </c>
      <c r="C491" s="1" t="s">
        <v>235</v>
      </c>
      <c r="D491" s="1" t="s">
        <v>20</v>
      </c>
      <c r="E491" s="3" t="n">
        <v>3</v>
      </c>
      <c r="F491" s="1" t="n">
        <v>4</v>
      </c>
    </row>
    <row r="492" customFormat="false" ht="15" hidden="false" customHeight="false" outlineLevel="0" collapsed="false">
      <c r="A492" s="3" t="n">
        <v>50</v>
      </c>
      <c r="B492" s="3" t="s">
        <v>230</v>
      </c>
      <c r="C492" s="1" t="s">
        <v>228</v>
      </c>
      <c r="D492" s="1" t="s">
        <v>8</v>
      </c>
      <c r="E492" s="3" t="n">
        <v>2</v>
      </c>
      <c r="F492" s="1" t="n">
        <v>4</v>
      </c>
    </row>
    <row r="493" customFormat="false" ht="15" hidden="false" customHeight="false" outlineLevel="0" collapsed="false">
      <c r="A493" s="3" t="n">
        <v>50</v>
      </c>
      <c r="B493" s="3" t="s">
        <v>230</v>
      </c>
      <c r="C493" s="1" t="s">
        <v>236</v>
      </c>
      <c r="D493" s="1" t="s">
        <v>21</v>
      </c>
      <c r="E493" s="3" t="n">
        <v>2</v>
      </c>
      <c r="F493" s="1" t="n">
        <v>4</v>
      </c>
    </row>
    <row r="494" customFormat="false" ht="15" hidden="false" customHeight="false" outlineLevel="0" collapsed="false">
      <c r="A494" s="3" t="n">
        <v>50</v>
      </c>
      <c r="B494" s="3" t="s">
        <v>230</v>
      </c>
      <c r="C494" s="1" t="s">
        <v>237</v>
      </c>
      <c r="D494" s="1" t="s">
        <v>17</v>
      </c>
      <c r="E494" s="3" t="n">
        <v>3</v>
      </c>
      <c r="F494" s="1" t="n">
        <v>3</v>
      </c>
    </row>
    <row r="495" customFormat="false" ht="15" hidden="false" customHeight="false" outlineLevel="0" collapsed="false">
      <c r="A495" s="3" t="n">
        <v>50</v>
      </c>
      <c r="B495" s="3" t="s">
        <v>230</v>
      </c>
      <c r="C495" s="1" t="s">
        <v>247</v>
      </c>
      <c r="D495" s="1" t="s">
        <v>11</v>
      </c>
      <c r="E495" s="3" t="n">
        <v>2</v>
      </c>
      <c r="F495" s="3" t="n">
        <v>3</v>
      </c>
    </row>
    <row r="496" customFormat="false" ht="15" hidden="false" customHeight="false" outlineLevel="0" collapsed="false">
      <c r="A496" s="3" t="n">
        <v>50</v>
      </c>
      <c r="B496" s="3" t="s">
        <v>230</v>
      </c>
      <c r="C496" s="1" t="s">
        <v>248</v>
      </c>
      <c r="D496" s="1" t="s">
        <v>13</v>
      </c>
      <c r="E496" s="3" t="n">
        <v>1</v>
      </c>
      <c r="F496" s="1" t="n">
        <v>1</v>
      </c>
    </row>
    <row r="497" customFormat="false" ht="15" hidden="false" customHeight="false" outlineLevel="0" collapsed="false">
      <c r="A497" s="3" t="n">
        <v>50</v>
      </c>
      <c r="B497" s="3" t="s">
        <v>230</v>
      </c>
      <c r="C497" s="1" t="s">
        <v>231</v>
      </c>
      <c r="D497" s="1" t="s">
        <v>20</v>
      </c>
      <c r="E497" s="3" t="n">
        <v>1</v>
      </c>
      <c r="F497" s="1" t="n">
        <v>1</v>
      </c>
    </row>
    <row r="498" customFormat="false" ht="15" hidden="false" customHeight="false" outlineLevel="0" collapsed="false">
      <c r="A498" s="3" t="n">
        <v>50</v>
      </c>
      <c r="B498" s="3" t="s">
        <v>230</v>
      </c>
      <c r="C498" s="1" t="s">
        <v>242</v>
      </c>
      <c r="D498" s="1" t="s">
        <v>23</v>
      </c>
      <c r="E498" s="3" t="n">
        <v>2</v>
      </c>
      <c r="F498" s="1" t="n">
        <v>2</v>
      </c>
    </row>
    <row r="499" customFormat="false" ht="15" hidden="false" customHeight="false" outlineLevel="0" collapsed="false">
      <c r="A499" s="3" t="n">
        <v>50</v>
      </c>
      <c r="B499" s="3" t="s">
        <v>230</v>
      </c>
      <c r="C499" s="1" t="s">
        <v>227</v>
      </c>
      <c r="D499" s="1" t="s">
        <v>15</v>
      </c>
      <c r="E499" s="3" t="n">
        <v>2</v>
      </c>
      <c r="F499" s="3" t="n">
        <v>3</v>
      </c>
    </row>
    <row r="500" customFormat="false" ht="15" hidden="false" customHeight="false" outlineLevel="0" collapsed="false">
      <c r="A500" s="3" t="n">
        <v>50</v>
      </c>
      <c r="B500" s="3" t="s">
        <v>230</v>
      </c>
      <c r="C500" s="1" t="s">
        <v>243</v>
      </c>
      <c r="D500" s="1" t="s">
        <v>10</v>
      </c>
      <c r="E500" s="3" t="n">
        <v>2</v>
      </c>
      <c r="F500" s="1" t="n">
        <v>4</v>
      </c>
    </row>
    <row r="501" customFormat="false" ht="15" hidden="false" customHeight="false" outlineLevel="0" collapsed="false">
      <c r="A501" s="3" t="n">
        <v>50</v>
      </c>
      <c r="B501" s="3" t="s">
        <v>230</v>
      </c>
      <c r="C501" s="1" t="s">
        <v>235</v>
      </c>
      <c r="D501" s="1" t="s">
        <v>18</v>
      </c>
      <c r="E501" s="3" t="n">
        <v>2</v>
      </c>
      <c r="F501" s="1" t="n">
        <v>4</v>
      </c>
    </row>
    <row r="502" customFormat="false" ht="15" hidden="false" customHeight="false" outlineLevel="0" collapsed="false">
      <c r="B502" s="3"/>
      <c r="D502" s="1" t="s">
        <v>249</v>
      </c>
    </row>
    <row r="503" customFormat="false" ht="15" hidden="false" customHeight="false" outlineLevel="0" collapsed="false">
      <c r="B503" s="3"/>
      <c r="D503" s="1" t="s">
        <v>249</v>
      </c>
    </row>
    <row r="504" customFormat="false" ht="15" hidden="false" customHeight="false" outlineLevel="0" collapsed="false">
      <c r="B504" s="3"/>
      <c r="D504" s="1" t="s">
        <v>249</v>
      </c>
    </row>
    <row r="505" customFormat="false" ht="15" hidden="false" customHeight="false" outlineLevel="0" collapsed="false">
      <c r="B505" s="3"/>
      <c r="D505" s="1" t="s">
        <v>249</v>
      </c>
    </row>
    <row r="506" customFormat="false" ht="15" hidden="false" customHeight="false" outlineLevel="0" collapsed="false">
      <c r="B506" s="3"/>
      <c r="D506" s="1" t="s">
        <v>249</v>
      </c>
    </row>
    <row r="507" customFormat="false" ht="15" hidden="false" customHeight="false" outlineLevel="0" collapsed="false">
      <c r="B507" s="3"/>
      <c r="D507" s="1" t="s">
        <v>249</v>
      </c>
    </row>
    <row r="508" customFormat="false" ht="15" hidden="false" customHeight="false" outlineLevel="0" collapsed="false">
      <c r="B508" s="3"/>
      <c r="D508" s="1" t="s">
        <v>249</v>
      </c>
    </row>
    <row r="509" customFormat="false" ht="15" hidden="false" customHeight="false" outlineLevel="0" collapsed="false">
      <c r="B509" s="3"/>
      <c r="D509" s="1" t="s">
        <v>249</v>
      </c>
    </row>
    <row r="510" customFormat="false" ht="15" hidden="false" customHeight="false" outlineLevel="0" collapsed="false">
      <c r="B510" s="3"/>
      <c r="D510" s="1" t="s">
        <v>249</v>
      </c>
    </row>
    <row r="511" customFormat="false" ht="15" hidden="false" customHeight="false" outlineLevel="0" collapsed="false">
      <c r="B511" s="3"/>
      <c r="D511" s="1" t="s">
        <v>249</v>
      </c>
    </row>
    <row r="512" customFormat="false" ht="15" hidden="false" customHeight="false" outlineLevel="0" collapsed="false">
      <c r="B512" s="3"/>
      <c r="D512" s="1" t="s">
        <v>249</v>
      </c>
    </row>
    <row r="513" customFormat="false" ht="15" hidden="false" customHeight="false" outlineLevel="0" collapsed="false">
      <c r="B513" s="3"/>
      <c r="D513" s="1" t="s">
        <v>249</v>
      </c>
    </row>
    <row r="514" customFormat="false" ht="15" hidden="false" customHeight="false" outlineLevel="0" collapsed="false">
      <c r="B514" s="3"/>
      <c r="D514" s="1" t="s">
        <v>249</v>
      </c>
    </row>
    <row r="515" customFormat="false" ht="15" hidden="false" customHeight="false" outlineLevel="0" collapsed="false">
      <c r="B515" s="3"/>
      <c r="D515" s="1" t="s">
        <v>249</v>
      </c>
    </row>
    <row r="516" customFormat="false" ht="15" hidden="false" customHeight="false" outlineLevel="0" collapsed="false">
      <c r="B516" s="3"/>
      <c r="D516" s="1" t="s">
        <v>249</v>
      </c>
    </row>
    <row r="517" customFormat="false" ht="15" hidden="false" customHeight="false" outlineLevel="0" collapsed="false">
      <c r="B517" s="3"/>
      <c r="D517" s="1" t="s">
        <v>249</v>
      </c>
    </row>
    <row r="518" customFormat="false" ht="15" hidden="false" customHeight="false" outlineLevel="0" collapsed="false">
      <c r="B518" s="3"/>
      <c r="D518" s="1" t="s">
        <v>249</v>
      </c>
    </row>
    <row r="519" customFormat="false" ht="15" hidden="false" customHeight="false" outlineLevel="0" collapsed="false">
      <c r="B519" s="3"/>
      <c r="D519" s="1" t="s">
        <v>249</v>
      </c>
    </row>
    <row r="520" customFormat="false" ht="15" hidden="false" customHeight="false" outlineLevel="0" collapsed="false">
      <c r="B520" s="3"/>
      <c r="D520" s="1" t="s">
        <v>249</v>
      </c>
    </row>
    <row r="521" customFormat="false" ht="15" hidden="false" customHeight="false" outlineLevel="0" collapsed="false">
      <c r="B521" s="3"/>
      <c r="D521" s="1" t="s">
        <v>249</v>
      </c>
    </row>
    <row r="522" customFormat="false" ht="15" hidden="false" customHeight="false" outlineLevel="0" collapsed="false">
      <c r="B522" s="3"/>
      <c r="D522" s="1" t="s">
        <v>249</v>
      </c>
    </row>
    <row r="523" customFormat="false" ht="15" hidden="false" customHeight="false" outlineLevel="0" collapsed="false">
      <c r="B523" s="3"/>
      <c r="D523" s="1" t="s">
        <v>249</v>
      </c>
    </row>
    <row r="524" customFormat="false" ht="15" hidden="false" customHeight="false" outlineLevel="0" collapsed="false">
      <c r="B524" s="3"/>
      <c r="D524" s="1" t="s">
        <v>249</v>
      </c>
    </row>
    <row r="525" customFormat="false" ht="15" hidden="false" customHeight="false" outlineLevel="0" collapsed="false">
      <c r="B525" s="3"/>
      <c r="D525" s="1" t="s">
        <v>249</v>
      </c>
    </row>
    <row r="526" customFormat="false" ht="15" hidden="false" customHeight="false" outlineLevel="0" collapsed="false">
      <c r="B526" s="3"/>
      <c r="D526" s="1" t="s">
        <v>249</v>
      </c>
    </row>
    <row r="527" customFormat="false" ht="15" hidden="false" customHeight="false" outlineLevel="0" collapsed="false">
      <c r="B527" s="3"/>
      <c r="D527" s="1" t="s">
        <v>249</v>
      </c>
    </row>
    <row r="528" customFormat="false" ht="15" hidden="false" customHeight="false" outlineLevel="0" collapsed="false">
      <c r="B528" s="3"/>
      <c r="D528" s="1" t="s">
        <v>249</v>
      </c>
    </row>
    <row r="529" customFormat="false" ht="15" hidden="false" customHeight="false" outlineLevel="0" collapsed="false">
      <c r="B529" s="3"/>
      <c r="D529" s="1" t="s">
        <v>249</v>
      </c>
    </row>
    <row r="530" customFormat="false" ht="15" hidden="false" customHeight="false" outlineLevel="0" collapsed="false">
      <c r="B530" s="3"/>
      <c r="D530" s="1" t="s">
        <v>249</v>
      </c>
    </row>
    <row r="531" customFormat="false" ht="15" hidden="false" customHeight="false" outlineLevel="0" collapsed="false">
      <c r="B531" s="3"/>
      <c r="D531" s="1" t="s">
        <v>249</v>
      </c>
    </row>
    <row r="532" customFormat="false" ht="15" hidden="false" customHeight="false" outlineLevel="0" collapsed="false">
      <c r="B532" s="3"/>
      <c r="D532" s="1" t="s">
        <v>249</v>
      </c>
    </row>
    <row r="533" customFormat="false" ht="15" hidden="false" customHeight="false" outlineLevel="0" collapsed="false">
      <c r="B533" s="3"/>
      <c r="D533" s="1" t="s">
        <v>249</v>
      </c>
    </row>
    <row r="534" customFormat="false" ht="15" hidden="false" customHeight="false" outlineLevel="0" collapsed="false">
      <c r="B534" s="3"/>
      <c r="D534" s="1" t="s">
        <v>249</v>
      </c>
    </row>
    <row r="535" customFormat="false" ht="15" hidden="false" customHeight="false" outlineLevel="0" collapsed="false">
      <c r="B535" s="3"/>
      <c r="D535" s="1" t="s">
        <v>249</v>
      </c>
    </row>
    <row r="536" customFormat="false" ht="15" hidden="false" customHeight="false" outlineLevel="0" collapsed="false">
      <c r="B536" s="3"/>
      <c r="D536" s="1" t="s">
        <v>249</v>
      </c>
    </row>
    <row r="537" customFormat="false" ht="15" hidden="false" customHeight="false" outlineLevel="0" collapsed="false">
      <c r="B537" s="3"/>
      <c r="D537" s="1" t="s">
        <v>249</v>
      </c>
    </row>
    <row r="538" customFormat="false" ht="15" hidden="false" customHeight="false" outlineLevel="0" collapsed="false">
      <c r="B538" s="3"/>
      <c r="D538" s="1" t="s">
        <v>249</v>
      </c>
    </row>
    <row r="539" customFormat="false" ht="15" hidden="false" customHeight="false" outlineLevel="0" collapsed="false">
      <c r="B539" s="3"/>
      <c r="D539" s="1" t="s">
        <v>249</v>
      </c>
    </row>
    <row r="540" customFormat="false" ht="15" hidden="false" customHeight="false" outlineLevel="0" collapsed="false">
      <c r="B540" s="3"/>
      <c r="D540" s="1" t="s">
        <v>249</v>
      </c>
    </row>
    <row r="541" customFormat="false" ht="15" hidden="false" customHeight="false" outlineLevel="0" collapsed="false">
      <c r="B541" s="3"/>
      <c r="D541" s="1" t="s">
        <v>249</v>
      </c>
    </row>
    <row r="542" customFormat="false" ht="15" hidden="false" customHeight="false" outlineLevel="0" collapsed="false">
      <c r="B542" s="3"/>
      <c r="D542" s="1" t="s">
        <v>249</v>
      </c>
    </row>
    <row r="543" customFormat="false" ht="15" hidden="false" customHeight="false" outlineLevel="0" collapsed="false">
      <c r="B543" s="3"/>
      <c r="D543" s="1" t="s">
        <v>249</v>
      </c>
    </row>
    <row r="544" customFormat="false" ht="15" hidden="false" customHeight="false" outlineLevel="0" collapsed="false">
      <c r="B544" s="3"/>
      <c r="D544" s="1" t="s">
        <v>249</v>
      </c>
    </row>
    <row r="545" customFormat="false" ht="15" hidden="false" customHeight="false" outlineLevel="0" collapsed="false">
      <c r="B545" s="3"/>
      <c r="D545" s="1" t="s">
        <v>249</v>
      </c>
    </row>
    <row r="546" customFormat="false" ht="15" hidden="false" customHeight="false" outlineLevel="0" collapsed="false">
      <c r="B546" s="3"/>
      <c r="D546" s="1" t="s">
        <v>249</v>
      </c>
    </row>
    <row r="547" customFormat="false" ht="15" hidden="false" customHeight="false" outlineLevel="0" collapsed="false">
      <c r="B547" s="3"/>
      <c r="D547" s="1" t="s">
        <v>249</v>
      </c>
    </row>
    <row r="548" customFormat="false" ht="15" hidden="false" customHeight="false" outlineLevel="0" collapsed="false">
      <c r="B548" s="3"/>
      <c r="D548" s="1" t="s">
        <v>249</v>
      </c>
    </row>
    <row r="549" customFormat="false" ht="15" hidden="false" customHeight="false" outlineLevel="0" collapsed="false">
      <c r="B549" s="3"/>
      <c r="D549" s="1" t="s">
        <v>249</v>
      </c>
    </row>
    <row r="550" customFormat="false" ht="15" hidden="false" customHeight="false" outlineLevel="0" collapsed="false">
      <c r="B550" s="3"/>
      <c r="D550" s="1" t="s">
        <v>249</v>
      </c>
    </row>
    <row r="551" customFormat="false" ht="15" hidden="false" customHeight="false" outlineLevel="0" collapsed="false">
      <c r="B551" s="3"/>
      <c r="D551" s="1" t="s">
        <v>249</v>
      </c>
    </row>
    <row r="552" customFormat="false" ht="15" hidden="false" customHeight="false" outlineLevel="0" collapsed="false">
      <c r="B552" s="3"/>
      <c r="D552" s="1" t="s">
        <v>249</v>
      </c>
    </row>
    <row r="553" customFormat="false" ht="15" hidden="false" customHeight="false" outlineLevel="0" collapsed="false">
      <c r="B553" s="3"/>
      <c r="D553" s="1" t="s">
        <v>249</v>
      </c>
    </row>
    <row r="554" customFormat="false" ht="15" hidden="false" customHeight="false" outlineLevel="0" collapsed="false">
      <c r="B554" s="3"/>
      <c r="D554" s="1" t="s">
        <v>249</v>
      </c>
    </row>
    <row r="555" customFormat="false" ht="15" hidden="false" customHeight="false" outlineLevel="0" collapsed="false">
      <c r="B555" s="3"/>
      <c r="D555" s="1" t="s">
        <v>249</v>
      </c>
    </row>
    <row r="556" customFormat="false" ht="15" hidden="false" customHeight="false" outlineLevel="0" collapsed="false">
      <c r="B556" s="3"/>
      <c r="D556" s="1" t="s">
        <v>249</v>
      </c>
    </row>
    <row r="557" customFormat="false" ht="15" hidden="false" customHeight="false" outlineLevel="0" collapsed="false">
      <c r="B557" s="3"/>
      <c r="D557" s="1" t="s">
        <v>249</v>
      </c>
    </row>
    <row r="558" customFormat="false" ht="15" hidden="false" customHeight="false" outlineLevel="0" collapsed="false">
      <c r="B558" s="3"/>
      <c r="D558" s="1" t="s">
        <v>249</v>
      </c>
    </row>
    <row r="559" customFormat="false" ht="15" hidden="false" customHeight="false" outlineLevel="0" collapsed="false">
      <c r="B559" s="3"/>
      <c r="D559" s="1" t="s">
        <v>249</v>
      </c>
    </row>
    <row r="560" customFormat="false" ht="15" hidden="false" customHeight="false" outlineLevel="0" collapsed="false">
      <c r="B560" s="3"/>
      <c r="D560" s="1" t="s">
        <v>249</v>
      </c>
    </row>
    <row r="561" customFormat="false" ht="15" hidden="false" customHeight="false" outlineLevel="0" collapsed="false">
      <c r="B561" s="3"/>
      <c r="D561" s="1" t="s">
        <v>249</v>
      </c>
    </row>
    <row r="562" customFormat="false" ht="15" hidden="false" customHeight="false" outlineLevel="0" collapsed="false">
      <c r="B562" s="3"/>
      <c r="D562" s="1" t="s">
        <v>249</v>
      </c>
    </row>
    <row r="563" customFormat="false" ht="15" hidden="false" customHeight="false" outlineLevel="0" collapsed="false">
      <c r="B563" s="3"/>
      <c r="D563" s="1" t="s">
        <v>249</v>
      </c>
    </row>
    <row r="564" customFormat="false" ht="15" hidden="false" customHeight="false" outlineLevel="0" collapsed="false">
      <c r="B564" s="3"/>
      <c r="D564" s="1" t="s">
        <v>249</v>
      </c>
    </row>
    <row r="565" customFormat="false" ht="15" hidden="false" customHeight="false" outlineLevel="0" collapsed="false">
      <c r="B565" s="3"/>
      <c r="D565" s="1" t="s">
        <v>249</v>
      </c>
    </row>
    <row r="566" customFormat="false" ht="15" hidden="false" customHeight="false" outlineLevel="0" collapsed="false">
      <c r="B566" s="3"/>
      <c r="D566" s="1" t="s">
        <v>249</v>
      </c>
    </row>
    <row r="567" customFormat="false" ht="15" hidden="false" customHeight="false" outlineLevel="0" collapsed="false">
      <c r="B567" s="3"/>
      <c r="D567" s="1" t="s">
        <v>249</v>
      </c>
    </row>
    <row r="568" customFormat="false" ht="15" hidden="false" customHeight="false" outlineLevel="0" collapsed="false">
      <c r="B568" s="3"/>
      <c r="D568" s="1" t="s">
        <v>249</v>
      </c>
    </row>
    <row r="569" customFormat="false" ht="15" hidden="false" customHeight="false" outlineLevel="0" collapsed="false">
      <c r="B569" s="3"/>
      <c r="D569" s="1" t="s">
        <v>249</v>
      </c>
    </row>
    <row r="570" customFormat="false" ht="15" hidden="false" customHeight="false" outlineLevel="0" collapsed="false">
      <c r="B570" s="3"/>
      <c r="D570" s="1" t="s">
        <v>249</v>
      </c>
    </row>
    <row r="571" customFormat="false" ht="15" hidden="false" customHeight="false" outlineLevel="0" collapsed="false">
      <c r="B571" s="3"/>
      <c r="D571" s="1" t="s">
        <v>249</v>
      </c>
    </row>
    <row r="572" customFormat="false" ht="15" hidden="false" customHeight="false" outlineLevel="0" collapsed="false">
      <c r="B572" s="3"/>
      <c r="D572" s="1" t="s">
        <v>249</v>
      </c>
    </row>
    <row r="573" customFormat="false" ht="15" hidden="false" customHeight="false" outlineLevel="0" collapsed="false">
      <c r="B573" s="3"/>
      <c r="D573" s="1" t="s">
        <v>249</v>
      </c>
    </row>
    <row r="574" customFormat="false" ht="15" hidden="false" customHeight="false" outlineLevel="0" collapsed="false">
      <c r="B574" s="3"/>
      <c r="D574" s="1" t="s">
        <v>249</v>
      </c>
    </row>
    <row r="575" customFormat="false" ht="15" hidden="false" customHeight="false" outlineLevel="0" collapsed="false">
      <c r="B575" s="3"/>
      <c r="D575" s="1" t="s">
        <v>249</v>
      </c>
    </row>
    <row r="576" customFormat="false" ht="15" hidden="false" customHeight="false" outlineLevel="0" collapsed="false">
      <c r="B576" s="3"/>
      <c r="D576" s="1" t="s">
        <v>249</v>
      </c>
    </row>
    <row r="577" customFormat="false" ht="15" hidden="false" customHeight="false" outlineLevel="0" collapsed="false">
      <c r="B577" s="3"/>
      <c r="D577" s="1" t="s">
        <v>249</v>
      </c>
    </row>
    <row r="578" customFormat="false" ht="15" hidden="false" customHeight="false" outlineLevel="0" collapsed="false">
      <c r="B578" s="3"/>
      <c r="D578" s="1" t="s">
        <v>249</v>
      </c>
    </row>
    <row r="579" customFormat="false" ht="15" hidden="false" customHeight="false" outlineLevel="0" collapsed="false">
      <c r="B579" s="3"/>
      <c r="D579" s="1" t="s">
        <v>249</v>
      </c>
    </row>
    <row r="580" customFormat="false" ht="15" hidden="false" customHeight="false" outlineLevel="0" collapsed="false">
      <c r="B580" s="3"/>
      <c r="D580" s="1" t="s">
        <v>249</v>
      </c>
    </row>
    <row r="581" customFormat="false" ht="15" hidden="false" customHeight="false" outlineLevel="0" collapsed="false">
      <c r="B581" s="3"/>
      <c r="D581" s="1" t="s">
        <v>249</v>
      </c>
    </row>
    <row r="582" customFormat="false" ht="15" hidden="false" customHeight="false" outlineLevel="0" collapsed="false">
      <c r="B582" s="3"/>
      <c r="D582" s="1" t="s">
        <v>249</v>
      </c>
    </row>
    <row r="583" customFormat="false" ht="15" hidden="false" customHeight="false" outlineLevel="0" collapsed="false">
      <c r="B583" s="3"/>
      <c r="D583" s="1" t="s">
        <v>249</v>
      </c>
    </row>
    <row r="584" customFormat="false" ht="15" hidden="false" customHeight="false" outlineLevel="0" collapsed="false">
      <c r="B584" s="3"/>
      <c r="D584" s="1" t="s">
        <v>249</v>
      </c>
    </row>
    <row r="585" customFormat="false" ht="15" hidden="false" customHeight="false" outlineLevel="0" collapsed="false">
      <c r="B585" s="3"/>
      <c r="D585" s="1" t="s">
        <v>249</v>
      </c>
    </row>
    <row r="586" customFormat="false" ht="15" hidden="false" customHeight="false" outlineLevel="0" collapsed="false">
      <c r="B586" s="3"/>
      <c r="D586" s="1" t="s">
        <v>249</v>
      </c>
    </row>
    <row r="587" customFormat="false" ht="15" hidden="false" customHeight="false" outlineLevel="0" collapsed="false">
      <c r="B587" s="3"/>
      <c r="D587" s="1" t="s">
        <v>249</v>
      </c>
    </row>
    <row r="588" customFormat="false" ht="15" hidden="false" customHeight="false" outlineLevel="0" collapsed="false">
      <c r="B588" s="3"/>
      <c r="D588" s="1" t="s">
        <v>249</v>
      </c>
    </row>
    <row r="589" customFormat="false" ht="15" hidden="false" customHeight="false" outlineLevel="0" collapsed="false">
      <c r="B589" s="3"/>
      <c r="D589" s="1" t="s">
        <v>249</v>
      </c>
    </row>
    <row r="590" customFormat="false" ht="15" hidden="false" customHeight="false" outlineLevel="0" collapsed="false">
      <c r="B590" s="3"/>
      <c r="D590" s="1" t="s">
        <v>249</v>
      </c>
    </row>
    <row r="591" customFormat="false" ht="15" hidden="false" customHeight="false" outlineLevel="0" collapsed="false">
      <c r="B591" s="3"/>
      <c r="D591" s="1" t="s">
        <v>249</v>
      </c>
    </row>
    <row r="592" customFormat="false" ht="15" hidden="false" customHeight="false" outlineLevel="0" collapsed="false">
      <c r="B592" s="3"/>
      <c r="D592" s="1" t="s">
        <v>249</v>
      </c>
    </row>
    <row r="593" customFormat="false" ht="15" hidden="false" customHeight="false" outlineLevel="0" collapsed="false">
      <c r="B593" s="3"/>
      <c r="D593" s="1" t="s">
        <v>249</v>
      </c>
    </row>
    <row r="594" customFormat="false" ht="15" hidden="false" customHeight="false" outlineLevel="0" collapsed="false">
      <c r="B594" s="3"/>
      <c r="D594" s="1" t="s">
        <v>249</v>
      </c>
    </row>
    <row r="595" customFormat="false" ht="15" hidden="false" customHeight="false" outlineLevel="0" collapsed="false">
      <c r="B595" s="3"/>
      <c r="D595" s="1" t="s">
        <v>249</v>
      </c>
    </row>
    <row r="596" customFormat="false" ht="15" hidden="false" customHeight="false" outlineLevel="0" collapsed="false">
      <c r="B596" s="3"/>
      <c r="D596" s="1" t="s">
        <v>249</v>
      </c>
    </row>
    <row r="597" customFormat="false" ht="15" hidden="false" customHeight="false" outlineLevel="0" collapsed="false">
      <c r="B597" s="3"/>
      <c r="D597" s="1" t="s">
        <v>249</v>
      </c>
    </row>
    <row r="598" customFormat="false" ht="15" hidden="false" customHeight="false" outlineLevel="0" collapsed="false">
      <c r="B598" s="3"/>
      <c r="D598" s="1" t="s">
        <v>249</v>
      </c>
    </row>
    <row r="599" customFormat="false" ht="15" hidden="false" customHeight="false" outlineLevel="0" collapsed="false">
      <c r="B599" s="3"/>
      <c r="D599" s="1" t="s">
        <v>249</v>
      </c>
    </row>
    <row r="600" customFormat="false" ht="15" hidden="false" customHeight="false" outlineLevel="0" collapsed="false">
      <c r="B600" s="3"/>
      <c r="D600" s="1" t="s">
        <v>249</v>
      </c>
    </row>
    <row r="601" customFormat="false" ht="15" hidden="false" customHeight="false" outlineLevel="0" collapsed="false">
      <c r="B601" s="3"/>
      <c r="D601" s="1" t="s">
        <v>249</v>
      </c>
    </row>
    <row r="602" customFormat="false" ht="15" hidden="false" customHeight="false" outlineLevel="0" collapsed="false">
      <c r="B602" s="3"/>
      <c r="D602" s="1" t="s">
        <v>249</v>
      </c>
    </row>
    <row r="603" customFormat="false" ht="15" hidden="false" customHeight="false" outlineLevel="0" collapsed="false">
      <c r="B603" s="3"/>
      <c r="D603" s="1" t="s">
        <v>249</v>
      </c>
    </row>
    <row r="604" customFormat="false" ht="15" hidden="false" customHeight="false" outlineLevel="0" collapsed="false">
      <c r="B604" s="3"/>
      <c r="D604" s="1" t="s">
        <v>249</v>
      </c>
    </row>
    <row r="605" customFormat="false" ht="15" hidden="false" customHeight="false" outlineLevel="0" collapsed="false">
      <c r="B605" s="3"/>
      <c r="D605" s="1" t="s">
        <v>249</v>
      </c>
    </row>
    <row r="606" customFormat="false" ht="15" hidden="false" customHeight="false" outlineLevel="0" collapsed="false">
      <c r="B606" s="3"/>
      <c r="D606" s="1" t="s">
        <v>249</v>
      </c>
    </row>
    <row r="607" customFormat="false" ht="15" hidden="false" customHeight="false" outlineLevel="0" collapsed="false">
      <c r="B607" s="3"/>
      <c r="D607" s="1" t="s">
        <v>249</v>
      </c>
    </row>
    <row r="608" customFormat="false" ht="15" hidden="false" customHeight="false" outlineLevel="0" collapsed="false">
      <c r="B608" s="3"/>
      <c r="D608" s="1" t="s">
        <v>249</v>
      </c>
    </row>
    <row r="609" customFormat="false" ht="15" hidden="false" customHeight="false" outlineLevel="0" collapsed="false">
      <c r="B609" s="3"/>
      <c r="D609" s="1" t="s">
        <v>249</v>
      </c>
    </row>
    <row r="610" customFormat="false" ht="15" hidden="false" customHeight="false" outlineLevel="0" collapsed="false">
      <c r="B610" s="3"/>
      <c r="D610" s="1" t="s">
        <v>249</v>
      </c>
    </row>
    <row r="611" customFormat="false" ht="15" hidden="false" customHeight="false" outlineLevel="0" collapsed="false">
      <c r="B611" s="3"/>
      <c r="D611" s="1" t="s">
        <v>249</v>
      </c>
    </row>
    <row r="612" customFormat="false" ht="15" hidden="false" customHeight="false" outlineLevel="0" collapsed="false">
      <c r="B612" s="3"/>
      <c r="D612" s="1" t="s">
        <v>249</v>
      </c>
    </row>
    <row r="613" customFormat="false" ht="15" hidden="false" customHeight="false" outlineLevel="0" collapsed="false">
      <c r="B613" s="3"/>
      <c r="D613" s="1" t="s">
        <v>249</v>
      </c>
    </row>
    <row r="614" customFormat="false" ht="15" hidden="false" customHeight="false" outlineLevel="0" collapsed="false">
      <c r="B614" s="3"/>
      <c r="D614" s="1" t="s">
        <v>249</v>
      </c>
    </row>
    <row r="615" customFormat="false" ht="15" hidden="false" customHeight="false" outlineLevel="0" collapsed="false">
      <c r="B615" s="3"/>
      <c r="D615" s="1" t="s">
        <v>249</v>
      </c>
    </row>
    <row r="616" customFormat="false" ht="15" hidden="false" customHeight="false" outlineLevel="0" collapsed="false">
      <c r="B616" s="3"/>
      <c r="D616" s="1" t="s">
        <v>249</v>
      </c>
    </row>
    <row r="617" customFormat="false" ht="15" hidden="false" customHeight="false" outlineLevel="0" collapsed="false">
      <c r="B617" s="3"/>
      <c r="D617" s="1" t="s">
        <v>249</v>
      </c>
    </row>
    <row r="618" customFormat="false" ht="15" hidden="false" customHeight="false" outlineLevel="0" collapsed="false">
      <c r="B618" s="3"/>
      <c r="D618" s="1" t="s">
        <v>249</v>
      </c>
    </row>
    <row r="619" customFormat="false" ht="15" hidden="false" customHeight="false" outlineLevel="0" collapsed="false">
      <c r="B619" s="3"/>
      <c r="D619" s="1" t="s">
        <v>249</v>
      </c>
    </row>
    <row r="620" customFormat="false" ht="15" hidden="false" customHeight="false" outlineLevel="0" collapsed="false">
      <c r="B620" s="3"/>
      <c r="D620" s="1" t="s">
        <v>249</v>
      </c>
    </row>
    <row r="621" customFormat="false" ht="15" hidden="false" customHeight="false" outlineLevel="0" collapsed="false">
      <c r="B621" s="3"/>
      <c r="D621" s="1" t="s">
        <v>249</v>
      </c>
    </row>
    <row r="622" customFormat="false" ht="15" hidden="false" customHeight="false" outlineLevel="0" collapsed="false">
      <c r="B622" s="3"/>
      <c r="D622" s="1" t="s">
        <v>249</v>
      </c>
    </row>
    <row r="623" customFormat="false" ht="15" hidden="false" customHeight="false" outlineLevel="0" collapsed="false">
      <c r="B623" s="3"/>
      <c r="D623" s="1" t="s">
        <v>249</v>
      </c>
    </row>
    <row r="624" customFormat="false" ht="15" hidden="false" customHeight="false" outlineLevel="0" collapsed="false">
      <c r="B624" s="3"/>
      <c r="D624" s="1" t="s">
        <v>249</v>
      </c>
    </row>
    <row r="625" customFormat="false" ht="15" hidden="false" customHeight="false" outlineLevel="0" collapsed="false">
      <c r="B625" s="3"/>
      <c r="D625" s="1" t="s">
        <v>249</v>
      </c>
    </row>
    <row r="626" customFormat="false" ht="15" hidden="false" customHeight="false" outlineLevel="0" collapsed="false">
      <c r="B626" s="3"/>
      <c r="D626" s="1" t="s">
        <v>249</v>
      </c>
    </row>
    <row r="627" customFormat="false" ht="15" hidden="false" customHeight="false" outlineLevel="0" collapsed="false">
      <c r="B627" s="3"/>
      <c r="D627" s="1" t="s">
        <v>249</v>
      </c>
    </row>
    <row r="628" customFormat="false" ht="15" hidden="false" customHeight="false" outlineLevel="0" collapsed="false">
      <c r="B628" s="3"/>
      <c r="D628" s="1" t="s">
        <v>249</v>
      </c>
    </row>
    <row r="629" customFormat="false" ht="15" hidden="false" customHeight="false" outlineLevel="0" collapsed="false">
      <c r="B629" s="3"/>
      <c r="D629" s="1" t="s">
        <v>249</v>
      </c>
    </row>
    <row r="630" customFormat="false" ht="15" hidden="false" customHeight="false" outlineLevel="0" collapsed="false">
      <c r="B630" s="3"/>
      <c r="D630" s="1" t="s">
        <v>249</v>
      </c>
    </row>
    <row r="631" customFormat="false" ht="15" hidden="false" customHeight="false" outlineLevel="0" collapsed="false">
      <c r="B631" s="3"/>
      <c r="D631" s="1" t="s">
        <v>249</v>
      </c>
    </row>
    <row r="632" customFormat="false" ht="15" hidden="false" customHeight="false" outlineLevel="0" collapsed="false">
      <c r="B632" s="3"/>
      <c r="D632" s="1" t="s">
        <v>249</v>
      </c>
    </row>
    <row r="633" customFormat="false" ht="15" hidden="false" customHeight="false" outlineLevel="0" collapsed="false">
      <c r="B633" s="3"/>
      <c r="D633" s="1" t="s">
        <v>249</v>
      </c>
    </row>
    <row r="634" customFormat="false" ht="15" hidden="false" customHeight="false" outlineLevel="0" collapsed="false">
      <c r="B634" s="3"/>
      <c r="D634" s="1" t="s">
        <v>249</v>
      </c>
    </row>
    <row r="635" customFormat="false" ht="15" hidden="false" customHeight="false" outlineLevel="0" collapsed="false">
      <c r="B635" s="3"/>
      <c r="D635" s="1" t="s">
        <v>249</v>
      </c>
    </row>
    <row r="636" customFormat="false" ht="15" hidden="false" customHeight="false" outlineLevel="0" collapsed="false">
      <c r="B636" s="3"/>
      <c r="D636" s="1" t="s">
        <v>249</v>
      </c>
    </row>
    <row r="637" customFormat="false" ht="15" hidden="false" customHeight="false" outlineLevel="0" collapsed="false">
      <c r="B637" s="3"/>
      <c r="D637" s="1" t="s">
        <v>249</v>
      </c>
    </row>
    <row r="638" customFormat="false" ht="15" hidden="false" customHeight="false" outlineLevel="0" collapsed="false">
      <c r="B638" s="3"/>
      <c r="D638" s="1" t="s">
        <v>249</v>
      </c>
    </row>
    <row r="639" customFormat="false" ht="15" hidden="false" customHeight="false" outlineLevel="0" collapsed="false">
      <c r="B639" s="3"/>
      <c r="D639" s="1" t="s">
        <v>249</v>
      </c>
    </row>
    <row r="640" customFormat="false" ht="15" hidden="false" customHeight="false" outlineLevel="0" collapsed="false">
      <c r="B640" s="3"/>
      <c r="D640" s="1" t="s">
        <v>249</v>
      </c>
    </row>
    <row r="641" customFormat="false" ht="15" hidden="false" customHeight="false" outlineLevel="0" collapsed="false">
      <c r="B641" s="3"/>
      <c r="D641" s="1" t="s">
        <v>249</v>
      </c>
    </row>
    <row r="642" customFormat="false" ht="15" hidden="false" customHeight="false" outlineLevel="0" collapsed="false">
      <c r="B642" s="3"/>
      <c r="D642" s="1" t="s">
        <v>249</v>
      </c>
    </row>
    <row r="643" customFormat="false" ht="15" hidden="false" customHeight="false" outlineLevel="0" collapsed="false">
      <c r="B643" s="3"/>
      <c r="D643" s="1" t="s">
        <v>249</v>
      </c>
    </row>
    <row r="644" customFormat="false" ht="15" hidden="false" customHeight="false" outlineLevel="0" collapsed="false">
      <c r="B644" s="3"/>
      <c r="D644" s="1" t="s">
        <v>249</v>
      </c>
    </row>
    <row r="645" customFormat="false" ht="15" hidden="false" customHeight="false" outlineLevel="0" collapsed="false">
      <c r="B645" s="3"/>
      <c r="D645" s="1" t="s">
        <v>249</v>
      </c>
    </row>
    <row r="646" customFormat="false" ht="15" hidden="false" customHeight="false" outlineLevel="0" collapsed="false">
      <c r="B646" s="3"/>
      <c r="D646" s="1" t="s">
        <v>249</v>
      </c>
    </row>
    <row r="647" customFormat="false" ht="15" hidden="false" customHeight="false" outlineLevel="0" collapsed="false">
      <c r="B647" s="3"/>
      <c r="D647" s="1" t="s">
        <v>249</v>
      </c>
    </row>
    <row r="648" customFormat="false" ht="15" hidden="false" customHeight="false" outlineLevel="0" collapsed="false">
      <c r="B648" s="3"/>
      <c r="D648" s="1" t="s">
        <v>249</v>
      </c>
    </row>
    <row r="649" customFormat="false" ht="15" hidden="false" customHeight="false" outlineLevel="0" collapsed="false">
      <c r="B649" s="3"/>
      <c r="D649" s="1" t="s">
        <v>249</v>
      </c>
    </row>
    <row r="650" customFormat="false" ht="15" hidden="false" customHeight="false" outlineLevel="0" collapsed="false">
      <c r="B650" s="3"/>
      <c r="D650" s="1" t="s">
        <v>249</v>
      </c>
    </row>
    <row r="651" customFormat="false" ht="15" hidden="false" customHeight="false" outlineLevel="0" collapsed="false">
      <c r="B651" s="3"/>
      <c r="D651" s="1" t="s">
        <v>249</v>
      </c>
    </row>
    <row r="652" customFormat="false" ht="15" hidden="false" customHeight="false" outlineLevel="0" collapsed="false">
      <c r="B652" s="3"/>
      <c r="D652" s="1" t="s">
        <v>249</v>
      </c>
    </row>
    <row r="653" customFormat="false" ht="15" hidden="false" customHeight="false" outlineLevel="0" collapsed="false">
      <c r="B653" s="3"/>
      <c r="D653" s="1" t="s">
        <v>249</v>
      </c>
    </row>
    <row r="654" customFormat="false" ht="15" hidden="false" customHeight="false" outlineLevel="0" collapsed="false">
      <c r="B654" s="3"/>
      <c r="D654" s="1" t="s">
        <v>249</v>
      </c>
    </row>
    <row r="655" customFormat="false" ht="15" hidden="false" customHeight="false" outlineLevel="0" collapsed="false">
      <c r="B655" s="3"/>
      <c r="D655" s="1" t="s">
        <v>249</v>
      </c>
    </row>
    <row r="656" customFormat="false" ht="15" hidden="false" customHeight="false" outlineLevel="0" collapsed="false">
      <c r="B656" s="3"/>
      <c r="D656" s="1" t="s">
        <v>249</v>
      </c>
    </row>
    <row r="657" customFormat="false" ht="15" hidden="false" customHeight="false" outlineLevel="0" collapsed="false">
      <c r="B657" s="3"/>
      <c r="D657" s="1" t="s">
        <v>249</v>
      </c>
    </row>
    <row r="658" customFormat="false" ht="15" hidden="false" customHeight="false" outlineLevel="0" collapsed="false">
      <c r="B658" s="3"/>
      <c r="D658" s="1" t="s">
        <v>249</v>
      </c>
    </row>
    <row r="659" customFormat="false" ht="15" hidden="false" customHeight="false" outlineLevel="0" collapsed="false">
      <c r="B659" s="3"/>
      <c r="D659" s="1" t="s">
        <v>249</v>
      </c>
    </row>
    <row r="660" customFormat="false" ht="15" hidden="false" customHeight="false" outlineLevel="0" collapsed="false">
      <c r="B660" s="3"/>
      <c r="D660" s="1" t="s">
        <v>249</v>
      </c>
    </row>
    <row r="661" customFormat="false" ht="15" hidden="false" customHeight="false" outlineLevel="0" collapsed="false">
      <c r="B661" s="3"/>
      <c r="D661" s="1" t="s">
        <v>249</v>
      </c>
    </row>
    <row r="662" customFormat="false" ht="15" hidden="false" customHeight="false" outlineLevel="0" collapsed="false">
      <c r="B662" s="3"/>
      <c r="D662" s="1" t="s">
        <v>249</v>
      </c>
    </row>
    <row r="663" customFormat="false" ht="15" hidden="false" customHeight="false" outlineLevel="0" collapsed="false">
      <c r="B663" s="3"/>
      <c r="D663" s="1" t="s">
        <v>249</v>
      </c>
    </row>
    <row r="664" customFormat="false" ht="15" hidden="false" customHeight="false" outlineLevel="0" collapsed="false">
      <c r="B664" s="3"/>
      <c r="D664" s="1" t="s">
        <v>249</v>
      </c>
    </row>
    <row r="665" customFormat="false" ht="15" hidden="false" customHeight="false" outlineLevel="0" collapsed="false">
      <c r="B665" s="3"/>
      <c r="D665" s="1" t="s">
        <v>249</v>
      </c>
    </row>
    <row r="666" customFormat="false" ht="15" hidden="false" customHeight="false" outlineLevel="0" collapsed="false">
      <c r="B666" s="3"/>
      <c r="D666" s="1" t="s">
        <v>249</v>
      </c>
    </row>
    <row r="667" customFormat="false" ht="15" hidden="false" customHeight="false" outlineLevel="0" collapsed="false">
      <c r="B667" s="3"/>
      <c r="D667" s="1" t="s">
        <v>249</v>
      </c>
    </row>
    <row r="668" customFormat="false" ht="15" hidden="false" customHeight="false" outlineLevel="0" collapsed="false">
      <c r="B668" s="3"/>
      <c r="D668" s="1" t="s">
        <v>249</v>
      </c>
    </row>
    <row r="669" customFormat="false" ht="15" hidden="false" customHeight="false" outlineLevel="0" collapsed="false">
      <c r="B669" s="3"/>
      <c r="D669" s="1" t="s">
        <v>249</v>
      </c>
    </row>
    <row r="670" customFormat="false" ht="15" hidden="false" customHeight="false" outlineLevel="0" collapsed="false">
      <c r="B670" s="3"/>
      <c r="D670" s="1" t="s">
        <v>249</v>
      </c>
    </row>
    <row r="671" customFormat="false" ht="15" hidden="false" customHeight="false" outlineLevel="0" collapsed="false">
      <c r="B671" s="3"/>
      <c r="D671" s="1" t="s">
        <v>249</v>
      </c>
    </row>
    <row r="672" customFormat="false" ht="15" hidden="false" customHeight="false" outlineLevel="0" collapsed="false">
      <c r="B672" s="3"/>
      <c r="D672" s="1" t="s">
        <v>249</v>
      </c>
    </row>
    <row r="673" customFormat="false" ht="15" hidden="false" customHeight="false" outlineLevel="0" collapsed="false">
      <c r="B673" s="3"/>
      <c r="D673" s="1" t="s">
        <v>249</v>
      </c>
    </row>
    <row r="674" customFormat="false" ht="15" hidden="false" customHeight="false" outlineLevel="0" collapsed="false">
      <c r="B674" s="3"/>
      <c r="D674" s="1" t="s">
        <v>249</v>
      </c>
    </row>
    <row r="675" customFormat="false" ht="15" hidden="false" customHeight="false" outlineLevel="0" collapsed="false">
      <c r="B675" s="3"/>
      <c r="D675" s="1" t="s">
        <v>249</v>
      </c>
    </row>
    <row r="676" customFormat="false" ht="15" hidden="false" customHeight="false" outlineLevel="0" collapsed="false">
      <c r="B676" s="3"/>
      <c r="D676" s="1" t="s">
        <v>249</v>
      </c>
    </row>
    <row r="677" customFormat="false" ht="15" hidden="false" customHeight="false" outlineLevel="0" collapsed="false">
      <c r="B677" s="3"/>
      <c r="D677" s="1" t="s">
        <v>249</v>
      </c>
    </row>
    <row r="678" customFormat="false" ht="15" hidden="false" customHeight="false" outlineLevel="0" collapsed="false">
      <c r="B678" s="3"/>
      <c r="D678" s="1" t="s">
        <v>249</v>
      </c>
    </row>
    <row r="679" customFormat="false" ht="15" hidden="false" customHeight="false" outlineLevel="0" collapsed="false">
      <c r="B679" s="3"/>
      <c r="D679" s="1" t="s">
        <v>249</v>
      </c>
    </row>
    <row r="680" customFormat="false" ht="15" hidden="false" customHeight="false" outlineLevel="0" collapsed="false">
      <c r="B680" s="3"/>
      <c r="D680" s="1" t="s">
        <v>249</v>
      </c>
    </row>
    <row r="681" customFormat="false" ht="15" hidden="false" customHeight="false" outlineLevel="0" collapsed="false">
      <c r="B681" s="3"/>
      <c r="D681" s="1" t="s">
        <v>249</v>
      </c>
    </row>
    <row r="682" customFormat="false" ht="15" hidden="false" customHeight="false" outlineLevel="0" collapsed="false">
      <c r="B682" s="3"/>
      <c r="D682" s="1" t="s">
        <v>249</v>
      </c>
    </row>
    <row r="683" customFormat="false" ht="15" hidden="false" customHeight="false" outlineLevel="0" collapsed="false">
      <c r="B683" s="3"/>
      <c r="D683" s="1" t="s">
        <v>249</v>
      </c>
    </row>
    <row r="684" customFormat="false" ht="15" hidden="false" customHeight="false" outlineLevel="0" collapsed="false">
      <c r="B684" s="3"/>
      <c r="D684" s="1" t="s">
        <v>249</v>
      </c>
    </row>
    <row r="685" customFormat="false" ht="15" hidden="false" customHeight="false" outlineLevel="0" collapsed="false">
      <c r="B685" s="3"/>
      <c r="D685" s="1" t="s">
        <v>249</v>
      </c>
    </row>
    <row r="686" customFormat="false" ht="15" hidden="false" customHeight="false" outlineLevel="0" collapsed="false">
      <c r="B686" s="3"/>
      <c r="D686" s="1" t="s">
        <v>249</v>
      </c>
    </row>
    <row r="687" customFormat="false" ht="15" hidden="false" customHeight="false" outlineLevel="0" collapsed="false">
      <c r="B687" s="3"/>
      <c r="D687" s="1" t="s">
        <v>249</v>
      </c>
    </row>
    <row r="688" customFormat="false" ht="15" hidden="false" customHeight="false" outlineLevel="0" collapsed="false">
      <c r="B688" s="3"/>
      <c r="D688" s="1" t="s">
        <v>249</v>
      </c>
    </row>
    <row r="689" customFormat="false" ht="15" hidden="false" customHeight="false" outlineLevel="0" collapsed="false">
      <c r="B689" s="3"/>
      <c r="D689" s="1" t="s">
        <v>249</v>
      </c>
    </row>
    <row r="690" customFormat="false" ht="15" hidden="false" customHeight="false" outlineLevel="0" collapsed="false">
      <c r="B690" s="3"/>
      <c r="D690" s="1" t="s">
        <v>249</v>
      </c>
    </row>
    <row r="691" customFormat="false" ht="15" hidden="false" customHeight="false" outlineLevel="0" collapsed="false">
      <c r="B691" s="3"/>
      <c r="D691" s="1" t="s">
        <v>249</v>
      </c>
    </row>
    <row r="692" customFormat="false" ht="15" hidden="false" customHeight="false" outlineLevel="0" collapsed="false">
      <c r="B692" s="3"/>
      <c r="D692" s="1" t="s">
        <v>249</v>
      </c>
    </row>
    <row r="693" customFormat="false" ht="15" hidden="false" customHeight="false" outlineLevel="0" collapsed="false">
      <c r="B693" s="3"/>
      <c r="D693" s="1" t="s">
        <v>249</v>
      </c>
    </row>
    <row r="694" customFormat="false" ht="15" hidden="false" customHeight="false" outlineLevel="0" collapsed="false">
      <c r="B694" s="3"/>
      <c r="D694" s="1" t="s">
        <v>249</v>
      </c>
    </row>
    <row r="695" customFormat="false" ht="15" hidden="false" customHeight="false" outlineLevel="0" collapsed="false">
      <c r="B695" s="3"/>
      <c r="D695" s="1" t="s">
        <v>249</v>
      </c>
    </row>
    <row r="696" customFormat="false" ht="15" hidden="false" customHeight="false" outlineLevel="0" collapsed="false">
      <c r="B696" s="3"/>
      <c r="D696" s="1" t="s">
        <v>249</v>
      </c>
    </row>
    <row r="697" customFormat="false" ht="15" hidden="false" customHeight="false" outlineLevel="0" collapsed="false">
      <c r="B697" s="3"/>
      <c r="D697" s="1" t="s">
        <v>249</v>
      </c>
    </row>
    <row r="698" customFormat="false" ht="15" hidden="false" customHeight="false" outlineLevel="0" collapsed="false">
      <c r="B698" s="3"/>
      <c r="D698" s="1" t="s">
        <v>249</v>
      </c>
    </row>
    <row r="699" customFormat="false" ht="15" hidden="false" customHeight="false" outlineLevel="0" collapsed="false">
      <c r="B699" s="3"/>
      <c r="D699" s="1" t="s">
        <v>249</v>
      </c>
    </row>
    <row r="700" customFormat="false" ht="15" hidden="false" customHeight="false" outlineLevel="0" collapsed="false">
      <c r="B700" s="3"/>
      <c r="D700" s="1" t="s">
        <v>249</v>
      </c>
    </row>
    <row r="701" customFormat="false" ht="15" hidden="false" customHeight="false" outlineLevel="0" collapsed="false">
      <c r="B701" s="3"/>
      <c r="D701" s="1" t="s">
        <v>249</v>
      </c>
    </row>
    <row r="702" customFormat="false" ht="15" hidden="false" customHeight="false" outlineLevel="0" collapsed="false">
      <c r="B702" s="3"/>
      <c r="D702" s="1" t="s">
        <v>249</v>
      </c>
    </row>
    <row r="703" customFormat="false" ht="15" hidden="false" customHeight="false" outlineLevel="0" collapsed="false">
      <c r="B703" s="3"/>
      <c r="D703" s="1" t="s">
        <v>249</v>
      </c>
    </row>
    <row r="704" customFormat="false" ht="15" hidden="false" customHeight="false" outlineLevel="0" collapsed="false">
      <c r="B704" s="3"/>
      <c r="D704" s="1" t="s">
        <v>249</v>
      </c>
    </row>
    <row r="705" customFormat="false" ht="15" hidden="false" customHeight="false" outlineLevel="0" collapsed="false">
      <c r="B705" s="3"/>
      <c r="D705" s="1" t="s">
        <v>249</v>
      </c>
    </row>
    <row r="706" customFormat="false" ht="15" hidden="false" customHeight="false" outlineLevel="0" collapsed="false">
      <c r="B706" s="3"/>
      <c r="D706" s="1" t="s">
        <v>249</v>
      </c>
    </row>
    <row r="707" customFormat="false" ht="15" hidden="false" customHeight="false" outlineLevel="0" collapsed="false">
      <c r="B707" s="3"/>
      <c r="D707" s="1" t="s">
        <v>249</v>
      </c>
    </row>
    <row r="708" customFormat="false" ht="15" hidden="false" customHeight="false" outlineLevel="0" collapsed="false">
      <c r="B708" s="3"/>
      <c r="D708" s="1" t="s">
        <v>249</v>
      </c>
    </row>
    <row r="709" customFormat="false" ht="15" hidden="false" customHeight="false" outlineLevel="0" collapsed="false">
      <c r="B709" s="3"/>
      <c r="D709" s="1" t="s">
        <v>249</v>
      </c>
    </row>
    <row r="710" customFormat="false" ht="15" hidden="false" customHeight="false" outlineLevel="0" collapsed="false">
      <c r="B710" s="3"/>
      <c r="D710" s="1" t="s">
        <v>249</v>
      </c>
    </row>
    <row r="711" customFormat="false" ht="15" hidden="false" customHeight="false" outlineLevel="0" collapsed="false">
      <c r="B711" s="3"/>
      <c r="D711" s="1" t="s">
        <v>249</v>
      </c>
    </row>
    <row r="712" customFormat="false" ht="15" hidden="false" customHeight="false" outlineLevel="0" collapsed="false">
      <c r="B712" s="3"/>
      <c r="D712" s="1" t="s">
        <v>249</v>
      </c>
    </row>
    <row r="713" customFormat="false" ht="15" hidden="false" customHeight="false" outlineLevel="0" collapsed="false">
      <c r="B713" s="3"/>
      <c r="D713" s="1" t="s">
        <v>249</v>
      </c>
    </row>
    <row r="714" customFormat="false" ht="15" hidden="false" customHeight="false" outlineLevel="0" collapsed="false">
      <c r="B714" s="3"/>
      <c r="D714" s="1" t="s">
        <v>249</v>
      </c>
    </row>
    <row r="715" customFormat="false" ht="15" hidden="false" customHeight="false" outlineLevel="0" collapsed="false">
      <c r="B715" s="3"/>
      <c r="D715" s="1" t="s">
        <v>249</v>
      </c>
    </row>
    <row r="716" customFormat="false" ht="15" hidden="false" customHeight="false" outlineLevel="0" collapsed="false">
      <c r="B716" s="3"/>
      <c r="D716" s="1" t="s">
        <v>249</v>
      </c>
    </row>
    <row r="717" customFormat="false" ht="15" hidden="false" customHeight="false" outlineLevel="0" collapsed="false">
      <c r="B717" s="3"/>
      <c r="D717" s="1" t="s">
        <v>249</v>
      </c>
    </row>
    <row r="718" customFormat="false" ht="15" hidden="false" customHeight="false" outlineLevel="0" collapsed="false">
      <c r="B718" s="3"/>
      <c r="D718" s="1" t="s">
        <v>249</v>
      </c>
    </row>
    <row r="719" customFormat="false" ht="15" hidden="false" customHeight="false" outlineLevel="0" collapsed="false">
      <c r="B719" s="3"/>
      <c r="D719" s="1" t="s">
        <v>249</v>
      </c>
    </row>
    <row r="720" customFormat="false" ht="15" hidden="false" customHeight="false" outlineLevel="0" collapsed="false">
      <c r="B720" s="3"/>
      <c r="D720" s="1" t="s">
        <v>249</v>
      </c>
    </row>
    <row r="721" customFormat="false" ht="15" hidden="false" customHeight="false" outlineLevel="0" collapsed="false">
      <c r="B721" s="3"/>
      <c r="D721" s="1" t="s">
        <v>249</v>
      </c>
    </row>
    <row r="722" customFormat="false" ht="15" hidden="false" customHeight="false" outlineLevel="0" collapsed="false">
      <c r="B722" s="3"/>
      <c r="D722" s="1" t="s">
        <v>249</v>
      </c>
    </row>
    <row r="723" customFormat="false" ht="15" hidden="false" customHeight="false" outlineLevel="0" collapsed="false">
      <c r="B723" s="3"/>
      <c r="D723" s="1" t="s">
        <v>249</v>
      </c>
    </row>
    <row r="724" customFormat="false" ht="15" hidden="false" customHeight="false" outlineLevel="0" collapsed="false">
      <c r="B724" s="3"/>
      <c r="D724" s="1" t="s">
        <v>249</v>
      </c>
    </row>
    <row r="725" customFormat="false" ht="15" hidden="false" customHeight="false" outlineLevel="0" collapsed="false">
      <c r="B725" s="3"/>
      <c r="D725" s="1" t="s">
        <v>249</v>
      </c>
    </row>
    <row r="726" customFormat="false" ht="15" hidden="false" customHeight="false" outlineLevel="0" collapsed="false">
      <c r="B726" s="3"/>
      <c r="D726" s="1" t="s">
        <v>249</v>
      </c>
    </row>
    <row r="727" customFormat="false" ht="15" hidden="false" customHeight="false" outlineLevel="0" collapsed="false">
      <c r="B727" s="3"/>
      <c r="D727" s="1" t="s">
        <v>249</v>
      </c>
    </row>
    <row r="728" customFormat="false" ht="15" hidden="false" customHeight="false" outlineLevel="0" collapsed="false">
      <c r="B728" s="3"/>
      <c r="D728" s="1" t="s">
        <v>249</v>
      </c>
    </row>
    <row r="729" customFormat="false" ht="15" hidden="false" customHeight="false" outlineLevel="0" collapsed="false">
      <c r="B729" s="3"/>
      <c r="D729" s="1" t="s">
        <v>249</v>
      </c>
    </row>
    <row r="730" customFormat="false" ht="15" hidden="false" customHeight="false" outlineLevel="0" collapsed="false">
      <c r="B730" s="3"/>
      <c r="D730" s="1" t="s">
        <v>249</v>
      </c>
    </row>
    <row r="731" customFormat="false" ht="15" hidden="false" customHeight="false" outlineLevel="0" collapsed="false">
      <c r="B731" s="3"/>
      <c r="D731" s="1" t="s">
        <v>249</v>
      </c>
    </row>
    <row r="732" customFormat="false" ht="15" hidden="false" customHeight="false" outlineLevel="0" collapsed="false">
      <c r="B732" s="3"/>
      <c r="D732" s="1" t="s">
        <v>249</v>
      </c>
    </row>
    <row r="733" customFormat="false" ht="15" hidden="false" customHeight="false" outlineLevel="0" collapsed="false">
      <c r="B733" s="3"/>
      <c r="D733" s="1" t="s">
        <v>249</v>
      </c>
    </row>
    <row r="734" customFormat="false" ht="15" hidden="false" customHeight="false" outlineLevel="0" collapsed="false">
      <c r="B734" s="3"/>
      <c r="D734" s="1" t="s">
        <v>249</v>
      </c>
    </row>
    <row r="735" customFormat="false" ht="15" hidden="false" customHeight="false" outlineLevel="0" collapsed="false">
      <c r="B735" s="3"/>
      <c r="D735" s="1" t="s">
        <v>249</v>
      </c>
    </row>
    <row r="736" customFormat="false" ht="15" hidden="false" customHeight="false" outlineLevel="0" collapsed="false">
      <c r="B736" s="3"/>
      <c r="D736" s="1" t="s">
        <v>249</v>
      </c>
    </row>
    <row r="737" customFormat="false" ht="15" hidden="false" customHeight="false" outlineLevel="0" collapsed="false">
      <c r="B737" s="3"/>
      <c r="D737" s="1" t="s">
        <v>249</v>
      </c>
    </row>
    <row r="738" customFormat="false" ht="15" hidden="false" customHeight="false" outlineLevel="0" collapsed="false">
      <c r="B738" s="3"/>
      <c r="D738" s="1" t="s">
        <v>249</v>
      </c>
    </row>
    <row r="739" customFormat="false" ht="15" hidden="false" customHeight="false" outlineLevel="0" collapsed="false">
      <c r="B739" s="3"/>
      <c r="D739" s="1" t="s">
        <v>249</v>
      </c>
    </row>
    <row r="740" customFormat="false" ht="15" hidden="false" customHeight="false" outlineLevel="0" collapsed="false">
      <c r="B740" s="3"/>
      <c r="D740" s="1" t="s">
        <v>249</v>
      </c>
    </row>
    <row r="741" customFormat="false" ht="15" hidden="false" customHeight="false" outlineLevel="0" collapsed="false">
      <c r="B741" s="3"/>
      <c r="D741" s="1" t="s">
        <v>249</v>
      </c>
    </row>
    <row r="742" customFormat="false" ht="15" hidden="false" customHeight="false" outlineLevel="0" collapsed="false">
      <c r="B742" s="3"/>
      <c r="D742" s="1" t="s">
        <v>249</v>
      </c>
    </row>
    <row r="743" customFormat="false" ht="15" hidden="false" customHeight="false" outlineLevel="0" collapsed="false">
      <c r="B743" s="3"/>
      <c r="D743" s="1" t="s">
        <v>249</v>
      </c>
    </row>
    <row r="744" customFormat="false" ht="15" hidden="false" customHeight="false" outlineLevel="0" collapsed="false">
      <c r="B744" s="3"/>
      <c r="D744" s="1" t="s">
        <v>249</v>
      </c>
    </row>
    <row r="745" customFormat="false" ht="15" hidden="false" customHeight="false" outlineLevel="0" collapsed="false">
      <c r="B745" s="3"/>
      <c r="D745" s="1" t="s">
        <v>249</v>
      </c>
    </row>
    <row r="746" customFormat="false" ht="15" hidden="false" customHeight="false" outlineLevel="0" collapsed="false">
      <c r="B746" s="3"/>
      <c r="D746" s="1" t="s">
        <v>249</v>
      </c>
    </row>
    <row r="747" customFormat="false" ht="15" hidden="false" customHeight="false" outlineLevel="0" collapsed="false">
      <c r="B747" s="3"/>
      <c r="D747" s="1" t="s">
        <v>249</v>
      </c>
    </row>
    <row r="748" customFormat="false" ht="15" hidden="false" customHeight="false" outlineLevel="0" collapsed="false">
      <c r="B748" s="3"/>
      <c r="D748" s="1" t="s">
        <v>249</v>
      </c>
    </row>
    <row r="749" customFormat="false" ht="15" hidden="false" customHeight="false" outlineLevel="0" collapsed="false">
      <c r="B749" s="3"/>
      <c r="D749" s="1" t="s">
        <v>249</v>
      </c>
    </row>
    <row r="750" customFormat="false" ht="15" hidden="false" customHeight="false" outlineLevel="0" collapsed="false">
      <c r="B750" s="3"/>
      <c r="D750" s="1" t="s">
        <v>249</v>
      </c>
    </row>
    <row r="751" customFormat="false" ht="15" hidden="false" customHeight="false" outlineLevel="0" collapsed="false">
      <c r="B751" s="3"/>
      <c r="D751" s="1" t="s">
        <v>249</v>
      </c>
    </row>
    <row r="752" customFormat="false" ht="15" hidden="false" customHeight="false" outlineLevel="0" collapsed="false">
      <c r="B752" s="3"/>
      <c r="D752" s="1" t="s">
        <v>249</v>
      </c>
    </row>
    <row r="753" customFormat="false" ht="15" hidden="false" customHeight="false" outlineLevel="0" collapsed="false">
      <c r="B753" s="3"/>
      <c r="D753" s="1" t="s">
        <v>249</v>
      </c>
    </row>
    <row r="754" customFormat="false" ht="15" hidden="false" customHeight="false" outlineLevel="0" collapsed="false">
      <c r="B754" s="3"/>
      <c r="D754" s="1" t="s">
        <v>249</v>
      </c>
    </row>
    <row r="755" customFormat="false" ht="15" hidden="false" customHeight="false" outlineLevel="0" collapsed="false">
      <c r="B755" s="3"/>
      <c r="D755" s="1" t="s">
        <v>249</v>
      </c>
    </row>
    <row r="756" customFormat="false" ht="15" hidden="false" customHeight="false" outlineLevel="0" collapsed="false">
      <c r="B756" s="3"/>
      <c r="D756" s="1" t="s">
        <v>249</v>
      </c>
    </row>
    <row r="757" customFormat="false" ht="15" hidden="false" customHeight="false" outlineLevel="0" collapsed="false">
      <c r="B757" s="3"/>
      <c r="D757" s="1" t="s">
        <v>249</v>
      </c>
    </row>
    <row r="758" customFormat="false" ht="15" hidden="false" customHeight="false" outlineLevel="0" collapsed="false">
      <c r="B758" s="3"/>
      <c r="D758" s="1" t="s">
        <v>249</v>
      </c>
    </row>
    <row r="759" customFormat="false" ht="15" hidden="false" customHeight="false" outlineLevel="0" collapsed="false">
      <c r="B759" s="3"/>
      <c r="D759" s="1" t="s">
        <v>249</v>
      </c>
    </row>
    <row r="760" customFormat="false" ht="15" hidden="false" customHeight="false" outlineLevel="0" collapsed="false">
      <c r="B760" s="3"/>
      <c r="D760" s="1" t="s">
        <v>249</v>
      </c>
    </row>
    <row r="761" customFormat="false" ht="15" hidden="false" customHeight="false" outlineLevel="0" collapsed="false">
      <c r="B761" s="3"/>
      <c r="D761" s="1" t="s">
        <v>249</v>
      </c>
    </row>
    <row r="762" customFormat="false" ht="15" hidden="false" customHeight="false" outlineLevel="0" collapsed="false">
      <c r="B762" s="3"/>
      <c r="D762" s="1" t="s">
        <v>249</v>
      </c>
    </row>
    <row r="763" customFormat="false" ht="15" hidden="false" customHeight="false" outlineLevel="0" collapsed="false">
      <c r="B763" s="3"/>
      <c r="D763" s="1" t="s">
        <v>249</v>
      </c>
    </row>
    <row r="764" customFormat="false" ht="15" hidden="false" customHeight="false" outlineLevel="0" collapsed="false">
      <c r="B764" s="3"/>
      <c r="D764" s="1" t="s">
        <v>249</v>
      </c>
    </row>
    <row r="765" customFormat="false" ht="15" hidden="false" customHeight="false" outlineLevel="0" collapsed="false">
      <c r="B765" s="3"/>
      <c r="D765" s="1" t="s">
        <v>249</v>
      </c>
    </row>
    <row r="766" customFormat="false" ht="15" hidden="false" customHeight="false" outlineLevel="0" collapsed="false">
      <c r="B766" s="3"/>
      <c r="D766" s="1" t="s">
        <v>249</v>
      </c>
    </row>
    <row r="767" customFormat="false" ht="15" hidden="false" customHeight="false" outlineLevel="0" collapsed="false">
      <c r="B767" s="3"/>
      <c r="D767" s="1" t="s">
        <v>249</v>
      </c>
    </row>
    <row r="768" customFormat="false" ht="15" hidden="false" customHeight="false" outlineLevel="0" collapsed="false">
      <c r="B768" s="3"/>
      <c r="D768" s="1" t="s">
        <v>249</v>
      </c>
    </row>
    <row r="769" customFormat="false" ht="15" hidden="false" customHeight="false" outlineLevel="0" collapsed="false">
      <c r="B769" s="3"/>
      <c r="D769" s="1" t="s">
        <v>249</v>
      </c>
    </row>
    <row r="770" customFormat="false" ht="15" hidden="false" customHeight="false" outlineLevel="0" collapsed="false">
      <c r="B770" s="3"/>
      <c r="D770" s="1" t="s">
        <v>249</v>
      </c>
    </row>
    <row r="771" customFormat="false" ht="15" hidden="false" customHeight="false" outlineLevel="0" collapsed="false">
      <c r="B771" s="3"/>
      <c r="D771" s="1" t="s">
        <v>249</v>
      </c>
    </row>
    <row r="772" customFormat="false" ht="15" hidden="false" customHeight="false" outlineLevel="0" collapsed="false">
      <c r="B772" s="3"/>
      <c r="D772" s="1" t="s">
        <v>249</v>
      </c>
    </row>
    <row r="773" customFormat="false" ht="15" hidden="false" customHeight="false" outlineLevel="0" collapsed="false">
      <c r="B773" s="3"/>
      <c r="D773" s="1" t="s">
        <v>249</v>
      </c>
    </row>
    <row r="774" customFormat="false" ht="15" hidden="false" customHeight="false" outlineLevel="0" collapsed="false">
      <c r="B774" s="3"/>
      <c r="D774" s="1" t="s">
        <v>249</v>
      </c>
    </row>
    <row r="775" customFormat="false" ht="15" hidden="false" customHeight="false" outlineLevel="0" collapsed="false">
      <c r="B775" s="3"/>
      <c r="D775" s="1" t="s">
        <v>249</v>
      </c>
    </row>
    <row r="776" customFormat="false" ht="15" hidden="false" customHeight="false" outlineLevel="0" collapsed="false">
      <c r="B776" s="3"/>
      <c r="D776" s="1" t="s">
        <v>249</v>
      </c>
    </row>
    <row r="777" customFormat="false" ht="15" hidden="false" customHeight="false" outlineLevel="0" collapsed="false">
      <c r="B777" s="3"/>
      <c r="D777" s="1" t="s">
        <v>249</v>
      </c>
    </row>
    <row r="778" customFormat="false" ht="15" hidden="false" customHeight="false" outlineLevel="0" collapsed="false">
      <c r="B778" s="3"/>
      <c r="D778" s="1" t="s">
        <v>249</v>
      </c>
    </row>
    <row r="779" customFormat="false" ht="15" hidden="false" customHeight="false" outlineLevel="0" collapsed="false">
      <c r="B779" s="3"/>
      <c r="D779" s="1" t="s">
        <v>249</v>
      </c>
    </row>
    <row r="780" customFormat="false" ht="15" hidden="false" customHeight="false" outlineLevel="0" collapsed="false">
      <c r="B780" s="3"/>
      <c r="D780" s="1" t="s">
        <v>249</v>
      </c>
    </row>
    <row r="781" customFormat="false" ht="15" hidden="false" customHeight="false" outlineLevel="0" collapsed="false">
      <c r="B781" s="3"/>
      <c r="D781" s="1" t="s">
        <v>249</v>
      </c>
    </row>
    <row r="782" customFormat="false" ht="15" hidden="false" customHeight="false" outlineLevel="0" collapsed="false">
      <c r="B782" s="3"/>
      <c r="D782" s="1" t="s">
        <v>249</v>
      </c>
    </row>
    <row r="783" customFormat="false" ht="15" hidden="false" customHeight="false" outlineLevel="0" collapsed="false">
      <c r="B783" s="3"/>
      <c r="D783" s="1" t="s">
        <v>249</v>
      </c>
    </row>
    <row r="784" customFormat="false" ht="15" hidden="false" customHeight="false" outlineLevel="0" collapsed="false">
      <c r="B784" s="3"/>
      <c r="D784" s="1" t="s">
        <v>249</v>
      </c>
    </row>
    <row r="785" customFormat="false" ht="15" hidden="false" customHeight="false" outlineLevel="0" collapsed="false">
      <c r="B785" s="3"/>
      <c r="D785" s="1" t="s">
        <v>249</v>
      </c>
    </row>
    <row r="786" customFormat="false" ht="15" hidden="false" customHeight="false" outlineLevel="0" collapsed="false">
      <c r="B786" s="3"/>
      <c r="D786" s="1" t="s">
        <v>249</v>
      </c>
    </row>
    <row r="787" customFormat="false" ht="15" hidden="false" customHeight="false" outlineLevel="0" collapsed="false">
      <c r="B787" s="3"/>
      <c r="D787" s="1" t="s">
        <v>249</v>
      </c>
    </row>
    <row r="788" customFormat="false" ht="15" hidden="false" customHeight="false" outlineLevel="0" collapsed="false">
      <c r="B788" s="3"/>
      <c r="D788" s="1" t="s">
        <v>249</v>
      </c>
    </row>
    <row r="789" customFormat="false" ht="15" hidden="false" customHeight="false" outlineLevel="0" collapsed="false">
      <c r="B789" s="3"/>
      <c r="D789" s="1" t="s">
        <v>249</v>
      </c>
    </row>
    <row r="790" customFormat="false" ht="15" hidden="false" customHeight="false" outlineLevel="0" collapsed="false">
      <c r="B790" s="3"/>
      <c r="D790" s="1" t="s">
        <v>249</v>
      </c>
    </row>
    <row r="791" customFormat="false" ht="15" hidden="false" customHeight="false" outlineLevel="0" collapsed="false">
      <c r="B791" s="3"/>
      <c r="D791" s="1" t="s">
        <v>249</v>
      </c>
    </row>
    <row r="792" customFormat="false" ht="15" hidden="false" customHeight="false" outlineLevel="0" collapsed="false">
      <c r="B792" s="3"/>
      <c r="D792" s="1" t="s">
        <v>249</v>
      </c>
    </row>
    <row r="793" customFormat="false" ht="15" hidden="false" customHeight="false" outlineLevel="0" collapsed="false">
      <c r="B793" s="3"/>
      <c r="D793" s="1" t="s">
        <v>249</v>
      </c>
    </row>
    <row r="794" customFormat="false" ht="15" hidden="false" customHeight="false" outlineLevel="0" collapsed="false">
      <c r="B794" s="3"/>
      <c r="D794" s="1" t="s">
        <v>249</v>
      </c>
    </row>
    <row r="795" customFormat="false" ht="15" hidden="false" customHeight="false" outlineLevel="0" collapsed="false">
      <c r="B795" s="3"/>
      <c r="D795" s="1" t="s">
        <v>249</v>
      </c>
    </row>
    <row r="796" customFormat="false" ht="15" hidden="false" customHeight="false" outlineLevel="0" collapsed="false">
      <c r="B796" s="3"/>
      <c r="D796" s="1" t="s">
        <v>249</v>
      </c>
    </row>
    <row r="797" customFormat="false" ht="15" hidden="false" customHeight="false" outlineLevel="0" collapsed="false">
      <c r="B797" s="3"/>
      <c r="D797" s="1" t="s">
        <v>249</v>
      </c>
    </row>
    <row r="798" customFormat="false" ht="15" hidden="false" customHeight="false" outlineLevel="0" collapsed="false">
      <c r="B798" s="3"/>
      <c r="D798" s="1" t="s">
        <v>249</v>
      </c>
    </row>
    <row r="799" customFormat="false" ht="15" hidden="false" customHeight="false" outlineLevel="0" collapsed="false">
      <c r="B799" s="3"/>
      <c r="D799" s="1" t="s">
        <v>249</v>
      </c>
    </row>
    <row r="800" customFormat="false" ht="15" hidden="false" customHeight="false" outlineLevel="0" collapsed="false">
      <c r="B800" s="3"/>
      <c r="D800" s="1" t="s">
        <v>249</v>
      </c>
    </row>
    <row r="801" customFormat="false" ht="15" hidden="false" customHeight="false" outlineLevel="0" collapsed="false">
      <c r="B801" s="3"/>
      <c r="D801" s="1" t="s">
        <v>249</v>
      </c>
    </row>
    <row r="802" customFormat="false" ht="15" hidden="false" customHeight="false" outlineLevel="0" collapsed="false">
      <c r="B802" s="3"/>
      <c r="D802" s="1" t="s">
        <v>249</v>
      </c>
    </row>
    <row r="803" customFormat="false" ht="15" hidden="false" customHeight="false" outlineLevel="0" collapsed="false">
      <c r="B803" s="3"/>
      <c r="D803" s="1" t="s">
        <v>249</v>
      </c>
    </row>
    <row r="804" customFormat="false" ht="15" hidden="false" customHeight="false" outlineLevel="0" collapsed="false">
      <c r="B804" s="3"/>
      <c r="D804" s="1" t="s">
        <v>249</v>
      </c>
    </row>
    <row r="805" customFormat="false" ht="15" hidden="false" customHeight="false" outlineLevel="0" collapsed="false">
      <c r="B805" s="3"/>
      <c r="D805" s="1" t="s">
        <v>249</v>
      </c>
    </row>
    <row r="806" customFormat="false" ht="15" hidden="false" customHeight="false" outlineLevel="0" collapsed="false">
      <c r="B806" s="3"/>
      <c r="D806" s="1" t="s">
        <v>249</v>
      </c>
    </row>
    <row r="807" customFormat="false" ht="15" hidden="false" customHeight="false" outlineLevel="0" collapsed="false">
      <c r="B807" s="3"/>
      <c r="D807" s="1" t="s">
        <v>249</v>
      </c>
    </row>
    <row r="808" customFormat="false" ht="15" hidden="false" customHeight="false" outlineLevel="0" collapsed="false">
      <c r="B808" s="3"/>
      <c r="D808" s="1" t="s">
        <v>249</v>
      </c>
    </row>
    <row r="809" customFormat="false" ht="15" hidden="false" customHeight="false" outlineLevel="0" collapsed="false">
      <c r="B809" s="3"/>
      <c r="D809" s="1" t="s">
        <v>249</v>
      </c>
    </row>
    <row r="810" customFormat="false" ht="15" hidden="false" customHeight="false" outlineLevel="0" collapsed="false">
      <c r="B810" s="3"/>
      <c r="D810" s="1" t="s">
        <v>249</v>
      </c>
    </row>
    <row r="811" customFormat="false" ht="15" hidden="false" customHeight="false" outlineLevel="0" collapsed="false">
      <c r="B811" s="3"/>
      <c r="D811" s="1" t="s">
        <v>249</v>
      </c>
    </row>
    <row r="812" customFormat="false" ht="15" hidden="false" customHeight="false" outlineLevel="0" collapsed="false">
      <c r="B812" s="3"/>
      <c r="D812" s="1" t="s">
        <v>249</v>
      </c>
    </row>
    <row r="813" customFormat="false" ht="15" hidden="false" customHeight="false" outlineLevel="0" collapsed="false">
      <c r="B813" s="3"/>
      <c r="D813" s="1" t="s">
        <v>249</v>
      </c>
    </row>
    <row r="814" customFormat="false" ht="15" hidden="false" customHeight="false" outlineLevel="0" collapsed="false">
      <c r="B814" s="3"/>
      <c r="D814" s="1" t="s">
        <v>249</v>
      </c>
    </row>
    <row r="815" customFormat="false" ht="15" hidden="false" customHeight="false" outlineLevel="0" collapsed="false">
      <c r="B815" s="3"/>
      <c r="D815" s="1" t="s">
        <v>249</v>
      </c>
    </row>
    <row r="816" customFormat="false" ht="15" hidden="false" customHeight="false" outlineLevel="0" collapsed="false">
      <c r="B816" s="3"/>
      <c r="D816" s="1" t="s">
        <v>249</v>
      </c>
    </row>
    <row r="817" customFormat="false" ht="15" hidden="false" customHeight="false" outlineLevel="0" collapsed="false">
      <c r="B817" s="3"/>
      <c r="D817" s="1" t="s">
        <v>249</v>
      </c>
    </row>
    <row r="818" customFormat="false" ht="15" hidden="false" customHeight="false" outlineLevel="0" collapsed="false">
      <c r="B818" s="3"/>
      <c r="D818" s="1" t="s">
        <v>249</v>
      </c>
    </row>
    <row r="819" customFormat="false" ht="15" hidden="false" customHeight="false" outlineLevel="0" collapsed="false">
      <c r="B819" s="3"/>
      <c r="D819" s="1" t="s">
        <v>249</v>
      </c>
    </row>
    <row r="820" customFormat="false" ht="15" hidden="false" customHeight="false" outlineLevel="0" collapsed="false">
      <c r="B820" s="3"/>
      <c r="D820" s="1" t="s">
        <v>249</v>
      </c>
    </row>
    <row r="821" customFormat="false" ht="15" hidden="false" customHeight="false" outlineLevel="0" collapsed="false">
      <c r="B821" s="3"/>
      <c r="D821" s="1" t="s">
        <v>249</v>
      </c>
    </row>
    <row r="822" customFormat="false" ht="15" hidden="false" customHeight="false" outlineLevel="0" collapsed="false">
      <c r="B822" s="3"/>
      <c r="D822" s="1" t="s">
        <v>249</v>
      </c>
    </row>
    <row r="823" customFormat="false" ht="15" hidden="false" customHeight="false" outlineLevel="0" collapsed="false">
      <c r="B823" s="3"/>
      <c r="D823" s="1" t="s">
        <v>249</v>
      </c>
    </row>
    <row r="824" customFormat="false" ht="15" hidden="false" customHeight="false" outlineLevel="0" collapsed="false">
      <c r="B824" s="3"/>
      <c r="D824" s="1" t="s">
        <v>249</v>
      </c>
    </row>
    <row r="825" customFormat="false" ht="15" hidden="false" customHeight="false" outlineLevel="0" collapsed="false">
      <c r="B825" s="3"/>
      <c r="D825" s="1" t="s">
        <v>249</v>
      </c>
    </row>
    <row r="826" customFormat="false" ht="15" hidden="false" customHeight="false" outlineLevel="0" collapsed="false">
      <c r="B826" s="3"/>
      <c r="D826" s="1" t="s">
        <v>249</v>
      </c>
    </row>
    <row r="827" customFormat="false" ht="15" hidden="false" customHeight="false" outlineLevel="0" collapsed="false">
      <c r="B827" s="3"/>
      <c r="D827" s="1" t="s">
        <v>249</v>
      </c>
    </row>
    <row r="828" customFormat="false" ht="15" hidden="false" customHeight="false" outlineLevel="0" collapsed="false">
      <c r="B828" s="3"/>
      <c r="D828" s="1" t="s">
        <v>249</v>
      </c>
    </row>
    <row r="829" customFormat="false" ht="15" hidden="false" customHeight="false" outlineLevel="0" collapsed="false">
      <c r="B829" s="3"/>
      <c r="D829" s="1" t="s">
        <v>249</v>
      </c>
    </row>
    <row r="830" customFormat="false" ht="15" hidden="false" customHeight="false" outlineLevel="0" collapsed="false">
      <c r="B830" s="3"/>
      <c r="D830" s="1" t="s">
        <v>249</v>
      </c>
    </row>
    <row r="831" customFormat="false" ht="15" hidden="false" customHeight="false" outlineLevel="0" collapsed="false">
      <c r="B831" s="3"/>
      <c r="D831" s="1" t="s">
        <v>249</v>
      </c>
    </row>
    <row r="832" customFormat="false" ht="15" hidden="false" customHeight="false" outlineLevel="0" collapsed="false">
      <c r="B832" s="3"/>
      <c r="D832" s="1" t="s">
        <v>249</v>
      </c>
    </row>
    <row r="833" customFormat="false" ht="15" hidden="false" customHeight="false" outlineLevel="0" collapsed="false">
      <c r="B833" s="3"/>
      <c r="D833" s="1" t="s">
        <v>249</v>
      </c>
    </row>
    <row r="834" customFormat="false" ht="15" hidden="false" customHeight="false" outlineLevel="0" collapsed="false">
      <c r="B834" s="3"/>
      <c r="D834" s="1" t="s">
        <v>249</v>
      </c>
    </row>
    <row r="835" customFormat="false" ht="15" hidden="false" customHeight="false" outlineLevel="0" collapsed="false">
      <c r="B835" s="3"/>
      <c r="D835" s="1" t="s">
        <v>249</v>
      </c>
    </row>
    <row r="836" customFormat="false" ht="15" hidden="false" customHeight="false" outlineLevel="0" collapsed="false">
      <c r="B836" s="3"/>
      <c r="D836" s="1" t="s">
        <v>249</v>
      </c>
    </row>
    <row r="837" customFormat="false" ht="15" hidden="false" customHeight="false" outlineLevel="0" collapsed="false">
      <c r="B837" s="3"/>
      <c r="D837" s="1" t="s">
        <v>249</v>
      </c>
    </row>
    <row r="838" customFormat="false" ht="15" hidden="false" customHeight="false" outlineLevel="0" collapsed="false">
      <c r="B838" s="3"/>
      <c r="D838" s="1" t="s">
        <v>249</v>
      </c>
    </row>
    <row r="839" customFormat="false" ht="15" hidden="false" customHeight="false" outlineLevel="0" collapsed="false">
      <c r="B839" s="3"/>
      <c r="D839" s="1" t="s">
        <v>249</v>
      </c>
    </row>
    <row r="840" customFormat="false" ht="15" hidden="false" customHeight="false" outlineLevel="0" collapsed="false">
      <c r="B840" s="3"/>
      <c r="D840" s="1" t="s">
        <v>249</v>
      </c>
    </row>
    <row r="841" customFormat="false" ht="15" hidden="false" customHeight="false" outlineLevel="0" collapsed="false">
      <c r="B841" s="3"/>
      <c r="D841" s="1" t="s">
        <v>249</v>
      </c>
    </row>
    <row r="842" customFormat="false" ht="15" hidden="false" customHeight="false" outlineLevel="0" collapsed="false">
      <c r="B842" s="3"/>
      <c r="D842" s="1" t="s">
        <v>249</v>
      </c>
    </row>
    <row r="843" customFormat="false" ht="15" hidden="false" customHeight="false" outlineLevel="0" collapsed="false">
      <c r="B843" s="3"/>
      <c r="D843" s="1" t="s">
        <v>249</v>
      </c>
    </row>
    <row r="844" customFormat="false" ht="15" hidden="false" customHeight="false" outlineLevel="0" collapsed="false">
      <c r="B844" s="3"/>
      <c r="D844" s="1" t="s">
        <v>249</v>
      </c>
    </row>
    <row r="845" customFormat="false" ht="15" hidden="false" customHeight="false" outlineLevel="0" collapsed="false">
      <c r="B845" s="3"/>
      <c r="D845" s="1" t="s">
        <v>249</v>
      </c>
    </row>
    <row r="846" customFormat="false" ht="15" hidden="false" customHeight="false" outlineLevel="0" collapsed="false">
      <c r="B846" s="3"/>
      <c r="D846" s="1" t="s">
        <v>249</v>
      </c>
    </row>
    <row r="847" customFormat="false" ht="15" hidden="false" customHeight="false" outlineLevel="0" collapsed="false">
      <c r="B847" s="3"/>
      <c r="D847" s="1" t="s">
        <v>249</v>
      </c>
    </row>
    <row r="848" customFormat="false" ht="15" hidden="false" customHeight="false" outlineLevel="0" collapsed="false">
      <c r="B848" s="3"/>
      <c r="D848" s="1" t="s">
        <v>249</v>
      </c>
    </row>
    <row r="849" customFormat="false" ht="15" hidden="false" customHeight="false" outlineLevel="0" collapsed="false">
      <c r="B849" s="3"/>
      <c r="D849" s="1" t="s">
        <v>249</v>
      </c>
    </row>
    <row r="850" customFormat="false" ht="15" hidden="false" customHeight="false" outlineLevel="0" collapsed="false">
      <c r="B850" s="3"/>
      <c r="D850" s="1" t="s">
        <v>249</v>
      </c>
    </row>
    <row r="851" customFormat="false" ht="15" hidden="false" customHeight="false" outlineLevel="0" collapsed="false">
      <c r="B851" s="3"/>
      <c r="D851" s="1" t="s">
        <v>249</v>
      </c>
    </row>
    <row r="852" customFormat="false" ht="15" hidden="false" customHeight="false" outlineLevel="0" collapsed="false">
      <c r="B852" s="3"/>
      <c r="D852" s="1" t="s">
        <v>249</v>
      </c>
    </row>
    <row r="853" customFormat="false" ht="15" hidden="false" customHeight="false" outlineLevel="0" collapsed="false">
      <c r="B853" s="3"/>
      <c r="D853" s="1" t="s">
        <v>249</v>
      </c>
    </row>
    <row r="854" customFormat="false" ht="15" hidden="false" customHeight="false" outlineLevel="0" collapsed="false">
      <c r="B854" s="3"/>
      <c r="D854" s="1" t="s">
        <v>249</v>
      </c>
    </row>
    <row r="855" customFormat="false" ht="15" hidden="false" customHeight="false" outlineLevel="0" collapsed="false">
      <c r="B855" s="3"/>
      <c r="D855" s="1" t="s">
        <v>249</v>
      </c>
    </row>
    <row r="856" customFormat="false" ht="15" hidden="false" customHeight="false" outlineLevel="0" collapsed="false">
      <c r="B856" s="3"/>
      <c r="D856" s="1" t="s">
        <v>249</v>
      </c>
    </row>
    <row r="857" customFormat="false" ht="15" hidden="false" customHeight="false" outlineLevel="0" collapsed="false">
      <c r="B857" s="3"/>
      <c r="D857" s="1" t="s">
        <v>249</v>
      </c>
    </row>
    <row r="858" customFormat="false" ht="15" hidden="false" customHeight="false" outlineLevel="0" collapsed="false">
      <c r="B858" s="3"/>
      <c r="D858" s="1" t="s">
        <v>249</v>
      </c>
    </row>
    <row r="859" customFormat="false" ht="15" hidden="false" customHeight="false" outlineLevel="0" collapsed="false">
      <c r="B859" s="3"/>
      <c r="D859" s="1" t="s">
        <v>249</v>
      </c>
    </row>
    <row r="860" customFormat="false" ht="15" hidden="false" customHeight="false" outlineLevel="0" collapsed="false">
      <c r="B860" s="3"/>
      <c r="D860" s="1" t="s">
        <v>249</v>
      </c>
    </row>
    <row r="861" customFormat="false" ht="15" hidden="false" customHeight="false" outlineLevel="0" collapsed="false">
      <c r="B861" s="3"/>
      <c r="D861" s="1" t="s">
        <v>249</v>
      </c>
    </row>
    <row r="862" customFormat="false" ht="15" hidden="false" customHeight="false" outlineLevel="0" collapsed="false">
      <c r="B862" s="3"/>
      <c r="D862" s="1" t="s">
        <v>249</v>
      </c>
    </row>
    <row r="863" customFormat="false" ht="15" hidden="false" customHeight="false" outlineLevel="0" collapsed="false">
      <c r="B863" s="3"/>
      <c r="D863" s="1" t="s">
        <v>249</v>
      </c>
    </row>
    <row r="864" customFormat="false" ht="15" hidden="false" customHeight="false" outlineLevel="0" collapsed="false">
      <c r="B864" s="3"/>
      <c r="D864" s="1" t="s">
        <v>249</v>
      </c>
    </row>
    <row r="865" customFormat="false" ht="15" hidden="false" customHeight="false" outlineLevel="0" collapsed="false">
      <c r="B865" s="3"/>
      <c r="D865" s="1" t="s">
        <v>249</v>
      </c>
    </row>
    <row r="866" customFormat="false" ht="15" hidden="false" customHeight="false" outlineLevel="0" collapsed="false">
      <c r="B866" s="3"/>
      <c r="D866" s="1" t="s">
        <v>249</v>
      </c>
    </row>
    <row r="867" customFormat="false" ht="15" hidden="false" customHeight="false" outlineLevel="0" collapsed="false">
      <c r="B867" s="3"/>
      <c r="D867" s="1" t="s">
        <v>249</v>
      </c>
    </row>
    <row r="868" customFormat="false" ht="15" hidden="false" customHeight="false" outlineLevel="0" collapsed="false">
      <c r="B868" s="3"/>
      <c r="D868" s="1" t="s">
        <v>249</v>
      </c>
    </row>
    <row r="869" customFormat="false" ht="15" hidden="false" customHeight="false" outlineLevel="0" collapsed="false">
      <c r="B869" s="3"/>
      <c r="D869" s="1" t="s">
        <v>249</v>
      </c>
    </row>
    <row r="870" customFormat="false" ht="15" hidden="false" customHeight="false" outlineLevel="0" collapsed="false">
      <c r="B870" s="3"/>
      <c r="D870" s="1" t="s">
        <v>249</v>
      </c>
    </row>
    <row r="871" customFormat="false" ht="15" hidden="false" customHeight="false" outlineLevel="0" collapsed="false">
      <c r="B871" s="3"/>
      <c r="D871" s="1" t="s">
        <v>249</v>
      </c>
    </row>
    <row r="872" customFormat="false" ht="15" hidden="false" customHeight="false" outlineLevel="0" collapsed="false">
      <c r="B872" s="3"/>
      <c r="D872" s="1" t="s">
        <v>249</v>
      </c>
    </row>
    <row r="873" customFormat="false" ht="15" hidden="false" customHeight="false" outlineLevel="0" collapsed="false">
      <c r="B873" s="3"/>
      <c r="D873" s="1" t="s">
        <v>249</v>
      </c>
    </row>
    <row r="874" customFormat="false" ht="15" hidden="false" customHeight="false" outlineLevel="0" collapsed="false">
      <c r="B874" s="3"/>
      <c r="D874" s="1" t="s">
        <v>249</v>
      </c>
    </row>
    <row r="875" customFormat="false" ht="15" hidden="false" customHeight="false" outlineLevel="0" collapsed="false">
      <c r="B875" s="3"/>
      <c r="D875" s="1" t="s">
        <v>249</v>
      </c>
    </row>
    <row r="876" customFormat="false" ht="15" hidden="false" customHeight="false" outlineLevel="0" collapsed="false">
      <c r="B876" s="3"/>
      <c r="D876" s="1" t="s">
        <v>249</v>
      </c>
    </row>
    <row r="877" customFormat="false" ht="15" hidden="false" customHeight="false" outlineLevel="0" collapsed="false">
      <c r="B877" s="3"/>
      <c r="D877" s="1" t="s">
        <v>249</v>
      </c>
    </row>
    <row r="878" customFormat="false" ht="15" hidden="false" customHeight="false" outlineLevel="0" collapsed="false">
      <c r="B878" s="3"/>
      <c r="D878" s="1" t="s">
        <v>249</v>
      </c>
    </row>
    <row r="879" customFormat="false" ht="15" hidden="false" customHeight="false" outlineLevel="0" collapsed="false">
      <c r="B879" s="3"/>
      <c r="D879" s="1" t="s">
        <v>249</v>
      </c>
    </row>
    <row r="880" customFormat="false" ht="15" hidden="false" customHeight="false" outlineLevel="0" collapsed="false">
      <c r="B880" s="3"/>
      <c r="D880" s="1" t="s">
        <v>249</v>
      </c>
    </row>
    <row r="881" customFormat="false" ht="15" hidden="false" customHeight="false" outlineLevel="0" collapsed="false">
      <c r="B881" s="3"/>
      <c r="D881" s="1" t="s">
        <v>249</v>
      </c>
    </row>
    <row r="882" customFormat="false" ht="15" hidden="false" customHeight="false" outlineLevel="0" collapsed="false">
      <c r="B882" s="3"/>
      <c r="D882" s="1" t="s">
        <v>249</v>
      </c>
    </row>
    <row r="883" customFormat="false" ht="15" hidden="false" customHeight="false" outlineLevel="0" collapsed="false">
      <c r="B883" s="3"/>
      <c r="D883" s="1" t="s">
        <v>249</v>
      </c>
    </row>
    <row r="884" customFormat="false" ht="15" hidden="false" customHeight="false" outlineLevel="0" collapsed="false">
      <c r="B884" s="3"/>
      <c r="D884" s="1" t="s">
        <v>249</v>
      </c>
    </row>
    <row r="885" customFormat="false" ht="15" hidden="false" customHeight="false" outlineLevel="0" collapsed="false">
      <c r="B885" s="3"/>
      <c r="D885" s="1" t="s">
        <v>249</v>
      </c>
    </row>
    <row r="886" customFormat="false" ht="15" hidden="false" customHeight="false" outlineLevel="0" collapsed="false">
      <c r="B886" s="3"/>
      <c r="D886" s="1" t="s">
        <v>249</v>
      </c>
    </row>
    <row r="887" customFormat="false" ht="15" hidden="false" customHeight="false" outlineLevel="0" collapsed="false">
      <c r="B887" s="3"/>
      <c r="D887" s="1" t="s">
        <v>249</v>
      </c>
    </row>
    <row r="888" customFormat="false" ht="15" hidden="false" customHeight="false" outlineLevel="0" collapsed="false">
      <c r="B888" s="3"/>
      <c r="D888" s="1" t="s">
        <v>249</v>
      </c>
    </row>
    <row r="889" customFormat="false" ht="15" hidden="false" customHeight="false" outlineLevel="0" collapsed="false">
      <c r="B889" s="3"/>
      <c r="D889" s="1" t="s">
        <v>249</v>
      </c>
    </row>
    <row r="890" customFormat="false" ht="15" hidden="false" customHeight="false" outlineLevel="0" collapsed="false">
      <c r="B890" s="3"/>
      <c r="D890" s="1" t="s">
        <v>249</v>
      </c>
    </row>
    <row r="891" customFormat="false" ht="15" hidden="false" customHeight="false" outlineLevel="0" collapsed="false">
      <c r="B891" s="3"/>
      <c r="D891" s="1" t="s">
        <v>249</v>
      </c>
    </row>
    <row r="892" customFormat="false" ht="15" hidden="false" customHeight="false" outlineLevel="0" collapsed="false">
      <c r="B892" s="3"/>
      <c r="D892" s="1" t="s">
        <v>249</v>
      </c>
    </row>
    <row r="893" customFormat="false" ht="15" hidden="false" customHeight="false" outlineLevel="0" collapsed="false">
      <c r="B893" s="3"/>
      <c r="D893" s="1" t="s">
        <v>249</v>
      </c>
    </row>
    <row r="894" customFormat="false" ht="15" hidden="false" customHeight="false" outlineLevel="0" collapsed="false">
      <c r="B894" s="3"/>
      <c r="D894" s="1" t="s">
        <v>249</v>
      </c>
    </row>
    <row r="895" customFormat="false" ht="15" hidden="false" customHeight="false" outlineLevel="0" collapsed="false">
      <c r="B895" s="3"/>
      <c r="D895" s="1" t="s">
        <v>249</v>
      </c>
    </row>
    <row r="896" customFormat="false" ht="15" hidden="false" customHeight="false" outlineLevel="0" collapsed="false">
      <c r="B896" s="3"/>
      <c r="D896" s="1" t="s">
        <v>249</v>
      </c>
    </row>
    <row r="897" customFormat="false" ht="15" hidden="false" customHeight="false" outlineLevel="0" collapsed="false">
      <c r="B897" s="3"/>
      <c r="D897" s="1" t="s">
        <v>249</v>
      </c>
    </row>
    <row r="898" customFormat="false" ht="15" hidden="false" customHeight="false" outlineLevel="0" collapsed="false">
      <c r="B898" s="3"/>
      <c r="D898" s="1" t="s">
        <v>249</v>
      </c>
    </row>
    <row r="899" customFormat="false" ht="15" hidden="false" customHeight="false" outlineLevel="0" collapsed="false">
      <c r="B899" s="3"/>
      <c r="D899" s="1" t="s">
        <v>249</v>
      </c>
    </row>
    <row r="900" customFormat="false" ht="15" hidden="false" customHeight="false" outlineLevel="0" collapsed="false">
      <c r="B900" s="3"/>
      <c r="D900" s="1" t="s">
        <v>249</v>
      </c>
    </row>
    <row r="901" customFormat="false" ht="15" hidden="false" customHeight="false" outlineLevel="0" collapsed="false">
      <c r="B901" s="3"/>
      <c r="D901" s="1" t="s">
        <v>249</v>
      </c>
    </row>
    <row r="902" customFormat="false" ht="15" hidden="false" customHeight="false" outlineLevel="0" collapsed="false">
      <c r="B902" s="3"/>
      <c r="D902" s="1" t="s">
        <v>249</v>
      </c>
    </row>
    <row r="903" customFormat="false" ht="15" hidden="false" customHeight="false" outlineLevel="0" collapsed="false">
      <c r="B903" s="3"/>
      <c r="D903" s="1" t="s">
        <v>249</v>
      </c>
    </row>
    <row r="904" customFormat="false" ht="15" hidden="false" customHeight="false" outlineLevel="0" collapsed="false">
      <c r="B904" s="3"/>
      <c r="D904" s="1" t="s">
        <v>249</v>
      </c>
    </row>
    <row r="905" customFormat="false" ht="15" hidden="false" customHeight="false" outlineLevel="0" collapsed="false">
      <c r="B905" s="3"/>
      <c r="D905" s="1" t="s">
        <v>249</v>
      </c>
    </row>
    <row r="906" customFormat="false" ht="15" hidden="false" customHeight="false" outlineLevel="0" collapsed="false">
      <c r="B906" s="3"/>
      <c r="D906" s="1" t="s">
        <v>249</v>
      </c>
    </row>
    <row r="907" customFormat="false" ht="15" hidden="false" customHeight="false" outlineLevel="0" collapsed="false">
      <c r="B907" s="3"/>
      <c r="D907" s="1" t="s">
        <v>249</v>
      </c>
    </row>
    <row r="908" customFormat="false" ht="15" hidden="false" customHeight="false" outlineLevel="0" collapsed="false">
      <c r="B908" s="3"/>
      <c r="D908" s="1" t="s">
        <v>249</v>
      </c>
    </row>
    <row r="909" customFormat="false" ht="15" hidden="false" customHeight="false" outlineLevel="0" collapsed="false">
      <c r="B909" s="3"/>
      <c r="D909" s="1" t="s">
        <v>249</v>
      </c>
    </row>
    <row r="910" customFormat="false" ht="15" hidden="false" customHeight="false" outlineLevel="0" collapsed="false">
      <c r="B910" s="3"/>
      <c r="D910" s="1" t="s">
        <v>249</v>
      </c>
    </row>
    <row r="911" customFormat="false" ht="15" hidden="false" customHeight="false" outlineLevel="0" collapsed="false">
      <c r="B911" s="3"/>
      <c r="D911" s="1" t="s">
        <v>249</v>
      </c>
    </row>
    <row r="912" customFormat="false" ht="15" hidden="false" customHeight="false" outlineLevel="0" collapsed="false">
      <c r="B912" s="3"/>
      <c r="D912" s="1" t="s">
        <v>249</v>
      </c>
    </row>
    <row r="913" customFormat="false" ht="15" hidden="false" customHeight="false" outlineLevel="0" collapsed="false">
      <c r="B913" s="3"/>
      <c r="D913" s="1" t="s">
        <v>249</v>
      </c>
    </row>
    <row r="914" customFormat="false" ht="15" hidden="false" customHeight="false" outlineLevel="0" collapsed="false">
      <c r="B914" s="3"/>
      <c r="D914" s="1" t="s">
        <v>249</v>
      </c>
    </row>
    <row r="915" customFormat="false" ht="15" hidden="false" customHeight="false" outlineLevel="0" collapsed="false">
      <c r="B915" s="3"/>
      <c r="D915" s="1" t="s">
        <v>249</v>
      </c>
    </row>
    <row r="916" customFormat="false" ht="15" hidden="false" customHeight="false" outlineLevel="0" collapsed="false">
      <c r="B916" s="3"/>
      <c r="D916" s="1" t="s">
        <v>249</v>
      </c>
    </row>
    <row r="917" customFormat="false" ht="15" hidden="false" customHeight="false" outlineLevel="0" collapsed="false">
      <c r="B917" s="3"/>
      <c r="D917" s="1" t="s">
        <v>249</v>
      </c>
    </row>
    <row r="918" customFormat="false" ht="15" hidden="false" customHeight="false" outlineLevel="0" collapsed="false">
      <c r="B918" s="3"/>
      <c r="D918" s="1" t="s">
        <v>249</v>
      </c>
    </row>
    <row r="919" customFormat="false" ht="15" hidden="false" customHeight="false" outlineLevel="0" collapsed="false">
      <c r="B919" s="3"/>
      <c r="D919" s="1" t="s">
        <v>249</v>
      </c>
    </row>
    <row r="920" customFormat="false" ht="15" hidden="false" customHeight="false" outlineLevel="0" collapsed="false">
      <c r="B920" s="3"/>
      <c r="D920" s="1" t="s">
        <v>249</v>
      </c>
    </row>
    <row r="921" customFormat="false" ht="15" hidden="false" customHeight="false" outlineLevel="0" collapsed="false">
      <c r="B921" s="3"/>
      <c r="D921" s="1" t="s">
        <v>249</v>
      </c>
    </row>
    <row r="922" customFormat="false" ht="15" hidden="false" customHeight="false" outlineLevel="0" collapsed="false">
      <c r="B922" s="3"/>
      <c r="D922" s="1" t="s">
        <v>249</v>
      </c>
    </row>
    <row r="923" customFormat="false" ht="15" hidden="false" customHeight="false" outlineLevel="0" collapsed="false">
      <c r="B923" s="3"/>
      <c r="D923" s="1" t="s">
        <v>249</v>
      </c>
    </row>
    <row r="924" customFormat="false" ht="15" hidden="false" customHeight="false" outlineLevel="0" collapsed="false">
      <c r="B924" s="3"/>
      <c r="D924" s="1" t="s">
        <v>249</v>
      </c>
    </row>
    <row r="925" customFormat="false" ht="15" hidden="false" customHeight="false" outlineLevel="0" collapsed="false">
      <c r="B925" s="3"/>
      <c r="D925" s="1" t="s">
        <v>249</v>
      </c>
    </row>
    <row r="926" customFormat="false" ht="15" hidden="false" customHeight="false" outlineLevel="0" collapsed="false">
      <c r="B926" s="3"/>
      <c r="D926" s="1" t="s">
        <v>249</v>
      </c>
    </row>
    <row r="927" customFormat="false" ht="15" hidden="false" customHeight="false" outlineLevel="0" collapsed="false">
      <c r="B927" s="3"/>
      <c r="D927" s="1" t="s">
        <v>249</v>
      </c>
    </row>
    <row r="928" customFormat="false" ht="15" hidden="false" customHeight="false" outlineLevel="0" collapsed="false">
      <c r="B928" s="3"/>
      <c r="D928" s="1" t="s">
        <v>249</v>
      </c>
    </row>
    <row r="929" customFormat="false" ht="15" hidden="false" customHeight="false" outlineLevel="0" collapsed="false">
      <c r="B929" s="3"/>
      <c r="D929" s="1" t="s">
        <v>249</v>
      </c>
    </row>
    <row r="930" customFormat="false" ht="15" hidden="false" customHeight="false" outlineLevel="0" collapsed="false">
      <c r="B930" s="3"/>
      <c r="D930" s="1" t="s">
        <v>249</v>
      </c>
    </row>
    <row r="931" customFormat="false" ht="15" hidden="false" customHeight="false" outlineLevel="0" collapsed="false">
      <c r="B931" s="3"/>
      <c r="D931" s="1" t="s">
        <v>249</v>
      </c>
    </row>
    <row r="932" customFormat="false" ht="15" hidden="false" customHeight="false" outlineLevel="0" collapsed="false">
      <c r="B932" s="3"/>
      <c r="D932" s="1" t="s">
        <v>249</v>
      </c>
    </row>
    <row r="933" customFormat="false" ht="15" hidden="false" customHeight="false" outlineLevel="0" collapsed="false">
      <c r="B933" s="3"/>
      <c r="D933" s="1" t="s">
        <v>249</v>
      </c>
    </row>
    <row r="934" customFormat="false" ht="15" hidden="false" customHeight="false" outlineLevel="0" collapsed="false">
      <c r="B934" s="3"/>
      <c r="D934" s="1" t="s">
        <v>249</v>
      </c>
    </row>
    <row r="935" customFormat="false" ht="15" hidden="false" customHeight="false" outlineLevel="0" collapsed="false">
      <c r="B935" s="3"/>
      <c r="D935" s="1" t="s">
        <v>249</v>
      </c>
    </row>
    <row r="936" customFormat="false" ht="15" hidden="false" customHeight="false" outlineLevel="0" collapsed="false">
      <c r="B936" s="3"/>
      <c r="D936" s="1" t="s">
        <v>249</v>
      </c>
    </row>
    <row r="937" customFormat="false" ht="15" hidden="false" customHeight="false" outlineLevel="0" collapsed="false">
      <c r="B937" s="3"/>
      <c r="D937" s="1" t="s">
        <v>249</v>
      </c>
    </row>
    <row r="938" customFormat="false" ht="15" hidden="false" customHeight="false" outlineLevel="0" collapsed="false">
      <c r="B938" s="3"/>
      <c r="D938" s="1" t="s">
        <v>249</v>
      </c>
    </row>
    <row r="939" customFormat="false" ht="15" hidden="false" customHeight="false" outlineLevel="0" collapsed="false">
      <c r="B939" s="3"/>
      <c r="D939" s="1" t="s">
        <v>249</v>
      </c>
    </row>
    <row r="940" customFormat="false" ht="15" hidden="false" customHeight="false" outlineLevel="0" collapsed="false">
      <c r="B940" s="3"/>
      <c r="D940" s="1" t="s">
        <v>249</v>
      </c>
    </row>
    <row r="941" customFormat="false" ht="15" hidden="false" customHeight="false" outlineLevel="0" collapsed="false">
      <c r="B941" s="3"/>
      <c r="D941" s="1" t="s">
        <v>249</v>
      </c>
    </row>
    <row r="942" customFormat="false" ht="15" hidden="false" customHeight="false" outlineLevel="0" collapsed="false">
      <c r="B942" s="3"/>
      <c r="D942" s="1" t="s">
        <v>249</v>
      </c>
    </row>
    <row r="943" customFormat="false" ht="15" hidden="false" customHeight="false" outlineLevel="0" collapsed="false">
      <c r="B943" s="3"/>
      <c r="D943" s="1" t="s">
        <v>249</v>
      </c>
    </row>
    <row r="944" customFormat="false" ht="15" hidden="false" customHeight="false" outlineLevel="0" collapsed="false">
      <c r="B944" s="3"/>
      <c r="D944" s="1" t="s">
        <v>249</v>
      </c>
    </row>
    <row r="945" customFormat="false" ht="15" hidden="false" customHeight="false" outlineLevel="0" collapsed="false">
      <c r="B945" s="3"/>
      <c r="D945" s="1" t="s">
        <v>249</v>
      </c>
    </row>
    <row r="946" customFormat="false" ht="15" hidden="false" customHeight="false" outlineLevel="0" collapsed="false">
      <c r="B946" s="3"/>
      <c r="D946" s="1" t="s">
        <v>249</v>
      </c>
    </row>
    <row r="947" customFormat="false" ht="15" hidden="false" customHeight="false" outlineLevel="0" collapsed="false">
      <c r="B947" s="3"/>
      <c r="D947" s="1" t="s">
        <v>249</v>
      </c>
    </row>
    <row r="948" customFormat="false" ht="15" hidden="false" customHeight="false" outlineLevel="0" collapsed="false">
      <c r="B948" s="3"/>
      <c r="D948" s="1" t="s">
        <v>249</v>
      </c>
    </row>
    <row r="949" customFormat="false" ht="15" hidden="false" customHeight="false" outlineLevel="0" collapsed="false">
      <c r="B949" s="3"/>
      <c r="D949" s="1" t="s">
        <v>249</v>
      </c>
    </row>
    <row r="950" customFormat="false" ht="15" hidden="false" customHeight="false" outlineLevel="0" collapsed="false">
      <c r="B950" s="3"/>
      <c r="D950" s="1" t="s">
        <v>249</v>
      </c>
    </row>
    <row r="951" customFormat="false" ht="15" hidden="false" customHeight="false" outlineLevel="0" collapsed="false">
      <c r="B951" s="3"/>
      <c r="D951" s="1" t="s">
        <v>249</v>
      </c>
    </row>
    <row r="952" customFormat="false" ht="15" hidden="false" customHeight="false" outlineLevel="0" collapsed="false">
      <c r="B952" s="3"/>
      <c r="D952" s="1" t="s">
        <v>249</v>
      </c>
    </row>
    <row r="953" customFormat="false" ht="15" hidden="false" customHeight="false" outlineLevel="0" collapsed="false">
      <c r="B953" s="3"/>
      <c r="D953" s="1" t="s">
        <v>249</v>
      </c>
    </row>
    <row r="954" customFormat="false" ht="15" hidden="false" customHeight="false" outlineLevel="0" collapsed="false">
      <c r="B954" s="3"/>
      <c r="D954" s="1" t="s">
        <v>249</v>
      </c>
    </row>
    <row r="955" customFormat="false" ht="15" hidden="false" customHeight="false" outlineLevel="0" collapsed="false">
      <c r="B955" s="3"/>
      <c r="D955" s="1" t="s">
        <v>249</v>
      </c>
    </row>
    <row r="956" customFormat="false" ht="15" hidden="false" customHeight="false" outlineLevel="0" collapsed="false">
      <c r="B956" s="3"/>
      <c r="D956" s="1" t="s">
        <v>249</v>
      </c>
    </row>
    <row r="957" customFormat="false" ht="15" hidden="false" customHeight="false" outlineLevel="0" collapsed="false">
      <c r="B957" s="3"/>
      <c r="D957" s="1" t="s">
        <v>249</v>
      </c>
    </row>
    <row r="958" customFormat="false" ht="15" hidden="false" customHeight="false" outlineLevel="0" collapsed="false">
      <c r="B958" s="3"/>
      <c r="D958" s="1" t="s">
        <v>249</v>
      </c>
    </row>
    <row r="959" customFormat="false" ht="15" hidden="false" customHeight="false" outlineLevel="0" collapsed="false">
      <c r="B959" s="3"/>
      <c r="D959" s="1" t="s">
        <v>249</v>
      </c>
    </row>
    <row r="960" customFormat="false" ht="15" hidden="false" customHeight="false" outlineLevel="0" collapsed="false">
      <c r="B960" s="3"/>
      <c r="D960" s="1" t="s">
        <v>249</v>
      </c>
    </row>
    <row r="961" customFormat="false" ht="15" hidden="false" customHeight="false" outlineLevel="0" collapsed="false">
      <c r="B961" s="3"/>
      <c r="D961" s="1" t="s">
        <v>249</v>
      </c>
    </row>
    <row r="962" customFormat="false" ht="15" hidden="false" customHeight="false" outlineLevel="0" collapsed="false">
      <c r="B962" s="3"/>
      <c r="D962" s="1" t="s">
        <v>249</v>
      </c>
    </row>
    <row r="963" customFormat="false" ht="15" hidden="false" customHeight="false" outlineLevel="0" collapsed="false">
      <c r="B963" s="3"/>
      <c r="D963" s="1" t="s">
        <v>249</v>
      </c>
    </row>
    <row r="964" customFormat="false" ht="15" hidden="false" customHeight="false" outlineLevel="0" collapsed="false">
      <c r="B964" s="3"/>
      <c r="D964" s="1" t="s">
        <v>249</v>
      </c>
    </row>
    <row r="965" customFormat="false" ht="15" hidden="false" customHeight="false" outlineLevel="0" collapsed="false">
      <c r="B965" s="3"/>
      <c r="D965" s="1" t="s">
        <v>249</v>
      </c>
    </row>
    <row r="966" customFormat="false" ht="15" hidden="false" customHeight="false" outlineLevel="0" collapsed="false">
      <c r="B966" s="3"/>
      <c r="D966" s="1" t="s">
        <v>249</v>
      </c>
    </row>
    <row r="967" customFormat="false" ht="15" hidden="false" customHeight="false" outlineLevel="0" collapsed="false">
      <c r="B967" s="3"/>
      <c r="D967" s="1" t="s">
        <v>249</v>
      </c>
    </row>
    <row r="968" customFormat="false" ht="15" hidden="false" customHeight="false" outlineLevel="0" collapsed="false">
      <c r="B968" s="3"/>
      <c r="D968" s="1" t="s">
        <v>249</v>
      </c>
    </row>
    <row r="969" customFormat="false" ht="15" hidden="false" customHeight="false" outlineLevel="0" collapsed="false">
      <c r="B969" s="3"/>
      <c r="D969" s="1" t="s">
        <v>249</v>
      </c>
    </row>
    <row r="970" customFormat="false" ht="15" hidden="false" customHeight="false" outlineLevel="0" collapsed="false">
      <c r="B970" s="3"/>
      <c r="D970" s="1" t="s">
        <v>249</v>
      </c>
    </row>
    <row r="971" customFormat="false" ht="15" hidden="false" customHeight="false" outlineLevel="0" collapsed="false">
      <c r="B971" s="3"/>
      <c r="D971" s="1" t="s">
        <v>249</v>
      </c>
    </row>
    <row r="972" customFormat="false" ht="15" hidden="false" customHeight="false" outlineLevel="0" collapsed="false">
      <c r="B972" s="3"/>
      <c r="D972" s="1" t="s">
        <v>249</v>
      </c>
    </row>
    <row r="973" customFormat="false" ht="15" hidden="false" customHeight="false" outlineLevel="0" collapsed="false">
      <c r="B973" s="3"/>
      <c r="D973" s="1" t="s">
        <v>249</v>
      </c>
    </row>
    <row r="974" customFormat="false" ht="15" hidden="false" customHeight="false" outlineLevel="0" collapsed="false">
      <c r="B974" s="3"/>
      <c r="D974" s="1" t="s">
        <v>249</v>
      </c>
    </row>
    <row r="975" customFormat="false" ht="15" hidden="false" customHeight="false" outlineLevel="0" collapsed="false">
      <c r="B975" s="3"/>
      <c r="D975" s="1" t="s">
        <v>249</v>
      </c>
    </row>
    <row r="976" customFormat="false" ht="15" hidden="false" customHeight="false" outlineLevel="0" collapsed="false">
      <c r="B976" s="3"/>
      <c r="D976" s="1" t="s">
        <v>249</v>
      </c>
    </row>
    <row r="977" customFormat="false" ht="15" hidden="false" customHeight="false" outlineLevel="0" collapsed="false">
      <c r="B977" s="3"/>
      <c r="D977" s="1" t="s">
        <v>249</v>
      </c>
    </row>
    <row r="978" customFormat="false" ht="15" hidden="false" customHeight="false" outlineLevel="0" collapsed="false">
      <c r="B978" s="3"/>
      <c r="D978" s="1" t="s">
        <v>249</v>
      </c>
    </row>
    <row r="979" customFormat="false" ht="15" hidden="false" customHeight="false" outlineLevel="0" collapsed="false">
      <c r="B979" s="3"/>
      <c r="D979" s="1" t="s">
        <v>249</v>
      </c>
    </row>
    <row r="980" customFormat="false" ht="15" hidden="false" customHeight="false" outlineLevel="0" collapsed="false">
      <c r="B980" s="3"/>
      <c r="D980" s="1" t="s">
        <v>249</v>
      </c>
    </row>
    <row r="981" customFormat="false" ht="15" hidden="false" customHeight="false" outlineLevel="0" collapsed="false">
      <c r="B981" s="3"/>
      <c r="D981" s="1" t="s">
        <v>249</v>
      </c>
    </row>
    <row r="982" customFormat="false" ht="15" hidden="false" customHeight="false" outlineLevel="0" collapsed="false">
      <c r="B982" s="3"/>
      <c r="D982" s="1" t="s">
        <v>249</v>
      </c>
    </row>
    <row r="983" customFormat="false" ht="15" hidden="false" customHeight="false" outlineLevel="0" collapsed="false">
      <c r="B983" s="3"/>
      <c r="D983" s="1" t="s">
        <v>249</v>
      </c>
    </row>
    <row r="984" customFormat="false" ht="15" hidden="false" customHeight="false" outlineLevel="0" collapsed="false">
      <c r="B984" s="3"/>
      <c r="D984" s="1" t="s">
        <v>249</v>
      </c>
    </row>
    <row r="985" customFormat="false" ht="15" hidden="false" customHeight="false" outlineLevel="0" collapsed="false">
      <c r="B985" s="3"/>
      <c r="D985" s="1" t="s">
        <v>249</v>
      </c>
    </row>
    <row r="986" customFormat="false" ht="15" hidden="false" customHeight="false" outlineLevel="0" collapsed="false">
      <c r="B986" s="3"/>
      <c r="D986" s="1" t="s">
        <v>249</v>
      </c>
    </row>
    <row r="987" customFormat="false" ht="15" hidden="false" customHeight="false" outlineLevel="0" collapsed="false">
      <c r="B987" s="3"/>
      <c r="D987" s="1" t="s">
        <v>249</v>
      </c>
    </row>
    <row r="988" customFormat="false" ht="15" hidden="false" customHeight="false" outlineLevel="0" collapsed="false">
      <c r="B988" s="3"/>
      <c r="D988" s="1" t="s">
        <v>249</v>
      </c>
    </row>
    <row r="989" customFormat="false" ht="15" hidden="false" customHeight="false" outlineLevel="0" collapsed="false">
      <c r="B989" s="3"/>
      <c r="D989" s="1" t="s">
        <v>249</v>
      </c>
    </row>
    <row r="990" customFormat="false" ht="15" hidden="false" customHeight="false" outlineLevel="0" collapsed="false">
      <c r="B990" s="3"/>
      <c r="D990" s="1" t="s">
        <v>249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F1"/>
    </sheetView>
  </sheetViews>
  <sheetFormatPr defaultRowHeight="15.75"/>
  <cols>
    <col collapsed="false" hidden="false" max="1" min="1" style="0" width="21.8673469387755"/>
    <col collapsed="false" hidden="true" max="2" min="2" style="0" width="0"/>
    <col collapsed="false" hidden="false" max="3" min="3" style="0" width="44.6836734693878"/>
    <col collapsed="false" hidden="true" max="4" min="4" style="0" width="0"/>
    <col collapsed="false" hidden="false" max="5" min="5" style="0" width="43.1989795918367"/>
    <col collapsed="false" hidden="false" max="6" min="6" style="0" width="13.3622448979592"/>
    <col collapsed="false" hidden="false" max="7" min="7" style="0" width="25.9183673469388"/>
    <col collapsed="false" hidden="true" max="10" min="8" style="0" width="0"/>
    <col collapsed="false" hidden="false" max="11" min="11" style="0" width="15.3877551020408"/>
    <col collapsed="false" hidden="false" max="12" min="12" style="0" width="13.3622448979592"/>
    <col collapsed="false" hidden="false" max="13" min="13" style="0" width="13.9030612244898"/>
    <col collapsed="false" hidden="false" max="14" min="14" style="0" width="32.265306122449"/>
    <col collapsed="false" hidden="false" max="1025" min="15" style="0" width="13.3622448979592"/>
  </cols>
  <sheetData>
    <row r="1" customFormat="false" ht="15.75" hidden="false" customHeight="false" outlineLevel="0" collapsed="false">
      <c r="A1" s="4" t="s">
        <v>0</v>
      </c>
      <c r="B1" s="4" t="s">
        <v>250</v>
      </c>
      <c r="C1" s="4" t="s">
        <v>251</v>
      </c>
      <c r="D1" s="4" t="s">
        <v>250</v>
      </c>
      <c r="E1" s="4" t="s">
        <v>252</v>
      </c>
      <c r="F1" s="4" t="s">
        <v>253</v>
      </c>
      <c r="G1" s="4" t="s">
        <v>254</v>
      </c>
      <c r="H1" s="4" t="s">
        <v>255</v>
      </c>
      <c r="I1" s="4" t="s">
        <v>250</v>
      </c>
      <c r="J1" s="4" t="s">
        <v>250</v>
      </c>
      <c r="K1" s="4" t="s">
        <v>256</v>
      </c>
      <c r="L1" s="4" t="s">
        <v>257</v>
      </c>
      <c r="M1" s="4" t="s">
        <v>258</v>
      </c>
      <c r="N1" s="4" t="s">
        <v>259</v>
      </c>
    </row>
    <row r="2" customFormat="false" ht="15.75" hidden="false" customHeight="false" outlineLevel="0" collapsed="false">
      <c r="A2" s="5" t="n">
        <v>1</v>
      </c>
      <c r="B2" s="5" t="s">
        <v>6</v>
      </c>
      <c r="C2" s="6" t="str">
        <f aca="false">HYPERLINK(CONCATENATE("https://github.com/",B2),B2)</f>
        <v>neo4j-contrib/sparql-plugin</v>
      </c>
      <c r="D2" s="7"/>
      <c r="E2" s="8" t="str">
        <f aca="false">HYPERLINK(CONCATENATE("https://github.com/",J2),J2)</f>
        <v>castagna/jena-examples</v>
      </c>
      <c r="F2" s="5" t="s">
        <v>260</v>
      </c>
      <c r="G2" s="5" t="n">
        <v>3</v>
      </c>
      <c r="H2" s="9" t="str">
        <f aca="false">CONCATENATE(F2," - ",G2)</f>
        <v>RepoPal - 3</v>
      </c>
      <c r="I2" s="9"/>
      <c r="J2" s="7" t="s">
        <v>7</v>
      </c>
      <c r="K2" s="5" t="n">
        <v>3</v>
      </c>
      <c r="L2" s="5" t="n">
        <v>3</v>
      </c>
      <c r="M2" s="5" t="s">
        <v>261</v>
      </c>
      <c r="N2" s="9"/>
    </row>
    <row r="3" customFormat="false" ht="15.75" hidden="false" customHeight="false" outlineLevel="0" collapsed="false">
      <c r="A3" s="5" t="n">
        <v>1</v>
      </c>
      <c r="B3" s="5" t="s">
        <v>6</v>
      </c>
      <c r="C3" s="6" t="str">
        <f aca="false">HYPERLINK(CONCATENATE("https://github.com/",B3),B3)</f>
        <v>neo4j-contrib/sparql-plugin</v>
      </c>
      <c r="D3" s="10"/>
      <c r="E3" s="8" t="str">
        <f aca="false">HYPERLINK(CONCATENATE("https://github.com/",J3),J3)</f>
        <v>claudiomartella/dbpedia4neo</v>
      </c>
      <c r="F3" s="5" t="s">
        <v>262</v>
      </c>
      <c r="G3" s="5" t="n">
        <v>2</v>
      </c>
      <c r="H3" s="9" t="str">
        <f aca="false">CONCATENATE(F3," - ",G3)</f>
        <v>CrossSim - 2</v>
      </c>
      <c r="I3" s="9"/>
      <c r="J3" s="10" t="s">
        <v>9</v>
      </c>
      <c r="K3" s="5" t="n">
        <v>3</v>
      </c>
      <c r="L3" s="5" t="n">
        <v>3</v>
      </c>
      <c r="M3" s="5" t="s">
        <v>261</v>
      </c>
      <c r="N3" s="9"/>
    </row>
    <row r="4" customFormat="false" ht="15.75" hidden="false" customHeight="false" outlineLevel="0" collapsed="false">
      <c r="A4" s="5" t="n">
        <v>1</v>
      </c>
      <c r="B4" s="5" t="s">
        <v>6</v>
      </c>
      <c r="C4" s="6" t="str">
        <f aca="false">HYPERLINK(CONCATENATE("https://github.com/",B4),B4)</f>
        <v>neo4j-contrib/sparql-plugin</v>
      </c>
      <c r="D4" s="7"/>
      <c r="E4" s="8" t="str">
        <f aca="false">HYPERLINK(CONCATENATE("https://github.com/",J4),J4)</f>
        <v>claudiomartella/dbpedia4neo</v>
      </c>
      <c r="F4" s="5" t="s">
        <v>260</v>
      </c>
      <c r="G4" s="5" t="n">
        <v>1</v>
      </c>
      <c r="H4" s="9" t="str">
        <f aca="false">CONCATENATE(F4," - ",G4)</f>
        <v>RepoPal - 1</v>
      </c>
      <c r="I4" s="9"/>
      <c r="J4" s="7" t="s">
        <v>9</v>
      </c>
      <c r="K4" s="5" t="n">
        <v>3</v>
      </c>
      <c r="L4" s="5" t="n">
        <v>4</v>
      </c>
      <c r="M4" s="5" t="s">
        <v>261</v>
      </c>
      <c r="N4" s="9"/>
    </row>
    <row r="5" customFormat="false" ht="15.75" hidden="false" customHeight="false" outlineLevel="0" collapsed="false">
      <c r="A5" s="5" t="n">
        <v>1</v>
      </c>
      <c r="B5" s="5" t="s">
        <v>6</v>
      </c>
      <c r="C5" s="6" t="str">
        <f aca="false">HYPERLINK(CONCATENATE("https://github.com/",B5),B5)</f>
        <v>neo4j-contrib/sparql-plugin</v>
      </c>
      <c r="D5" s="10"/>
      <c r="E5" s="8" t="str">
        <f aca="false">HYPERLINK(CONCATENATE("https://github.com/",J5),J5)</f>
        <v>dbpedia/links</v>
      </c>
      <c r="F5" s="5" t="s">
        <v>262</v>
      </c>
      <c r="G5" s="5" t="n">
        <v>4</v>
      </c>
      <c r="H5" s="9" t="str">
        <f aca="false">CONCATENATE(F5," - ",G5)</f>
        <v>CrossSim - 4</v>
      </c>
      <c r="I5" s="9"/>
      <c r="J5" s="10" t="s">
        <v>12</v>
      </c>
      <c r="K5" s="5" t="n">
        <v>3</v>
      </c>
      <c r="L5" s="5" t="n">
        <v>4</v>
      </c>
      <c r="M5" s="5" t="s">
        <v>263</v>
      </c>
      <c r="N5" s="9"/>
    </row>
    <row r="6" customFormat="false" ht="15.75" hidden="false" customHeight="false" outlineLevel="0" collapsed="false">
      <c r="A6" s="5" t="n">
        <v>1</v>
      </c>
      <c r="B6" s="5" t="s">
        <v>6</v>
      </c>
      <c r="C6" s="6" t="str">
        <f aca="false">HYPERLINK(CONCATENATE("https://github.com/",B6),B6)</f>
        <v>neo4j-contrib/sparql-plugin</v>
      </c>
      <c r="D6" s="7"/>
      <c r="E6" s="8" t="str">
        <f aca="false">HYPERLINK(CONCATENATE("https://github.com/",J6),J6)</f>
        <v>eclipse/rdf4j</v>
      </c>
      <c r="F6" s="5" t="s">
        <v>260</v>
      </c>
      <c r="G6" s="5" t="n">
        <v>4</v>
      </c>
      <c r="H6" s="9" t="str">
        <f aca="false">CONCATENATE(F6," - ",G6)</f>
        <v>RepoPal - 4</v>
      </c>
      <c r="I6" s="9"/>
      <c r="J6" s="7" t="s">
        <v>14</v>
      </c>
      <c r="K6" s="5" t="n">
        <v>3</v>
      </c>
      <c r="L6" s="5" t="n">
        <v>3</v>
      </c>
      <c r="M6" s="5" t="s">
        <v>263</v>
      </c>
      <c r="N6" s="9"/>
    </row>
    <row r="7" customFormat="false" ht="15.75" hidden="false" customHeight="false" outlineLevel="0" collapsed="false">
      <c r="A7" s="5" t="n">
        <v>1</v>
      </c>
      <c r="B7" s="5" t="s">
        <v>6</v>
      </c>
      <c r="C7" s="6" t="str">
        <f aca="false">HYPERLINK(CONCATENATE("https://github.com/",B7),B7)</f>
        <v>neo4j-contrib/sparql-plugin</v>
      </c>
      <c r="D7" s="11"/>
      <c r="E7" s="8" t="str">
        <f aca="false">HYPERLINK(CONCATENATE("https://github.com/",J7),J7)</f>
        <v>jbarrasa/neosemantics</v>
      </c>
      <c r="F7" s="5" t="s">
        <v>262</v>
      </c>
      <c r="G7" s="5" t="n">
        <v>3</v>
      </c>
      <c r="H7" s="9" t="str">
        <f aca="false">CONCATENATE(F7," - ",G7)</f>
        <v>CrossSim - 3</v>
      </c>
      <c r="I7" s="9"/>
      <c r="J7" s="11" t="s">
        <v>16</v>
      </c>
      <c r="K7" s="5" t="n">
        <v>3</v>
      </c>
      <c r="L7" s="5" t="n">
        <v>3</v>
      </c>
      <c r="M7" s="5" t="s">
        <v>264</v>
      </c>
      <c r="N7" s="9"/>
    </row>
    <row r="8" customFormat="false" ht="15.75" hidden="false" customHeight="false" outlineLevel="0" collapsed="false">
      <c r="A8" s="5" t="n">
        <v>1</v>
      </c>
      <c r="B8" s="5" t="s">
        <v>6</v>
      </c>
      <c r="C8" s="6" t="str">
        <f aca="false">HYPERLINK(CONCATENATE("https://github.com/",B8),B8)</f>
        <v>neo4j-contrib/sparql-plugin</v>
      </c>
      <c r="D8" s="12"/>
      <c r="E8" s="8" t="str">
        <f aca="false">HYPERLINK(CONCATENATE("https://github.com/",J8),J8)</f>
        <v>jbarrasa/neosemantics</v>
      </c>
      <c r="F8" s="5" t="s">
        <v>260</v>
      </c>
      <c r="G8" s="5" t="n">
        <v>5</v>
      </c>
      <c r="H8" s="9" t="str">
        <f aca="false">CONCATENATE(F8," - ",G8)</f>
        <v>RepoPal - 5</v>
      </c>
      <c r="I8" s="9"/>
      <c r="J8" s="12" t="s">
        <v>16</v>
      </c>
      <c r="K8" s="5" t="n">
        <v>3</v>
      </c>
      <c r="L8" s="5" t="n">
        <v>3</v>
      </c>
      <c r="M8" s="5" t="s">
        <v>264</v>
      </c>
      <c r="N8" s="9"/>
    </row>
    <row r="9" customFormat="false" ht="15.75" hidden="false" customHeight="false" outlineLevel="0" collapsed="false">
      <c r="A9" s="5" t="n">
        <v>1</v>
      </c>
      <c r="B9" s="5" t="s">
        <v>6</v>
      </c>
      <c r="C9" s="6" t="str">
        <f aca="false">HYPERLINK(CONCATENATE("https://github.com/",B9),B9)</f>
        <v>neo4j-contrib/sparql-plugin</v>
      </c>
      <c r="D9" s="11"/>
      <c r="E9" s="8" t="str">
        <f aca="false">HYPERLINK(CONCATENATE("https://github.com/",J9),J9)</f>
        <v>niclashoyer/neo4j-sparql-extension</v>
      </c>
      <c r="F9" s="5" t="s">
        <v>262</v>
      </c>
      <c r="G9" s="5" t="n">
        <v>1</v>
      </c>
      <c r="H9" s="9" t="str">
        <f aca="false">CONCATENATE(F9," - ",G9)</f>
        <v>CrossSim - 1</v>
      </c>
      <c r="I9" s="9"/>
      <c r="J9" s="11" t="s">
        <v>19</v>
      </c>
      <c r="K9" s="5" t="n">
        <v>4</v>
      </c>
      <c r="L9" s="5" t="n">
        <v>3</v>
      </c>
      <c r="M9" s="5" t="s">
        <v>263</v>
      </c>
      <c r="N9" s="9"/>
    </row>
    <row r="10" customFormat="false" ht="15.75" hidden="false" customHeight="false" outlineLevel="0" collapsed="false">
      <c r="A10" s="5" t="n">
        <v>1</v>
      </c>
      <c r="B10" s="5" t="s">
        <v>6</v>
      </c>
      <c r="C10" s="6" t="str">
        <f aca="false">HYPERLINK(CONCATENATE("https://github.com/",B10),B10)</f>
        <v>neo4j-contrib/sparql-plugin</v>
      </c>
      <c r="D10" s="12"/>
      <c r="E10" s="8" t="str">
        <f aca="false">HYPERLINK(CONCATENATE("https://github.com/",J10),J10)</f>
        <v>niclashoyer/neo4j-sparql-extension</v>
      </c>
      <c r="F10" s="5" t="s">
        <v>260</v>
      </c>
      <c r="G10" s="5" t="n">
        <v>2</v>
      </c>
      <c r="H10" s="9" t="str">
        <f aca="false">CONCATENATE(F10," - ",G10)</f>
        <v>RepoPal - 2</v>
      </c>
      <c r="I10" s="9"/>
      <c r="J10" s="12" t="s">
        <v>19</v>
      </c>
      <c r="K10" s="5" t="n">
        <v>4</v>
      </c>
      <c r="L10" s="5" t="n">
        <v>3</v>
      </c>
      <c r="M10" s="5" t="s">
        <v>263</v>
      </c>
      <c r="N10" s="9"/>
    </row>
    <row r="11" customFormat="false" ht="15.75" hidden="false" customHeight="false" outlineLevel="0" collapsed="false">
      <c r="A11" s="5" t="n">
        <v>1</v>
      </c>
      <c r="B11" s="5" t="s">
        <v>6</v>
      </c>
      <c r="C11" s="6" t="str">
        <f aca="false">HYPERLINK(CONCATENATE("https://github.com/",B11),B11)</f>
        <v>neo4j-contrib/sparql-plugin</v>
      </c>
      <c r="D11" s="11"/>
      <c r="E11" s="8" t="str">
        <f aca="false">HYPERLINK(CONCATENATE("https://github.com/",J11),J11)</f>
        <v>streamreasoning/CSPARQL-engine</v>
      </c>
      <c r="F11" s="5" t="s">
        <v>262</v>
      </c>
      <c r="G11" s="5" t="n">
        <v>5</v>
      </c>
      <c r="H11" s="9" t="str">
        <f aca="false">CONCATENATE(F11," - ",G11)</f>
        <v>CrossSim - 5</v>
      </c>
      <c r="I11" s="9"/>
      <c r="J11" s="11" t="s">
        <v>22</v>
      </c>
      <c r="K11" s="5" t="n">
        <v>3</v>
      </c>
      <c r="L11" s="9"/>
      <c r="M11" s="5" t="s">
        <v>263</v>
      </c>
      <c r="N11" s="9"/>
    </row>
    <row r="12" customFormat="false" ht="15.75" hidden="false" customHeight="false" outlineLevel="0" collapsed="false">
      <c r="A12" s="5" t="n">
        <v>2</v>
      </c>
      <c r="B12" s="5" t="s">
        <v>24</v>
      </c>
      <c r="C12" s="6" t="str">
        <f aca="false">HYPERLINK(CONCATENATE("https://github.com/",B12),B12)</f>
        <v>AskNowQA/AutoSPARQL</v>
      </c>
      <c r="D12" s="12"/>
      <c r="E12" s="8" t="str">
        <f aca="false">HYPERLINK(CONCATENATE("https://github.com/",J12),J12)</f>
        <v>AKSW/RDFUnit</v>
      </c>
      <c r="F12" s="5" t="s">
        <v>260</v>
      </c>
      <c r="G12" s="5" t="n">
        <v>3</v>
      </c>
      <c r="H12" s="9" t="str">
        <f aca="false">CONCATENATE(F12," - ",G12)</f>
        <v>RepoPal - 3</v>
      </c>
      <c r="I12" s="9" t="str">
        <f aca="false">REPLACE (E12,1,17,"")</f>
        <v/>
      </c>
      <c r="J12" s="7" t="s">
        <v>25</v>
      </c>
      <c r="K12" s="5" t="n">
        <v>3</v>
      </c>
      <c r="L12" s="9"/>
      <c r="M12" s="5" t="s">
        <v>263</v>
      </c>
      <c r="N12" s="9"/>
    </row>
    <row r="13" customFormat="false" ht="15.75" hidden="false" customHeight="false" outlineLevel="0" collapsed="false">
      <c r="A13" s="5" t="n">
        <v>2</v>
      </c>
      <c r="B13" s="5" t="s">
        <v>24</v>
      </c>
      <c r="C13" s="6" t="str">
        <f aca="false">HYPERLINK(CONCATENATE("https://github.com/",B13),B13)</f>
        <v>AskNowQA/AutoSPARQL</v>
      </c>
      <c r="D13" s="5"/>
      <c r="E13" s="8" t="str">
        <f aca="false">HYPERLINK(CONCATENATE("https://github.com/",J13),J13)</f>
        <v>AKSW/SPARQL2NL</v>
      </c>
      <c r="F13" s="5" t="s">
        <v>262</v>
      </c>
      <c r="G13" s="5" t="n">
        <v>1</v>
      </c>
      <c r="H13" s="9" t="str">
        <f aca="false">CONCATENATE(F13," - ",G13)</f>
        <v>CrossSim - 1</v>
      </c>
      <c r="I13" s="9" t="str">
        <f aca="false">REPLACE (E13,1,17,"")</f>
        <v/>
      </c>
      <c r="J13" s="10" t="s">
        <v>26</v>
      </c>
      <c r="K13" s="5" t="n">
        <v>4</v>
      </c>
      <c r="L13" s="9"/>
      <c r="M13" s="5" t="s">
        <v>263</v>
      </c>
      <c r="N13" s="9"/>
    </row>
    <row r="14" customFormat="false" ht="15.75" hidden="false" customHeight="false" outlineLevel="0" collapsed="false">
      <c r="A14" s="5" t="n">
        <v>2</v>
      </c>
      <c r="B14" s="5" t="s">
        <v>24</v>
      </c>
      <c r="C14" s="6" t="str">
        <f aca="false">HYPERLINK(CONCATENATE("https://github.com/",B14),B14)</f>
        <v>AskNowQA/AutoSPARQL</v>
      </c>
      <c r="D14" s="12"/>
      <c r="E14" s="8" t="str">
        <f aca="false">HYPERLINK(CONCATENATE("https://github.com/",J14),J14)</f>
        <v>AKSW/SPARQL2NL</v>
      </c>
      <c r="F14" s="5" t="s">
        <v>260</v>
      </c>
      <c r="G14" s="5" t="n">
        <v>1</v>
      </c>
      <c r="H14" s="9" t="str">
        <f aca="false">CONCATENATE(F14," - ",G14)</f>
        <v>RepoPal - 1</v>
      </c>
      <c r="I14" s="9" t="str">
        <f aca="false">REPLACE (E14,1,17,"")</f>
        <v/>
      </c>
      <c r="J14" s="7" t="s">
        <v>26</v>
      </c>
      <c r="K14" s="5" t="n">
        <v>4</v>
      </c>
      <c r="L14" s="9"/>
      <c r="M14" s="5" t="s">
        <v>263</v>
      </c>
      <c r="N14" s="9"/>
    </row>
    <row r="15" customFormat="false" ht="15.75" hidden="false" customHeight="false" outlineLevel="0" collapsed="false">
      <c r="A15" s="5" t="n">
        <v>2</v>
      </c>
      <c r="B15" s="5" t="s">
        <v>24</v>
      </c>
      <c r="C15" s="6" t="str">
        <f aca="false">HYPERLINK(CONCATENATE("https://github.com/",B15),B15)</f>
        <v>AskNowQA/AutoSPARQL</v>
      </c>
      <c r="D15" s="12"/>
      <c r="E15" s="8" t="str">
        <f aca="false">HYPERLINK(CONCATENATE("https://github.com/",J15),J15)</f>
        <v>AKSW/Sparqlify</v>
      </c>
      <c r="F15" s="5" t="s">
        <v>260</v>
      </c>
      <c r="G15" s="5" t="n">
        <v>2</v>
      </c>
      <c r="H15" s="9" t="str">
        <f aca="false">CONCATENATE(F15," - ",G15)</f>
        <v>RepoPal - 2</v>
      </c>
      <c r="I15" s="9" t="str">
        <f aca="false">REPLACE (E15,1,17,"")</f>
        <v/>
      </c>
      <c r="J15" s="7" t="s">
        <v>27</v>
      </c>
      <c r="K15" s="5" t="n">
        <v>3</v>
      </c>
      <c r="L15" s="9"/>
      <c r="M15" s="5" t="s">
        <v>263</v>
      </c>
      <c r="N15" s="9"/>
    </row>
    <row r="16" customFormat="false" ht="15.75" hidden="false" customHeight="false" outlineLevel="0" collapsed="false">
      <c r="A16" s="5" t="n">
        <v>2</v>
      </c>
      <c r="B16" s="5" t="s">
        <v>24</v>
      </c>
      <c r="C16" s="6" t="str">
        <f aca="false">HYPERLINK(CONCATENATE("https://github.com/",B16),B16)</f>
        <v>AskNowQA/AutoSPARQL</v>
      </c>
      <c r="D16" s="12"/>
      <c r="E16" s="8" t="str">
        <f aca="false">HYPERLINK(CONCATENATE("https://github.com/",J16),J16)</f>
        <v>castagna/jena-examples</v>
      </c>
      <c r="F16" s="5" t="s">
        <v>260</v>
      </c>
      <c r="G16" s="5" t="n">
        <v>4</v>
      </c>
      <c r="H16" s="9" t="str">
        <f aca="false">CONCATENATE(F16," - ",G16)</f>
        <v>RepoPal - 4</v>
      </c>
      <c r="I16" s="9" t="str">
        <f aca="false">REPLACE (E16,1,17,"")</f>
        <v>mples</v>
      </c>
      <c r="J16" s="7" t="s">
        <v>7</v>
      </c>
      <c r="K16" s="5" t="n">
        <v>3</v>
      </c>
      <c r="L16" s="9"/>
      <c r="M16" s="5" t="s">
        <v>263</v>
      </c>
      <c r="N16" s="9"/>
    </row>
    <row r="17" customFormat="false" ht="15.75" hidden="false" customHeight="false" outlineLevel="0" collapsed="false">
      <c r="A17" s="5" t="n">
        <v>2</v>
      </c>
      <c r="B17" s="5" t="s">
        <v>24</v>
      </c>
      <c r="C17" s="6" t="str">
        <f aca="false">HYPERLINK(CONCATENATE("https://github.com/",B17),B17)</f>
        <v>AskNowQA/AutoSPARQL</v>
      </c>
      <c r="D17" s="5"/>
      <c r="E17" s="8" t="str">
        <f aca="false">HYPERLINK(CONCATENATE("https://github.com/",J17),J17)</f>
        <v>pyvandenbussche/sparqles</v>
      </c>
      <c r="F17" s="5" t="s">
        <v>262</v>
      </c>
      <c r="G17" s="5" t="n">
        <v>3</v>
      </c>
      <c r="H17" s="9" t="str">
        <f aca="false">CONCATENATE(F17," - ",G17)</f>
        <v>CrossSim - 3</v>
      </c>
      <c r="I17" s="9" t="str">
        <f aca="false">REPLACE (E17,1,17,"")</f>
        <v>parqles</v>
      </c>
      <c r="J17" s="11" t="s">
        <v>28</v>
      </c>
      <c r="K17" s="5" t="n">
        <v>3</v>
      </c>
      <c r="L17" s="9"/>
      <c r="M17" s="5" t="s">
        <v>263</v>
      </c>
      <c r="N17" s="9"/>
    </row>
    <row r="18" customFormat="false" ht="15.75" hidden="false" customHeight="false" outlineLevel="0" collapsed="false">
      <c r="A18" s="5" t="n">
        <v>2</v>
      </c>
      <c r="B18" s="5" t="s">
        <v>24</v>
      </c>
      <c r="C18" s="6" t="str">
        <f aca="false">HYPERLINK(CONCATENATE("https://github.com/",B18),B18)</f>
        <v>AskNowQA/AutoSPARQL</v>
      </c>
      <c r="D18" s="5"/>
      <c r="E18" s="8" t="str">
        <f aca="false">HYPERLINK(CONCATENATE("https://github.com/",J18),J18)</f>
        <v>rdfhdt/hdt-java</v>
      </c>
      <c r="F18" s="5" t="s">
        <v>262</v>
      </c>
      <c r="G18" s="5" t="n">
        <v>5</v>
      </c>
      <c r="H18" s="9" t="str">
        <f aca="false">CONCATENATE(F18," - ",G18)</f>
        <v>CrossSim - 5</v>
      </c>
      <c r="I18" s="9" t="str">
        <f aca="false">REPLACE (E18,1,17,"")</f>
        <v/>
      </c>
      <c r="J18" s="11" t="s">
        <v>29</v>
      </c>
      <c r="K18" s="5" t="n">
        <v>3</v>
      </c>
      <c r="L18" s="9"/>
      <c r="M18" s="5" t="s">
        <v>263</v>
      </c>
      <c r="N18" s="9"/>
    </row>
    <row r="19" customFormat="false" ht="15.75" hidden="false" customHeight="false" outlineLevel="0" collapsed="false">
      <c r="A19" s="5" t="n">
        <v>2</v>
      </c>
      <c r="B19" s="5" t="s">
        <v>24</v>
      </c>
      <c r="C19" s="6" t="str">
        <f aca="false">HYPERLINK(CONCATENATE("https://github.com/",B19),B19)</f>
        <v>AskNowQA/AutoSPARQL</v>
      </c>
      <c r="D19" s="12"/>
      <c r="E19" s="8" t="str">
        <f aca="false">HYPERLINK(CONCATENATE("https://github.com/",J19),J19)</f>
        <v>rdfhdt/hdt-java</v>
      </c>
      <c r="F19" s="5" t="s">
        <v>260</v>
      </c>
      <c r="G19" s="5" t="n">
        <v>5</v>
      </c>
      <c r="H19" s="9" t="str">
        <f aca="false">CONCATENATE(F19," - ",G19)</f>
        <v>RepoPal - 5</v>
      </c>
      <c r="I19" s="9" t="str">
        <f aca="false">REPLACE (E19,1,17,"")</f>
        <v/>
      </c>
      <c r="J19" s="12" t="s">
        <v>29</v>
      </c>
      <c r="K19" s="5" t="n">
        <v>3</v>
      </c>
      <c r="L19" s="9"/>
      <c r="M19" s="5" t="s">
        <v>263</v>
      </c>
      <c r="N19" s="9"/>
    </row>
    <row r="20" customFormat="false" ht="15.75" hidden="false" customHeight="false" outlineLevel="0" collapsed="false">
      <c r="A20" s="5" t="n">
        <v>2</v>
      </c>
      <c r="B20" s="5" t="s">
        <v>24</v>
      </c>
      <c r="C20" s="6" t="str">
        <f aca="false">HYPERLINK(CONCATENATE("https://github.com/",B20),B20)</f>
        <v>AskNowQA/AutoSPARQL</v>
      </c>
      <c r="D20" s="5"/>
      <c r="E20" s="8" t="str">
        <f aca="false">HYPERLINK(CONCATENATE("https://github.com/",J20),J20)</f>
        <v>socialsignin/spring-social-security-demo</v>
      </c>
      <c r="F20" s="5" t="s">
        <v>262</v>
      </c>
      <c r="G20" s="5" t="n">
        <v>2</v>
      </c>
      <c r="H20" s="9" t="str">
        <f aca="false">CONCATENATE(F20," - ",G20)</f>
        <v>CrossSim - 2</v>
      </c>
      <c r="I20" s="9" t="str">
        <f aca="false">REPLACE (E20,1,17,"")</f>
        <v>ng-social-security-demo</v>
      </c>
      <c r="J20" s="13" t="s">
        <v>30</v>
      </c>
      <c r="K20" s="5" t="n">
        <v>2</v>
      </c>
      <c r="L20" s="5" t="n">
        <v>2</v>
      </c>
      <c r="M20" s="5" t="s">
        <v>263</v>
      </c>
      <c r="N20" s="9"/>
    </row>
    <row r="21" customFormat="false" ht="15.75" hidden="false" customHeight="false" outlineLevel="0" collapsed="false">
      <c r="A21" s="5" t="n">
        <v>2</v>
      </c>
      <c r="B21" s="5" t="s">
        <v>24</v>
      </c>
      <c r="C21" s="6" t="str">
        <f aca="false">HYPERLINK(CONCATENATE("https://github.com/",B21),B21)</f>
        <v>AskNowQA/AutoSPARQL</v>
      </c>
      <c r="D21" s="5"/>
      <c r="E21" s="8" t="str">
        <f aca="false">HYPERLINK(CONCATENATE("https://github.com/",J21),J21)</f>
        <v>yhegde/facebook-page-scraper</v>
      </c>
      <c r="F21" s="5" t="s">
        <v>262</v>
      </c>
      <c r="G21" s="5" t="n">
        <v>4</v>
      </c>
      <c r="H21" s="9" t="str">
        <f aca="false">CONCATENATE(F21," - ",G21)</f>
        <v>CrossSim - 4</v>
      </c>
      <c r="I21" s="9" t="str">
        <f aca="false">REPLACE (E21,1,17,"")</f>
        <v>age-scraper</v>
      </c>
      <c r="J21" s="13" t="s">
        <v>31</v>
      </c>
      <c r="K21" s="5" t="n">
        <v>2</v>
      </c>
      <c r="L21" s="5" t="n">
        <v>2</v>
      </c>
      <c r="M21" s="5" t="s">
        <v>263</v>
      </c>
      <c r="N21" s="9"/>
    </row>
    <row r="22" customFormat="false" ht="15.75" hidden="false" customHeight="false" outlineLevel="0" collapsed="false">
      <c r="A22" s="5" t="n">
        <v>3</v>
      </c>
      <c r="B22" s="5" t="s">
        <v>27</v>
      </c>
      <c r="C22" s="6" t="str">
        <f aca="false">HYPERLINK(CONCATENATE("https://github.com/",B22),B22)</f>
        <v>AKSW/Sparqlify</v>
      </c>
      <c r="D22" s="9"/>
      <c r="E22" s="8" t="str">
        <f aca="false">HYPERLINK(CONCATENATE("https://github.com/",J22),J22)</f>
        <v>AKSW/jena-sparql-api</v>
      </c>
      <c r="F22" s="5" t="s">
        <v>262</v>
      </c>
      <c r="G22" s="5" t="n">
        <v>5</v>
      </c>
      <c r="H22" s="9" t="str">
        <f aca="false">CONCATENATE(F22," - ",G22)</f>
        <v>CrossSim - 5</v>
      </c>
      <c r="I22" s="9"/>
      <c r="J22" s="10" t="s">
        <v>32</v>
      </c>
      <c r="K22" s="5" t="n">
        <v>3</v>
      </c>
      <c r="L22" s="5" t="n">
        <v>3</v>
      </c>
      <c r="M22" s="5" t="s">
        <v>263</v>
      </c>
      <c r="N22" s="9"/>
    </row>
    <row r="23" customFormat="false" ht="15.75" hidden="false" customHeight="false" outlineLevel="0" collapsed="false">
      <c r="A23" s="5" t="n">
        <v>3</v>
      </c>
      <c r="B23" s="5" t="s">
        <v>27</v>
      </c>
      <c r="C23" s="6" t="str">
        <f aca="false">HYPERLINK(CONCATENATE("https://github.com/",B23),B23)</f>
        <v>AKSW/Sparqlify</v>
      </c>
      <c r="D23" s="9"/>
      <c r="E23" s="8" t="str">
        <f aca="false">HYPERLINK(CONCATENATE("https://github.com/",J23),J23)</f>
        <v>AKSW/RDFUnit</v>
      </c>
      <c r="F23" s="5" t="s">
        <v>262</v>
      </c>
      <c r="G23" s="5" t="n">
        <v>4</v>
      </c>
      <c r="H23" s="9" t="str">
        <f aca="false">CONCATENATE(F23," - ",G23)</f>
        <v>CrossSim - 4</v>
      </c>
      <c r="I23" s="9"/>
      <c r="J23" s="10" t="s">
        <v>25</v>
      </c>
      <c r="K23" s="5" t="n">
        <v>3</v>
      </c>
      <c r="L23" s="9"/>
      <c r="M23" s="5" t="s">
        <v>263</v>
      </c>
      <c r="N23" s="9"/>
    </row>
    <row r="24" customFormat="false" ht="15.75" hidden="false" customHeight="false" outlineLevel="0" collapsed="false">
      <c r="A24" s="5" t="n">
        <v>3</v>
      </c>
      <c r="B24" s="5" t="s">
        <v>27</v>
      </c>
      <c r="C24" s="6" t="str">
        <f aca="false">HYPERLINK(CONCATENATE("https://github.com/",B24),B24)</f>
        <v>AKSW/Sparqlify</v>
      </c>
      <c r="D24" s="12" t="s">
        <v>265</v>
      </c>
      <c r="E24" s="8" t="str">
        <f aca="false">HYPERLINK(CONCATENATE("https://github.com/",J24),J24)</f>
        <v>AKSW/SPARQL2NL</v>
      </c>
      <c r="F24" s="5" t="s">
        <v>260</v>
      </c>
      <c r="G24" s="5" t="n">
        <v>2</v>
      </c>
      <c r="H24" s="9" t="str">
        <f aca="false">CONCATENATE(F24," - ",G24)</f>
        <v>RepoPal - 2</v>
      </c>
      <c r="I24" s="9" t="str">
        <f aca="false">REPLACE (D24,1,17,"")</f>
        <v>AKSW/SPARQL2NL.git</v>
      </c>
      <c r="J24" s="14" t="str">
        <f aca="false">IFERROR(__xludf.dummyfunction("REGEXREPLACE(I24,"".git"","""")"),"AKSW/SPARQL2NL")</f>
        <v>AKSW/SPARQL2NL</v>
      </c>
      <c r="K24" s="5" t="n">
        <v>3</v>
      </c>
      <c r="L24" s="9"/>
      <c r="M24" s="5" t="s">
        <v>263</v>
      </c>
      <c r="N24" s="9"/>
    </row>
    <row r="25" customFormat="false" ht="15.75" hidden="false" customHeight="false" outlineLevel="0" collapsed="false">
      <c r="A25" s="5" t="n">
        <v>3</v>
      </c>
      <c r="B25" s="5" t="s">
        <v>27</v>
      </c>
      <c r="C25" s="6" t="str">
        <f aca="false">HYPERLINK(CONCATENATE("https://github.com/",B25),B25)</f>
        <v>AKSW/Sparqlify</v>
      </c>
      <c r="D25" s="12" t="s">
        <v>266</v>
      </c>
      <c r="E25" s="8" t="str">
        <f aca="false">HYPERLINK(CONCATENATE("https://github.com/",J25),J25)</f>
        <v>AKSW/SPARQL2NL</v>
      </c>
      <c r="F25" s="5" t="s">
        <v>260</v>
      </c>
      <c r="G25" s="5" t="n">
        <v>1</v>
      </c>
      <c r="H25" s="9" t="str">
        <f aca="false">CONCATENATE(F25," - ",G25)</f>
        <v>RepoPal - 1</v>
      </c>
      <c r="I25" s="9" t="str">
        <f aca="false">REPLACE (D25,1,17,"")</f>
        <v>AskNowQA/AutoSPARQL.git</v>
      </c>
      <c r="J25" s="14" t="str">
        <f aca="false">IFERROR(__xludf.dummyfunction("REGEXREPLACE(I24,"".git"","""")"),"AKSW/SPARQL2NL")</f>
        <v>AKSW/SPARQL2NL</v>
      </c>
      <c r="K25" s="5" t="n">
        <v>3</v>
      </c>
      <c r="L25" s="9"/>
      <c r="M25" s="5" t="s">
        <v>263</v>
      </c>
      <c r="N25" s="9"/>
    </row>
    <row r="26" customFormat="false" ht="15.75" hidden="false" customHeight="false" outlineLevel="0" collapsed="false">
      <c r="A26" s="5" t="n">
        <v>3</v>
      </c>
      <c r="B26" s="5" t="s">
        <v>27</v>
      </c>
      <c r="C26" s="6" t="str">
        <f aca="false">HYPERLINK(CONCATENATE("https://github.com/",B26),B26)</f>
        <v>AKSW/Sparqlify</v>
      </c>
      <c r="D26" s="12" t="s">
        <v>267</v>
      </c>
      <c r="E26" s="8" t="str">
        <f aca="false">HYPERLINK(CONCATENATE("https://github.com/",J26),J26)</f>
        <v>AKSW/SPARQL2NL</v>
      </c>
      <c r="F26" s="5" t="s">
        <v>260</v>
      </c>
      <c r="G26" s="5" t="n">
        <v>3</v>
      </c>
      <c r="H26" s="9" t="str">
        <f aca="false">CONCATENATE(F26," - ",G26)</f>
        <v>RepoPal - 3</v>
      </c>
      <c r="I26" s="9" t="str">
        <f aca="false">REPLACE (D26,1,17,"")</f>
        <v>caskdata/cdap.git</v>
      </c>
      <c r="J26" s="14" t="str">
        <f aca="false">IFERROR(__xludf.dummyfunction("REGEXREPLACE(I24,"".git"","""")"),"AKSW/SPARQL2NL")</f>
        <v>AKSW/SPARQL2NL</v>
      </c>
      <c r="K26" s="5" t="n">
        <v>2</v>
      </c>
      <c r="L26" s="9"/>
      <c r="M26" s="5" t="s">
        <v>263</v>
      </c>
      <c r="N26" s="9"/>
    </row>
    <row r="27" customFormat="false" ht="15.75" hidden="false" customHeight="false" outlineLevel="0" collapsed="false">
      <c r="A27" s="5" t="n">
        <v>3</v>
      </c>
      <c r="B27" s="5" t="s">
        <v>27</v>
      </c>
      <c r="C27" s="6" t="str">
        <f aca="false">HYPERLINK(CONCATENATE("https://github.com/",B27),B27)</f>
        <v>AKSW/Sparqlify</v>
      </c>
      <c r="D27" s="12" t="s">
        <v>268</v>
      </c>
      <c r="E27" s="8" t="str">
        <f aca="false">HYPERLINK(CONCATENATE("https://github.com/",J27),J27)</f>
        <v>AKSW/SPARQL2NL</v>
      </c>
      <c r="F27" s="5" t="s">
        <v>260</v>
      </c>
      <c r="G27" s="5" t="n">
        <v>4</v>
      </c>
      <c r="H27" s="9" t="str">
        <f aca="false">CONCATENATE(F27," - ",G27)</f>
        <v>RepoPal - 4</v>
      </c>
      <c r="I27" s="9" t="str">
        <f aca="false">REPLACE (D27,1,17,"")</f>
        <v>castagna/jena-examples.git</v>
      </c>
      <c r="J27" s="9" t="str">
        <f aca="false">IFERROR(__xludf.dummyfunction("REGEXREPLACE(I24,"".git"","""")"),"AKSW/SPARQL2NL")</f>
        <v>AKSW/SPARQL2NL</v>
      </c>
      <c r="K27" s="5" t="n">
        <v>3</v>
      </c>
      <c r="L27" s="9"/>
      <c r="M27" s="5" t="s">
        <v>263</v>
      </c>
      <c r="N27" s="9"/>
    </row>
    <row r="28" customFormat="false" ht="15.75" hidden="false" customHeight="false" outlineLevel="0" collapsed="false">
      <c r="A28" s="5" t="n">
        <v>3</v>
      </c>
      <c r="B28" s="5" t="s">
        <v>27</v>
      </c>
      <c r="C28" s="6" t="str">
        <f aca="false">HYPERLINK(CONCATENATE("https://github.com/",B28),B28)</f>
        <v>AKSW/Sparqlify</v>
      </c>
      <c r="D28" s="9"/>
      <c r="E28" s="8" t="str">
        <f aca="false">HYPERLINK(CONCATENATE("https://github.com/",J28),J28)</f>
        <v>nkons/r2rml-parser</v>
      </c>
      <c r="F28" s="5" t="s">
        <v>262</v>
      </c>
      <c r="G28" s="5" t="n">
        <v>1</v>
      </c>
      <c r="H28" s="9" t="str">
        <f aca="false">CONCATENATE(F28," - ",G28)</f>
        <v>CrossSim - 1</v>
      </c>
      <c r="I28" s="9"/>
      <c r="J28" s="11" t="s">
        <v>34</v>
      </c>
      <c r="K28" s="5" t="n">
        <v>3</v>
      </c>
      <c r="L28" s="9"/>
      <c r="M28" s="5" t="s">
        <v>263</v>
      </c>
      <c r="N28" s="9"/>
    </row>
    <row r="29" customFormat="false" ht="15.75" hidden="false" customHeight="false" outlineLevel="0" collapsed="false">
      <c r="A29" s="5" t="n">
        <v>3</v>
      </c>
      <c r="B29" s="5" t="s">
        <v>27</v>
      </c>
      <c r="C29" s="6" t="str">
        <f aca="false">HYPERLINK(CONCATENATE("https://github.com/",B29),B29)</f>
        <v>AKSW/Sparqlify</v>
      </c>
      <c r="D29" s="12" t="s">
        <v>269</v>
      </c>
      <c r="E29" s="8" t="str">
        <f aca="false">HYPERLINK(CONCATENATE("https://github.com/",J29),J29)</f>
        <v>nkons/r2rml-parser</v>
      </c>
      <c r="F29" s="5" t="s">
        <v>260</v>
      </c>
      <c r="G29" s="5" t="n">
        <v>5</v>
      </c>
      <c r="H29" s="9" t="str">
        <f aca="false">CONCATENATE(F29," - ",G29)</f>
        <v>RepoPal - 5</v>
      </c>
      <c r="I29" s="9" t="str">
        <f aca="false">REPLACE (D29,1,17,"")</f>
        <v>nkons/r2rml-parser.git</v>
      </c>
      <c r="J29" s="9" t="str">
        <f aca="false">IFERROR(__xludf.dummyfunction("REGEXREPLACE(I29,"".git"","""")"),"nkons/r2rml-parser")</f>
        <v>nkons/r2rml-parser</v>
      </c>
      <c r="K29" s="5" t="n">
        <v>3</v>
      </c>
      <c r="L29" s="9"/>
      <c r="M29" s="5" t="s">
        <v>263</v>
      </c>
      <c r="N29" s="9"/>
    </row>
    <row r="30" customFormat="false" ht="15.75" hidden="false" customHeight="false" outlineLevel="0" collapsed="false">
      <c r="A30" s="5" t="n">
        <v>3</v>
      </c>
      <c r="B30" s="5" t="s">
        <v>27</v>
      </c>
      <c r="C30" s="6" t="str">
        <f aca="false">HYPERLINK(CONCATENATE("https://github.com/",B30),B30)</f>
        <v>AKSW/Sparqlify</v>
      </c>
      <c r="D30" s="9"/>
      <c r="E30" s="8" t="str">
        <f aca="false">HYPERLINK(CONCATENATE("https://github.com/",J30),J30)</f>
        <v>pyvandenbussche/sparqles</v>
      </c>
      <c r="F30" s="5" t="s">
        <v>262</v>
      </c>
      <c r="G30" s="5" t="n">
        <v>3</v>
      </c>
      <c r="H30" s="9" t="str">
        <f aca="false">CONCATENATE(F30," - ",G30)</f>
        <v>CrossSim - 3</v>
      </c>
      <c r="I30" s="9"/>
      <c r="J30" s="11" t="s">
        <v>28</v>
      </c>
      <c r="K30" s="5" t="n">
        <v>3</v>
      </c>
      <c r="L30" s="9"/>
      <c r="M30" s="5" t="s">
        <v>263</v>
      </c>
      <c r="N30" s="9"/>
    </row>
    <row r="31" customFormat="false" ht="15.75" hidden="false" customHeight="false" outlineLevel="0" collapsed="false">
      <c r="A31" s="5" t="n">
        <v>3</v>
      </c>
      <c r="B31" s="5" t="s">
        <v>27</v>
      </c>
      <c r="C31" s="6" t="str">
        <f aca="false">HYPERLINK(CONCATENATE("https://github.com/",B31),B31)</f>
        <v>AKSW/Sparqlify</v>
      </c>
      <c r="D31" s="9"/>
      <c r="E31" s="8" t="str">
        <f aca="false">HYPERLINK(CONCATENATE("https://github.com/",J31),J31)</f>
        <v>rdfhdt/hdt-java</v>
      </c>
      <c r="F31" s="5" t="s">
        <v>262</v>
      </c>
      <c r="G31" s="5" t="n">
        <v>2</v>
      </c>
      <c r="H31" s="9" t="str">
        <f aca="false">CONCATENATE(F31," - ",G31)</f>
        <v>CrossSim - 2</v>
      </c>
      <c r="I31" s="9"/>
      <c r="J31" s="11" t="s">
        <v>29</v>
      </c>
      <c r="K31" s="5" t="n">
        <v>3</v>
      </c>
      <c r="L31" s="9"/>
      <c r="M31" s="5" t="s">
        <v>263</v>
      </c>
      <c r="N31" s="9"/>
    </row>
    <row r="32" customFormat="false" ht="15.75" hidden="false" customHeight="false" outlineLevel="0" collapsed="false">
      <c r="A32" s="5" t="n">
        <v>4</v>
      </c>
      <c r="B32" s="5" t="s">
        <v>26</v>
      </c>
      <c r="C32" s="6" t="str">
        <f aca="false">HYPERLINK(CONCATENATE("https://github.com/",B32),B32)</f>
        <v>AKSW/SPARQL2NL</v>
      </c>
      <c r="D32" s="9"/>
      <c r="E32" s="8" t="str">
        <f aca="false">HYPERLINK(CONCATENATE("https://github.com/",J32),J32)</f>
        <v>AKSW/jena-sparql-api</v>
      </c>
      <c r="F32" s="5" t="s">
        <v>262</v>
      </c>
      <c r="G32" s="5" t="n">
        <v>4</v>
      </c>
      <c r="H32" s="9" t="str">
        <f aca="false">CONCATENATE(F32," - ",G32)</f>
        <v>CrossSim - 4</v>
      </c>
      <c r="I32" s="9" t="str">
        <f aca="false">REPLACE (D32,1,17,"")</f>
        <v/>
      </c>
      <c r="J32" s="10" t="s">
        <v>32</v>
      </c>
      <c r="K32" s="5" t="n">
        <v>3</v>
      </c>
      <c r="L32" s="9"/>
      <c r="M32" s="5" t="s">
        <v>263</v>
      </c>
      <c r="N32" s="9"/>
    </row>
    <row r="33" customFormat="false" ht="15.75" hidden="false" customHeight="false" outlineLevel="0" collapsed="false">
      <c r="A33" s="5" t="n">
        <v>4</v>
      </c>
      <c r="B33" s="5" t="s">
        <v>26</v>
      </c>
      <c r="C33" s="6" t="str">
        <f aca="false">HYPERLINK(CONCATENATE("https://github.com/",B33),B33)</f>
        <v>AKSW/SPARQL2NL</v>
      </c>
      <c r="D33" s="12" t="s">
        <v>270</v>
      </c>
      <c r="E33" s="8" t="str">
        <f aca="false">HYPERLINK(CONCATENATE("https://github.com/",J33),J33)</f>
        <v>AKSW/RDFUnit</v>
      </c>
      <c r="F33" s="5" t="s">
        <v>260</v>
      </c>
      <c r="G33" s="5" t="n">
        <v>4</v>
      </c>
      <c r="H33" s="9" t="str">
        <f aca="false">CONCATENATE(F33," - ",G33)</f>
        <v>RepoPal - 4</v>
      </c>
      <c r="I33" s="9" t="str">
        <f aca="false">REPLACE (D33,1,17,"")</f>
        <v>AKSW/RDFUnit.git</v>
      </c>
      <c r="J33" s="14" t="str">
        <f aca="false">IFERROR(__xludf.dummyfunction("REGEXREPLACE(I33,"".git"","""")"),"AKSW/RDFUnit")</f>
        <v>AKSW/RDFUnit</v>
      </c>
      <c r="K33" s="5" t="n">
        <v>3</v>
      </c>
      <c r="L33" s="9"/>
      <c r="M33" s="5" t="s">
        <v>263</v>
      </c>
      <c r="N33" s="9"/>
    </row>
    <row r="34" customFormat="false" ht="15.75" hidden="false" customHeight="false" outlineLevel="0" collapsed="false">
      <c r="A34" s="5" t="n">
        <v>4</v>
      </c>
      <c r="B34" s="5" t="s">
        <v>26</v>
      </c>
      <c r="C34" s="6" t="str">
        <f aca="false">HYPERLINK(CONCATENATE("https://github.com/",B34),B34)</f>
        <v>AKSW/SPARQL2NL</v>
      </c>
      <c r="D34" s="12" t="s">
        <v>271</v>
      </c>
      <c r="E34" s="8" t="str">
        <f aca="false">HYPERLINK(CONCATENATE("https://github.com/",J34),J34)</f>
        <v>AKSW/RDFUnit</v>
      </c>
      <c r="F34" s="5" t="s">
        <v>260</v>
      </c>
      <c r="G34" s="5" t="n">
        <v>2</v>
      </c>
      <c r="H34" s="9" t="str">
        <f aca="false">CONCATENATE(F34," - ",G34)</f>
        <v>RepoPal - 2</v>
      </c>
      <c r="I34" s="9" t="str">
        <f aca="false">REPLACE (D34,1,17,"")</f>
        <v>AKSW/Sparqlify.git</v>
      </c>
      <c r="J34" s="14" t="str">
        <f aca="false">IFERROR(__xludf.dummyfunction("REGEXREPLACE(I33,"".git"","""")"),"AKSW/RDFUnit")</f>
        <v>AKSW/RDFUnit</v>
      </c>
      <c r="K34" s="5" t="n">
        <v>3</v>
      </c>
      <c r="L34" s="9"/>
      <c r="M34" s="5" t="s">
        <v>263</v>
      </c>
      <c r="N34" s="9"/>
    </row>
    <row r="35" customFormat="false" ht="15.75" hidden="false" customHeight="false" outlineLevel="0" collapsed="false">
      <c r="A35" s="5" t="n">
        <v>4</v>
      </c>
      <c r="B35" s="5" t="s">
        <v>26</v>
      </c>
      <c r="C35" s="6" t="str">
        <f aca="false">HYPERLINK(CONCATENATE("https://github.com/",B35),B35)</f>
        <v>AKSW/SPARQL2NL</v>
      </c>
      <c r="D35" s="9"/>
      <c r="E35" s="8" t="str">
        <f aca="false">HYPERLINK(CONCATENATE("https://github.com/",J35),J35)</f>
        <v>AskNowQA/AutoSPARQL</v>
      </c>
      <c r="F35" s="5" t="s">
        <v>262</v>
      </c>
      <c r="G35" s="5" t="n">
        <v>1</v>
      </c>
      <c r="H35" s="9" t="str">
        <f aca="false">CONCATENATE(F35," - ",G35)</f>
        <v>CrossSim - 1</v>
      </c>
      <c r="I35" s="9" t="str">
        <f aca="false">REPLACE (D35,1,17,"")</f>
        <v/>
      </c>
      <c r="J35" s="10" t="s">
        <v>24</v>
      </c>
      <c r="K35" s="5" t="n">
        <v>4</v>
      </c>
      <c r="L35" s="9"/>
      <c r="M35" s="5" t="s">
        <v>263</v>
      </c>
      <c r="N35" s="9"/>
    </row>
    <row r="36" customFormat="false" ht="15.75" hidden="false" customHeight="false" outlineLevel="0" collapsed="false">
      <c r="A36" s="5" t="n">
        <v>4</v>
      </c>
      <c r="B36" s="5" t="s">
        <v>26</v>
      </c>
      <c r="C36" s="6" t="str">
        <f aca="false">HYPERLINK(CONCATENATE("https://github.com/",B36),B36)</f>
        <v>AKSW/SPARQL2NL</v>
      </c>
      <c r="D36" s="12" t="s">
        <v>266</v>
      </c>
      <c r="E36" s="8" t="str">
        <f aca="false">HYPERLINK(CONCATENATE("https://github.com/",J36),J36)</f>
        <v>AskNowQA/AutoSPARQL</v>
      </c>
      <c r="F36" s="5" t="s">
        <v>260</v>
      </c>
      <c r="G36" s="5" t="n">
        <v>1</v>
      </c>
      <c r="H36" s="9" t="str">
        <f aca="false">CONCATENATE(F36," - ",G36)</f>
        <v>RepoPal - 1</v>
      </c>
      <c r="I36" s="9" t="str">
        <f aca="false">REPLACE (D36,1,17,"")</f>
        <v>AskNowQA/AutoSPARQL.git</v>
      </c>
      <c r="J36" s="14" t="str">
        <f aca="false">IFERROR(__xludf.dummyfunction("REGEXREPLACE(I36,"".git"","""")"),"AskNowQA/AutoSPARQL")</f>
        <v>AskNowQA/AutoSPARQL</v>
      </c>
      <c r="K36" s="5" t="n">
        <v>4</v>
      </c>
      <c r="L36" s="9"/>
      <c r="M36" s="5" t="s">
        <v>263</v>
      </c>
      <c r="N36" s="9"/>
    </row>
    <row r="37" customFormat="false" ht="15.75" hidden="false" customHeight="false" outlineLevel="0" collapsed="false">
      <c r="A37" s="5" t="n">
        <v>4</v>
      </c>
      <c r="B37" s="5" t="s">
        <v>26</v>
      </c>
      <c r="C37" s="6" t="str">
        <f aca="false">HYPERLINK(CONCATENATE("https://github.com/",B37),B37)</f>
        <v>AKSW/SPARQL2NL</v>
      </c>
      <c r="D37" s="9"/>
      <c r="E37" s="8" t="str">
        <f aca="false">HYPERLINK(CONCATENATE("https://github.com/",J37),J37)</f>
        <v>dbpedia/links</v>
      </c>
      <c r="F37" s="5" t="s">
        <v>262</v>
      </c>
      <c r="G37" s="5" t="n">
        <v>5</v>
      </c>
      <c r="H37" s="9" t="str">
        <f aca="false">CONCATENATE(F37," - ",G37)</f>
        <v>CrossSim - 5</v>
      </c>
      <c r="I37" s="9" t="str">
        <f aca="false">REPLACE (D37,1,17,"")</f>
        <v/>
      </c>
      <c r="J37" s="11" t="s">
        <v>12</v>
      </c>
      <c r="K37" s="5" t="n">
        <v>2</v>
      </c>
      <c r="L37" s="5" t="n">
        <v>3</v>
      </c>
      <c r="M37" s="5" t="s">
        <v>263</v>
      </c>
      <c r="N37" s="9"/>
    </row>
    <row r="38" customFormat="false" ht="15.75" hidden="false" customHeight="false" outlineLevel="0" collapsed="false">
      <c r="A38" s="5" t="n">
        <v>4</v>
      </c>
      <c r="B38" s="5" t="s">
        <v>26</v>
      </c>
      <c r="C38" s="6" t="str">
        <f aca="false">HYPERLINK(CONCATENATE("https://github.com/",B38),B38)</f>
        <v>AKSW/SPARQL2NL</v>
      </c>
      <c r="D38" s="12" t="s">
        <v>272</v>
      </c>
      <c r="E38" s="8" t="str">
        <f aca="false">HYPERLINK(CONCATENATE("https://github.com/",J38),J38)</f>
        <v>eclipse/rdf4j</v>
      </c>
      <c r="F38" s="5" t="s">
        <v>260</v>
      </c>
      <c r="G38" s="5" t="n">
        <v>5</v>
      </c>
      <c r="H38" s="9" t="str">
        <f aca="false">CONCATENATE(F38," - ",G38)</f>
        <v>RepoPal - 5</v>
      </c>
      <c r="I38" s="9" t="str">
        <f aca="false">REPLACE (D38,1,17,"")</f>
        <v>eclipse/rdf4j.git</v>
      </c>
      <c r="J38" s="9" t="str">
        <f aca="false">IFERROR(__xludf.dummyfunction("REGEXREPLACE(I38,"".git"","""")"),"eclipse/rdf4j")</f>
        <v>eclipse/rdf4j</v>
      </c>
      <c r="K38" s="5" t="n">
        <v>3</v>
      </c>
      <c r="L38" s="9"/>
      <c r="M38" s="5" t="s">
        <v>263</v>
      </c>
      <c r="N38" s="9"/>
    </row>
    <row r="39" customFormat="false" ht="15.75" hidden="false" customHeight="false" outlineLevel="0" collapsed="false">
      <c r="A39" s="5" t="n">
        <v>4</v>
      </c>
      <c r="B39" s="5" t="s">
        <v>26</v>
      </c>
      <c r="C39" s="6" t="str">
        <f aca="false">HYPERLINK(CONCATENATE("https://github.com/",B39),B39)</f>
        <v>AKSW/SPARQL2NL</v>
      </c>
      <c r="D39" s="9"/>
      <c r="E39" s="8" t="str">
        <f aca="false">HYPERLINK(CONCATENATE("https://github.com/",J39),J39)</f>
        <v>omerio/appstart</v>
      </c>
      <c r="F39" s="5" t="s">
        <v>262</v>
      </c>
      <c r="G39" s="5" t="n">
        <v>3</v>
      </c>
      <c r="H39" s="9" t="str">
        <f aca="false">CONCATENATE(F39," - ",G39)</f>
        <v>CrossSim - 3</v>
      </c>
      <c r="I39" s="9" t="str">
        <f aca="false">REPLACE (D39,1,17,"")</f>
        <v/>
      </c>
      <c r="J39" s="13" t="s">
        <v>35</v>
      </c>
      <c r="K39" s="5" t="n">
        <v>1</v>
      </c>
      <c r="L39" s="9"/>
      <c r="M39" s="5" t="s">
        <v>263</v>
      </c>
      <c r="N39" s="9"/>
    </row>
    <row r="40" customFormat="false" ht="15.75" hidden="false" customHeight="false" outlineLevel="0" collapsed="false">
      <c r="A40" s="5" t="n">
        <v>4</v>
      </c>
      <c r="B40" s="5" t="s">
        <v>26</v>
      </c>
      <c r="C40" s="6" t="str">
        <f aca="false">HYPERLINK(CONCATENATE("https://github.com/",B40),B40)</f>
        <v>AKSW/SPARQL2NL</v>
      </c>
      <c r="D40" s="9"/>
      <c r="E40" s="8" t="str">
        <f aca="false">HYPERLINK(CONCATENATE("https://github.com/",J40),J40)</f>
        <v>otto-de/jsonhome</v>
      </c>
      <c r="F40" s="5" t="s">
        <v>262</v>
      </c>
      <c r="G40" s="5" t="n">
        <v>2</v>
      </c>
      <c r="H40" s="9" t="str">
        <f aca="false">CONCATENATE(F40," - ",G40)</f>
        <v>CrossSim - 2</v>
      </c>
      <c r="I40" s="9" t="str">
        <f aca="false">REPLACE (D40,1,17,"")</f>
        <v/>
      </c>
      <c r="J40" s="13" t="s">
        <v>36</v>
      </c>
      <c r="K40" s="5" t="n">
        <v>1</v>
      </c>
      <c r="L40" s="9"/>
      <c r="M40" s="5" t="s">
        <v>263</v>
      </c>
      <c r="N40" s="9"/>
    </row>
    <row r="41" customFormat="false" ht="15.75" hidden="false" customHeight="false" outlineLevel="0" collapsed="false">
      <c r="A41" s="5" t="n">
        <v>4</v>
      </c>
      <c r="B41" s="5" t="s">
        <v>26</v>
      </c>
      <c r="C41" s="6" t="str">
        <f aca="false">HYPERLINK(CONCATENATE("https://github.com/",B41),B41)</f>
        <v>AKSW/SPARQL2NL</v>
      </c>
      <c r="D41" s="12" t="s">
        <v>273</v>
      </c>
      <c r="E41" s="8" t="str">
        <f aca="false">HYPERLINK(CONCATENATE("https://github.com/",J41),J41)</f>
        <v>stardog-union/pellet</v>
      </c>
      <c r="F41" s="5" t="s">
        <v>260</v>
      </c>
      <c r="G41" s="5" t="n">
        <v>3</v>
      </c>
      <c r="H41" s="9" t="str">
        <f aca="false">CONCATENATE(F41," - ",G41)</f>
        <v>RepoPal - 3</v>
      </c>
      <c r="I41" s="9" t="str">
        <f aca="false">REPLACE (D41,1,17,"")</f>
        <v>stardog-union/pellet.git</v>
      </c>
      <c r="J41" s="9" t="str">
        <f aca="false">IFERROR(__xludf.dummyfunction("REGEXREPLACE(I41,"".git"","""")"),"stardog-union/pellet")</f>
        <v>stardog-union/pellet</v>
      </c>
      <c r="K41" s="5" t="n">
        <v>3</v>
      </c>
      <c r="L41" s="9"/>
      <c r="M41" s="5" t="s">
        <v>263</v>
      </c>
      <c r="N41" s="9"/>
    </row>
    <row r="42" customFormat="false" ht="15.75" hidden="false" customHeight="false" outlineLevel="0" collapsed="false">
      <c r="A42" s="5" t="n">
        <v>5</v>
      </c>
      <c r="B42" s="5" t="s">
        <v>28</v>
      </c>
      <c r="C42" s="6" t="str">
        <f aca="false">HYPERLINK(CONCATENATE("https://github.com/",B42),B42)</f>
        <v>pyvandenbussche/sparqles</v>
      </c>
      <c r="D42" s="9"/>
      <c r="E42" s="8" t="str">
        <f aca="false">HYPERLINK(CONCATENATE("https://github.com/",J42),J42)</f>
        <v>AKSW/RDFUnit</v>
      </c>
      <c r="F42" s="5" t="s">
        <v>262</v>
      </c>
      <c r="G42" s="5" t="n">
        <v>3</v>
      </c>
      <c r="H42" s="9" t="str">
        <f aca="false">CONCATENATE(F42," - ",G42)</f>
        <v>CrossSim - 3</v>
      </c>
      <c r="I42" s="9" t="str">
        <f aca="false">REPLACE (D42,1,17,"")</f>
        <v/>
      </c>
      <c r="J42" s="10" t="s">
        <v>25</v>
      </c>
      <c r="K42" s="5" t="n">
        <v>3</v>
      </c>
      <c r="L42" s="5" t="n">
        <v>3</v>
      </c>
      <c r="M42" s="5" t="s">
        <v>263</v>
      </c>
      <c r="N42" s="9"/>
    </row>
    <row r="43" customFormat="false" ht="15.75" hidden="false" customHeight="false" outlineLevel="0" collapsed="false">
      <c r="A43" s="5" t="n">
        <v>5</v>
      </c>
      <c r="B43" s="5" t="s">
        <v>28</v>
      </c>
      <c r="C43" s="6" t="str">
        <f aca="false">HYPERLINK(CONCATENATE("https://github.com/",B43),B43)</f>
        <v>pyvandenbussche/sparqles</v>
      </c>
      <c r="D43" s="12" t="s">
        <v>270</v>
      </c>
      <c r="E43" s="8" t="str">
        <f aca="false">HYPERLINK(CONCATENATE("https://github.com/",J43),J43)</f>
        <v>AKSW/RDFUnit</v>
      </c>
      <c r="F43" s="5" t="s">
        <v>260</v>
      </c>
      <c r="G43" s="5" t="n">
        <v>1</v>
      </c>
      <c r="H43" s="9" t="str">
        <f aca="false">CONCATENATE(F43," - ",G43)</f>
        <v>RepoPal - 1</v>
      </c>
      <c r="I43" s="9" t="str">
        <f aca="false">REPLACE (D43,1,17,"")</f>
        <v>AKSW/RDFUnit.git</v>
      </c>
      <c r="J43" s="14" t="str">
        <f aca="false">IFERROR(__xludf.dummyfunction("REGEXREPLACE(I43,"".git"","""")"),"AKSW/RDFUnit")</f>
        <v>AKSW/RDFUnit</v>
      </c>
      <c r="K43" s="5" t="n">
        <v>3</v>
      </c>
      <c r="L43" s="5" t="n">
        <v>3</v>
      </c>
      <c r="M43" s="5" t="s">
        <v>263</v>
      </c>
      <c r="N43" s="9"/>
    </row>
    <row r="44" customFormat="false" ht="15.75" hidden="false" customHeight="false" outlineLevel="0" collapsed="false">
      <c r="A44" s="5" t="n">
        <v>5</v>
      </c>
      <c r="B44" s="5" t="s">
        <v>28</v>
      </c>
      <c r="C44" s="6" t="str">
        <f aca="false">HYPERLINK(CONCATENATE("https://github.com/",B44),B44)</f>
        <v>pyvandenbussche/sparqles</v>
      </c>
      <c r="D44" s="12" t="s">
        <v>274</v>
      </c>
      <c r="E44" s="8" t="str">
        <f aca="false">HYPERLINK(CONCATENATE("https://github.com/",J44),J44)</f>
        <v>AKSW/RDFUnit</v>
      </c>
      <c r="F44" s="5" t="s">
        <v>260</v>
      </c>
      <c r="G44" s="5" t="n">
        <v>2</v>
      </c>
      <c r="H44" s="9" t="str">
        <f aca="false">CONCATENATE(F44," - ",G44)</f>
        <v>RepoPal - 2</v>
      </c>
      <c r="I44" s="9" t="str">
        <f aca="false">REPLACE (D44,1,17,"")</f>
        <v>castagna/jena-grande.git</v>
      </c>
      <c r="J44" s="14" t="str">
        <f aca="false">IFERROR(__xludf.dummyfunction("REGEXREPLACE(I43,"".git"","""")"),"AKSW/RDFUnit")</f>
        <v>AKSW/RDFUnit</v>
      </c>
      <c r="K44" s="5" t="n">
        <v>2</v>
      </c>
      <c r="L44" s="5" t="n">
        <v>3</v>
      </c>
      <c r="M44" s="5" t="s">
        <v>263</v>
      </c>
      <c r="N44" s="9"/>
    </row>
    <row r="45" customFormat="false" ht="15.75" hidden="false" customHeight="false" outlineLevel="0" collapsed="false">
      <c r="A45" s="5" t="n">
        <v>5</v>
      </c>
      <c r="B45" s="5" t="s">
        <v>28</v>
      </c>
      <c r="C45" s="6" t="str">
        <f aca="false">HYPERLINK(CONCATENATE("https://github.com/",B45),B45)</f>
        <v>pyvandenbussche/sparqles</v>
      </c>
      <c r="D45" s="9"/>
      <c r="E45" s="8" t="str">
        <f aca="false">HYPERLINK(CONCATENATE("https://github.com/",J45),J45)</f>
        <v>dbpedia/links</v>
      </c>
      <c r="F45" s="5" t="s">
        <v>262</v>
      </c>
      <c r="G45" s="5" t="n">
        <v>4</v>
      </c>
      <c r="H45" s="9" t="str">
        <f aca="false">CONCATENATE(F45," - ",G45)</f>
        <v>CrossSim - 4</v>
      </c>
      <c r="I45" s="9" t="str">
        <f aca="false">REPLACE (D45,1,17,"")</f>
        <v/>
      </c>
      <c r="J45" s="10" t="s">
        <v>12</v>
      </c>
      <c r="K45" s="5" t="n">
        <v>2</v>
      </c>
      <c r="L45" s="5" t="n">
        <v>3</v>
      </c>
      <c r="M45" s="5" t="s">
        <v>263</v>
      </c>
      <c r="N45" s="9"/>
    </row>
    <row r="46" customFormat="false" ht="15.75" hidden="false" customHeight="false" outlineLevel="0" collapsed="false">
      <c r="A46" s="5" t="n">
        <v>5</v>
      </c>
      <c r="B46" s="5" t="s">
        <v>28</v>
      </c>
      <c r="C46" s="6" t="str">
        <f aca="false">HYPERLINK(CONCATENATE("https://github.com/",B46),B46)</f>
        <v>pyvandenbussche/sparqles</v>
      </c>
      <c r="D46" s="12" t="s">
        <v>275</v>
      </c>
      <c r="E46" s="8" t="str">
        <f aca="false">HYPERLINK(CONCATENATE("https://github.com/",J46),J46)</f>
        <v>jsonld-java/jsonld-java</v>
      </c>
      <c r="F46" s="5" t="s">
        <v>260</v>
      </c>
      <c r="G46" s="5" t="n">
        <v>4</v>
      </c>
      <c r="H46" s="9" t="str">
        <f aca="false">CONCATENATE(F46," - ",G46)</f>
        <v>RepoPal - 4</v>
      </c>
      <c r="I46" s="9" t="str">
        <f aca="false">REPLACE (D46,1,17,"")</f>
        <v>jsonld-java/jsonld-java.git</v>
      </c>
      <c r="J46" s="14" t="str">
        <f aca="false">IFERROR(__xludf.dummyfunction("REGEXREPLACE(I46,"".git"","""")"),"jsonld-java/jsonld-java")</f>
        <v>jsonld-java/jsonld-java</v>
      </c>
      <c r="K46" s="5" t="n">
        <v>1</v>
      </c>
      <c r="L46" s="5" t="n">
        <v>1</v>
      </c>
      <c r="M46" s="5" t="s">
        <v>263</v>
      </c>
      <c r="N46" s="9"/>
    </row>
    <row r="47" customFormat="false" ht="15.75" hidden="false" customHeight="false" outlineLevel="0" collapsed="false">
      <c r="A47" s="5" t="n">
        <v>5</v>
      </c>
      <c r="B47" s="5" t="s">
        <v>28</v>
      </c>
      <c r="C47" s="6" t="str">
        <f aca="false">HYPERLINK(CONCATENATE("https://github.com/",B47),B47)</f>
        <v>pyvandenbussche/sparqles</v>
      </c>
      <c r="D47" s="12" t="s">
        <v>269</v>
      </c>
      <c r="E47" s="8" t="str">
        <f aca="false">HYPERLINK(CONCATENATE("https://github.com/",J47),J47)</f>
        <v>jsonld-java/jsonld-java</v>
      </c>
      <c r="F47" s="5" t="s">
        <v>260</v>
      </c>
      <c r="G47" s="5" t="n">
        <v>3</v>
      </c>
      <c r="H47" s="9" t="str">
        <f aca="false">CONCATENATE(F47," - ",G47)</f>
        <v>RepoPal - 3</v>
      </c>
      <c r="I47" s="9" t="str">
        <f aca="false">REPLACE (D47,1,17,"")</f>
        <v>nkons/r2rml-parser.git</v>
      </c>
      <c r="J47" s="9" t="str">
        <f aca="false">IFERROR(__xludf.dummyfunction("REGEXREPLACE(I46,"".git"","""")"),"jsonld-java/jsonld-java")</f>
        <v>jsonld-java/jsonld-java</v>
      </c>
      <c r="K47" s="5" t="n">
        <v>2</v>
      </c>
      <c r="L47" s="5" t="n">
        <v>3</v>
      </c>
      <c r="M47" s="5" t="s">
        <v>263</v>
      </c>
      <c r="N47" s="5" t="s">
        <v>276</v>
      </c>
    </row>
    <row r="48" customFormat="false" ht="15.75" hidden="false" customHeight="false" outlineLevel="0" collapsed="false">
      <c r="A48" s="5" t="n">
        <v>5</v>
      </c>
      <c r="B48" s="5" t="s">
        <v>28</v>
      </c>
      <c r="C48" s="6" t="str">
        <f aca="false">HYPERLINK(CONCATENATE("https://github.com/",B48),B48)</f>
        <v>pyvandenbussche/sparqles</v>
      </c>
      <c r="D48" s="9"/>
      <c r="E48" s="8" t="str">
        <f aca="false">HYPERLINK(CONCATENATE("https://github.com/",J48),J48)</f>
        <v>rdfhdt/hdt-java</v>
      </c>
      <c r="F48" s="5" t="s">
        <v>262</v>
      </c>
      <c r="G48" s="5" t="n">
        <v>1</v>
      </c>
      <c r="H48" s="9" t="str">
        <f aca="false">CONCATENATE(F48," - ",G48)</f>
        <v>CrossSim - 1</v>
      </c>
      <c r="I48" s="9" t="str">
        <f aca="false">REPLACE (D48,1,17,"")</f>
        <v/>
      </c>
      <c r="J48" s="11" t="s">
        <v>29</v>
      </c>
      <c r="K48" s="5" t="n">
        <v>2</v>
      </c>
      <c r="L48" s="5" t="n">
        <v>3</v>
      </c>
      <c r="M48" s="5" t="s">
        <v>263</v>
      </c>
      <c r="N48" s="5" t="s">
        <v>276</v>
      </c>
    </row>
    <row r="49" customFormat="false" ht="15.75" hidden="false" customHeight="false" outlineLevel="0" collapsed="false">
      <c r="A49" s="5" t="n">
        <v>5</v>
      </c>
      <c r="B49" s="5" t="s">
        <v>28</v>
      </c>
      <c r="C49" s="6" t="str">
        <f aca="false">HYPERLINK(CONCATENATE("https://github.com/",B49),B49)</f>
        <v>pyvandenbussche/sparqles</v>
      </c>
      <c r="D49" s="9"/>
      <c r="E49" s="8" t="str">
        <f aca="false">HYPERLINK(CONCATENATE("https://github.com/",J49),J49)</f>
        <v>streamreasoning/CSPARQL-engine</v>
      </c>
      <c r="F49" s="5" t="s">
        <v>262</v>
      </c>
      <c r="G49" s="5" t="n">
        <v>2</v>
      </c>
      <c r="H49" s="9" t="str">
        <f aca="false">CONCATENATE(F49," - ",G49)</f>
        <v>CrossSim - 2</v>
      </c>
      <c r="I49" s="9" t="str">
        <f aca="false">REPLACE (D49,1,17,"")</f>
        <v/>
      </c>
      <c r="J49" s="11" t="s">
        <v>22</v>
      </c>
      <c r="K49" s="5" t="n">
        <v>3</v>
      </c>
      <c r="L49" s="9"/>
      <c r="M49" s="5" t="s">
        <v>261</v>
      </c>
      <c r="N49" s="9"/>
    </row>
    <row r="50" customFormat="false" ht="15.75" hidden="false" customHeight="false" outlineLevel="0" collapsed="false">
      <c r="A50" s="5" t="n">
        <v>5</v>
      </c>
      <c r="B50" s="5" t="s">
        <v>28</v>
      </c>
      <c r="C50" s="6" t="str">
        <f aca="false">HYPERLINK(CONCATENATE("https://github.com/",B50),B50)</f>
        <v>pyvandenbussche/sparqles</v>
      </c>
      <c r="D50" s="12" t="s">
        <v>277</v>
      </c>
      <c r="E50" s="8" t="str">
        <f aca="false">HYPERLINK(CONCATENATE("https://github.com/",J50),J50)</f>
        <v>streamreasoning/CSPARQL-engine</v>
      </c>
      <c r="F50" s="5" t="s">
        <v>260</v>
      </c>
      <c r="G50" s="5" t="n">
        <v>5</v>
      </c>
      <c r="H50" s="9" t="str">
        <f aca="false">CONCATENATE(F50," - ",G50)</f>
        <v>RepoPal - 5</v>
      </c>
      <c r="I50" s="9" t="str">
        <f aca="false">REPLACE (D50,1,17,"")</f>
        <v>streamreasoning/CSPARQL-engine.git</v>
      </c>
      <c r="J50" s="9" t="str">
        <f aca="false">IFERROR(__xludf.dummyfunction("REGEXREPLACE(I50,"".git"","""")"),"streamreasoning/CSPARQL-engine")</f>
        <v>streamreasoning/CSPARQL-engine</v>
      </c>
      <c r="K50" s="5" t="n">
        <v>3</v>
      </c>
      <c r="L50" s="9"/>
      <c r="M50" s="5" t="s">
        <v>261</v>
      </c>
      <c r="N50" s="9"/>
    </row>
    <row r="51" customFormat="false" ht="15.75" hidden="false" customHeight="false" outlineLevel="0" collapsed="false">
      <c r="A51" s="5" t="n">
        <v>5</v>
      </c>
      <c r="B51" s="5" t="s">
        <v>28</v>
      </c>
      <c r="C51" s="6" t="str">
        <f aca="false">HYPERLINK(CONCATENATE("https://github.com/",B51),B51)</f>
        <v>pyvandenbussche/sparqles</v>
      </c>
      <c r="D51" s="9"/>
      <c r="E51" s="8" t="str">
        <f aca="false">HYPERLINK(CONCATENATE("https://github.com/",J51),J51)</f>
        <v>thundernet8/AlipayOrdersSupervisor-GUI</v>
      </c>
      <c r="F51" s="5" t="s">
        <v>262</v>
      </c>
      <c r="G51" s="5" t="n">
        <v>5</v>
      </c>
      <c r="H51" s="9" t="str">
        <f aca="false">CONCATENATE(F51," - ",G51)</f>
        <v>CrossSim - 5</v>
      </c>
      <c r="I51" s="9" t="str">
        <f aca="false">REPLACE (D51,1,17,"")</f>
        <v/>
      </c>
      <c r="J51" s="13" t="s">
        <v>40</v>
      </c>
      <c r="K51" s="5" t="n">
        <v>1</v>
      </c>
      <c r="L51" s="5" t="n">
        <v>1</v>
      </c>
      <c r="M51" s="5" t="s">
        <v>263</v>
      </c>
      <c r="N51" s="9"/>
    </row>
    <row r="52" customFormat="false" ht="15.75" hidden="false" customHeight="false" outlineLevel="0" collapsed="false">
      <c r="A52" s="5" t="n">
        <v>6</v>
      </c>
      <c r="B52" s="5" t="s">
        <v>41</v>
      </c>
      <c r="C52" s="6" t="str">
        <f aca="false">HYPERLINK(CONCATENATE("https://github.com/",B52),B52)</f>
        <v>sayems/java.webdriver</v>
      </c>
      <c r="D52" s="12" t="s">
        <v>278</v>
      </c>
      <c r="E52" s="8" t="str">
        <f aca="false">HYPERLINK(CONCATENATE("https://github.com/",J52),J52)</f>
        <v>arquillian/arquillian-graphene</v>
      </c>
      <c r="F52" s="5" t="s">
        <v>260</v>
      </c>
      <c r="G52" s="5" t="n">
        <v>2</v>
      </c>
      <c r="H52" s="9" t="str">
        <f aca="false">CONCATENATE(F52," - ",G52)</f>
        <v>RepoPal - 2</v>
      </c>
      <c r="I52" s="9" t="str">
        <f aca="false">REPLACE (D52,1,17,"")</f>
        <v>arquillian/arquillian-graphene.git</v>
      </c>
      <c r="J52" s="14" t="str">
        <f aca="false">IFERROR(__xludf.dummyfunction("REGEXREPLACE(I52,"".git"","""")"),"arquillian/arquillian-graphene")</f>
        <v>arquillian/arquillian-graphene</v>
      </c>
      <c r="K52" s="5" t="n">
        <v>3</v>
      </c>
      <c r="L52" s="5" t="n">
        <v>3</v>
      </c>
      <c r="M52" s="5" t="s">
        <v>263</v>
      </c>
      <c r="N52" s="9"/>
    </row>
    <row r="53" customFormat="false" ht="15.75" hidden="false" customHeight="false" outlineLevel="0" collapsed="false">
      <c r="A53" s="5" t="n">
        <v>6</v>
      </c>
      <c r="B53" s="5" t="s">
        <v>41</v>
      </c>
      <c r="C53" s="6" t="str">
        <f aca="false">HYPERLINK(CONCATENATE("https://github.com/",B53),B53)</f>
        <v>sayems/java.webdriver</v>
      </c>
      <c r="D53" s="12" t="s">
        <v>279</v>
      </c>
      <c r="E53" s="8" t="str">
        <f aca="false">HYPERLINK(CONCATENATE("https://github.com/",J53),J53)</f>
        <v>arquillian/arquillian-graphene</v>
      </c>
      <c r="F53" s="5" t="s">
        <v>260</v>
      </c>
      <c r="G53" s="5" t="n">
        <v>5</v>
      </c>
      <c r="H53" s="9" t="str">
        <f aca="false">CONCATENATE(F53," - ",G53)</f>
        <v>RepoPal - 5</v>
      </c>
      <c r="I53" s="9" t="str">
        <f aca="false">REPLACE (D53,1,17,"")</f>
        <v>bonigarcia/webdrivermanager.git</v>
      </c>
      <c r="J53" s="14" t="str">
        <f aca="false">IFERROR(__xludf.dummyfunction("REGEXREPLACE(I52,"".git"","""")"),"arquillian/arquillian-graphene")</f>
        <v>arquillian/arquillian-graphene</v>
      </c>
      <c r="K53" s="5" t="n">
        <v>4</v>
      </c>
      <c r="L53" s="5" t="n">
        <v>4</v>
      </c>
      <c r="M53" s="5" t="s">
        <v>263</v>
      </c>
      <c r="N53" s="9"/>
    </row>
    <row r="54" customFormat="false" ht="15.75" hidden="false" customHeight="false" outlineLevel="0" collapsed="false">
      <c r="A54" s="5" t="n">
        <v>6</v>
      </c>
      <c r="B54" s="5" t="s">
        <v>41</v>
      </c>
      <c r="C54" s="6" t="str">
        <f aca="false">HYPERLINK(CONCATENATE("https://github.com/",B54),B54)</f>
        <v>sayems/java.webdriver</v>
      </c>
      <c r="D54" s="12" t="s">
        <v>280</v>
      </c>
      <c r="E54" s="8" t="str">
        <f aca="false">HYPERLINK(CONCATENATE("https://github.com/",J54),J54)</f>
        <v>arquillian/arquillian-graphene</v>
      </c>
      <c r="F54" s="5" t="s">
        <v>260</v>
      </c>
      <c r="G54" s="5" t="n">
        <v>3</v>
      </c>
      <c r="H54" s="9" t="str">
        <f aca="false">CONCATENATE(F54," - ",G54)</f>
        <v>RepoPal - 3</v>
      </c>
      <c r="I54" s="9" t="str">
        <f aca="false">REPLACE (D54,1,17,"")</f>
        <v>conductor-framework/conductor.git</v>
      </c>
      <c r="J54" s="14" t="str">
        <f aca="false">IFERROR(__xludf.dummyfunction("REGEXREPLACE(I52,"".git"","""")"),"arquillian/arquillian-graphene")</f>
        <v>arquillian/arquillian-graphene</v>
      </c>
      <c r="K54" s="5" t="n">
        <v>3</v>
      </c>
      <c r="L54" s="9"/>
      <c r="M54" s="5" t="s">
        <v>281</v>
      </c>
      <c r="N54" s="9"/>
    </row>
    <row r="55" customFormat="false" ht="15.75" hidden="false" customHeight="false" outlineLevel="0" collapsed="false">
      <c r="A55" s="5" t="n">
        <v>6</v>
      </c>
      <c r="B55" s="5" t="s">
        <v>41</v>
      </c>
      <c r="C55" s="6" t="str">
        <f aca="false">HYPERLINK(CONCATENATE("https://github.com/",B55),B55)</f>
        <v>sayems/java.webdriver</v>
      </c>
      <c r="D55" s="9"/>
      <c r="E55" s="8" t="str">
        <f aca="false">HYPERLINK(CONCATENATE("https://github.com/",J55),J55)</f>
        <v>FINRAOS/JTAF-ExtWebDriver</v>
      </c>
      <c r="F55" s="5" t="s">
        <v>262</v>
      </c>
      <c r="G55" s="5" t="n">
        <v>5</v>
      </c>
      <c r="H55" s="9" t="str">
        <f aca="false">CONCATENATE(F55," - ",G55)</f>
        <v>CrossSim - 5</v>
      </c>
      <c r="I55" s="9" t="str">
        <f aca="false">REPLACE (D55,1,17,"")</f>
        <v/>
      </c>
      <c r="J55" s="10" t="s">
        <v>45</v>
      </c>
      <c r="K55" s="5" t="n">
        <v>4</v>
      </c>
      <c r="L55" s="5" t="n">
        <v>4</v>
      </c>
      <c r="M55" s="5" t="s">
        <v>263</v>
      </c>
      <c r="N55" s="9"/>
    </row>
    <row r="56" customFormat="false" ht="15.75" hidden="false" customHeight="false" outlineLevel="0" collapsed="false">
      <c r="A56" s="5" t="n">
        <v>6</v>
      </c>
      <c r="B56" s="5" t="s">
        <v>41</v>
      </c>
      <c r="C56" s="6" t="str">
        <f aca="false">HYPERLINK(CONCATENATE("https://github.com/",B56),B56)</f>
        <v>sayems/java.webdriver</v>
      </c>
      <c r="D56" s="12" t="s">
        <v>282</v>
      </c>
      <c r="E56" s="8" t="str">
        <f aca="false">HYPERLINK(CONCATENATE("https://github.com/",J56),J56)</f>
        <v>FluentLenium/FluentLenium</v>
      </c>
      <c r="F56" s="5" t="s">
        <v>260</v>
      </c>
      <c r="G56" s="5" t="n">
        <v>1</v>
      </c>
      <c r="H56" s="9" t="str">
        <f aca="false">CONCATENATE(F56," - ",G56)</f>
        <v>RepoPal - 1</v>
      </c>
      <c r="I56" s="9" t="str">
        <f aca="false">REPLACE (D56,1,17,"")</f>
        <v>FluentLenium/FluentLenium.git</v>
      </c>
      <c r="J56" s="14" t="str">
        <f aca="false">IFERROR(__xludf.dummyfunction("REGEXREPLACE(I56,"".git"","""")"),"FluentLenium/FluentLenium")</f>
        <v>FluentLenium/FluentLenium</v>
      </c>
      <c r="K56" s="5" t="n">
        <v>4</v>
      </c>
      <c r="L56" s="9"/>
      <c r="M56" s="5" t="s">
        <v>263</v>
      </c>
      <c r="N56" s="9"/>
    </row>
    <row r="57" customFormat="false" ht="15.75" hidden="false" customHeight="false" outlineLevel="0" collapsed="false">
      <c r="A57" s="5" t="n">
        <v>6</v>
      </c>
      <c r="B57" s="5" t="s">
        <v>41</v>
      </c>
      <c r="C57" s="6" t="str">
        <f aca="false">HYPERLINK(CONCATENATE("https://github.com/",B57),B57)</f>
        <v>sayems/java.webdriver</v>
      </c>
      <c r="D57" s="9"/>
      <c r="E57" s="8" t="str">
        <f aca="false">HYPERLINK(CONCATENATE("https://github.com/",J57),J57)</f>
        <v>jprante/elasticsearch-plugin-rdf-jena</v>
      </c>
      <c r="F57" s="5" t="s">
        <v>262</v>
      </c>
      <c r="G57" s="5" t="n">
        <v>3</v>
      </c>
      <c r="H57" s="9" t="str">
        <f aca="false">CONCATENATE(F57," - ",G57)</f>
        <v>CrossSim - 3</v>
      </c>
      <c r="I57" s="9" t="str">
        <f aca="false">REPLACE (D57,1,17,"")</f>
        <v/>
      </c>
      <c r="J57" s="13" t="s">
        <v>47</v>
      </c>
      <c r="K57" s="5" t="n">
        <v>1</v>
      </c>
      <c r="L57" s="9"/>
      <c r="M57" s="5" t="s">
        <v>263</v>
      </c>
      <c r="N57" s="9"/>
    </row>
    <row r="58" customFormat="false" ht="15.75" hidden="false" customHeight="false" outlineLevel="0" collapsed="false">
      <c r="A58" s="5" t="n">
        <v>6</v>
      </c>
      <c r="B58" s="5" t="s">
        <v>41</v>
      </c>
      <c r="C58" s="6" t="str">
        <f aca="false">HYPERLINK(CONCATENATE("https://github.com/",B58),B58)</f>
        <v>sayems/java.webdriver</v>
      </c>
      <c r="D58" s="9"/>
      <c r="E58" s="8" t="str">
        <f aca="false">HYPERLINK(CONCATENATE("https://github.com/",J58),J58)</f>
        <v>selenium-cucumber/selenium-cucumber-java</v>
      </c>
      <c r="F58" s="5" t="s">
        <v>262</v>
      </c>
      <c r="G58" s="5" t="n">
        <v>2</v>
      </c>
      <c r="H58" s="9" t="str">
        <f aca="false">CONCATENATE(F58," - ",G58)</f>
        <v>CrossSim - 2</v>
      </c>
      <c r="I58" s="9" t="str">
        <f aca="false">REPLACE (D58,1,17,"")</f>
        <v/>
      </c>
      <c r="J58" s="11" t="s">
        <v>48</v>
      </c>
      <c r="K58" s="5" t="n">
        <v>4</v>
      </c>
      <c r="L58" s="9"/>
      <c r="M58" s="5" t="s">
        <v>263</v>
      </c>
      <c r="N58" s="9"/>
    </row>
    <row r="59" customFormat="false" ht="15.75" hidden="false" customHeight="false" outlineLevel="0" collapsed="false">
      <c r="A59" s="5" t="n">
        <v>6</v>
      </c>
      <c r="B59" s="5" t="s">
        <v>41</v>
      </c>
      <c r="C59" s="6" t="str">
        <f aca="false">HYPERLINK(CONCATENATE("https://github.com/",B59),B59)</f>
        <v>sayems/java.webdriver</v>
      </c>
      <c r="D59" s="9"/>
      <c r="E59" s="8" t="str">
        <f aca="false">HYPERLINK(CONCATENATE("https://github.com/",J59),J59)</f>
        <v>seleniumQuery/seleniumQuery</v>
      </c>
      <c r="F59" s="5" t="s">
        <v>262</v>
      </c>
      <c r="G59" s="5" t="n">
        <v>4</v>
      </c>
      <c r="H59" s="9" t="str">
        <f aca="false">CONCATENATE(F59," - ",G59)</f>
        <v>CrossSim - 4</v>
      </c>
      <c r="I59" s="9" t="str">
        <f aca="false">REPLACE (D59,1,17,"")</f>
        <v/>
      </c>
      <c r="J59" s="11" t="s">
        <v>49</v>
      </c>
      <c r="K59" s="5" t="n">
        <v>4</v>
      </c>
      <c r="L59" s="9"/>
      <c r="M59" s="5" t="s">
        <v>263</v>
      </c>
      <c r="N59" s="9"/>
    </row>
    <row r="60" customFormat="false" ht="15.75" hidden="false" customHeight="false" outlineLevel="0" collapsed="false">
      <c r="A60" s="5" t="n">
        <v>6</v>
      </c>
      <c r="B60" s="5" t="s">
        <v>41</v>
      </c>
      <c r="C60" s="6" t="str">
        <f aca="false">HYPERLINK(CONCATENATE("https://github.com/",B60),B60)</f>
        <v>sayems/java.webdriver</v>
      </c>
      <c r="D60" s="5"/>
      <c r="E60" s="8" t="str">
        <f aca="false">HYPERLINK(CONCATENATE("https://github.com/",J60),J60)</f>
        <v>tarun3kumar/seleniumtestsframework</v>
      </c>
      <c r="F60" s="5" t="s">
        <v>262</v>
      </c>
      <c r="G60" s="5" t="n">
        <v>1</v>
      </c>
      <c r="H60" s="9" t="str">
        <f aca="false">CONCATENATE(F60," - ",G60)</f>
        <v>CrossSim - 1</v>
      </c>
      <c r="I60" s="9" t="str">
        <f aca="false">REPLACE (D60,1,17,"")</f>
        <v/>
      </c>
      <c r="J60" s="11" t="s">
        <v>50</v>
      </c>
      <c r="K60" s="5" t="n">
        <v>4</v>
      </c>
      <c r="L60" s="9"/>
      <c r="M60" s="5" t="s">
        <v>263</v>
      </c>
      <c r="N60" s="9"/>
    </row>
    <row r="61" customFormat="false" ht="15.75" hidden="false" customHeight="false" outlineLevel="0" collapsed="false">
      <c r="A61" s="5" t="n">
        <v>6</v>
      </c>
      <c r="B61" s="5" t="s">
        <v>41</v>
      </c>
      <c r="C61" s="6" t="str">
        <f aca="false">HYPERLINK(CONCATENATE("https://github.com/",B61),B61)</f>
        <v>sayems/java.webdriver</v>
      </c>
      <c r="D61" s="12" t="s">
        <v>283</v>
      </c>
      <c r="E61" s="8" t="str">
        <f aca="false">HYPERLINK(CONCATENATE("https://github.com/",J61),J61)</f>
        <v>webdriverextensions/webdriverextensions</v>
      </c>
      <c r="F61" s="5" t="s">
        <v>260</v>
      </c>
      <c r="G61" s="5" t="n">
        <v>4</v>
      </c>
      <c r="H61" s="9" t="str">
        <f aca="false">CONCATENATE(F61," - ",G61)</f>
        <v>RepoPal - 4</v>
      </c>
      <c r="I61" s="9" t="str">
        <f aca="false">REPLACE (D61,1,17,"")</f>
        <v>webdriverextensions/webdriverextensions.git</v>
      </c>
      <c r="J61" s="9" t="str">
        <f aca="false">IFERROR(__xludf.dummyfunction("REGEXREPLACE(I61,"".git"","""")"),"webdriverextensions/webdriverextensions")</f>
        <v>webdriverextensions/webdriverextensions</v>
      </c>
      <c r="K61" s="5" t="n">
        <v>3</v>
      </c>
      <c r="L61" s="9"/>
      <c r="M61" s="5" t="s">
        <v>263</v>
      </c>
      <c r="N61" s="9"/>
    </row>
    <row r="62" customFormat="false" ht="15.75" hidden="false" customHeight="false" outlineLevel="0" collapsed="false">
      <c r="A62" s="5" t="n">
        <v>7</v>
      </c>
      <c r="B62" s="5" t="s">
        <v>52</v>
      </c>
      <c r="C62" s="6" t="str">
        <f aca="false">HYPERLINK(CONCATENATE("https://github.com/",B62),B62)</f>
        <v>xebia/Xebium</v>
      </c>
      <c r="D62" s="12" t="s">
        <v>284</v>
      </c>
      <c r="E62" s="8" t="str">
        <f aca="false">HYPERLINK(CONCATENATE("https://github.com/",J62),J62)</f>
        <v>webdriverextensions/webdriverextensions</v>
      </c>
      <c r="F62" s="5" t="s">
        <v>260</v>
      </c>
      <c r="G62" s="5" t="n">
        <v>4</v>
      </c>
      <c r="H62" s="9" t="str">
        <f aca="false">CONCATENATE(F62," - ",G62)</f>
        <v>RepoPal - 4</v>
      </c>
      <c r="I62" s="9" t="str">
        <f aca="false">REPLACE (D62,1,17,"")</f>
        <v>astefanutti/metrics-cdi.git</v>
      </c>
      <c r="J62" s="14" t="str">
        <f aca="false">IFERROR(__xludf.dummyfunction("REGEXREPLACE(I61,"".git"","""")"),"webdriverextensions/webdriverextensions")</f>
        <v>webdriverextensions/webdriverextensions</v>
      </c>
      <c r="K62" s="5" t="n">
        <v>2</v>
      </c>
      <c r="L62" s="5" t="n">
        <v>1</v>
      </c>
      <c r="M62" s="5" t="s">
        <v>263</v>
      </c>
      <c r="N62" s="9"/>
    </row>
    <row r="63" customFormat="false" ht="15.75" hidden="false" customHeight="false" outlineLevel="0" collapsed="false">
      <c r="A63" s="5" t="n">
        <v>7</v>
      </c>
      <c r="B63" s="5" t="s">
        <v>52</v>
      </c>
      <c r="C63" s="6" t="str">
        <f aca="false">HYPERLINK(CONCATENATE("https://github.com/",B63),B63)</f>
        <v>xebia/Xebium</v>
      </c>
      <c r="D63" s="9"/>
      <c r="E63" s="8" t="str">
        <f aca="false">HYPERLINK(CONCATENATE("https://github.com/",J63),J63)</f>
        <v>cukespace/cukespace</v>
      </c>
      <c r="F63" s="5" t="s">
        <v>262</v>
      </c>
      <c r="G63" s="5" t="n">
        <v>4</v>
      </c>
      <c r="H63" s="9" t="str">
        <f aca="false">CONCATENATE(F63," - ",G63)</f>
        <v>CrossSim - 4</v>
      </c>
      <c r="I63" s="9" t="str">
        <f aca="false">REPLACE (D63,1,17,"")</f>
        <v/>
      </c>
      <c r="J63" s="15" t="s">
        <v>54</v>
      </c>
      <c r="K63" s="5" t="n">
        <v>2</v>
      </c>
      <c r="L63" s="5" t="n">
        <v>3</v>
      </c>
      <c r="M63" s="5" t="s">
        <v>261</v>
      </c>
      <c r="N63" s="5" t="s">
        <v>285</v>
      </c>
    </row>
    <row r="64" customFormat="false" ht="15.75" hidden="false" customHeight="false" outlineLevel="0" collapsed="false">
      <c r="A64" s="5" t="n">
        <v>7</v>
      </c>
      <c r="B64" s="5" t="s">
        <v>52</v>
      </c>
      <c r="C64" s="6" t="str">
        <f aca="false">HYPERLINK(CONCATENATE("https://github.com/",B64),B64)</f>
        <v>xebia/Xebium</v>
      </c>
      <c r="D64" s="9"/>
      <c r="E64" s="8" t="str">
        <f aca="false">HYPERLINK(CONCATENATE("https://github.com/",J64),J64)</f>
        <v>fhoeben/hsac-fitnesse-fixtures</v>
      </c>
      <c r="F64" s="5" t="s">
        <v>262</v>
      </c>
      <c r="G64" s="5" t="n">
        <v>1</v>
      </c>
      <c r="H64" s="9" t="str">
        <f aca="false">CONCATENATE(F64," - ",G64)</f>
        <v>CrossSim - 1</v>
      </c>
      <c r="I64" s="9" t="str">
        <f aca="false">REPLACE (D64,1,17,"")</f>
        <v/>
      </c>
      <c r="J64" s="10" t="s">
        <v>55</v>
      </c>
      <c r="K64" s="5" t="n">
        <v>4</v>
      </c>
      <c r="L64" s="5" t="n">
        <v>4</v>
      </c>
      <c r="M64" s="5" t="s">
        <v>263</v>
      </c>
      <c r="N64" s="9"/>
    </row>
    <row r="65" customFormat="false" ht="15.75" hidden="false" customHeight="false" outlineLevel="0" collapsed="false">
      <c r="A65" s="5" t="n">
        <v>7</v>
      </c>
      <c r="B65" s="5" t="s">
        <v>52</v>
      </c>
      <c r="C65" s="6" t="str">
        <f aca="false">HYPERLINK(CONCATENATE("https://github.com/",B65),B65)</f>
        <v>xebia/Xebium</v>
      </c>
      <c r="D65" s="12" t="s">
        <v>286</v>
      </c>
      <c r="E65" s="8" t="str">
        <f aca="false">HYPERLINK(CONCATENATE("https://github.com/",J65),J65)</f>
        <v>fhoeben/hsac-fitnesse-fixtures</v>
      </c>
      <c r="F65" s="5" t="s">
        <v>260</v>
      </c>
      <c r="G65" s="5" t="n">
        <v>5</v>
      </c>
      <c r="H65" s="9" t="str">
        <f aca="false">CONCATENATE(F65," - ",G65)</f>
        <v>RepoPal - 5</v>
      </c>
      <c r="I65" s="9" t="str">
        <f aca="false">REPLACE (D65,1,17,"")</f>
        <v>fhoeben/hsac-fitnesse-fixtures.git</v>
      </c>
      <c r="J65" s="14" t="str">
        <f aca="false">IFERROR(__xludf.dummyfunction("REGEXREPLACE(I65,"".git"","""")"),"fhoeben/hsac-fitnesse-fixtures")</f>
        <v>fhoeben/hsac-fitnesse-fixtures</v>
      </c>
      <c r="K65" s="5" t="n">
        <v>4</v>
      </c>
      <c r="L65" s="5" t="n">
        <v>4</v>
      </c>
      <c r="M65" s="5" t="s">
        <v>263</v>
      </c>
      <c r="N65" s="9"/>
    </row>
    <row r="66" customFormat="false" ht="15.75" hidden="false" customHeight="false" outlineLevel="0" collapsed="false">
      <c r="A66" s="5" t="n">
        <v>7</v>
      </c>
      <c r="B66" s="5" t="s">
        <v>52</v>
      </c>
      <c r="C66" s="6" t="str">
        <f aca="false">HYPERLINK(CONCATENATE("https://github.com/",B66),B66)</f>
        <v>xebia/Xebium</v>
      </c>
      <c r="D66" s="12" t="s">
        <v>282</v>
      </c>
      <c r="E66" s="8" t="str">
        <f aca="false">HYPERLINK(CONCATENATE("https://github.com/",J66),J66)</f>
        <v>fhoeben/hsac-fitnesse-fixtures</v>
      </c>
      <c r="F66" s="5" t="s">
        <v>260</v>
      </c>
      <c r="G66" s="5" t="n">
        <v>3</v>
      </c>
      <c r="H66" s="9" t="str">
        <f aca="false">CONCATENATE(F66," - ",G66)</f>
        <v>RepoPal - 3</v>
      </c>
      <c r="I66" s="9" t="str">
        <f aca="false">REPLACE (D66,1,17,"")</f>
        <v>FluentLenium/FluentLenium.git</v>
      </c>
      <c r="J66" s="14" t="str">
        <f aca="false">IFERROR(__xludf.dummyfunction("REGEXREPLACE(I65,"".git"","""")"),"fhoeben/hsac-fitnesse-fixtures")</f>
        <v>fhoeben/hsac-fitnesse-fixtures</v>
      </c>
      <c r="K66" s="5" t="n">
        <v>4</v>
      </c>
      <c r="L66" s="5" t="n">
        <v>4</v>
      </c>
      <c r="M66" s="5" t="s">
        <v>263</v>
      </c>
      <c r="N66" s="9"/>
    </row>
    <row r="67" customFormat="false" ht="15.75" hidden="false" customHeight="false" outlineLevel="0" collapsed="false">
      <c r="A67" s="5" t="n">
        <v>7</v>
      </c>
      <c r="B67" s="5" t="s">
        <v>52</v>
      </c>
      <c r="C67" s="6" t="str">
        <f aca="false">HYPERLINK(CONCATENATE("https://github.com/",B67),B67)</f>
        <v>xebia/Xebium</v>
      </c>
      <c r="D67" s="9"/>
      <c r="E67" s="8" t="str">
        <f aca="false">HYPERLINK(CONCATENATE("https://github.com/",J67),J67)</f>
        <v>ModelDriven/fUML-Reference-Implementation</v>
      </c>
      <c r="F67" s="5" t="s">
        <v>262</v>
      </c>
      <c r="G67" s="5" t="n">
        <v>5</v>
      </c>
      <c r="H67" s="9" t="str">
        <f aca="false">CONCATENATE(F67," - ",G67)</f>
        <v>CrossSim - 5</v>
      </c>
      <c r="I67" s="9" t="str">
        <f aca="false">REPLACE (D67,1,17,"")</f>
        <v/>
      </c>
      <c r="J67" s="13" t="s">
        <v>56</v>
      </c>
      <c r="K67" s="5" t="n">
        <v>1</v>
      </c>
      <c r="L67" s="5" t="n">
        <v>1</v>
      </c>
      <c r="M67" s="5" t="s">
        <v>263</v>
      </c>
      <c r="N67" s="9"/>
    </row>
    <row r="68" customFormat="false" ht="15.75" hidden="false" customHeight="false" outlineLevel="0" collapsed="false">
      <c r="A68" s="5" t="n">
        <v>7</v>
      </c>
      <c r="B68" s="5" t="s">
        <v>52</v>
      </c>
      <c r="C68" s="6" t="str">
        <f aca="false">HYPERLINK(CONCATENATE("https://github.com/",B68),B68)</f>
        <v>xebia/Xebium</v>
      </c>
      <c r="D68" s="9"/>
      <c r="E68" s="8" t="str">
        <f aca="false">HYPERLINK(CONCATENATE("https://github.com/",J68),J68)</f>
        <v>selenium-cucumber/selenium-cucumber-java</v>
      </c>
      <c r="F68" s="5" t="s">
        <v>262</v>
      </c>
      <c r="G68" s="5" t="n">
        <v>2</v>
      </c>
      <c r="H68" s="9" t="str">
        <f aca="false">CONCATENATE(F68," - ",G68)</f>
        <v>CrossSim - 2</v>
      </c>
      <c r="I68" s="9" t="str">
        <f aca="false">REPLACE (D68,1,17,"")</f>
        <v/>
      </c>
      <c r="J68" s="11" t="s">
        <v>48</v>
      </c>
      <c r="K68" s="5" t="n">
        <v>4</v>
      </c>
      <c r="L68" s="5" t="n">
        <v>3</v>
      </c>
      <c r="M68" s="5" t="s">
        <v>263</v>
      </c>
      <c r="N68" s="9"/>
    </row>
    <row r="69" customFormat="false" ht="15.75" hidden="false" customHeight="false" outlineLevel="0" collapsed="false">
      <c r="A69" s="5" t="n">
        <v>7</v>
      </c>
      <c r="B69" s="5" t="s">
        <v>52</v>
      </c>
      <c r="C69" s="6" t="str">
        <f aca="false">HYPERLINK(CONCATENATE("https://github.com/",B69),B69)</f>
        <v>xebia/Xebium</v>
      </c>
      <c r="D69" s="9"/>
      <c r="E69" s="8" t="str">
        <f aca="false">HYPERLINK(CONCATENATE("https://github.com/",J69),J69)</f>
        <v>sikuli/sikuli-slides</v>
      </c>
      <c r="F69" s="5" t="s">
        <v>262</v>
      </c>
      <c r="G69" s="5" t="n">
        <v>3</v>
      </c>
      <c r="H69" s="9" t="str">
        <f aca="false">CONCATENATE(F69," - ",G69)</f>
        <v>CrossSim - 3</v>
      </c>
      <c r="I69" s="9" t="str">
        <f aca="false">REPLACE (D69,1,17,"")</f>
        <v/>
      </c>
      <c r="J69" s="13" t="s">
        <v>57</v>
      </c>
      <c r="K69" s="5" t="n">
        <v>1</v>
      </c>
      <c r="L69" s="5" t="n">
        <v>2</v>
      </c>
      <c r="M69" s="5" t="s">
        <v>264</v>
      </c>
      <c r="N69" s="9"/>
    </row>
    <row r="70" customFormat="false" ht="15.75" hidden="false" customHeight="false" outlineLevel="0" collapsed="false">
      <c r="A70" s="5" t="n">
        <v>7</v>
      </c>
      <c r="B70" s="5" t="s">
        <v>52</v>
      </c>
      <c r="C70" s="6" t="str">
        <f aca="false">HYPERLINK(CONCATENATE("https://github.com/",B70),B70)</f>
        <v>xebia/Xebium</v>
      </c>
      <c r="D70" s="12" t="s">
        <v>287</v>
      </c>
      <c r="E70" s="8" t="str">
        <f aca="false">HYPERLINK(CONCATENATE("https://github.com/",J70),J70)</f>
        <v>sikuli/sikuli-slides</v>
      </c>
      <c r="F70" s="5" t="s">
        <v>260</v>
      </c>
      <c r="G70" s="5" t="n">
        <v>2</v>
      </c>
      <c r="H70" s="9" t="str">
        <f aca="false">CONCATENATE(F70," - ",G70)</f>
        <v>RepoPal - 2</v>
      </c>
      <c r="I70" s="9" t="str">
        <f aca="false">REPLACE (D70,1,17,"")</f>
        <v>sikuli/sikuli-slides.git</v>
      </c>
      <c r="J70" s="9" t="str">
        <f aca="false">IFERROR(__xludf.dummyfunction("REGEXREPLACE(I70,"".git"","""")"),"sikuli/sikuli-slides")</f>
        <v>sikuli/sikuli-slides</v>
      </c>
      <c r="K70" s="5" t="n">
        <v>1</v>
      </c>
      <c r="L70" s="5" t="n">
        <v>2</v>
      </c>
      <c r="M70" s="5" t="s">
        <v>264</v>
      </c>
      <c r="N70" s="9"/>
    </row>
    <row r="71" customFormat="false" ht="15.75" hidden="false" customHeight="false" outlineLevel="0" collapsed="false">
      <c r="A71" s="5" t="n">
        <v>7</v>
      </c>
      <c r="B71" s="5" t="s">
        <v>52</v>
      </c>
      <c r="C71" s="6" t="str">
        <f aca="false">HYPERLINK(CONCATENATE("https://github.com/",B71),B71)</f>
        <v>xebia/Xebium</v>
      </c>
      <c r="D71" s="12" t="s">
        <v>288</v>
      </c>
      <c r="E71" s="8" t="str">
        <f aca="false">HYPERLINK(CONCATENATE("https://github.com/",J71),J71)</f>
        <v>sikuli/sikuli-slides</v>
      </c>
      <c r="F71" s="5" t="s">
        <v>260</v>
      </c>
      <c r="G71" s="5" t="n">
        <v>1</v>
      </c>
      <c r="H71" s="9" t="str">
        <f aca="false">CONCATENATE(F71," - ",G71)</f>
        <v>RepoPal - 1</v>
      </c>
      <c r="I71" s="9" t="str">
        <f aca="false">REPLACE (D71,1,17,"")</f>
        <v>spring-projects/spring-mvc-showcase.git</v>
      </c>
      <c r="J71" s="9" t="str">
        <f aca="false">IFERROR(__xludf.dummyfunction("REGEXREPLACE(I70,"".git"","""")"),"sikuli/sikuli-slides")</f>
        <v>sikuli/sikuli-slides</v>
      </c>
      <c r="K71" s="5" t="n">
        <v>1</v>
      </c>
      <c r="L71" s="5" t="n">
        <v>1</v>
      </c>
      <c r="M71" s="5" t="s">
        <v>263</v>
      </c>
      <c r="N71" s="9"/>
    </row>
    <row r="72" customFormat="false" ht="15.75" hidden="false" customHeight="false" outlineLevel="0" collapsed="false">
      <c r="A72" s="5" t="n">
        <v>8</v>
      </c>
      <c r="B72" s="5" t="s">
        <v>51</v>
      </c>
      <c r="C72" s="6" t="str">
        <f aca="false">HYPERLINK(CONCATENATE("https://github.com/",B72),B72)</f>
        <v>webdriverextensions/webdriverextensions</v>
      </c>
      <c r="D72" s="12" t="s">
        <v>279</v>
      </c>
      <c r="E72" s="8" t="str">
        <f aca="false">HYPERLINK(CONCATENATE("https://github.com/",J72),J72)</f>
        <v>sikuli/sikuli-slides</v>
      </c>
      <c r="F72" s="5" t="s">
        <v>260</v>
      </c>
      <c r="G72" s="5" t="n">
        <v>1</v>
      </c>
      <c r="H72" s="9" t="str">
        <f aca="false">CONCATENATE(F72," - ",G72)</f>
        <v>RepoPal - 1</v>
      </c>
      <c r="I72" s="9" t="str">
        <f aca="false">REPLACE (D72,1,17,"")</f>
        <v>bonigarcia/webdrivermanager.git</v>
      </c>
      <c r="J72" s="14" t="str">
        <f aca="false">IFERROR(__xludf.dummyfunction("REGEXREPLACE(I70,"".git"","""")"),"sikuli/sikuli-slides")</f>
        <v>sikuli/sikuli-slides</v>
      </c>
      <c r="K72" s="5" t="n">
        <v>3</v>
      </c>
      <c r="L72" s="9"/>
      <c r="M72" s="5" t="s">
        <v>263</v>
      </c>
      <c r="N72" s="9"/>
    </row>
    <row r="73" customFormat="false" ht="15.75" hidden="false" customHeight="false" outlineLevel="0" collapsed="false">
      <c r="A73" s="5" t="n">
        <v>8</v>
      </c>
      <c r="B73" s="5" t="s">
        <v>51</v>
      </c>
      <c r="C73" s="6" t="str">
        <f aca="false">HYPERLINK(CONCATENATE("https://github.com/",B73),B73)</f>
        <v>webdriverextensions/webdriverextensions</v>
      </c>
      <c r="D73" s="9"/>
      <c r="E73" s="8" t="str">
        <f aca="false">HYPERLINK(CONCATENATE("https://github.com/",J73),J73)</f>
        <v>Cognifide/bobcat</v>
      </c>
      <c r="F73" s="5" t="s">
        <v>262</v>
      </c>
      <c r="G73" s="5" t="n">
        <v>2</v>
      </c>
      <c r="H73" s="9" t="str">
        <f aca="false">CONCATENATE(F73," - ",G73)</f>
        <v>CrossSim - 2</v>
      </c>
      <c r="I73" s="9" t="str">
        <f aca="false">REPLACE (D73,1,17,"")</f>
        <v/>
      </c>
      <c r="J73" s="10" t="s">
        <v>59</v>
      </c>
      <c r="K73" s="5" t="n">
        <v>4</v>
      </c>
      <c r="L73" s="9"/>
      <c r="M73" s="5" t="s">
        <v>263</v>
      </c>
      <c r="N73" s="9"/>
    </row>
    <row r="74" customFormat="false" ht="15.75" hidden="false" customHeight="false" outlineLevel="0" collapsed="false">
      <c r="A74" s="5" t="n">
        <v>8</v>
      </c>
      <c r="B74" s="5" t="s">
        <v>51</v>
      </c>
      <c r="C74" s="6" t="str">
        <f aca="false">HYPERLINK(CONCATENATE("https://github.com/",B74),B74)</f>
        <v>webdriverextensions/webdriverextensions</v>
      </c>
      <c r="D74" s="9"/>
      <c r="E74" s="8" t="str">
        <f aca="false">HYPERLINK(CONCATENATE("https://github.com/",J74),J74)</f>
        <v>conductor-framework/conductor</v>
      </c>
      <c r="F74" s="5" t="s">
        <v>262</v>
      </c>
      <c r="G74" s="5" t="n">
        <v>5</v>
      </c>
      <c r="H74" s="9" t="str">
        <f aca="false">CONCATENATE(F74," - ",G74)</f>
        <v>CrossSim - 5</v>
      </c>
      <c r="I74" s="9" t="str">
        <f aca="false">REPLACE (D74,1,17,"")</f>
        <v/>
      </c>
      <c r="J74" s="10" t="s">
        <v>44</v>
      </c>
      <c r="K74" s="5" t="n">
        <v>4</v>
      </c>
      <c r="L74" s="9"/>
      <c r="M74" s="5" t="s">
        <v>281</v>
      </c>
      <c r="N74" s="9"/>
    </row>
    <row r="75" customFormat="false" ht="15.75" hidden="false" customHeight="false" outlineLevel="0" collapsed="false">
      <c r="A75" s="5" t="n">
        <v>8</v>
      </c>
      <c r="B75" s="5" t="s">
        <v>51</v>
      </c>
      <c r="C75" s="6" t="str">
        <f aca="false">HYPERLINK(CONCATENATE("https://github.com/",B75),B75)</f>
        <v>webdriverextensions/webdriverextensions</v>
      </c>
      <c r="D75" s="12" t="s">
        <v>289</v>
      </c>
      <c r="E75" s="8" t="str">
        <f aca="false">HYPERLINK(CONCATENATE("https://github.com/",J75),J75)</f>
        <v>dsyer/spring-boot-ratpack</v>
      </c>
      <c r="F75" s="5" t="s">
        <v>260</v>
      </c>
      <c r="G75" s="5" t="n">
        <v>4</v>
      </c>
      <c r="H75" s="9" t="str">
        <f aca="false">CONCATENATE(F75," - ",G75)</f>
        <v>RepoPal - 4</v>
      </c>
      <c r="I75" s="9" t="str">
        <f aca="false">REPLACE (D75,1,17,"")</f>
        <v>dsyer/spring-boot-ratpack.git</v>
      </c>
      <c r="J75" s="14" t="str">
        <f aca="false">IFERROR(__xludf.dummyfunction("REGEXREPLACE(I75,"".git"","""")"),"dsyer/spring-boot-ratpack")</f>
        <v>dsyer/spring-boot-ratpack</v>
      </c>
      <c r="K75" s="5" t="n">
        <v>1</v>
      </c>
      <c r="L75" s="9"/>
      <c r="M75" s="5" t="s">
        <v>263</v>
      </c>
      <c r="N75" s="9"/>
    </row>
    <row r="76" customFormat="false" ht="15.75" hidden="false" customHeight="false" outlineLevel="0" collapsed="false">
      <c r="A76" s="5" t="n">
        <v>8</v>
      </c>
      <c r="B76" s="5" t="s">
        <v>51</v>
      </c>
      <c r="C76" s="6" t="str">
        <f aca="false">HYPERLINK(CONCATENATE("https://github.com/",B76),B76)</f>
        <v>webdriverextensions/webdriverextensions</v>
      </c>
      <c r="D76" s="12" t="s">
        <v>282</v>
      </c>
      <c r="E76" s="8" t="str">
        <f aca="false">HYPERLINK(CONCATENATE("https://github.com/",J76),J76)</f>
        <v>dsyer/spring-boot-ratpack</v>
      </c>
      <c r="F76" s="5" t="s">
        <v>260</v>
      </c>
      <c r="G76" s="5" t="n">
        <v>3</v>
      </c>
      <c r="H76" s="9" t="str">
        <f aca="false">CONCATENATE(F76," - ",G76)</f>
        <v>RepoPal - 3</v>
      </c>
      <c r="I76" s="9" t="str">
        <f aca="false">REPLACE (D76,1,17,"")</f>
        <v>FluentLenium/FluentLenium.git</v>
      </c>
      <c r="J76" s="14" t="str">
        <f aca="false">IFERROR(__xludf.dummyfunction("REGEXREPLACE(I75,"".git"","""")"),"dsyer/spring-boot-ratpack")</f>
        <v>dsyer/spring-boot-ratpack</v>
      </c>
      <c r="K76" s="5" t="n">
        <v>4</v>
      </c>
      <c r="L76" s="9"/>
      <c r="M76" s="5" t="s">
        <v>263</v>
      </c>
      <c r="N76" s="9"/>
    </row>
    <row r="77" customFormat="false" ht="15.75" hidden="false" customHeight="false" outlineLevel="0" collapsed="false">
      <c r="A77" s="5" t="n">
        <v>8</v>
      </c>
      <c r="B77" s="5" t="s">
        <v>51</v>
      </c>
      <c r="C77" s="6" t="str">
        <f aca="false">HYPERLINK(CONCATENATE("https://github.com/",B77),B77)</f>
        <v>webdriverextensions/webdriverextensions</v>
      </c>
      <c r="D77" s="12" t="s">
        <v>290</v>
      </c>
      <c r="E77" s="8" t="str">
        <f aca="false">HYPERLINK(CONCATENATE("https://github.com/",J77),J77)</f>
        <v>dsyer/spring-boot-ratpack</v>
      </c>
      <c r="F77" s="5" t="s">
        <v>260</v>
      </c>
      <c r="G77" s="5" t="n">
        <v>2</v>
      </c>
      <c r="H77" s="9" t="str">
        <f aca="false">CONCATENATE(F77," - ",G77)</f>
        <v>RepoPal - 2</v>
      </c>
      <c r="I77" s="9" t="str">
        <f aca="false">REPLACE (D77,1,17,"")</f>
        <v>sayems/java.webdriver.git</v>
      </c>
      <c r="J77" s="9" t="str">
        <f aca="false">IFERROR(__xludf.dummyfunction("REGEXREPLACE(I75,"".git"","""")"),"dsyer/spring-boot-ratpack")</f>
        <v>dsyer/spring-boot-ratpack</v>
      </c>
      <c r="K77" s="5" t="n">
        <v>3</v>
      </c>
      <c r="L77" s="9"/>
      <c r="M77" s="5" t="s">
        <v>263</v>
      </c>
      <c r="N77" s="9"/>
    </row>
    <row r="78" customFormat="false" ht="15.75" hidden="false" customHeight="false" outlineLevel="0" collapsed="false">
      <c r="A78" s="5" t="n">
        <v>8</v>
      </c>
      <c r="B78" s="5" t="s">
        <v>51</v>
      </c>
      <c r="C78" s="6" t="str">
        <f aca="false">HYPERLINK(CONCATENATE("https://github.com/",B78),B78)</f>
        <v>webdriverextensions/webdriverextensions</v>
      </c>
      <c r="D78" s="9"/>
      <c r="E78" s="8" t="str">
        <f aca="false">HYPERLINK(CONCATENATE("https://github.com/",J78),J78)</f>
        <v>selenium-cucumber/selenium-cucumber-java</v>
      </c>
      <c r="F78" s="5" t="s">
        <v>262</v>
      </c>
      <c r="G78" s="5" t="n">
        <v>4</v>
      </c>
      <c r="H78" s="9" t="str">
        <f aca="false">CONCATENATE(F78," - ",G78)</f>
        <v>CrossSim - 4</v>
      </c>
      <c r="I78" s="9" t="str">
        <f aca="false">REPLACE (D78,1,17,"")</f>
        <v/>
      </c>
      <c r="J78" s="11" t="s">
        <v>48</v>
      </c>
      <c r="K78" s="5" t="n">
        <v>4</v>
      </c>
      <c r="L78" s="9"/>
      <c r="M78" s="5" t="s">
        <v>263</v>
      </c>
      <c r="N78" s="9"/>
    </row>
    <row r="79" customFormat="false" ht="15.75" hidden="false" customHeight="false" outlineLevel="0" collapsed="false">
      <c r="A79" s="5" t="n">
        <v>8</v>
      </c>
      <c r="B79" s="5" t="s">
        <v>51</v>
      </c>
      <c r="C79" s="6" t="str">
        <f aca="false">HYPERLINK(CONCATENATE("https://github.com/",B79),B79)</f>
        <v>webdriverextensions/webdriverextensions</v>
      </c>
      <c r="D79" s="9"/>
      <c r="E79" s="8" t="str">
        <f aca="false">HYPERLINK(CONCATENATE("https://github.com/",J79),J79)</f>
        <v>seleniumQuery/seleniumQuery</v>
      </c>
      <c r="F79" s="5" t="s">
        <v>262</v>
      </c>
      <c r="G79" s="5" t="n">
        <v>1</v>
      </c>
      <c r="H79" s="9" t="str">
        <f aca="false">CONCATENATE(F79," - ",G79)</f>
        <v>CrossSim - 1</v>
      </c>
      <c r="I79" s="9" t="str">
        <f aca="false">REPLACE (D79,1,17,"")</f>
        <v/>
      </c>
      <c r="J79" s="11" t="s">
        <v>49</v>
      </c>
      <c r="K79" s="5" t="n">
        <v>3</v>
      </c>
      <c r="L79" s="9"/>
      <c r="M79" s="5" t="s">
        <v>263</v>
      </c>
      <c r="N79" s="9"/>
    </row>
    <row r="80" customFormat="false" ht="15.75" hidden="false" customHeight="false" outlineLevel="0" collapsed="false">
      <c r="A80" s="5" t="n">
        <v>8</v>
      </c>
      <c r="B80" s="5" t="s">
        <v>51</v>
      </c>
      <c r="C80" s="6" t="str">
        <f aca="false">HYPERLINK(CONCATENATE("https://github.com/",B80),B80)</f>
        <v>webdriverextensions/webdriverextensions</v>
      </c>
      <c r="D80" s="9"/>
      <c r="E80" s="8" t="str">
        <f aca="false">HYPERLINK(CONCATENATE("https://github.com/",J80),J80)</f>
        <v>vmi/selenese-runner-java</v>
      </c>
      <c r="F80" s="5" t="s">
        <v>262</v>
      </c>
      <c r="G80" s="5" t="n">
        <v>3</v>
      </c>
      <c r="H80" s="9" t="str">
        <f aca="false">CONCATENATE(F80," - ",G80)</f>
        <v>CrossSim - 3</v>
      </c>
      <c r="I80" s="9" t="str">
        <f aca="false">REPLACE (D80,1,17,"")</f>
        <v/>
      </c>
      <c r="J80" s="11" t="s">
        <v>61</v>
      </c>
      <c r="K80" s="5" t="n">
        <v>2</v>
      </c>
      <c r="L80" s="5" t="n">
        <v>3</v>
      </c>
      <c r="M80" s="5" t="s">
        <v>263</v>
      </c>
      <c r="N80" s="5" t="s">
        <v>285</v>
      </c>
    </row>
    <row r="81" customFormat="false" ht="15.75" hidden="false" customHeight="false" outlineLevel="0" collapsed="false">
      <c r="A81" s="5" t="n">
        <v>8</v>
      </c>
      <c r="B81" s="5" t="s">
        <v>51</v>
      </c>
      <c r="C81" s="6" t="str">
        <f aca="false">HYPERLINK(CONCATENATE("https://github.com/",B81),B81)</f>
        <v>webdriverextensions/webdriverextensions</v>
      </c>
      <c r="D81" s="12" t="s">
        <v>291</v>
      </c>
      <c r="E81" s="8" t="str">
        <f aca="false">HYPERLINK(CONCATENATE("https://github.com/",J81),J81)</f>
        <v>zserge/anvil-examples</v>
      </c>
      <c r="F81" s="5" t="s">
        <v>260</v>
      </c>
      <c r="G81" s="5" t="n">
        <v>5</v>
      </c>
      <c r="H81" s="9" t="str">
        <f aca="false">CONCATENATE(F81," - ",G81)</f>
        <v>RepoPal - 5</v>
      </c>
      <c r="I81" s="9" t="str">
        <f aca="false">REPLACE (D81,1,17,"")</f>
        <v>zserge/anvil-examples.git</v>
      </c>
      <c r="J81" s="9" t="str">
        <f aca="false">IFERROR(__xludf.dummyfunction("REGEXREPLACE(I81,"".git"","""")"),"zserge/anvil-examples")</f>
        <v>zserge/anvil-examples</v>
      </c>
      <c r="K81" s="5" t="n">
        <v>1</v>
      </c>
      <c r="L81" s="9"/>
      <c r="M81" s="5" t="s">
        <v>263</v>
      </c>
      <c r="N81" s="9"/>
    </row>
    <row r="82" customFormat="false" ht="15.75" hidden="false" customHeight="false" outlineLevel="0" collapsed="false">
      <c r="A82" s="5" t="n">
        <v>9</v>
      </c>
      <c r="B82" s="5" t="s">
        <v>63</v>
      </c>
      <c r="C82" s="6" t="str">
        <f aca="false">HYPERLINK(CONCATENATE("https://github.com/",B82),B82)</f>
        <v>testIT-WebTester/webtester-core</v>
      </c>
      <c r="D82" s="12" t="s">
        <v>292</v>
      </c>
      <c r="E82" s="8" t="str">
        <f aca="false">HYPERLINK(CONCATENATE("https://github.com/",J82),J82)</f>
        <v>zserge/anvil-examples</v>
      </c>
      <c r="F82" s="5" t="s">
        <v>260</v>
      </c>
      <c r="G82" s="5" t="n">
        <v>2</v>
      </c>
      <c r="H82" s="9" t="str">
        <f aca="false">CONCATENATE(F82," - ",G82)</f>
        <v>RepoPal - 2</v>
      </c>
      <c r="I82" s="9" t="str">
        <f aca="false">REPLACE (D82,1,17,"")</f>
        <v>AndroidBootstrap/android-bootstrap.git</v>
      </c>
      <c r="J82" s="14" t="str">
        <f aca="false">IFERROR(__xludf.dummyfunction("REGEXREPLACE(I81,"".git"","""")"),"zserge/anvil-examples")</f>
        <v>zserge/anvil-examples</v>
      </c>
      <c r="K82" s="5" t="n">
        <v>1</v>
      </c>
      <c r="L82" s="9"/>
      <c r="M82" s="5" t="s">
        <v>293</v>
      </c>
      <c r="N82" s="9"/>
    </row>
    <row r="83" customFormat="false" ht="15.75" hidden="false" customHeight="false" outlineLevel="0" collapsed="false">
      <c r="A83" s="5" t="n">
        <v>9</v>
      </c>
      <c r="B83" s="5" t="s">
        <v>63</v>
      </c>
      <c r="C83" s="6" t="str">
        <f aca="false">HYPERLINK(CONCATENATE("https://github.com/",B83),B83)</f>
        <v>testIT-WebTester/webtester-core</v>
      </c>
      <c r="D83" s="9"/>
      <c r="E83" s="8" t="str">
        <f aca="false">HYPERLINK(CONCATENATE("https://github.com/",J83),J83)</f>
        <v>bluebreezecf/SparkJobServerClient</v>
      </c>
      <c r="F83" s="5" t="s">
        <v>262</v>
      </c>
      <c r="G83" s="5" t="n">
        <v>4</v>
      </c>
      <c r="H83" s="9" t="str">
        <f aca="false">CONCATENATE(F83," - ",G83)</f>
        <v>CrossSim - 4</v>
      </c>
      <c r="I83" s="9" t="str">
        <f aca="false">REPLACE (D83,1,17,"")</f>
        <v/>
      </c>
      <c r="J83" s="15" t="s">
        <v>65</v>
      </c>
      <c r="K83" s="5" t="n">
        <v>2</v>
      </c>
      <c r="L83" s="9"/>
      <c r="M83" s="5" t="s">
        <v>263</v>
      </c>
      <c r="N83" s="9"/>
    </row>
    <row r="84" customFormat="false" ht="15.75" hidden="false" customHeight="false" outlineLevel="0" collapsed="false">
      <c r="A84" s="5" t="n">
        <v>9</v>
      </c>
      <c r="B84" s="5" t="s">
        <v>63</v>
      </c>
      <c r="C84" s="6" t="str">
        <f aca="false">HYPERLINK(CONCATENATE("https://github.com/",B84),B84)</f>
        <v>testIT-WebTester/webtester-core</v>
      </c>
      <c r="D84" s="9"/>
      <c r="E84" s="8" t="str">
        <f aca="false">HYPERLINK(CONCATENATE("https://github.com/",J84),J84)</f>
        <v>Cognifide/bobcat</v>
      </c>
      <c r="F84" s="5" t="s">
        <v>262</v>
      </c>
      <c r="G84" s="5" t="n">
        <v>2</v>
      </c>
      <c r="H84" s="9" t="str">
        <f aca="false">CONCATENATE(F84," - ",G84)</f>
        <v>CrossSim - 2</v>
      </c>
      <c r="I84" s="9" t="str">
        <f aca="false">REPLACE (D84,1,17,"")</f>
        <v/>
      </c>
      <c r="J84" s="10" t="s">
        <v>59</v>
      </c>
      <c r="K84" s="5" t="n">
        <v>4</v>
      </c>
      <c r="L84" s="9"/>
      <c r="M84" s="5" t="s">
        <v>263</v>
      </c>
      <c r="N84" s="9"/>
    </row>
    <row r="85" customFormat="false" ht="15.75" hidden="false" customHeight="false" outlineLevel="0" collapsed="false">
      <c r="A85" s="5" t="n">
        <v>9</v>
      </c>
      <c r="B85" s="5" t="s">
        <v>63</v>
      </c>
      <c r="C85" s="6" t="str">
        <f aca="false">HYPERLINK(CONCATENATE("https://github.com/",B85),B85)</f>
        <v>testIT-WebTester/webtester-core</v>
      </c>
      <c r="D85" s="9"/>
      <c r="E85" s="8" t="str">
        <f aca="false">HYPERLINK(CONCATENATE("https://github.com/",J85),J85)</f>
        <v>conductor-framework/conductor</v>
      </c>
      <c r="F85" s="5" t="s">
        <v>262</v>
      </c>
      <c r="G85" s="5" t="n">
        <v>5</v>
      </c>
      <c r="H85" s="9" t="str">
        <f aca="false">CONCATENATE(F85," - ",G85)</f>
        <v>CrossSim - 5</v>
      </c>
      <c r="I85" s="9" t="str">
        <f aca="false">REPLACE (D85,1,17,"")</f>
        <v/>
      </c>
      <c r="J85" s="10" t="s">
        <v>44</v>
      </c>
      <c r="K85" s="5" t="n">
        <v>4</v>
      </c>
      <c r="L85" s="9"/>
      <c r="M85" s="5" t="s">
        <v>281</v>
      </c>
      <c r="N85" s="9"/>
    </row>
    <row r="86" customFormat="false" ht="15.75" hidden="false" customHeight="false" outlineLevel="0" collapsed="false">
      <c r="A86" s="5" t="n">
        <v>9</v>
      </c>
      <c r="B86" s="5" t="s">
        <v>63</v>
      </c>
      <c r="C86" s="6" t="str">
        <f aca="false">HYPERLINK(CONCATENATE("https://github.com/",B86),B86)</f>
        <v>testIT-WebTester/webtester-core</v>
      </c>
      <c r="D86" s="12" t="s">
        <v>294</v>
      </c>
      <c r="E86" s="8" t="str">
        <f aca="false">HYPERLINK(CONCATENATE("https://github.com/",J86),J86)</f>
        <v>crazyhitty/Munch</v>
      </c>
      <c r="F86" s="5" t="s">
        <v>260</v>
      </c>
      <c r="G86" s="5" t="n">
        <v>4</v>
      </c>
      <c r="H86" s="9" t="str">
        <f aca="false">CONCATENATE(F86," - ",G86)</f>
        <v>RepoPal - 4</v>
      </c>
      <c r="I86" s="9" t="str">
        <f aca="false">REPLACE (D86,1,17,"")</f>
        <v>crazyhitty/Munch.git</v>
      </c>
      <c r="J86" s="14" t="str">
        <f aca="false">IFERROR(__xludf.dummyfunction("REGEXREPLACE(I86,"".git"","""")"),"crazyhitty/Munch")</f>
        <v>crazyhitty/Munch</v>
      </c>
      <c r="K86" s="5" t="n">
        <v>1</v>
      </c>
      <c r="L86" s="9"/>
      <c r="M86" s="5" t="s">
        <v>263</v>
      </c>
      <c r="N86" s="9"/>
    </row>
    <row r="87" customFormat="false" ht="15.75" hidden="false" customHeight="false" outlineLevel="0" collapsed="false">
      <c r="A87" s="5" t="n">
        <v>9</v>
      </c>
      <c r="B87" s="5" t="s">
        <v>63</v>
      </c>
      <c r="C87" s="6" t="str">
        <f aca="false">HYPERLINK(CONCATENATE("https://github.com/",B87),B87)</f>
        <v>testIT-WebTester/webtester-core</v>
      </c>
      <c r="D87" s="9"/>
      <c r="E87" s="8" t="str">
        <f aca="false">HYPERLINK(CONCATENATE("https://github.com/",J87),J87)</f>
        <v>dgageot/simplelenium</v>
      </c>
      <c r="F87" s="5" t="s">
        <v>262</v>
      </c>
      <c r="G87" s="5" t="n">
        <v>1</v>
      </c>
      <c r="H87" s="9" t="str">
        <f aca="false">CONCATENATE(F87," - ",G87)</f>
        <v>CrossSim - 1</v>
      </c>
      <c r="I87" s="9" t="str">
        <f aca="false">REPLACE (D87,1,17,"")</f>
        <v/>
      </c>
      <c r="J87" s="11" t="s">
        <v>67</v>
      </c>
      <c r="K87" s="5" t="n">
        <v>4</v>
      </c>
      <c r="L87" s="9"/>
      <c r="M87" s="5" t="s">
        <v>263</v>
      </c>
      <c r="N87" s="9"/>
    </row>
    <row r="88" customFormat="false" ht="15.75" hidden="false" customHeight="false" outlineLevel="0" collapsed="false">
      <c r="A88" s="5" t="n">
        <v>9</v>
      </c>
      <c r="B88" s="5" t="s">
        <v>63</v>
      </c>
      <c r="C88" s="6" t="str">
        <f aca="false">HYPERLINK(CONCATENATE("https://github.com/",B88),B88)</f>
        <v>testIT-WebTester/webtester-core</v>
      </c>
      <c r="D88" s="12" t="s">
        <v>295</v>
      </c>
      <c r="E88" s="8" t="str">
        <f aca="false">HYPERLINK(CONCATENATE("https://github.com/",J88),J88)</f>
        <v>florent37/Freezer</v>
      </c>
      <c r="F88" s="5" t="s">
        <v>260</v>
      </c>
      <c r="G88" s="5" t="n">
        <v>3</v>
      </c>
      <c r="H88" s="9" t="str">
        <f aca="false">CONCATENATE(F88," - ",G88)</f>
        <v>RepoPal - 3</v>
      </c>
      <c r="I88" s="9" t="str">
        <f aca="false">REPLACE (D88,1,17,"")</f>
        <v>florent37/Freezer.git</v>
      </c>
      <c r="J88" s="9" t="str">
        <f aca="false">IFERROR(__xludf.dummyfunction("REGEXREPLACE(I88,"".git"","""")"),"florent37/Freezer")</f>
        <v>florent37/Freezer</v>
      </c>
      <c r="K88" s="5" t="n">
        <v>1</v>
      </c>
      <c r="L88" s="9"/>
      <c r="M88" s="5" t="s">
        <v>261</v>
      </c>
      <c r="N88" s="9"/>
    </row>
    <row r="89" customFormat="false" ht="15.75" hidden="false" customHeight="false" outlineLevel="0" collapsed="false">
      <c r="A89" s="5" t="n">
        <v>9</v>
      </c>
      <c r="B89" s="5" t="s">
        <v>63</v>
      </c>
      <c r="C89" s="6" t="str">
        <f aca="false">HYPERLINK(CONCATENATE("https://github.com/",B89),B89)</f>
        <v>testIT-WebTester/webtester-core</v>
      </c>
      <c r="D89" s="12" t="s">
        <v>296</v>
      </c>
      <c r="E89" s="8" t="str">
        <f aca="false">HYPERLINK(CONCATENATE("https://github.com/",J89),J89)</f>
        <v>florent37/Freezer</v>
      </c>
      <c r="F89" s="5" t="s">
        <v>260</v>
      </c>
      <c r="G89" s="5" t="n">
        <v>1</v>
      </c>
      <c r="H89" s="9" t="str">
        <f aca="false">CONCATENATE(F89," - ",G89)</f>
        <v>RepoPal - 1</v>
      </c>
      <c r="I89" s="9" t="str">
        <f aca="false">REPLACE (D89,1,17,"")</f>
        <v>hitherejoe/AndroidTvBoilerplate.git</v>
      </c>
      <c r="J89" s="9" t="str">
        <f aca="false">IFERROR(__xludf.dummyfunction("REGEXREPLACE(I88,"".git"","""")"),"florent37/Freezer")</f>
        <v>florent37/Freezer</v>
      </c>
      <c r="K89" s="5" t="n">
        <v>1</v>
      </c>
      <c r="L89" s="9"/>
      <c r="M89" s="5" t="s">
        <v>263</v>
      </c>
      <c r="N89" s="9"/>
    </row>
    <row r="90" customFormat="false" ht="15.75" hidden="false" customHeight="false" outlineLevel="0" collapsed="false">
      <c r="A90" s="5" t="n">
        <v>9</v>
      </c>
      <c r="B90" s="5" t="s">
        <v>63</v>
      </c>
      <c r="C90" s="6" t="str">
        <f aca="false">HYPERLINK(CONCATENATE("https://github.com/",B90),B90)</f>
        <v>testIT-WebTester/webtester-core</v>
      </c>
      <c r="D90" s="12" t="s">
        <v>297</v>
      </c>
      <c r="E90" s="8" t="str">
        <f aca="false">HYPERLINK(CONCATENATE("https://github.com/",J90),J90)</f>
        <v>florent37/Freezer</v>
      </c>
      <c r="F90" s="5" t="s">
        <v>260</v>
      </c>
      <c r="G90" s="5" t="n">
        <v>5</v>
      </c>
      <c r="H90" s="9" t="str">
        <f aca="false">CONCATENATE(F90," - ",G90)</f>
        <v>RepoPal - 5</v>
      </c>
      <c r="I90" s="9" t="str">
        <f aca="false">REPLACE (D90,1,17,"")</f>
        <v>jloisel/elastic-crud.git</v>
      </c>
      <c r="J90" s="9" t="str">
        <f aca="false">IFERROR(__xludf.dummyfunction("REGEXREPLACE(I88,"".git"","""")"),"florent37/Freezer")</f>
        <v>florent37/Freezer</v>
      </c>
      <c r="K90" s="5" t="n">
        <v>1</v>
      </c>
      <c r="L90" s="9"/>
      <c r="M90" s="5" t="s">
        <v>263</v>
      </c>
      <c r="N90" s="9"/>
    </row>
    <row r="91" customFormat="false" ht="15.75" hidden="false" customHeight="false" outlineLevel="0" collapsed="false">
      <c r="A91" s="5" t="n">
        <v>9</v>
      </c>
      <c r="B91" s="5" t="s">
        <v>63</v>
      </c>
      <c r="C91" s="6" t="str">
        <f aca="false">HYPERLINK(CONCATENATE("https://github.com/",B91),B91)</f>
        <v>testIT-WebTester/webtester-core</v>
      </c>
      <c r="D91" s="9"/>
      <c r="E91" s="8" t="str">
        <f aca="false">HYPERLINK(CONCATENATE("https://github.com/",J91),J91)</f>
        <v>mmazi/rescu</v>
      </c>
      <c r="F91" s="5" t="s">
        <v>262</v>
      </c>
      <c r="G91" s="5" t="n">
        <v>3</v>
      </c>
      <c r="H91" s="9" t="str">
        <f aca="false">CONCATENATE(F91," - ",G91)</f>
        <v>CrossSim - 3</v>
      </c>
      <c r="I91" s="9" t="str">
        <f aca="false">REPLACE (D91,1,17,"")</f>
        <v/>
      </c>
      <c r="J91" s="13" t="s">
        <v>71</v>
      </c>
      <c r="K91" s="5" t="n">
        <v>1</v>
      </c>
      <c r="L91" s="9"/>
      <c r="M91" s="5" t="s">
        <v>263</v>
      </c>
      <c r="N91" s="9"/>
    </row>
    <row r="92" customFormat="false" ht="15.75" hidden="false" customHeight="false" outlineLevel="0" collapsed="false">
      <c r="A92" s="5" t="n">
        <v>10</v>
      </c>
      <c r="B92" s="5" t="s">
        <v>49</v>
      </c>
      <c r="C92" s="6" t="str">
        <f aca="false">HYPERLINK(CONCATENATE("https://github.com/",B92),B92)</f>
        <v>seleniumQuery/seleniumQuery</v>
      </c>
      <c r="D92" s="9"/>
      <c r="E92" s="8" t="str">
        <f aca="false">HYPERLINK(CONCATENATE("https://github.com/",J92),J92)</f>
        <v>brucezee/jspider</v>
      </c>
      <c r="F92" s="5" t="s">
        <v>262</v>
      </c>
      <c r="G92" s="5" t="n">
        <v>4</v>
      </c>
      <c r="H92" s="9" t="str">
        <f aca="false">CONCATENATE(F92," - ",G92)</f>
        <v>CrossSim - 4</v>
      </c>
      <c r="I92" s="9" t="str">
        <f aca="false">REPLACE (D92,1,17,"")</f>
        <v/>
      </c>
      <c r="J92" s="10" t="s">
        <v>72</v>
      </c>
      <c r="K92" s="5" t="n">
        <v>3</v>
      </c>
      <c r="L92" s="9"/>
      <c r="M92" s="5" t="s">
        <v>263</v>
      </c>
      <c r="N92" s="9"/>
    </row>
    <row r="93" customFormat="false" ht="15.75" hidden="false" customHeight="false" outlineLevel="0" collapsed="false">
      <c r="A93" s="5" t="n">
        <v>10</v>
      </c>
      <c r="B93" s="5" t="s">
        <v>49</v>
      </c>
      <c r="C93" s="6" t="str">
        <f aca="false">HYPERLINK(CONCATENATE("https://github.com/",B93),B93)</f>
        <v>seleniumQuery/seleniumQuery</v>
      </c>
      <c r="D93" s="9"/>
      <c r="E93" s="8" t="str">
        <f aca="false">HYPERLINK(CONCATENATE("https://github.com/",J93),J93)</f>
        <v>conductor-framework/conductor</v>
      </c>
      <c r="F93" s="5" t="s">
        <v>262</v>
      </c>
      <c r="G93" s="5" t="n">
        <v>2</v>
      </c>
      <c r="H93" s="9" t="str">
        <f aca="false">CONCATENATE(F93," - ",G93)</f>
        <v>CrossSim - 2</v>
      </c>
      <c r="I93" s="9" t="str">
        <f aca="false">REPLACE (D93,1,17,"")</f>
        <v/>
      </c>
      <c r="J93" s="10" t="s">
        <v>44</v>
      </c>
      <c r="K93" s="5" t="n">
        <v>3</v>
      </c>
      <c r="L93" s="9"/>
      <c r="M93" s="5" t="s">
        <v>281</v>
      </c>
      <c r="N93" s="9"/>
    </row>
    <row r="94" customFormat="false" ht="15.75" hidden="false" customHeight="false" outlineLevel="0" collapsed="false">
      <c r="A94" s="5" t="n">
        <v>10</v>
      </c>
      <c r="B94" s="5" t="s">
        <v>49</v>
      </c>
      <c r="C94" s="6" t="str">
        <f aca="false">HYPERLINK(CONCATENATE("https://github.com/",B94),B94)</f>
        <v>seleniumQuery/seleniumQuery</v>
      </c>
      <c r="D94" s="9"/>
      <c r="E94" s="8" t="str">
        <f aca="false">HYPERLINK(CONCATENATE("https://github.com/",J94),J94)</f>
        <v>fhoeben/hsac-fitnesse-fixtures</v>
      </c>
      <c r="F94" s="5" t="s">
        <v>262</v>
      </c>
      <c r="G94" s="5" t="n">
        <v>5</v>
      </c>
      <c r="H94" s="9" t="str">
        <f aca="false">CONCATENATE(F94," - ",G94)</f>
        <v>CrossSim - 5</v>
      </c>
      <c r="I94" s="9" t="str">
        <f aca="false">REPLACE (D94,1,17,"")</f>
        <v/>
      </c>
      <c r="J94" s="10" t="s">
        <v>55</v>
      </c>
      <c r="K94" s="5" t="n">
        <v>3</v>
      </c>
      <c r="L94" s="9"/>
      <c r="M94" s="5" t="s">
        <v>263</v>
      </c>
      <c r="N94" s="9"/>
    </row>
    <row r="95" customFormat="false" ht="15.75" hidden="false" customHeight="false" outlineLevel="0" collapsed="false">
      <c r="A95" s="5" t="n">
        <v>10</v>
      </c>
      <c r="B95" s="5" t="s">
        <v>49</v>
      </c>
      <c r="C95" s="6" t="str">
        <f aca="false">HYPERLINK(CONCATENATE("https://github.com/",B95),B95)</f>
        <v>seleniumQuery/seleniumQuery</v>
      </c>
      <c r="D95" s="12" t="s">
        <v>282</v>
      </c>
      <c r="E95" s="8" t="str">
        <f aca="false">HYPERLINK(CONCATENATE("https://github.com/",J95),J95)</f>
        <v>FluentLenium/FluentLenium</v>
      </c>
      <c r="F95" s="5" t="s">
        <v>260</v>
      </c>
      <c r="G95" s="5" t="n">
        <v>2</v>
      </c>
      <c r="H95" s="9" t="str">
        <f aca="false">CONCATENATE(F95," - ",G95)</f>
        <v>RepoPal - 2</v>
      </c>
      <c r="I95" s="9" t="str">
        <f aca="false">REPLACE (D95,1,17,"")</f>
        <v>FluentLenium/FluentLenium.git</v>
      </c>
      <c r="J95" s="14" t="str">
        <f aca="false">IFERROR(__xludf.dummyfunction("REGEXREPLACE(I95,"".git"","""")"),"FluentLenium/FluentLenium")</f>
        <v>FluentLenium/FluentLenium</v>
      </c>
      <c r="K95" s="5" t="n">
        <v>4</v>
      </c>
      <c r="L95" s="9"/>
      <c r="M95" s="5" t="s">
        <v>263</v>
      </c>
      <c r="N95" s="9"/>
    </row>
    <row r="96" customFormat="false" ht="15.75" hidden="false" customHeight="false" outlineLevel="0" collapsed="false">
      <c r="A96" s="5" t="n">
        <v>10</v>
      </c>
      <c r="B96" s="5" t="s">
        <v>49</v>
      </c>
      <c r="C96" s="6" t="str">
        <f aca="false">HYPERLINK(CONCATENATE("https://github.com/",B96),B96)</f>
        <v>seleniumQuery/seleniumQuery</v>
      </c>
      <c r="D96" s="12" t="s">
        <v>298</v>
      </c>
      <c r="E96" s="8" t="str">
        <f aca="false">HYPERLINK(CONCATENATE("https://github.com/",J96),J96)</f>
        <v>FluentLenium/FluentLenium</v>
      </c>
      <c r="F96" s="5" t="s">
        <v>260</v>
      </c>
      <c r="G96" s="5" t="n">
        <v>4</v>
      </c>
      <c r="H96" s="9" t="str">
        <f aca="false">CONCATENATE(F96," - ",G96)</f>
        <v>RepoPal - 4</v>
      </c>
      <c r="I96" s="9" t="str">
        <f aca="false">REPLACE (D96,1,17,"")</f>
        <v>MachinePublishers/jBrowserDriver.git</v>
      </c>
      <c r="J96" s="14" t="str">
        <f aca="false">IFERROR(__xludf.dummyfunction("REGEXREPLACE(I95,"".git"","""")"),"FluentLenium/FluentLenium")</f>
        <v>FluentLenium/FluentLenium</v>
      </c>
      <c r="K96" s="5" t="n">
        <v>4</v>
      </c>
      <c r="L96" s="9"/>
      <c r="M96" s="5" t="s">
        <v>263</v>
      </c>
      <c r="N96" s="9"/>
    </row>
    <row r="97" customFormat="false" ht="15.75" hidden="false" customHeight="false" outlineLevel="0" collapsed="false">
      <c r="A97" s="5" t="n">
        <v>10</v>
      </c>
      <c r="B97" s="5" t="s">
        <v>49</v>
      </c>
      <c r="C97" s="6" t="str">
        <f aca="false">HYPERLINK(CONCATENATE("https://github.com/",B97),B97)</f>
        <v>seleniumQuery/seleniumQuery</v>
      </c>
      <c r="D97" s="12" t="s">
        <v>299</v>
      </c>
      <c r="E97" s="8" t="str">
        <f aca="false">HYPERLINK(CONCATENATE("https://github.com/",J97),J97)</f>
        <v>FluentLenium/FluentLenium</v>
      </c>
      <c r="F97" s="5" t="s">
        <v>260</v>
      </c>
      <c r="G97" s="5" t="n">
        <v>1</v>
      </c>
      <c r="H97" s="9" t="str">
        <f aca="false">CONCATENATE(F97," - ",G97)</f>
        <v>RepoPal - 1</v>
      </c>
      <c r="I97" s="9" t="str">
        <f aca="false">REPLACE (D97,1,17,"")</f>
        <v>MarkusBernhardt/robotframework-selenium2library-java.git</v>
      </c>
      <c r="J97" s="9" t="str">
        <f aca="false">IFERROR(__xludf.dummyfunction("REGEXREPLACE(I95,"".git"","""")"),"FluentLenium/FluentLenium")</f>
        <v>FluentLenium/FluentLenium</v>
      </c>
      <c r="K97" s="5" t="n">
        <v>3</v>
      </c>
      <c r="L97" s="9"/>
      <c r="M97" s="5" t="s">
        <v>263</v>
      </c>
      <c r="N97" s="9"/>
    </row>
    <row r="98" customFormat="false" ht="15.75" hidden="false" customHeight="false" outlineLevel="0" collapsed="false">
      <c r="A98" s="5" t="n">
        <v>10</v>
      </c>
      <c r="B98" s="5" t="s">
        <v>49</v>
      </c>
      <c r="C98" s="6" t="str">
        <f aca="false">HYPERLINK(CONCATENATE("https://github.com/",B98),B98)</f>
        <v>seleniumQuery/seleniumQuery</v>
      </c>
      <c r="D98" s="12" t="s">
        <v>290</v>
      </c>
      <c r="E98" s="8" t="str">
        <f aca="false">HYPERLINK(CONCATENATE("https://github.com/",J98),J98)</f>
        <v>FluentLenium/FluentLenium</v>
      </c>
      <c r="F98" s="5" t="s">
        <v>260</v>
      </c>
      <c r="G98" s="5" t="n">
        <v>5</v>
      </c>
      <c r="H98" s="9" t="str">
        <f aca="false">CONCATENATE(F98," - ",G98)</f>
        <v>RepoPal - 5</v>
      </c>
      <c r="I98" s="9" t="str">
        <f aca="false">REPLACE (D98,1,17,"")</f>
        <v>sayems/java.webdriver.git</v>
      </c>
      <c r="J98" s="9" t="str">
        <f aca="false">IFERROR(__xludf.dummyfunction("REGEXREPLACE(I95,"".git"","""")"),"FluentLenium/FluentLenium")</f>
        <v>FluentLenium/FluentLenium</v>
      </c>
      <c r="K98" s="5" t="n">
        <v>4</v>
      </c>
      <c r="L98" s="9"/>
      <c r="M98" s="5" t="s">
        <v>263</v>
      </c>
      <c r="N98" s="9"/>
    </row>
    <row r="99" customFormat="false" ht="15.75" hidden="false" customHeight="false" outlineLevel="0" collapsed="false">
      <c r="A99" s="5" t="n">
        <v>10</v>
      </c>
      <c r="B99" s="5" t="s">
        <v>49</v>
      </c>
      <c r="C99" s="6" t="str">
        <f aca="false">HYPERLINK(CONCATENATE("https://github.com/",B99),B99)</f>
        <v>seleniumQuery/seleniumQuery</v>
      </c>
      <c r="D99" s="9"/>
      <c r="E99" s="8" t="str">
        <f aca="false">HYPERLINK(CONCATENATE("https://github.com/",J99),J99)</f>
        <v>selenium-cucumber/selenium-cucumber-java</v>
      </c>
      <c r="F99" s="5" t="s">
        <v>262</v>
      </c>
      <c r="G99" s="5" t="n">
        <v>3</v>
      </c>
      <c r="H99" s="9" t="str">
        <f aca="false">CONCATENATE(F99," - ",G99)</f>
        <v>CrossSim - 3</v>
      </c>
      <c r="I99" s="9" t="str">
        <f aca="false">REPLACE (D99,1,17,"")</f>
        <v/>
      </c>
      <c r="J99" s="11" t="s">
        <v>48</v>
      </c>
      <c r="K99" s="5" t="n">
        <v>3</v>
      </c>
      <c r="L99" s="9"/>
      <c r="M99" s="5" t="s">
        <v>263</v>
      </c>
      <c r="N99" s="9"/>
    </row>
    <row r="100" customFormat="false" ht="15.75" hidden="false" customHeight="false" outlineLevel="0" collapsed="false">
      <c r="A100" s="5" t="n">
        <v>10</v>
      </c>
      <c r="B100" s="5" t="s">
        <v>49</v>
      </c>
      <c r="C100" s="6" t="str">
        <f aca="false">HYPERLINK(CONCATENATE("https://github.com/",B100),B100)</f>
        <v>seleniumQuery/seleniumQuery</v>
      </c>
      <c r="D100" s="12" t="s">
        <v>300</v>
      </c>
      <c r="E100" s="8" t="str">
        <f aca="false">HYPERLINK(CONCATENATE("https://github.com/",J100),J100)</f>
        <v>tarun3kumar/seleniumtestsframework</v>
      </c>
      <c r="F100" s="5" t="s">
        <v>260</v>
      </c>
      <c r="G100" s="5" t="n">
        <v>3</v>
      </c>
      <c r="H100" s="9" t="str">
        <f aca="false">CONCATENATE(F100," - ",G100)</f>
        <v>RepoPal - 3</v>
      </c>
      <c r="I100" s="9" t="str">
        <f aca="false">REPLACE (D100,1,17,"")</f>
        <v>tarun3kumar/seleniumtestsframework.git</v>
      </c>
      <c r="J100" s="9" t="str">
        <f aca="false">IFERROR(__xludf.dummyfunction("REGEXREPLACE(I100,"".git"","""")"),"tarun3kumar/seleniumtestsframework")</f>
        <v>tarun3kumar/seleniumtestsframework</v>
      </c>
      <c r="K100" s="5" t="n">
        <v>3</v>
      </c>
      <c r="L100" s="9"/>
      <c r="M100" s="5" t="s">
        <v>263</v>
      </c>
      <c r="N100" s="9"/>
    </row>
    <row r="101" customFormat="false" ht="15.75" hidden="false" customHeight="false" outlineLevel="0" collapsed="false">
      <c r="A101" s="5" t="n">
        <v>10</v>
      </c>
      <c r="B101" s="5" t="s">
        <v>49</v>
      </c>
      <c r="C101" s="6" t="str">
        <f aca="false">HYPERLINK(CONCATENATE("https://github.com/",B101),B101)</f>
        <v>seleniumQuery/seleniumQuery</v>
      </c>
      <c r="D101" s="9"/>
      <c r="E101" s="8" t="str">
        <f aca="false">HYPERLINK(CONCATENATE("https://github.com/",J101),J101)</f>
        <v>webdriverextensions/webdriverextensions</v>
      </c>
      <c r="F101" s="5" t="s">
        <v>262</v>
      </c>
      <c r="G101" s="5" t="n">
        <v>1</v>
      </c>
      <c r="H101" s="9" t="str">
        <f aca="false">CONCATENATE(F101," - ",G101)</f>
        <v>CrossSim - 1</v>
      </c>
      <c r="I101" s="9" t="str">
        <f aca="false">REPLACE (D101,1,17,"")</f>
        <v/>
      </c>
      <c r="J101" s="11" t="s">
        <v>51</v>
      </c>
      <c r="K101" s="5" t="n">
        <v>3</v>
      </c>
      <c r="L101" s="9"/>
      <c r="M101" s="5" t="s">
        <v>263</v>
      </c>
      <c r="N101" s="9"/>
    </row>
    <row r="102" customFormat="false" ht="15.75" hidden="false" customHeight="false" outlineLevel="0" collapsed="false">
      <c r="A102" s="5" t="n">
        <v>11</v>
      </c>
      <c r="B102" s="5" t="s">
        <v>43</v>
      </c>
      <c r="C102" s="6" t="str">
        <f aca="false">HYPERLINK(CONCATENATE("https://github.com/",B102),B102)</f>
        <v>bonigarcia/webdrivermanager</v>
      </c>
      <c r="D102" s="9"/>
      <c r="E102" s="8" t="str">
        <f aca="false">HYPERLINK(CONCATENATE("https://github.com/",J102),J102)</f>
        <v>Ardesco/selenium-standalone-server-plugin</v>
      </c>
      <c r="F102" s="5" t="s">
        <v>262</v>
      </c>
      <c r="G102" s="5" t="n">
        <v>4</v>
      </c>
      <c r="H102" s="9" t="str">
        <f aca="false">CONCATENATE(F102," - ",G102)</f>
        <v>CrossSim - 4</v>
      </c>
      <c r="I102" s="9" t="str">
        <f aca="false">REPLACE (D102,1,17,"")</f>
        <v/>
      </c>
      <c r="J102" s="10" t="s">
        <v>75</v>
      </c>
      <c r="K102" s="5" t="n">
        <v>4</v>
      </c>
      <c r="L102" s="9"/>
      <c r="M102" s="5" t="s">
        <v>263</v>
      </c>
      <c r="N102" s="9"/>
    </row>
    <row r="103" customFormat="false" ht="15.75" hidden="false" customHeight="false" outlineLevel="0" collapsed="false">
      <c r="A103" s="5" t="n">
        <v>11</v>
      </c>
      <c r="B103" s="5" t="s">
        <v>43</v>
      </c>
      <c r="C103" s="6" t="str">
        <f aca="false">HYPERLINK(CONCATENATE("https://github.com/",B103),B103)</f>
        <v>bonigarcia/webdrivermanager</v>
      </c>
      <c r="D103" s="12" t="s">
        <v>301</v>
      </c>
      <c r="E103" s="8" t="str">
        <f aca="false">HYPERLINK(CONCATENATE("https://github.com/",J103),J103)</f>
        <v>Ardesco/selenium-standalone-server-plugin</v>
      </c>
      <c r="F103" s="5" t="s">
        <v>260</v>
      </c>
      <c r="G103" s="5" t="n">
        <v>4</v>
      </c>
      <c r="H103" s="9" t="str">
        <f aca="false">CONCATENATE(F103," - ",G103)</f>
        <v>RepoPal - 4</v>
      </c>
      <c r="I103" s="9" t="str">
        <f aca="false">REPLACE (D103,1,17,"")</f>
        <v>Ardesco/selenium-standalone-server-plugin.git</v>
      </c>
      <c r="J103" s="14" t="str">
        <f aca="false">IFERROR(__xludf.dummyfunction("REGEXREPLACE(I103,"".git"","""")"),"Ardesco/selenium-standalone-server-plugin")</f>
        <v>Ardesco/selenium-standalone-server-plugin</v>
      </c>
      <c r="K103" s="5" t="n">
        <v>4</v>
      </c>
      <c r="L103" s="9"/>
      <c r="M103" s="5" t="s">
        <v>263</v>
      </c>
      <c r="N103" s="9"/>
    </row>
    <row r="104" customFormat="false" ht="15.75" hidden="false" customHeight="false" outlineLevel="0" collapsed="false">
      <c r="A104" s="5" t="n">
        <v>11</v>
      </c>
      <c r="B104" s="5" t="s">
        <v>43</v>
      </c>
      <c r="C104" s="6" t="str">
        <f aca="false">HYPERLINK(CONCATENATE("https://github.com/",B104),B104)</f>
        <v>bonigarcia/webdrivermanager</v>
      </c>
      <c r="D104" s="9"/>
      <c r="E104" s="8" t="str">
        <f aca="false">HYPERLINK(CONCATENATE("https://github.com/",J104),J104)</f>
        <v>classtag/learn_crawler</v>
      </c>
      <c r="F104" s="5" t="s">
        <v>262</v>
      </c>
      <c r="G104" s="5" t="n">
        <v>5</v>
      </c>
      <c r="H104" s="9" t="str">
        <f aca="false">CONCATENATE(F104," - ",G104)</f>
        <v>CrossSim - 5</v>
      </c>
      <c r="I104" s="9" t="str">
        <f aca="false">REPLACE (D104,1,17,"")</f>
        <v/>
      </c>
      <c r="J104" s="15" t="s">
        <v>76</v>
      </c>
      <c r="K104" s="5" t="n">
        <v>2</v>
      </c>
      <c r="L104" s="9"/>
      <c r="M104" s="5" t="s">
        <v>263</v>
      </c>
      <c r="N104" s="9"/>
    </row>
    <row r="105" customFormat="false" ht="15.75" hidden="false" customHeight="false" outlineLevel="0" collapsed="false">
      <c r="A105" s="5" t="n">
        <v>11</v>
      </c>
      <c r="B105" s="5" t="s">
        <v>43</v>
      </c>
      <c r="C105" s="6" t="str">
        <f aca="false">HYPERLINK(CONCATENATE("https://github.com/",B105),B105)</f>
        <v>bonigarcia/webdrivermanager</v>
      </c>
      <c r="D105" s="12" t="s">
        <v>302</v>
      </c>
      <c r="E105" s="8" t="str">
        <f aca="false">HYPERLINK(CONCATENATE("https://github.com/",J105),J105)</f>
        <v>FINRAOS/JTAF-ExtWebDriver</v>
      </c>
      <c r="F105" s="5" t="s">
        <v>260</v>
      </c>
      <c r="G105" s="5" t="n">
        <v>5</v>
      </c>
      <c r="H105" s="9" t="str">
        <f aca="false">CONCATENATE(F105," - ",G105)</f>
        <v>RepoPal - 5</v>
      </c>
      <c r="I105" s="9" t="str">
        <f aca="false">REPLACE (D105,1,17,"")</f>
        <v>FINRAOS/JTAF-ExtWebDriver.git</v>
      </c>
      <c r="J105" s="14" t="str">
        <f aca="false">IFERROR(__xludf.dummyfunction("REGEXREPLACE(I105,"".git"","""")"),"FINRAOS/JTAF-ExtWebDriver")</f>
        <v>FINRAOS/JTAF-ExtWebDriver</v>
      </c>
      <c r="K105" s="5" t="n">
        <v>3</v>
      </c>
      <c r="L105" s="9"/>
      <c r="M105" s="5" t="s">
        <v>263</v>
      </c>
      <c r="N105" s="9"/>
    </row>
    <row r="106" customFormat="false" ht="15.75" hidden="false" customHeight="false" outlineLevel="0" collapsed="false">
      <c r="A106" s="5" t="n">
        <v>11</v>
      </c>
      <c r="B106" s="5" t="s">
        <v>43</v>
      </c>
      <c r="C106" s="6" t="str">
        <f aca="false">HYPERLINK(CONCATENATE("https://github.com/",B106),B106)</f>
        <v>bonigarcia/webdrivermanager</v>
      </c>
      <c r="D106" s="12" t="s">
        <v>282</v>
      </c>
      <c r="E106" s="8" t="str">
        <f aca="false">HYPERLINK(CONCATENATE("https://github.com/",J106),J106)</f>
        <v>FINRAOS/JTAF-ExtWebDriver</v>
      </c>
      <c r="F106" s="5" t="s">
        <v>260</v>
      </c>
      <c r="G106" s="5" t="n">
        <v>2</v>
      </c>
      <c r="H106" s="9" t="str">
        <f aca="false">CONCATENATE(F106," - ",G106)</f>
        <v>RepoPal - 2</v>
      </c>
      <c r="I106" s="9" t="str">
        <f aca="false">REPLACE (D106,1,17,"")</f>
        <v>FluentLenium/FluentLenium.git</v>
      </c>
      <c r="J106" s="14" t="str">
        <f aca="false">IFERROR(__xludf.dummyfunction("REGEXREPLACE(I105,"".git"","""")"),"FINRAOS/JTAF-ExtWebDriver")</f>
        <v>FINRAOS/JTAF-ExtWebDriver</v>
      </c>
      <c r="K106" s="5" t="n">
        <v>3</v>
      </c>
      <c r="L106" s="9"/>
      <c r="M106" s="5" t="s">
        <v>263</v>
      </c>
      <c r="N106" s="9"/>
    </row>
    <row r="107" customFormat="false" ht="15.75" hidden="false" customHeight="false" outlineLevel="0" collapsed="false">
      <c r="A107" s="5" t="n">
        <v>11</v>
      </c>
      <c r="B107" s="5" t="s">
        <v>43</v>
      </c>
      <c r="C107" s="6" t="str">
        <f aca="false">HYPERLINK(CONCATENATE("https://github.com/",B107),B107)</f>
        <v>bonigarcia/webdrivermanager</v>
      </c>
      <c r="D107" s="12" t="s">
        <v>290</v>
      </c>
      <c r="E107" s="8" t="str">
        <f aca="false">HYPERLINK(CONCATENATE("https://github.com/",J107),J107)</f>
        <v>FINRAOS/JTAF-ExtWebDriver</v>
      </c>
      <c r="F107" s="5" t="s">
        <v>260</v>
      </c>
      <c r="G107" s="5" t="n">
        <v>3</v>
      </c>
      <c r="H107" s="9" t="str">
        <f aca="false">CONCATENATE(F107," - ",G107)</f>
        <v>RepoPal - 3</v>
      </c>
      <c r="I107" s="9" t="str">
        <f aca="false">REPLACE (D107,1,17,"")</f>
        <v>sayems/java.webdriver.git</v>
      </c>
      <c r="J107" s="9" t="str">
        <f aca="false">IFERROR(__xludf.dummyfunction("REGEXREPLACE(I105,"".git"","""")"),"FINRAOS/JTAF-ExtWebDriver")</f>
        <v>FINRAOS/JTAF-ExtWebDriver</v>
      </c>
      <c r="K107" s="5" t="n">
        <v>4</v>
      </c>
      <c r="L107" s="9"/>
      <c r="M107" s="5" t="s">
        <v>263</v>
      </c>
      <c r="N107" s="9"/>
    </row>
    <row r="108" customFormat="false" ht="15.75" hidden="false" customHeight="false" outlineLevel="0" collapsed="false">
      <c r="A108" s="5" t="n">
        <v>11</v>
      </c>
      <c r="B108" s="5" t="s">
        <v>43</v>
      </c>
      <c r="C108" s="6" t="str">
        <f aca="false">HYPERLINK(CONCATENATE("https://github.com/",B108),B108)</f>
        <v>bonigarcia/webdrivermanager</v>
      </c>
      <c r="D108" s="9"/>
      <c r="E108" s="8" t="str">
        <f aca="false">HYPERLINK(CONCATENATE("https://github.com/",J108),J108)</f>
        <v>selenium-cucumber/selenium-cucumber-java</v>
      </c>
      <c r="F108" s="5" t="s">
        <v>262</v>
      </c>
      <c r="G108" s="5" t="n">
        <v>2</v>
      </c>
      <c r="H108" s="9" t="str">
        <f aca="false">CONCATENATE(F108," - ",G108)</f>
        <v>CrossSim - 2</v>
      </c>
      <c r="I108" s="9" t="str">
        <f aca="false">REPLACE (D108,1,17,"")</f>
        <v/>
      </c>
      <c r="J108" s="11" t="s">
        <v>48</v>
      </c>
      <c r="K108" s="5" t="n">
        <v>3</v>
      </c>
      <c r="L108" s="9"/>
      <c r="M108" s="5" t="s">
        <v>263</v>
      </c>
      <c r="N108" s="9"/>
    </row>
    <row r="109" customFormat="false" ht="15.75" hidden="false" customHeight="false" outlineLevel="0" collapsed="false">
      <c r="A109" s="5" t="n">
        <v>11</v>
      </c>
      <c r="B109" s="5" t="s">
        <v>43</v>
      </c>
      <c r="C109" s="6" t="str">
        <f aca="false">HYPERLINK(CONCATENATE("https://github.com/",B109),B109)</f>
        <v>bonigarcia/webdrivermanager</v>
      </c>
      <c r="D109" s="9"/>
      <c r="E109" s="8" t="str">
        <f aca="false">HYPERLINK(CONCATENATE("https://github.com/",J109),J109)</f>
        <v>seleniumkit/selenograph</v>
      </c>
      <c r="F109" s="5" t="s">
        <v>262</v>
      </c>
      <c r="G109" s="5" t="n">
        <v>3</v>
      </c>
      <c r="H109" s="9" t="str">
        <f aca="false">CONCATENATE(F109," - ",G109)</f>
        <v>CrossSim - 3</v>
      </c>
      <c r="I109" s="9" t="str">
        <f aca="false">REPLACE (D109,1,17,"")</f>
        <v/>
      </c>
      <c r="J109" s="11" t="s">
        <v>77</v>
      </c>
      <c r="K109" s="5" t="n">
        <v>3</v>
      </c>
      <c r="L109" s="9"/>
      <c r="M109" s="5" t="s">
        <v>263</v>
      </c>
      <c r="N109" s="9"/>
    </row>
    <row r="110" customFormat="false" ht="15.75" hidden="false" customHeight="false" outlineLevel="0" collapsed="false">
      <c r="A110" s="5" t="n">
        <v>11</v>
      </c>
      <c r="B110" s="5" t="s">
        <v>43</v>
      </c>
      <c r="C110" s="6" t="str">
        <f aca="false">HYPERLINK(CONCATENATE("https://github.com/",B110),B110)</f>
        <v>bonigarcia/webdrivermanager</v>
      </c>
      <c r="D110" s="9"/>
      <c r="E110" s="8" t="str">
        <f aca="false">HYPERLINK(CONCATENATE("https://github.com/",J110),J110)</f>
        <v>webdriverextensions/webdriverextensions</v>
      </c>
      <c r="F110" s="5" t="s">
        <v>262</v>
      </c>
      <c r="G110" s="5" t="n">
        <v>1</v>
      </c>
      <c r="H110" s="9" t="str">
        <f aca="false">CONCATENATE(F110," - ",G110)</f>
        <v>CrossSim - 1</v>
      </c>
      <c r="I110" s="9" t="str">
        <f aca="false">REPLACE (D110,1,17,"")</f>
        <v/>
      </c>
      <c r="J110" s="11" t="s">
        <v>51</v>
      </c>
      <c r="K110" s="5" t="n">
        <v>3</v>
      </c>
      <c r="L110" s="9"/>
      <c r="M110" s="5" t="s">
        <v>263</v>
      </c>
      <c r="N110" s="9"/>
    </row>
    <row r="111" customFormat="false" ht="15.75" hidden="false" customHeight="false" outlineLevel="0" collapsed="false">
      <c r="A111" s="5" t="n">
        <v>11</v>
      </c>
      <c r="B111" s="5" t="s">
        <v>43</v>
      </c>
      <c r="C111" s="6" t="str">
        <f aca="false">HYPERLINK(CONCATENATE("https://github.com/",B111),B111)</f>
        <v>bonigarcia/webdrivermanager</v>
      </c>
      <c r="D111" s="12" t="s">
        <v>283</v>
      </c>
      <c r="E111" s="8" t="str">
        <f aca="false">HYPERLINK(CONCATENATE("https://github.com/",J111),J111)</f>
        <v>webdriverextensions/webdriverextensions</v>
      </c>
      <c r="F111" s="5" t="s">
        <v>260</v>
      </c>
      <c r="G111" s="5" t="n">
        <v>1</v>
      </c>
      <c r="H111" s="9" t="str">
        <f aca="false">CONCATENATE(F111," - ",G111)</f>
        <v>RepoPal - 1</v>
      </c>
      <c r="I111" s="9" t="str">
        <f aca="false">REPLACE (D111,1,17,"")</f>
        <v>webdriverextensions/webdriverextensions.git</v>
      </c>
      <c r="J111" s="9" t="str">
        <f aca="false">IFERROR(__xludf.dummyfunction("REGEXREPLACE(I111,"".git"","""")"),"webdriverextensions/webdriverextensions")</f>
        <v>webdriverextensions/webdriverextensions</v>
      </c>
      <c r="K111" s="5" t="n">
        <v>3</v>
      </c>
      <c r="L111" s="9"/>
      <c r="M111" s="5" t="s">
        <v>263</v>
      </c>
      <c r="N111" s="9"/>
    </row>
    <row r="112" customFormat="false" ht="15.75" hidden="false" customHeight="false" outlineLevel="0" collapsed="false">
      <c r="A112" s="5" t="n">
        <v>12</v>
      </c>
      <c r="B112" s="5" t="s">
        <v>48</v>
      </c>
      <c r="C112" s="6" t="str">
        <f aca="false">HYPERLINK(CONCATENATE("https://github.com/",B112),B112)</f>
        <v>selenium-cucumber/selenium-cucumber-java</v>
      </c>
      <c r="D112" s="12" t="s">
        <v>279</v>
      </c>
      <c r="E112" s="8" t="str">
        <f aca="false">HYPERLINK(CONCATENATE("https://github.com/",J112),J112)</f>
        <v>webdriverextensions/webdriverextensions</v>
      </c>
      <c r="F112" s="5" t="s">
        <v>260</v>
      </c>
      <c r="G112" s="5" t="n">
        <v>2</v>
      </c>
      <c r="H112" s="9" t="str">
        <f aca="false">CONCATENATE(F112," - ",G112)</f>
        <v>RepoPal - 2</v>
      </c>
      <c r="I112" s="9" t="str">
        <f aca="false">REPLACE (D112,1,17,"")</f>
        <v>bonigarcia/webdrivermanager.git</v>
      </c>
      <c r="J112" s="14" t="str">
        <f aca="false">IFERROR(__xludf.dummyfunction("REGEXREPLACE(I111,"".git"","""")"),"webdriverextensions/webdriverextensions")</f>
        <v>webdriverextensions/webdriverextensions</v>
      </c>
      <c r="K112" s="5" t="n">
        <v>3</v>
      </c>
      <c r="L112" s="9"/>
      <c r="M112" s="5" t="s">
        <v>263</v>
      </c>
      <c r="N112" s="9"/>
    </row>
    <row r="113" customFormat="false" ht="15.75" hidden="false" customHeight="false" outlineLevel="0" collapsed="false">
      <c r="A113" s="5" t="n">
        <v>12</v>
      </c>
      <c r="B113" s="5" t="s">
        <v>48</v>
      </c>
      <c r="C113" s="6" t="str">
        <f aca="false">HYPERLINK(CONCATENATE("https://github.com/",B113),B113)</f>
        <v>selenium-cucumber/selenium-cucumber-java</v>
      </c>
      <c r="D113" s="9"/>
      <c r="E113" s="8" t="str">
        <f aca="false">HYPERLINK(CONCATENATE("https://github.com/",J113),J113)</f>
        <v>Cognifide/bobcat</v>
      </c>
      <c r="F113" s="5" t="s">
        <v>262</v>
      </c>
      <c r="G113" s="5" t="n">
        <v>2</v>
      </c>
      <c r="H113" s="9" t="str">
        <f aca="false">CONCATENATE(F113," - ",G113)</f>
        <v>CrossSim - 2</v>
      </c>
      <c r="I113" s="9" t="str">
        <f aca="false">REPLACE (D113,1,17,"")</f>
        <v/>
      </c>
      <c r="J113" s="10" t="s">
        <v>59</v>
      </c>
      <c r="K113" s="5" t="n">
        <v>4</v>
      </c>
      <c r="L113" s="9"/>
      <c r="M113" s="5" t="s">
        <v>263</v>
      </c>
      <c r="N113" s="9"/>
    </row>
    <row r="114" customFormat="false" ht="15.75" hidden="false" customHeight="false" outlineLevel="0" collapsed="false">
      <c r="A114" s="5" t="n">
        <v>12</v>
      </c>
      <c r="B114" s="5" t="s">
        <v>48</v>
      </c>
      <c r="C114" s="6" t="str">
        <f aca="false">HYPERLINK(CONCATENATE("https://github.com/",B114),B114)</f>
        <v>selenium-cucumber/selenium-cucumber-java</v>
      </c>
      <c r="D114" s="9"/>
      <c r="E114" s="8" t="str">
        <f aca="false">HYPERLINK(CONCATENATE("https://github.com/",J114),J114)</f>
        <v>conductor-framework/conductor</v>
      </c>
      <c r="F114" s="5" t="s">
        <v>262</v>
      </c>
      <c r="G114" s="5" t="n">
        <v>4</v>
      </c>
      <c r="H114" s="9" t="str">
        <f aca="false">CONCATENATE(F114," - ",G114)</f>
        <v>CrossSim - 4</v>
      </c>
      <c r="I114" s="9" t="str">
        <f aca="false">REPLACE (D114,1,17,"")</f>
        <v/>
      </c>
      <c r="J114" s="10" t="s">
        <v>44</v>
      </c>
      <c r="K114" s="5" t="n">
        <v>4</v>
      </c>
      <c r="L114" s="9"/>
      <c r="M114" s="5" t="s">
        <v>263</v>
      </c>
      <c r="N114" s="9"/>
    </row>
    <row r="115" customFormat="false" ht="15.75" hidden="false" customHeight="false" outlineLevel="0" collapsed="false">
      <c r="A115" s="5" t="n">
        <v>12</v>
      </c>
      <c r="B115" s="5" t="s">
        <v>48</v>
      </c>
      <c r="C115" s="6" t="str">
        <f aca="false">HYPERLINK(CONCATENATE("https://github.com/",B115),B115)</f>
        <v>selenium-cucumber/selenium-cucumber-java</v>
      </c>
      <c r="D115" s="9"/>
      <c r="E115" s="8" t="str">
        <f aca="false">HYPERLINK(CONCATENATE("https://github.com/",J115),J115)</f>
        <v>cukespace/cukespace</v>
      </c>
      <c r="F115" s="5" t="s">
        <v>262</v>
      </c>
      <c r="G115" s="5" t="n">
        <v>1</v>
      </c>
      <c r="H115" s="9" t="str">
        <f aca="false">CONCATENATE(F115," - ",G115)</f>
        <v>CrossSim - 1</v>
      </c>
      <c r="I115" s="9" t="str">
        <f aca="false">REPLACE (D115,1,17,"")</f>
        <v/>
      </c>
      <c r="J115" s="10" t="s">
        <v>54</v>
      </c>
      <c r="K115" s="5" t="n">
        <v>4</v>
      </c>
      <c r="L115" s="9"/>
      <c r="M115" s="5" t="s">
        <v>261</v>
      </c>
      <c r="N115" s="9"/>
    </row>
    <row r="116" customFormat="false" ht="15.75" hidden="false" customHeight="false" outlineLevel="0" collapsed="false">
      <c r="A116" s="5" t="n">
        <v>12</v>
      </c>
      <c r="B116" s="5" t="s">
        <v>48</v>
      </c>
      <c r="C116" s="6" t="str">
        <f aca="false">HYPERLINK(CONCATENATE("https://github.com/",B116),B116)</f>
        <v>selenium-cucumber/selenium-cucumber-java</v>
      </c>
      <c r="D116" s="12" t="s">
        <v>282</v>
      </c>
      <c r="E116" s="8" t="str">
        <f aca="false">HYPERLINK(CONCATENATE("https://github.com/",J116),J116)</f>
        <v>FluentLenium/FluentLenium</v>
      </c>
      <c r="F116" s="5" t="s">
        <v>260</v>
      </c>
      <c r="G116" s="5" t="n">
        <v>1</v>
      </c>
      <c r="H116" s="9" t="str">
        <f aca="false">CONCATENATE(F116," - ",G116)</f>
        <v>RepoPal - 1</v>
      </c>
      <c r="I116" s="9" t="str">
        <f aca="false">REPLACE (D116,1,17,"")</f>
        <v>FluentLenium/FluentLenium.git</v>
      </c>
      <c r="J116" s="14" t="str">
        <f aca="false">IFERROR(__xludf.dummyfunction("REGEXREPLACE(I116,"".git"","""")"),"FluentLenium/FluentLenium")</f>
        <v>FluentLenium/FluentLenium</v>
      </c>
      <c r="K116" s="5" t="n">
        <v>4</v>
      </c>
      <c r="L116" s="5" t="n">
        <v>4</v>
      </c>
      <c r="M116" s="5" t="s">
        <v>263</v>
      </c>
      <c r="N116" s="9"/>
    </row>
    <row r="117" customFormat="false" ht="15.75" hidden="false" customHeight="false" outlineLevel="0" collapsed="false">
      <c r="A117" s="5" t="n">
        <v>12</v>
      </c>
      <c r="B117" s="5" t="s">
        <v>48</v>
      </c>
      <c r="C117" s="6" t="str">
        <f aca="false">HYPERLINK(CONCATENATE("https://github.com/",B117),B117)</f>
        <v>selenium-cucumber/selenium-cucumber-java</v>
      </c>
      <c r="D117" s="9"/>
      <c r="E117" s="8" t="str">
        <f aca="false">HYPERLINK(CONCATENATE("https://github.com/",J117),J117)</f>
        <v>jacum/icefaces-archetype</v>
      </c>
      <c r="F117" s="5" t="s">
        <v>262</v>
      </c>
      <c r="G117" s="5" t="n">
        <v>3</v>
      </c>
      <c r="H117" s="9" t="str">
        <f aca="false">CONCATENATE(F117," - ",G117)</f>
        <v>CrossSim - 3</v>
      </c>
      <c r="I117" s="9" t="str">
        <f aca="false">REPLACE (D117,1,17,"")</f>
        <v/>
      </c>
      <c r="J117" s="11" t="s">
        <v>78</v>
      </c>
      <c r="K117" s="5" t="n">
        <v>3</v>
      </c>
      <c r="L117" s="9"/>
      <c r="M117" s="5" t="s">
        <v>263</v>
      </c>
      <c r="N117" s="9"/>
    </row>
    <row r="118" customFormat="false" ht="15.75" hidden="false" customHeight="false" outlineLevel="0" collapsed="false">
      <c r="A118" s="5" t="n">
        <v>12</v>
      </c>
      <c r="B118" s="5" t="s">
        <v>48</v>
      </c>
      <c r="C118" s="6" t="str">
        <f aca="false">HYPERLINK(CONCATENATE("https://github.com/",B118),B118)</f>
        <v>selenium-cucumber/selenium-cucumber-java</v>
      </c>
      <c r="D118" s="12" t="s">
        <v>303</v>
      </c>
      <c r="E118" s="8" t="str">
        <f aca="false">HYPERLINK(CONCATENATE("https://github.com/",J118),J118)</f>
        <v>jenkinsci/acceptance-test-harness</v>
      </c>
      <c r="F118" s="5" t="s">
        <v>260</v>
      </c>
      <c r="G118" s="5" t="n">
        <v>4</v>
      </c>
      <c r="H118" s="9" t="str">
        <f aca="false">CONCATENATE(F118," - ",G118)</f>
        <v>RepoPal - 4</v>
      </c>
      <c r="I118" s="9" t="str">
        <f aca="false">REPLACE (D118,1,17,"")</f>
        <v>jenkinsci/acceptance-test-harness.git</v>
      </c>
      <c r="J118" s="9" t="str">
        <f aca="false">IFERROR(__xludf.dummyfunction("REGEXREPLACE(I118,"".git"","""")"),"jenkinsci/acceptance-test-harness")</f>
        <v>jenkinsci/acceptance-test-harness</v>
      </c>
      <c r="K118" s="5" t="n">
        <v>3</v>
      </c>
      <c r="L118" s="9"/>
      <c r="M118" s="5" t="s">
        <v>263</v>
      </c>
      <c r="N118" s="9"/>
    </row>
    <row r="119" customFormat="false" ht="15.75" hidden="false" customHeight="false" outlineLevel="0" collapsed="false">
      <c r="A119" s="5" t="n">
        <v>12</v>
      </c>
      <c r="B119" s="5" t="s">
        <v>48</v>
      </c>
      <c r="C119" s="6" t="str">
        <f aca="false">HYPERLINK(CONCATENATE("https://github.com/",B119),B119)</f>
        <v>selenium-cucumber/selenium-cucumber-java</v>
      </c>
      <c r="D119" s="12" t="s">
        <v>298</v>
      </c>
      <c r="E119" s="8" t="str">
        <f aca="false">HYPERLINK(CONCATENATE("https://github.com/",J119),J119)</f>
        <v>jenkinsci/acceptance-test-harness</v>
      </c>
      <c r="F119" s="5" t="s">
        <v>260</v>
      </c>
      <c r="G119" s="5" t="n">
        <v>5</v>
      </c>
      <c r="H119" s="9" t="str">
        <f aca="false">CONCATENATE(F119," - ",G119)</f>
        <v>RepoPal - 5</v>
      </c>
      <c r="I119" s="9" t="str">
        <f aca="false">REPLACE (D119,1,17,"")</f>
        <v>MachinePublishers/jBrowserDriver.git</v>
      </c>
      <c r="J119" s="9" t="str">
        <f aca="false">IFERROR(__xludf.dummyfunction("REGEXREPLACE(I118,"".git"","""")"),"jenkinsci/acceptance-test-harness")</f>
        <v>jenkinsci/acceptance-test-harness</v>
      </c>
      <c r="K119" s="5" t="n">
        <v>3</v>
      </c>
      <c r="L119" s="9"/>
      <c r="M119" s="5" t="s">
        <v>263</v>
      </c>
      <c r="N119" s="9"/>
    </row>
    <row r="120" customFormat="false" ht="15.75" hidden="false" customHeight="false" outlineLevel="0" collapsed="false">
      <c r="A120" s="5" t="n">
        <v>12</v>
      </c>
      <c r="B120" s="5" t="s">
        <v>48</v>
      </c>
      <c r="C120" s="6" t="str">
        <f aca="false">HYPERLINK(CONCATENATE("https://github.com/",B120),B120)</f>
        <v>selenium-cucumber/selenium-cucumber-java</v>
      </c>
      <c r="D120" s="9"/>
      <c r="E120" s="8" t="str">
        <f aca="false">HYPERLINK(CONCATENATE("https://github.com/",J120),J120)</f>
        <v>seleniumQuery/seleniumQuery</v>
      </c>
      <c r="F120" s="5" t="s">
        <v>262</v>
      </c>
      <c r="G120" s="5" t="n">
        <v>5</v>
      </c>
      <c r="H120" s="9" t="str">
        <f aca="false">CONCATENATE(F120," - ",G120)</f>
        <v>CrossSim - 5</v>
      </c>
      <c r="I120" s="9" t="str">
        <f aca="false">REPLACE (D120,1,17,"")</f>
        <v/>
      </c>
      <c r="J120" s="11" t="s">
        <v>49</v>
      </c>
      <c r="K120" s="5" t="n">
        <v>3</v>
      </c>
      <c r="L120" s="5" t="n">
        <v>3</v>
      </c>
      <c r="M120" s="5" t="s">
        <v>263</v>
      </c>
      <c r="N120" s="9"/>
    </row>
    <row r="121" customFormat="false" ht="15.75" hidden="false" customHeight="false" outlineLevel="0" collapsed="false">
      <c r="A121" s="5" t="n">
        <v>12</v>
      </c>
      <c r="B121" s="5" t="s">
        <v>48</v>
      </c>
      <c r="C121" s="6" t="str">
        <f aca="false">HYPERLINK(CONCATENATE("https://github.com/",B121),B121)</f>
        <v>selenium-cucumber/selenium-cucumber-java</v>
      </c>
      <c r="D121" s="12" t="s">
        <v>304</v>
      </c>
      <c r="E121" s="8" t="str">
        <f aca="false">HYPERLINK(CONCATENATE("https://github.com/",J121),J121)</f>
        <v>zanata/zanata-platform</v>
      </c>
      <c r="F121" s="5" t="s">
        <v>260</v>
      </c>
      <c r="G121" s="5" t="n">
        <v>3</v>
      </c>
      <c r="H121" s="9" t="str">
        <f aca="false">CONCATENATE(F121," - ",G121)</f>
        <v>RepoPal - 3</v>
      </c>
      <c r="I121" s="9" t="str">
        <f aca="false">REPLACE (D121,1,17,"")</f>
        <v>zanata/zanata-platform.git</v>
      </c>
      <c r="J121" s="9" t="str">
        <f aca="false">IFERROR(__xludf.dummyfunction("REGEXREPLACE(I121,"".git"","""")"),"zanata/zanata-platform")</f>
        <v>zanata/zanata-platform</v>
      </c>
      <c r="K121" s="5" t="n">
        <v>2</v>
      </c>
      <c r="L121" s="9"/>
      <c r="M121" s="5" t="s">
        <v>263</v>
      </c>
      <c r="N121" s="9"/>
    </row>
    <row r="122" customFormat="false" ht="15.75" hidden="false" customHeight="false" outlineLevel="0" collapsed="false">
      <c r="A122" s="5" t="n">
        <v>13</v>
      </c>
      <c r="B122" s="5" t="s">
        <v>44</v>
      </c>
      <c r="C122" s="6" t="str">
        <f aca="false">HYPERLINK(CONCATENATE("https://github.com/",B122),B122)</f>
        <v>conductor-framework/conductor</v>
      </c>
      <c r="D122" s="9"/>
      <c r="E122" s="8" t="str">
        <f aca="false">HYPERLINK(CONCATENATE("https://github.com/",J122),J122)</f>
        <v>Cognifide/bobcat</v>
      </c>
      <c r="F122" s="5" t="s">
        <v>262</v>
      </c>
      <c r="G122" s="5" t="n">
        <v>5</v>
      </c>
      <c r="H122" s="9" t="str">
        <f aca="false">CONCATENATE(F122," - ",G122)</f>
        <v>CrossSim - 5</v>
      </c>
      <c r="I122" s="9" t="str">
        <f aca="false">REPLACE (D122,1,17,"")</f>
        <v/>
      </c>
      <c r="J122" s="10" t="s">
        <v>59</v>
      </c>
      <c r="K122" s="5" t="n">
        <v>4</v>
      </c>
      <c r="L122" s="9"/>
      <c r="M122" s="5" t="s">
        <v>263</v>
      </c>
      <c r="N122" s="9"/>
    </row>
    <row r="123" customFormat="false" ht="15.75" hidden="false" customHeight="false" outlineLevel="0" collapsed="false">
      <c r="A123" s="5" t="n">
        <v>13</v>
      </c>
      <c r="B123" s="5" t="s">
        <v>44</v>
      </c>
      <c r="C123" s="6" t="str">
        <f aca="false">HYPERLINK(CONCATENATE("https://github.com/",B123),B123)</f>
        <v>conductor-framework/conductor</v>
      </c>
      <c r="D123" s="12" t="s">
        <v>305</v>
      </c>
      <c r="E123" s="8" t="str">
        <f aca="false">HYPERLINK(CONCATENATE("https://github.com/",J123),J123)</f>
        <v>Cognifide/bobcat</v>
      </c>
      <c r="F123" s="5" t="s">
        <v>260</v>
      </c>
      <c r="G123" s="5" t="n">
        <v>2</v>
      </c>
      <c r="H123" s="9" t="str">
        <f aca="false">CONCATENATE(F123," - ",G123)</f>
        <v>RepoPal - 2</v>
      </c>
      <c r="I123" s="9" t="str">
        <f aca="false">REPLACE (D123,1,17,"")</f>
        <v>Cognifide/bobcat.git</v>
      </c>
      <c r="J123" s="14" t="str">
        <f aca="false">IFERROR(__xludf.dummyfunction("REGEXREPLACE(I123,"".git"","""")"),"Cognifide/bobcat")</f>
        <v>Cognifide/bobcat</v>
      </c>
      <c r="K123" s="5" t="n">
        <v>4</v>
      </c>
      <c r="L123" s="9"/>
      <c r="M123" s="5" t="s">
        <v>263</v>
      </c>
      <c r="N123" s="9"/>
    </row>
    <row r="124" customFormat="false" ht="15.75" hidden="false" customHeight="false" outlineLevel="0" collapsed="false">
      <c r="A124" s="5" t="n">
        <v>13</v>
      </c>
      <c r="B124" s="5" t="s">
        <v>44</v>
      </c>
      <c r="C124" s="6" t="str">
        <f aca="false">HYPERLINK(CONCATENATE("https://github.com/",B124),B124)</f>
        <v>conductor-framework/conductor</v>
      </c>
      <c r="D124" s="12" t="s">
        <v>282</v>
      </c>
      <c r="E124" s="8" t="str">
        <f aca="false">HYPERLINK(CONCATENATE("https://github.com/",J124),J124)</f>
        <v>Cognifide/bobcat</v>
      </c>
      <c r="F124" s="5" t="s">
        <v>260</v>
      </c>
      <c r="G124" s="5" t="n">
        <v>4</v>
      </c>
      <c r="H124" s="9" t="str">
        <f aca="false">CONCATENATE(F124," - ",G124)</f>
        <v>RepoPal - 4</v>
      </c>
      <c r="I124" s="9" t="str">
        <f aca="false">REPLACE (D124,1,17,"")</f>
        <v>FluentLenium/FluentLenium.git</v>
      </c>
      <c r="J124" s="14" t="str">
        <f aca="false">IFERROR(__xludf.dummyfunction("REGEXREPLACE(I123,"".git"","""")"),"Cognifide/bobcat")</f>
        <v>Cognifide/bobcat</v>
      </c>
      <c r="K124" s="5" t="n">
        <v>4</v>
      </c>
      <c r="L124" s="9"/>
      <c r="M124" s="5" t="s">
        <v>263</v>
      </c>
      <c r="N124" s="9"/>
    </row>
    <row r="125" customFormat="false" ht="15.75" hidden="false" customHeight="false" outlineLevel="0" collapsed="false">
      <c r="A125" s="5" t="n">
        <v>13</v>
      </c>
      <c r="B125" s="5" t="s">
        <v>44</v>
      </c>
      <c r="C125" s="6" t="str">
        <f aca="false">HYPERLINK(CONCATENATE("https://github.com/",B125),B125)</f>
        <v>conductor-framework/conductor</v>
      </c>
      <c r="D125" s="12" t="s">
        <v>306</v>
      </c>
      <c r="E125" s="8" t="str">
        <f aca="false">HYPERLINK(CONCATENATE("https://github.com/",J125),J125)</f>
        <v>Cognifide/bobcat</v>
      </c>
      <c r="F125" s="5" t="s">
        <v>260</v>
      </c>
      <c r="G125" s="5" t="n">
        <v>5</v>
      </c>
      <c r="H125" s="9" t="str">
        <f aca="false">CONCATENATE(F125," - ",G125)</f>
        <v>RepoPal - 5</v>
      </c>
      <c r="I125" s="9" t="str">
        <f aca="false">REPLACE (D125,1,17,"")</f>
        <v>LinuxSuRen/phoenix.webui.framework.git</v>
      </c>
      <c r="J125" s="14" t="str">
        <f aca="false">IFERROR(__xludf.dummyfunction("REGEXREPLACE(I123,"".git"","""")"),"Cognifide/bobcat")</f>
        <v>Cognifide/bobcat</v>
      </c>
      <c r="K125" s="5" t="n">
        <v>3</v>
      </c>
      <c r="L125" s="9"/>
      <c r="M125" s="5" t="s">
        <v>263</v>
      </c>
      <c r="N125" s="9"/>
    </row>
    <row r="126" customFormat="false" ht="15.75" hidden="false" customHeight="false" outlineLevel="0" collapsed="false">
      <c r="A126" s="5" t="n">
        <v>13</v>
      </c>
      <c r="B126" s="5" t="s">
        <v>44</v>
      </c>
      <c r="C126" s="6" t="str">
        <f aca="false">HYPERLINK(CONCATENATE("https://github.com/",B126),B126)</f>
        <v>conductor-framework/conductor</v>
      </c>
      <c r="D126" s="12" t="s">
        <v>290</v>
      </c>
      <c r="E126" s="8" t="str">
        <f aca="false">HYPERLINK(CONCATENATE("https://github.com/",J126),J126)</f>
        <v>Cognifide/bobcat</v>
      </c>
      <c r="F126" s="5" t="s">
        <v>260</v>
      </c>
      <c r="G126" s="5" t="n">
        <v>3</v>
      </c>
      <c r="H126" s="9" t="str">
        <f aca="false">CONCATENATE(F126," - ",G126)</f>
        <v>RepoPal - 3</v>
      </c>
      <c r="I126" s="9" t="str">
        <f aca="false">REPLACE (D126,1,17,"")</f>
        <v>sayems/java.webdriver.git</v>
      </c>
      <c r="J126" s="14" t="str">
        <f aca="false">IFERROR(__xludf.dummyfunction("REGEXREPLACE(I123,"".git"","""")"),"Cognifide/bobcat")</f>
        <v>Cognifide/bobcat</v>
      </c>
      <c r="K126" s="5" t="n">
        <v>3</v>
      </c>
      <c r="L126" s="9"/>
      <c r="M126" s="5" t="s">
        <v>263</v>
      </c>
      <c r="N126" s="9"/>
    </row>
    <row r="127" customFormat="false" ht="15.75" hidden="false" customHeight="false" outlineLevel="0" collapsed="false">
      <c r="A127" s="5" t="n">
        <v>13</v>
      </c>
      <c r="B127" s="5" t="s">
        <v>44</v>
      </c>
      <c r="C127" s="6" t="str">
        <f aca="false">HYPERLINK(CONCATENATE("https://github.com/",B127),B127)</f>
        <v>conductor-framework/conductor</v>
      </c>
      <c r="D127" s="9"/>
      <c r="E127" s="8" t="str">
        <f aca="false">HYPERLINK(CONCATENATE("https://github.com/",J127),J127)</f>
        <v>selenium-cucumber/selenium-cucumber-java</v>
      </c>
      <c r="F127" s="5" t="s">
        <v>262</v>
      </c>
      <c r="G127" s="5" t="n">
        <v>1</v>
      </c>
      <c r="H127" s="9" t="str">
        <f aca="false">CONCATENATE(F127," - ",G127)</f>
        <v>CrossSim - 1</v>
      </c>
      <c r="I127" s="9" t="str">
        <f aca="false">REPLACE (D127,1,17,"")</f>
        <v/>
      </c>
      <c r="J127" s="11" t="s">
        <v>48</v>
      </c>
      <c r="K127" s="5" t="n">
        <v>4</v>
      </c>
      <c r="L127" s="9"/>
      <c r="M127" s="5" t="s">
        <v>263</v>
      </c>
      <c r="N127" s="9"/>
    </row>
    <row r="128" customFormat="false" ht="15.75" hidden="false" customHeight="false" outlineLevel="0" collapsed="false">
      <c r="A128" s="5" t="n">
        <v>13</v>
      </c>
      <c r="B128" s="5" t="s">
        <v>44</v>
      </c>
      <c r="C128" s="6" t="str">
        <f aca="false">HYPERLINK(CONCATENATE("https://github.com/",B128),B128)</f>
        <v>conductor-framework/conductor</v>
      </c>
      <c r="D128" s="9"/>
      <c r="E128" s="8" t="str">
        <f aca="false">HYPERLINK(CONCATENATE("https://github.com/",J128),J128)</f>
        <v>seleniumQuery/seleniumQuery</v>
      </c>
      <c r="F128" s="5" t="s">
        <v>262</v>
      </c>
      <c r="G128" s="5" t="n">
        <v>2</v>
      </c>
      <c r="H128" s="9" t="str">
        <f aca="false">CONCATENATE(F128," - ",G128)</f>
        <v>CrossSim - 2</v>
      </c>
      <c r="I128" s="9" t="str">
        <f aca="false">REPLACE (D128,1,17,"")</f>
        <v/>
      </c>
      <c r="J128" s="11" t="s">
        <v>49</v>
      </c>
      <c r="K128" s="5" t="n">
        <v>3</v>
      </c>
      <c r="L128" s="9"/>
      <c r="M128" s="5" t="s">
        <v>263</v>
      </c>
      <c r="N128" s="9"/>
    </row>
    <row r="129" customFormat="false" ht="15.75" hidden="false" customHeight="false" outlineLevel="0" collapsed="false">
      <c r="A129" s="5" t="n">
        <v>13</v>
      </c>
      <c r="B129" s="5" t="s">
        <v>44</v>
      </c>
      <c r="C129" s="6" t="str">
        <f aca="false">HYPERLINK(CONCATENATE("https://github.com/",B129),B129)</f>
        <v>conductor-framework/conductor</v>
      </c>
      <c r="D129" s="12" t="s">
        <v>300</v>
      </c>
      <c r="E129" s="8" t="str">
        <f aca="false">HYPERLINK(CONCATENATE("https://github.com/",J129),J129)</f>
        <v>tarun3kumar/seleniumtestsframework</v>
      </c>
      <c r="F129" s="5" t="s">
        <v>260</v>
      </c>
      <c r="G129" s="5" t="n">
        <v>1</v>
      </c>
      <c r="H129" s="9" t="str">
        <f aca="false">CONCATENATE(F129," - ",G129)</f>
        <v>RepoPal - 1</v>
      </c>
      <c r="I129" s="9" t="str">
        <f aca="false">REPLACE (D129,1,17,"")</f>
        <v>tarun3kumar/seleniumtestsframework.git</v>
      </c>
      <c r="J129" s="9" t="str">
        <f aca="false">IFERROR(__xludf.dummyfunction("REGEXREPLACE(I129,"".git"","""")"),"tarun3kumar/seleniumtestsframework")</f>
        <v>tarun3kumar/seleniumtestsframework</v>
      </c>
      <c r="K129" s="5" t="n">
        <v>4</v>
      </c>
      <c r="L129" s="9"/>
      <c r="M129" s="5" t="s">
        <v>263</v>
      </c>
      <c r="N129" s="9"/>
    </row>
    <row r="130" customFormat="false" ht="15.75" hidden="false" customHeight="false" outlineLevel="0" collapsed="false">
      <c r="A130" s="5" t="n">
        <v>13</v>
      </c>
      <c r="B130" s="5" t="s">
        <v>44</v>
      </c>
      <c r="C130" s="6" t="str">
        <f aca="false">HYPERLINK(CONCATENATE("https://github.com/",B130),B130)</f>
        <v>conductor-framework/conductor</v>
      </c>
      <c r="D130" s="9"/>
      <c r="E130" s="8" t="str">
        <f aca="false">HYPERLINK(CONCATENATE("https://github.com/",J130),J130)</f>
        <v>testIT-WebTester/webtester-core</v>
      </c>
      <c r="F130" s="5" t="s">
        <v>262</v>
      </c>
      <c r="G130" s="5" t="n">
        <v>3</v>
      </c>
      <c r="H130" s="9" t="str">
        <f aca="false">CONCATENATE(F130," - ",G130)</f>
        <v>CrossSim - 3</v>
      </c>
      <c r="I130" s="9" t="str">
        <f aca="false">REPLACE (D130,1,17,"")</f>
        <v/>
      </c>
      <c r="J130" s="11" t="s">
        <v>63</v>
      </c>
      <c r="K130" s="5" t="n">
        <v>4</v>
      </c>
      <c r="L130" s="9"/>
      <c r="M130" s="5" t="s">
        <v>263</v>
      </c>
      <c r="N130" s="9"/>
    </row>
    <row r="131" customFormat="false" ht="15.75" hidden="false" customHeight="false" outlineLevel="0" collapsed="false">
      <c r="A131" s="5" t="n">
        <v>13</v>
      </c>
      <c r="B131" s="5" t="s">
        <v>44</v>
      </c>
      <c r="C131" s="6" t="str">
        <f aca="false">HYPERLINK(CONCATENATE("https://github.com/",B131),B131)</f>
        <v>conductor-framework/conductor</v>
      </c>
      <c r="D131" s="9"/>
      <c r="E131" s="8" t="str">
        <f aca="false">HYPERLINK(CONCATENATE("https://github.com/",J131),J131)</f>
        <v>webdriverextensions/webdriverextensions</v>
      </c>
      <c r="F131" s="5" t="s">
        <v>262</v>
      </c>
      <c r="G131" s="5" t="n">
        <v>4</v>
      </c>
      <c r="H131" s="9" t="str">
        <f aca="false">CONCATENATE(F131," - ",G131)</f>
        <v>CrossSim - 4</v>
      </c>
      <c r="I131" s="9" t="str">
        <f aca="false">REPLACE (D131,1,17,"")</f>
        <v/>
      </c>
      <c r="J131" s="11" t="s">
        <v>51</v>
      </c>
      <c r="K131" s="5" t="n">
        <v>4</v>
      </c>
      <c r="L131" s="9"/>
      <c r="M131" s="5" t="s">
        <v>263</v>
      </c>
      <c r="N131" s="9"/>
    </row>
    <row r="132" customFormat="false" ht="15.75" hidden="false" customHeight="false" outlineLevel="0" collapsed="false">
      <c r="A132" s="5" t="n">
        <v>14</v>
      </c>
      <c r="B132" s="5" t="s">
        <v>82</v>
      </c>
      <c r="C132" s="6" t="str">
        <f aca="false">HYPERLINK(CONCATENATE("https://github.com/",B132),B132)</f>
        <v>caelum/vraptor</v>
      </c>
      <c r="D132" s="9"/>
      <c r="E132" s="8" t="str">
        <f aca="false">HYPERLINK(CONCATENATE("https://github.com/",J132),J132)</f>
        <v>brucezee/jspider</v>
      </c>
      <c r="F132" s="5" t="s">
        <v>262</v>
      </c>
      <c r="G132" s="5" t="n">
        <v>4</v>
      </c>
      <c r="H132" s="9" t="str">
        <f aca="false">CONCATENATE(F132," - ",G132)</f>
        <v>CrossSim - 4</v>
      </c>
      <c r="I132" s="9" t="str">
        <f aca="false">REPLACE (D132,1,17,"")</f>
        <v/>
      </c>
      <c r="J132" s="10" t="s">
        <v>72</v>
      </c>
      <c r="K132" s="5" t="n">
        <v>1</v>
      </c>
      <c r="L132" s="9"/>
      <c r="M132" s="5" t="s">
        <v>263</v>
      </c>
      <c r="N132" s="9"/>
    </row>
    <row r="133" customFormat="false" ht="15.75" hidden="false" customHeight="false" outlineLevel="0" collapsed="false">
      <c r="A133" s="5" t="n">
        <v>14</v>
      </c>
      <c r="B133" s="5" t="s">
        <v>82</v>
      </c>
      <c r="C133" s="6" t="str">
        <f aca="false">HYPERLINK(CONCATENATE("https://github.com/",B133),B133)</f>
        <v>caelum/vraptor</v>
      </c>
      <c r="D133" s="9"/>
      <c r="E133" s="8" t="str">
        <f aca="false">HYPERLINK(CONCATENATE("https://github.com/",J133),J133)</f>
        <v>caelum/restfulie-java</v>
      </c>
      <c r="F133" s="5" t="s">
        <v>262</v>
      </c>
      <c r="G133" s="5" t="n">
        <v>1</v>
      </c>
      <c r="H133" s="9" t="str">
        <f aca="false">CONCATENATE(F133," - ",G133)</f>
        <v>CrossSim - 1</v>
      </c>
      <c r="I133" s="9" t="str">
        <f aca="false">REPLACE (D133,1,17,"")</f>
        <v/>
      </c>
      <c r="J133" s="10" t="s">
        <v>83</v>
      </c>
      <c r="K133" s="5" t="n">
        <v>3</v>
      </c>
      <c r="L133" s="5" t="n">
        <v>3</v>
      </c>
      <c r="M133" s="5" t="s">
        <v>263</v>
      </c>
      <c r="N133" s="9"/>
    </row>
    <row r="134" customFormat="false" ht="15.75" hidden="false" customHeight="false" outlineLevel="0" collapsed="false">
      <c r="A134" s="5" t="n">
        <v>14</v>
      </c>
      <c r="B134" s="5" t="s">
        <v>82</v>
      </c>
      <c r="C134" s="6" t="str">
        <f aca="false">HYPERLINK(CONCATENATE("https://github.com/",B134),B134)</f>
        <v>caelum/vraptor</v>
      </c>
      <c r="D134" s="12" t="s">
        <v>307</v>
      </c>
      <c r="E134" s="8" t="str">
        <f aca="false">HYPERLINK(CONCATENATE("https://github.com/",J134),J134)</f>
        <v>caelum/restfulie-java</v>
      </c>
      <c r="F134" s="5" t="s">
        <v>260</v>
      </c>
      <c r="G134" s="5" t="n">
        <v>1</v>
      </c>
      <c r="H134" s="9" t="str">
        <f aca="false">CONCATENATE(F134," - ",G134)</f>
        <v>RepoPal - 1</v>
      </c>
      <c r="I134" s="9" t="str">
        <f aca="false">REPLACE (D134,1,17,"")</f>
        <v>caelum/restfulie-java.git</v>
      </c>
      <c r="J134" s="14" t="str">
        <f aca="false">IFERROR(__xludf.dummyfunction("REGEXREPLACE(I134,"".git"","""")"),"caelum/restfulie-java")</f>
        <v>caelum/restfulie-java</v>
      </c>
      <c r="K134" s="5" t="n">
        <v>3</v>
      </c>
      <c r="L134" s="5" t="n">
        <v>3</v>
      </c>
      <c r="M134" s="5" t="s">
        <v>263</v>
      </c>
      <c r="N134" s="9"/>
    </row>
    <row r="135" customFormat="false" ht="15.75" hidden="false" customHeight="false" outlineLevel="0" collapsed="false">
      <c r="A135" s="5" t="n">
        <v>14</v>
      </c>
      <c r="B135" s="5" t="s">
        <v>82</v>
      </c>
      <c r="C135" s="6" t="str">
        <f aca="false">HYPERLINK(CONCATENATE("https://github.com/",B135),B135)</f>
        <v>caelum/vraptor</v>
      </c>
      <c r="D135" s="9"/>
      <c r="E135" s="8" t="str">
        <f aca="false">HYPERLINK(CONCATENATE("https://github.com/",J135),J135)</f>
        <v>caelum/vraptor4</v>
      </c>
      <c r="F135" s="5" t="s">
        <v>262</v>
      </c>
      <c r="G135" s="5" t="n">
        <v>2</v>
      </c>
      <c r="H135" s="9" t="str">
        <f aca="false">CONCATENATE(F135," - ",G135)</f>
        <v>CrossSim - 2</v>
      </c>
      <c r="I135" s="9" t="str">
        <f aca="false">REPLACE (D135,1,17,"")</f>
        <v/>
      </c>
      <c r="J135" s="10" t="s">
        <v>84</v>
      </c>
      <c r="K135" s="5" t="n">
        <v>4</v>
      </c>
      <c r="L135" s="5" t="n">
        <v>4</v>
      </c>
      <c r="M135" s="5" t="s">
        <v>263</v>
      </c>
      <c r="N135" s="9"/>
    </row>
    <row r="136" customFormat="false" ht="15.75" hidden="false" customHeight="false" outlineLevel="0" collapsed="false">
      <c r="A136" s="5" t="n">
        <v>14</v>
      </c>
      <c r="B136" s="5" t="s">
        <v>82</v>
      </c>
      <c r="C136" s="6" t="str">
        <f aca="false">HYPERLINK(CONCATENATE("https://github.com/",B136),B136)</f>
        <v>caelum/vraptor</v>
      </c>
      <c r="D136" s="9"/>
      <c r="E136" s="8" t="str">
        <f aca="false">HYPERLINK(CONCATENATE("https://github.com/",J136),J136)</f>
        <v>ExampleDriven/cxf-example</v>
      </c>
      <c r="F136" s="5" t="s">
        <v>262</v>
      </c>
      <c r="G136" s="5" t="n">
        <v>5</v>
      </c>
      <c r="H136" s="9" t="str">
        <f aca="false">CONCATENATE(F136," - ",G136)</f>
        <v>CrossSim - 5</v>
      </c>
      <c r="I136" s="9" t="str">
        <f aca="false">REPLACE (D136,1,17,"")</f>
        <v/>
      </c>
      <c r="J136" s="10" t="s">
        <v>85</v>
      </c>
      <c r="K136" s="5" t="n">
        <v>2</v>
      </c>
      <c r="L136" s="9"/>
      <c r="M136" s="5" t="s">
        <v>263</v>
      </c>
      <c r="N136" s="9"/>
    </row>
    <row r="137" customFormat="false" ht="15.75" hidden="false" customHeight="false" outlineLevel="0" collapsed="false">
      <c r="A137" s="5" t="n">
        <v>14</v>
      </c>
      <c r="B137" s="5" t="s">
        <v>82</v>
      </c>
      <c r="C137" s="6" t="str">
        <f aca="false">HYPERLINK(CONCATENATE("https://github.com/",B137),B137)</f>
        <v>caelum/vraptor</v>
      </c>
      <c r="D137" s="12" t="s">
        <v>308</v>
      </c>
      <c r="E137" s="8" t="str">
        <f aca="false">HYPERLINK(CONCATENATE("https://github.com/",J137),J137)</f>
        <v>heroku/heroku.jar</v>
      </c>
      <c r="F137" s="5" t="s">
        <v>260</v>
      </c>
      <c r="G137" s="5" t="n">
        <v>3</v>
      </c>
      <c r="H137" s="9" t="str">
        <f aca="false">CONCATENATE(F137," - ",G137)</f>
        <v>RepoPal - 3</v>
      </c>
      <c r="I137" s="9" t="str">
        <f aca="false">REPLACE (D137,1,17,"")</f>
        <v>heroku/heroku.jar.git</v>
      </c>
      <c r="J137" s="9" t="str">
        <f aca="false">IFERROR(__xludf.dummyfunction("REGEXREPLACE(I137,"".git"","""")"),"heroku/heroku.jar")</f>
        <v>heroku/heroku.jar</v>
      </c>
      <c r="K137" s="5" t="n">
        <v>2</v>
      </c>
      <c r="L137" s="9"/>
      <c r="M137" s="5" t="s">
        <v>263</v>
      </c>
      <c r="N137" s="9"/>
    </row>
    <row r="138" customFormat="false" ht="15.75" hidden="false" customHeight="false" outlineLevel="0" collapsed="false">
      <c r="A138" s="5" t="n">
        <v>14</v>
      </c>
      <c r="B138" s="5" t="s">
        <v>82</v>
      </c>
      <c r="C138" s="6" t="str">
        <f aca="false">HYPERLINK(CONCATENATE("https://github.com/",B138),B138)</f>
        <v>caelum/vraptor</v>
      </c>
      <c r="D138" s="12" t="s">
        <v>309</v>
      </c>
      <c r="E138" s="8" t="str">
        <f aca="false">HYPERLINK(CONCATENATE("https://github.com/",J138),J138)</f>
        <v>heroku/heroku.jar</v>
      </c>
      <c r="F138" s="5" t="s">
        <v>260</v>
      </c>
      <c r="G138" s="5" t="n">
        <v>2</v>
      </c>
      <c r="H138" s="9" t="str">
        <f aca="false">CONCATENATE(F138," - ",G138)</f>
        <v>RepoPal - 2</v>
      </c>
      <c r="I138" s="9" t="str">
        <f aca="false">REPLACE (D138,1,17,"")</f>
        <v>hibernate/hibernate-orm.git</v>
      </c>
      <c r="J138" s="9" t="str">
        <f aca="false">IFERROR(__xludf.dummyfunction("REGEXREPLACE(I137,"".git"","""")"),"heroku/heroku.jar")</f>
        <v>heroku/heroku.jar</v>
      </c>
      <c r="K138" s="5" t="n">
        <v>1</v>
      </c>
      <c r="L138" s="5" t="n">
        <v>1</v>
      </c>
      <c r="M138" s="5" t="s">
        <v>263</v>
      </c>
      <c r="N138" s="9"/>
    </row>
    <row r="139" customFormat="false" ht="15.75" hidden="false" customHeight="false" outlineLevel="0" collapsed="false">
      <c r="A139" s="5" t="n">
        <v>14</v>
      </c>
      <c r="B139" s="5" t="s">
        <v>82</v>
      </c>
      <c r="C139" s="6" t="str">
        <f aca="false">HYPERLINK(CONCATENATE("https://github.com/",B139),B139)</f>
        <v>caelum/vraptor</v>
      </c>
      <c r="D139" s="12" t="s">
        <v>310</v>
      </c>
      <c r="E139" s="8" t="str">
        <f aca="false">HYPERLINK(CONCATENATE("https://github.com/",J139),J139)</f>
        <v>heroku/heroku.jar</v>
      </c>
      <c r="F139" s="5" t="s">
        <v>260</v>
      </c>
      <c r="G139" s="5" t="n">
        <v>5</v>
      </c>
      <c r="H139" s="9" t="str">
        <f aca="false">CONCATENATE(F139," - ",G139)</f>
        <v>RepoPal - 5</v>
      </c>
      <c r="I139" s="9" t="str">
        <f aca="false">REPLACE (D139,1,17,"")</f>
        <v>karussell/Jetwick.git</v>
      </c>
      <c r="J139" s="9" t="str">
        <f aca="false">IFERROR(__xludf.dummyfunction("REGEXREPLACE(I137,"".git"","""")"),"heroku/heroku.jar")</f>
        <v>heroku/heroku.jar</v>
      </c>
      <c r="K139" s="5" t="n">
        <v>1</v>
      </c>
      <c r="L139" s="5" t="n">
        <v>1</v>
      </c>
      <c r="M139" s="5" t="s">
        <v>263</v>
      </c>
      <c r="N139" s="9"/>
    </row>
    <row r="140" customFormat="false" ht="15.75" hidden="false" customHeight="false" outlineLevel="0" collapsed="false">
      <c r="A140" s="5" t="n">
        <v>14</v>
      </c>
      <c r="B140" s="5" t="s">
        <v>82</v>
      </c>
      <c r="C140" s="6" t="str">
        <f aca="false">HYPERLINK(CONCATENATE("https://github.com/",B140),B140)</f>
        <v>caelum/vraptor</v>
      </c>
      <c r="D140" s="12" t="s">
        <v>311</v>
      </c>
      <c r="E140" s="8" t="str">
        <f aca="false">HYPERLINK(CONCATENATE("https://github.com/",J140),J140)</f>
        <v>heroku/heroku.jar</v>
      </c>
      <c r="F140" s="5" t="s">
        <v>260</v>
      </c>
      <c r="G140" s="5" t="n">
        <v>4</v>
      </c>
      <c r="H140" s="9" t="str">
        <f aca="false">CONCATENATE(F140," - ",G140)</f>
        <v>RepoPal - 4</v>
      </c>
      <c r="I140" s="9" t="str">
        <f aca="false">REPLACE (D140,1,17,"")</f>
        <v>Salaboy/emergency-service-drools-app.git</v>
      </c>
      <c r="J140" s="9" t="str">
        <f aca="false">IFERROR(__xludf.dummyfunction("REGEXREPLACE(I137,"".git"","""")"),"heroku/heroku.jar")</f>
        <v>heroku/heroku.jar</v>
      </c>
      <c r="K140" s="5" t="n">
        <v>3</v>
      </c>
      <c r="L140" s="9"/>
      <c r="M140" s="5" t="s">
        <v>263</v>
      </c>
      <c r="N140" s="9"/>
    </row>
    <row r="141" customFormat="false" ht="15.75" hidden="false" customHeight="false" outlineLevel="0" collapsed="false">
      <c r="A141" s="5" t="n">
        <v>14</v>
      </c>
      <c r="B141" s="5" t="s">
        <v>82</v>
      </c>
      <c r="C141" s="6" t="str">
        <f aca="false">HYPERLINK(CONCATENATE("https://github.com/",B141),B141)</f>
        <v>caelum/vraptor</v>
      </c>
      <c r="D141" s="9"/>
      <c r="E141" s="8" t="str">
        <f aca="false">HYPERLINK(CONCATENATE("https://github.com/",J141),J141)</f>
        <v>skprasadu/spring-security-examples</v>
      </c>
      <c r="F141" s="5" t="s">
        <v>262</v>
      </c>
      <c r="G141" s="5" t="n">
        <v>3</v>
      </c>
      <c r="H141" s="9" t="str">
        <f aca="false">CONCATENATE(F141," - ",G141)</f>
        <v>CrossSim - 3</v>
      </c>
      <c r="I141" s="9" t="str">
        <f aca="false">REPLACE (D141,1,17,"")</f>
        <v/>
      </c>
      <c r="J141" s="11" t="s">
        <v>90</v>
      </c>
      <c r="K141" s="5" t="n">
        <v>3</v>
      </c>
      <c r="L141" s="9"/>
      <c r="M141" s="5" t="s">
        <v>263</v>
      </c>
      <c r="N141" s="9"/>
    </row>
    <row r="142" customFormat="false" ht="15.75" hidden="false" customHeight="false" outlineLevel="0" collapsed="false">
      <c r="A142" s="5" t="n">
        <v>15</v>
      </c>
      <c r="B142" s="5" t="s">
        <v>84</v>
      </c>
      <c r="C142" s="6" t="str">
        <f aca="false">HYPERLINK(CONCATENATE("https://github.com/",B142),B142)</f>
        <v>caelum/vraptor4</v>
      </c>
      <c r="D142" s="12" t="s">
        <v>312</v>
      </c>
      <c r="E142" s="8" t="str">
        <f aca="false">HYPERLINK(CONCATENATE("https://github.com/",J142),J142)</f>
        <v>blad/solid-android</v>
      </c>
      <c r="F142" s="5" t="s">
        <v>260</v>
      </c>
      <c r="G142" s="5" t="n">
        <v>5</v>
      </c>
      <c r="H142" s="9" t="str">
        <f aca="false">CONCATENATE(F142," - ",G142)</f>
        <v>RepoPal - 5</v>
      </c>
      <c r="I142" s="9" t="str">
        <f aca="false">REPLACE (D142,1,17,"")</f>
        <v>blad/solid-android.git</v>
      </c>
      <c r="J142" s="14" t="str">
        <f aca="false">IFERROR(__xludf.dummyfunction("REGEXREPLACE(I142,"".git"","""")"),"blad/solid-android")</f>
        <v>blad/solid-android</v>
      </c>
      <c r="K142" s="5" t="n">
        <v>1</v>
      </c>
      <c r="L142" s="9"/>
      <c r="M142" s="5" t="s">
        <v>263</v>
      </c>
      <c r="N142" s="9"/>
    </row>
    <row r="143" customFormat="false" ht="15.75" hidden="false" customHeight="false" outlineLevel="0" collapsed="false">
      <c r="A143" s="5" t="n">
        <v>15</v>
      </c>
      <c r="B143" s="5" t="s">
        <v>84</v>
      </c>
      <c r="C143" s="6" t="str">
        <f aca="false">HYPERLINK(CONCATENATE("https://github.com/",B143),B143)</f>
        <v>caelum/vraptor4</v>
      </c>
      <c r="D143" s="9"/>
      <c r="E143" s="8" t="str">
        <f aca="false">HYPERLINK(CONCATENATE("https://github.com/",J143),J143)</f>
        <v>caelum/vraptor</v>
      </c>
      <c r="F143" s="5" t="s">
        <v>262</v>
      </c>
      <c r="G143" s="5" t="n">
        <v>1</v>
      </c>
      <c r="H143" s="9" t="str">
        <f aca="false">CONCATENATE(F143," - ",G143)</f>
        <v>CrossSim - 1</v>
      </c>
      <c r="I143" s="9" t="str">
        <f aca="false">REPLACE (D143,1,17,"")</f>
        <v/>
      </c>
      <c r="J143" s="10" t="s">
        <v>82</v>
      </c>
      <c r="K143" s="5" t="n">
        <v>4</v>
      </c>
      <c r="L143" s="5" t="n">
        <v>4</v>
      </c>
      <c r="M143" s="5" t="s">
        <v>281</v>
      </c>
      <c r="N143" s="9"/>
    </row>
    <row r="144" customFormat="false" ht="15.75" hidden="false" customHeight="false" outlineLevel="0" collapsed="false">
      <c r="A144" s="5" t="n">
        <v>15</v>
      </c>
      <c r="B144" s="5" t="s">
        <v>84</v>
      </c>
      <c r="C144" s="6" t="str">
        <f aca="false">HYPERLINK(CONCATENATE("https://github.com/",B144),B144)</f>
        <v>caelum/vraptor4</v>
      </c>
      <c r="D144" s="12" t="s">
        <v>313</v>
      </c>
      <c r="E144" s="8" t="str">
        <f aca="false">HYPERLINK(CONCATENATE("https://github.com/",J144),J144)</f>
        <v>caelum/vraptor</v>
      </c>
      <c r="F144" s="5" t="s">
        <v>260</v>
      </c>
      <c r="G144" s="5" t="n">
        <v>1</v>
      </c>
      <c r="H144" s="9" t="str">
        <f aca="false">CONCATENATE(F144," - ",G144)</f>
        <v>RepoPal - 1</v>
      </c>
      <c r="I144" s="9" t="str">
        <f aca="false">REPLACE (D144,1,17,"")</f>
        <v>caelum/vraptor.git</v>
      </c>
      <c r="J144" s="14" t="str">
        <f aca="false">IFERROR(__xludf.dummyfunction("REGEXREPLACE(I144,"".git"","""")"),"caelum/vraptor")</f>
        <v>caelum/vraptor</v>
      </c>
      <c r="K144" s="5" t="n">
        <v>4</v>
      </c>
      <c r="L144" s="5" t="n">
        <v>4</v>
      </c>
      <c r="M144" s="5" t="s">
        <v>281</v>
      </c>
      <c r="N144" s="9"/>
    </row>
    <row r="145" customFormat="false" ht="15.75" hidden="false" customHeight="false" outlineLevel="0" collapsed="false">
      <c r="A145" s="5" t="n">
        <v>15</v>
      </c>
      <c r="B145" s="5" t="s">
        <v>84</v>
      </c>
      <c r="C145" s="6" t="str">
        <f aca="false">HYPERLINK(CONCATENATE("https://github.com/",B145),B145)</f>
        <v>caelum/vraptor4</v>
      </c>
      <c r="D145" s="12" t="s">
        <v>314</v>
      </c>
      <c r="E145" s="8" t="str">
        <f aca="false">HYPERLINK(CONCATENATE("https://github.com/",J145),J145)</f>
        <v>caelum/vraptor</v>
      </c>
      <c r="F145" s="5" t="s">
        <v>260</v>
      </c>
      <c r="G145" s="5" t="n">
        <v>3</v>
      </c>
      <c r="H145" s="9" t="str">
        <f aca="false">CONCATENATE(F145," - ",G145)</f>
        <v>RepoPal - 3</v>
      </c>
      <c r="I145" s="9" t="str">
        <f aca="false">REPLACE (D145,1,17,"")</f>
        <v>Dreampie/Resty.git</v>
      </c>
      <c r="J145" s="14" t="str">
        <f aca="false">IFERROR(__xludf.dummyfunction("REGEXREPLACE(I144,"".git"","""")"),"caelum/vraptor")</f>
        <v>caelum/vraptor</v>
      </c>
      <c r="K145" s="5" t="n">
        <v>1</v>
      </c>
      <c r="L145" s="9"/>
      <c r="M145" s="5" t="s">
        <v>263</v>
      </c>
      <c r="N145" s="9"/>
    </row>
    <row r="146" customFormat="false" ht="15.75" hidden="false" customHeight="false" outlineLevel="0" collapsed="false">
      <c r="A146" s="5" t="n">
        <v>15</v>
      </c>
      <c r="B146" s="5" t="s">
        <v>84</v>
      </c>
      <c r="C146" s="6" t="str">
        <f aca="false">HYPERLINK(CONCATENATE("https://github.com/",B146),B146)</f>
        <v>caelum/vraptor4</v>
      </c>
      <c r="D146" s="12" t="s">
        <v>309</v>
      </c>
      <c r="E146" s="8" t="str">
        <f aca="false">HYPERLINK(CONCATENATE("https://github.com/",J146),J146)</f>
        <v>caelum/vraptor</v>
      </c>
      <c r="F146" s="5" t="s">
        <v>260</v>
      </c>
      <c r="G146" s="5" t="n">
        <v>4</v>
      </c>
      <c r="H146" s="9" t="str">
        <f aca="false">CONCATENATE(F146," - ",G146)</f>
        <v>RepoPal - 4</v>
      </c>
      <c r="I146" s="9" t="str">
        <f aca="false">REPLACE (D146,1,17,"")</f>
        <v>hibernate/hibernate-orm.git</v>
      </c>
      <c r="J146" s="14" t="str">
        <f aca="false">IFERROR(__xludf.dummyfunction("REGEXREPLACE(I144,"".git"","""")"),"caelum/vraptor")</f>
        <v>caelum/vraptor</v>
      </c>
      <c r="K146" s="5" t="n">
        <v>1</v>
      </c>
      <c r="L146" s="9"/>
      <c r="M146" s="5" t="s">
        <v>263</v>
      </c>
      <c r="N146" s="9"/>
    </row>
    <row r="147" customFormat="false" ht="15.75" hidden="false" customHeight="false" outlineLevel="0" collapsed="false">
      <c r="A147" s="5" t="n">
        <v>15</v>
      </c>
      <c r="B147" s="5" t="s">
        <v>84</v>
      </c>
      <c r="C147" s="6" t="str">
        <f aca="false">HYPERLINK(CONCATENATE("https://github.com/",B147),B147)</f>
        <v>caelum/vraptor4</v>
      </c>
      <c r="D147" s="9"/>
      <c r="E147" s="8" t="str">
        <f aca="false">HYPERLINK(CONCATENATE("https://github.com/",J147),J147)</f>
        <v>hubrick/vertx-rest-client</v>
      </c>
      <c r="F147" s="5" t="s">
        <v>262</v>
      </c>
      <c r="G147" s="5" t="n">
        <v>5</v>
      </c>
      <c r="H147" s="9" t="str">
        <f aca="false">CONCATENATE(F147," - ",G147)</f>
        <v>CrossSim - 5</v>
      </c>
      <c r="I147" s="9" t="str">
        <f aca="false">REPLACE (D147,1,17,"")</f>
        <v/>
      </c>
      <c r="J147" s="13" t="s">
        <v>93</v>
      </c>
      <c r="K147" s="5" t="n">
        <v>2</v>
      </c>
      <c r="L147" s="9"/>
      <c r="M147" s="5" t="s">
        <v>263</v>
      </c>
      <c r="N147" s="9"/>
    </row>
    <row r="148" customFormat="false" ht="15.75" hidden="false" customHeight="false" outlineLevel="0" collapsed="false">
      <c r="A148" s="5" t="n">
        <v>15</v>
      </c>
      <c r="B148" s="5" t="s">
        <v>84</v>
      </c>
      <c r="C148" s="6" t="str">
        <f aca="false">HYPERLINK(CONCATENATE("https://github.com/",B148),B148)</f>
        <v>caelum/vraptor4</v>
      </c>
      <c r="D148" s="9"/>
      <c r="E148" s="8" t="str">
        <f aca="false">HYPERLINK(CONCATENATE("https://github.com/",J148),J148)</f>
        <v>livrospringmvc/lojacasadocodigo</v>
      </c>
      <c r="F148" s="5" t="s">
        <v>262</v>
      </c>
      <c r="G148" s="5" t="n">
        <v>2</v>
      </c>
      <c r="H148" s="9" t="str">
        <f aca="false">CONCATENATE(F148," - ",G148)</f>
        <v>CrossSim - 2</v>
      </c>
      <c r="I148" s="9" t="str">
        <f aca="false">REPLACE (D148,1,17,"")</f>
        <v/>
      </c>
      <c r="J148" s="11" t="s">
        <v>94</v>
      </c>
      <c r="K148" s="5" t="n">
        <v>1</v>
      </c>
      <c r="L148" s="9"/>
      <c r="M148" s="5" t="s">
        <v>263</v>
      </c>
      <c r="N148" s="9"/>
    </row>
    <row r="149" customFormat="false" ht="15.75" hidden="false" customHeight="false" outlineLevel="0" collapsed="false">
      <c r="A149" s="5" t="n">
        <v>15</v>
      </c>
      <c r="B149" s="5" t="s">
        <v>84</v>
      </c>
      <c r="C149" s="6" t="str">
        <f aca="false">HYPERLINK(CONCATENATE("https://github.com/",B149),B149)</f>
        <v>caelum/vraptor4</v>
      </c>
      <c r="D149" s="9"/>
      <c r="E149" s="8" t="str">
        <f aca="false">HYPERLINK(CONCATENATE("https://github.com/",J149),J149)</f>
        <v>noveogroup-amorgunov/spring-mvc-react</v>
      </c>
      <c r="F149" s="5" t="s">
        <v>262</v>
      </c>
      <c r="G149" s="5" t="n">
        <v>3</v>
      </c>
      <c r="H149" s="9" t="str">
        <f aca="false">CONCATENATE(F149," - ",G149)</f>
        <v>CrossSim - 3</v>
      </c>
      <c r="I149" s="9" t="str">
        <f aca="false">REPLACE (D149,1,17,"")</f>
        <v/>
      </c>
      <c r="J149" s="11" t="s">
        <v>95</v>
      </c>
      <c r="K149" s="5" t="n">
        <v>3</v>
      </c>
      <c r="L149" s="9"/>
      <c r="M149" s="5" t="s">
        <v>263</v>
      </c>
      <c r="N149" s="9"/>
    </row>
    <row r="150" customFormat="false" ht="15.75" hidden="false" customHeight="false" outlineLevel="0" collapsed="false">
      <c r="A150" s="5" t="n">
        <v>15</v>
      </c>
      <c r="B150" s="5" t="s">
        <v>84</v>
      </c>
      <c r="C150" s="6" t="str">
        <f aca="false">HYPERLINK(CONCATENATE("https://github.com/",B150),B150)</f>
        <v>caelum/vraptor4</v>
      </c>
      <c r="D150" s="12" t="s">
        <v>288</v>
      </c>
      <c r="E150" s="8" t="str">
        <f aca="false">HYPERLINK(CONCATENATE("https://github.com/",J150),J150)</f>
        <v>spring-projects/spring-mvc-showcase</v>
      </c>
      <c r="F150" s="5" t="s">
        <v>260</v>
      </c>
      <c r="G150" s="5" t="n">
        <v>2</v>
      </c>
      <c r="H150" s="9" t="str">
        <f aca="false">CONCATENATE(F150," - ",G150)</f>
        <v>RepoPal - 2</v>
      </c>
      <c r="I150" s="9" t="str">
        <f aca="false">REPLACE (D150,1,17,"")</f>
        <v>spring-projects/spring-mvc-showcase.git</v>
      </c>
      <c r="J150" s="9" t="str">
        <f aca="false">IFERROR(__xludf.dummyfunction("REGEXREPLACE(I150,"".git"","""")"),"spring-projects/spring-mvc-showcase")</f>
        <v>spring-projects/spring-mvc-showcase</v>
      </c>
      <c r="K150" s="5" t="n">
        <v>3</v>
      </c>
      <c r="L150" s="9"/>
      <c r="M150" s="5" t="s">
        <v>263</v>
      </c>
      <c r="N150" s="9"/>
    </row>
    <row r="151" customFormat="false" ht="15.75" hidden="false" customHeight="false" outlineLevel="0" collapsed="false">
      <c r="A151" s="5" t="n">
        <v>15</v>
      </c>
      <c r="B151" s="5" t="s">
        <v>84</v>
      </c>
      <c r="C151" s="6" t="str">
        <f aca="false">HYPERLINK(CONCATENATE("https://github.com/",B151),B151)</f>
        <v>caelum/vraptor4</v>
      </c>
      <c r="D151" s="9"/>
      <c r="E151" s="8" t="str">
        <f aca="false">HYPERLINK(CONCATENATE("https://github.com/",J151),J151)</f>
        <v>stephenh/joist</v>
      </c>
      <c r="F151" s="5" t="s">
        <v>262</v>
      </c>
      <c r="G151" s="5" t="n">
        <v>4</v>
      </c>
      <c r="H151" s="9" t="str">
        <f aca="false">CONCATENATE(F151," - ",G151)</f>
        <v>CrossSim - 4</v>
      </c>
      <c r="I151" s="9" t="str">
        <f aca="false">REPLACE (D151,1,17,"")</f>
        <v/>
      </c>
      <c r="J151" s="13" t="s">
        <v>96</v>
      </c>
      <c r="K151" s="5" t="n">
        <v>2</v>
      </c>
      <c r="L151" s="9"/>
      <c r="M151" s="5" t="s">
        <v>263</v>
      </c>
      <c r="N151" s="9"/>
    </row>
    <row r="152" customFormat="false" ht="15.75" hidden="false" customHeight="false" outlineLevel="0" collapsed="false">
      <c r="A152" s="5" t="n">
        <v>16</v>
      </c>
      <c r="B152" s="5" t="s">
        <v>97</v>
      </c>
      <c r="C152" s="6" t="str">
        <f aca="false">HYPERLINK(CONCATENATE("https://github.com/",B152),B152)</f>
        <v>KEN-LJQ/WMS</v>
      </c>
      <c r="D152" s="9"/>
      <c r="E152" s="8" t="str">
        <f aca="false">HYPERLINK(CONCATENATE("https://github.com/",J152),J152)</f>
        <v>brucezee/jspider</v>
      </c>
      <c r="F152" s="5" t="s">
        <v>262</v>
      </c>
      <c r="G152" s="5" t="n">
        <v>3</v>
      </c>
      <c r="H152" s="9" t="str">
        <f aca="false">CONCATENATE(F152," - ",G152)</f>
        <v>CrossSim - 3</v>
      </c>
      <c r="I152" s="9" t="str">
        <f aca="false">REPLACE (D152,1,17,"")</f>
        <v/>
      </c>
      <c r="J152" s="10" t="s">
        <v>72</v>
      </c>
      <c r="K152" s="5" t="n">
        <v>1</v>
      </c>
      <c r="L152" s="9"/>
      <c r="M152" s="5" t="s">
        <v>263</v>
      </c>
      <c r="N152" s="9"/>
    </row>
    <row r="153" customFormat="false" ht="15.75" hidden="false" customHeight="false" outlineLevel="0" collapsed="false">
      <c r="A153" s="5" t="n">
        <v>16</v>
      </c>
      <c r="B153" s="5" t="s">
        <v>97</v>
      </c>
      <c r="C153" s="6" t="str">
        <f aca="false">HYPERLINK(CONCATENATE("https://github.com/",B153),B153)</f>
        <v>KEN-LJQ/WMS</v>
      </c>
      <c r="D153" s="12" t="s">
        <v>315</v>
      </c>
      <c r="E153" s="8" t="str">
        <f aca="false">HYPERLINK(CONCATENATE("https://github.com/",J153),J153)</f>
        <v>bupt1987/JgFramework</v>
      </c>
      <c r="F153" s="5" t="s">
        <v>260</v>
      </c>
      <c r="G153" s="5" t="n">
        <v>5</v>
      </c>
      <c r="H153" s="9" t="str">
        <f aca="false">CONCATENATE(F153," - ",G153)</f>
        <v>RepoPal - 5</v>
      </c>
      <c r="I153" s="9" t="str">
        <f aca="false">REPLACE (D153,1,17,"")</f>
        <v>bupt1987/JgFramework.git</v>
      </c>
      <c r="J153" s="14" t="str">
        <f aca="false">IFERROR(__xludf.dummyfunction("REGEXREPLACE(I153,"".git"","""")"),"bupt1987/JgFramework")</f>
        <v>bupt1987/JgFramework</v>
      </c>
      <c r="K153" s="5" t="n">
        <v>2</v>
      </c>
      <c r="L153" s="9"/>
      <c r="M153" s="5" t="s">
        <v>261</v>
      </c>
      <c r="N153" s="9"/>
    </row>
    <row r="154" customFormat="false" ht="15.75" hidden="false" customHeight="false" outlineLevel="0" collapsed="false">
      <c r="A154" s="5" t="n">
        <v>16</v>
      </c>
      <c r="B154" s="5" t="s">
        <v>97</v>
      </c>
      <c r="C154" s="6" t="str">
        <f aca="false">HYPERLINK(CONCATENATE("https://github.com/",B154),B154)</f>
        <v>KEN-LJQ/WMS</v>
      </c>
      <c r="D154" s="12" t="s">
        <v>316</v>
      </c>
      <c r="E154" s="8" t="str">
        <f aca="false">HYPERLINK(CONCATENATE("https://github.com/",J154),J154)</f>
        <v>bupt1987/JgFramework</v>
      </c>
      <c r="F154" s="5" t="s">
        <v>260</v>
      </c>
      <c r="G154" s="5" t="n">
        <v>3</v>
      </c>
      <c r="H154" s="9" t="str">
        <f aca="false">CONCATENATE(F154," - ",G154)</f>
        <v>RepoPal - 3</v>
      </c>
      <c r="I154" s="9" t="str">
        <f aca="false">REPLACE (D154,1,17,"")</f>
        <v>h819/spring-boot.git</v>
      </c>
      <c r="J154" s="14" t="str">
        <f aca="false">IFERROR(__xludf.dummyfunction("REGEXREPLACE(I153,"".git"","""")"),"bupt1987/JgFramework")</f>
        <v>bupt1987/JgFramework</v>
      </c>
      <c r="K154" s="5" t="n">
        <v>1</v>
      </c>
      <c r="L154" s="5" t="n">
        <v>3</v>
      </c>
      <c r="M154" s="5" t="s">
        <v>261</v>
      </c>
      <c r="N154" s="5" t="s">
        <v>317</v>
      </c>
    </row>
    <row r="155" customFormat="false" ht="15.75" hidden="false" customHeight="false" outlineLevel="0" collapsed="false">
      <c r="A155" s="5" t="n">
        <v>16</v>
      </c>
      <c r="B155" s="5" t="s">
        <v>97</v>
      </c>
      <c r="C155" s="6" t="str">
        <f aca="false">HYPERLINK(CONCATENATE("https://github.com/",B155),B155)</f>
        <v>KEN-LJQ/WMS</v>
      </c>
      <c r="D155" s="12" t="s">
        <v>306</v>
      </c>
      <c r="E155" s="8" t="str">
        <f aca="false">HYPERLINK(CONCATENATE("https://github.com/",J155),J155)</f>
        <v>bupt1987/JgFramework</v>
      </c>
      <c r="F155" s="5" t="s">
        <v>260</v>
      </c>
      <c r="G155" s="5" t="n">
        <v>2</v>
      </c>
      <c r="H155" s="9" t="str">
        <f aca="false">CONCATENATE(F155," - ",G155)</f>
        <v>RepoPal - 2</v>
      </c>
      <c r="I155" s="9" t="str">
        <f aca="false">REPLACE (D155,1,17,"")</f>
        <v>LinuxSuRen/phoenix.webui.framework.git</v>
      </c>
      <c r="J155" s="14" t="str">
        <f aca="false">IFERROR(__xludf.dummyfunction("REGEXREPLACE(I153,"".git"","""")"),"bupt1987/JgFramework")</f>
        <v>bupt1987/JgFramework</v>
      </c>
      <c r="K155" s="5" t="n">
        <v>1</v>
      </c>
      <c r="L155" s="9"/>
      <c r="M155" s="5" t="s">
        <v>261</v>
      </c>
      <c r="N155" s="9"/>
    </row>
    <row r="156" customFormat="false" ht="15.75" hidden="false" customHeight="false" outlineLevel="0" collapsed="false">
      <c r="A156" s="5" t="n">
        <v>16</v>
      </c>
      <c r="B156" s="5" t="s">
        <v>97</v>
      </c>
      <c r="C156" s="6" t="str">
        <f aca="false">HYPERLINK(CONCATENATE("https://github.com/",B156),B156)</f>
        <v>KEN-LJQ/WMS</v>
      </c>
      <c r="D156" s="9"/>
      <c r="E156" s="8" t="str">
        <f aca="false">HYPERLINK(CONCATENATE("https://github.com/",J156),J156)</f>
        <v>noveogroup-amorgunov/spring-mvc-react</v>
      </c>
      <c r="F156" s="5" t="s">
        <v>262</v>
      </c>
      <c r="G156" s="5" t="n">
        <v>5</v>
      </c>
      <c r="H156" s="9" t="str">
        <f aca="false">CONCATENATE(F156," - ",G156)</f>
        <v>CrossSim - 5</v>
      </c>
      <c r="I156" s="9" t="str">
        <f aca="false">REPLACE (D156,1,17,"")</f>
        <v/>
      </c>
      <c r="J156" s="10" t="s">
        <v>95</v>
      </c>
      <c r="K156" s="5" t="n">
        <v>1</v>
      </c>
      <c r="L156" s="9"/>
      <c r="M156" s="5" t="s">
        <v>263</v>
      </c>
      <c r="N156" s="9"/>
    </row>
    <row r="157" customFormat="false" ht="15.75" hidden="false" customHeight="false" outlineLevel="0" collapsed="false">
      <c r="A157" s="5" t="n">
        <v>16</v>
      </c>
      <c r="B157" s="5" t="s">
        <v>97</v>
      </c>
      <c r="C157" s="6" t="str">
        <f aca="false">HYPERLINK(CONCATENATE("https://github.com/",B157),B157)</f>
        <v>KEN-LJQ/WMS</v>
      </c>
      <c r="D157" s="12" t="s">
        <v>318</v>
      </c>
      <c r="E157" s="8" t="str">
        <f aca="false">HYPERLINK(CONCATENATE("https://github.com/",J157),J157)</f>
        <v>shuaiweili/Dubbo-Zookeeper-Netty-SpringMVC</v>
      </c>
      <c r="F157" s="5" t="s">
        <v>260</v>
      </c>
      <c r="G157" s="5" t="n">
        <v>4</v>
      </c>
      <c r="H157" s="9" t="str">
        <f aca="false">CONCATENATE(F157," - ",G157)</f>
        <v>RepoPal - 4</v>
      </c>
      <c r="I157" s="9" t="str">
        <f aca="false">REPLACE (D157,1,17,"")</f>
        <v>shuaiweili/Dubbo-Zookeeper-Netty-SpringMVC.git</v>
      </c>
      <c r="J157" s="9" t="str">
        <f aca="false">IFERROR(__xludf.dummyfunction("REGEXREPLACE(I157,"".git"","""")"),"shuaiweili/Dubbo-Zookeeper-Netty-SpringMVC")</f>
        <v>shuaiweili/Dubbo-Zookeeper-Netty-SpringMVC</v>
      </c>
      <c r="K157" s="5" t="n">
        <v>1</v>
      </c>
      <c r="L157" s="9"/>
      <c r="M157" s="5" t="s">
        <v>263</v>
      </c>
      <c r="N157" s="9"/>
    </row>
    <row r="158" customFormat="false" ht="15.75" hidden="false" customHeight="false" outlineLevel="0" collapsed="false">
      <c r="A158" s="5" t="n">
        <v>16</v>
      </c>
      <c r="B158" s="5" t="s">
        <v>97</v>
      </c>
      <c r="C158" s="6" t="str">
        <f aca="false">HYPERLINK(CONCATENATE("https://github.com/",B158),B158)</f>
        <v>KEN-LJQ/WMS</v>
      </c>
      <c r="D158" s="9"/>
      <c r="E158" s="8" t="str">
        <f aca="false">HYPERLINK(CONCATENATE("https://github.com/",J158),J158)</f>
        <v>snakerflow/snaker-web</v>
      </c>
      <c r="F158" s="5" t="s">
        <v>262</v>
      </c>
      <c r="G158" s="5" t="n">
        <v>4</v>
      </c>
      <c r="H158" s="9" t="str">
        <f aca="false">CONCATENATE(F158," - ",G158)</f>
        <v>CrossSim - 4</v>
      </c>
      <c r="I158" s="9" t="str">
        <f aca="false">REPLACE (D158,1,17,"")</f>
        <v/>
      </c>
      <c r="J158" s="11" t="s">
        <v>101</v>
      </c>
      <c r="K158" s="5" t="n">
        <v>2</v>
      </c>
      <c r="L158" s="9"/>
      <c r="M158" s="5" t="s">
        <v>261</v>
      </c>
      <c r="N158" s="9"/>
    </row>
    <row r="159" customFormat="false" ht="15.75" hidden="false" customHeight="false" outlineLevel="0" collapsed="false">
      <c r="A159" s="5" t="n">
        <v>16</v>
      </c>
      <c r="B159" s="5" t="s">
        <v>97</v>
      </c>
      <c r="C159" s="6" t="str">
        <f aca="false">HYPERLINK(CONCATENATE("https://github.com/",B159),B159)</f>
        <v>KEN-LJQ/WMS</v>
      </c>
      <c r="D159" s="9"/>
      <c r="E159" s="8" t="str">
        <f aca="false">HYPERLINK(CONCATENATE("https://github.com/",J159),J159)</f>
        <v>swapnildipankar/java_jersey_spring_hibernate_maven</v>
      </c>
      <c r="F159" s="5" t="s">
        <v>262</v>
      </c>
      <c r="G159" s="5" t="n">
        <v>1</v>
      </c>
      <c r="H159" s="9" t="str">
        <f aca="false">CONCATENATE(F159," - ",G159)</f>
        <v>CrossSim - 1</v>
      </c>
      <c r="I159" s="9" t="str">
        <f aca="false">REPLACE (D159,1,17,"")</f>
        <v/>
      </c>
      <c r="J159" s="11" t="s">
        <v>102</v>
      </c>
      <c r="K159" s="5" t="n">
        <v>3</v>
      </c>
      <c r="L159" s="9"/>
      <c r="M159" s="5" t="s">
        <v>263</v>
      </c>
      <c r="N159" s="9"/>
    </row>
    <row r="160" customFormat="false" ht="15.75" hidden="false" customHeight="false" outlineLevel="0" collapsed="false">
      <c r="A160" s="5" t="n">
        <v>16</v>
      </c>
      <c r="B160" s="5" t="s">
        <v>97</v>
      </c>
      <c r="C160" s="6" t="str">
        <f aca="false">HYPERLINK(CONCATENATE("https://github.com/",B160),B160)</f>
        <v>KEN-LJQ/WMS</v>
      </c>
      <c r="D160" s="9"/>
      <c r="E160" s="8" t="str">
        <f aca="false">HYPERLINK(CONCATENATE("https://github.com/",J160),J160)</f>
        <v>white-cat/jeeweb-mybatis</v>
      </c>
      <c r="F160" s="5" t="s">
        <v>262</v>
      </c>
      <c r="G160" s="5" t="n">
        <v>2</v>
      </c>
      <c r="H160" s="9" t="str">
        <f aca="false">CONCATENATE(F160," - ",G160)</f>
        <v>CrossSim - 2</v>
      </c>
      <c r="I160" s="9" t="str">
        <f aca="false">REPLACE (D160,1,17,"")</f>
        <v/>
      </c>
      <c r="J160" s="11" t="s">
        <v>103</v>
      </c>
      <c r="K160" s="5" t="n">
        <v>1</v>
      </c>
      <c r="L160" s="9"/>
      <c r="M160" s="5" t="s">
        <v>261</v>
      </c>
      <c r="N160" s="9"/>
    </row>
    <row r="161" customFormat="false" ht="15.75" hidden="false" customHeight="false" outlineLevel="0" collapsed="false">
      <c r="A161" s="5" t="n">
        <v>16</v>
      </c>
      <c r="B161" s="5" t="s">
        <v>97</v>
      </c>
      <c r="C161" s="6" t="str">
        <f aca="false">HYPERLINK(CONCATENATE("https://github.com/",B161),B161)</f>
        <v>KEN-LJQ/WMS</v>
      </c>
      <c r="D161" s="12" t="s">
        <v>319</v>
      </c>
      <c r="E161" s="8" t="str">
        <f aca="false">HYPERLINK(CONCATENATE("https://github.com/",J161),J161)</f>
        <v>white-cat/jeeweb-mybatis</v>
      </c>
      <c r="F161" s="5" t="s">
        <v>260</v>
      </c>
      <c r="G161" s="5" t="n">
        <v>1</v>
      </c>
      <c r="H161" s="9" t="str">
        <f aca="false">CONCATENATE(F161," - ",G161)</f>
        <v>RepoPal - 1</v>
      </c>
      <c r="I161" s="9" t="str">
        <f aca="false">REPLACE (D161,1,17,"")</f>
        <v>white-cat/jeeweb-mybatis.git</v>
      </c>
      <c r="J161" s="9" t="str">
        <f aca="false">IFERROR(__xludf.dummyfunction("REGEXREPLACE(I161,"".git"","""")"),"white-cat/jeeweb-mybatis")</f>
        <v>white-cat/jeeweb-mybatis</v>
      </c>
      <c r="K161" s="5" t="n">
        <v>1</v>
      </c>
      <c r="L161" s="9"/>
      <c r="M161" s="5" t="s">
        <v>261</v>
      </c>
      <c r="N161" s="9"/>
    </row>
    <row r="162" customFormat="false" ht="15.75" hidden="false" customHeight="false" outlineLevel="0" collapsed="false">
      <c r="A162" s="5" t="n">
        <v>17</v>
      </c>
      <c r="B162" s="5" t="s">
        <v>104</v>
      </c>
      <c r="C162" s="6" t="str">
        <f aca="false">HYPERLINK(CONCATENATE("https://github.com/",B162),B162)</f>
        <v>white-cat/jeeweb</v>
      </c>
      <c r="D162" s="12" t="s">
        <v>320</v>
      </c>
      <c r="E162" s="8" t="str">
        <f aca="false">HYPERLINK(CONCATENATE("https://github.com/",J162),J162)</f>
        <v>white-cat/jeeweb-mybatis</v>
      </c>
      <c r="F162" s="5" t="s">
        <v>260</v>
      </c>
      <c r="G162" s="5" t="n">
        <v>4</v>
      </c>
      <c r="H162" s="9" t="str">
        <f aca="false">CONCATENATE(F162," - ",G162)</f>
        <v>RepoPal - 4</v>
      </c>
      <c r="I162" s="9" t="str">
        <f aca="false">REPLACE (D162,1,17,"")</f>
        <v>allwefantasy/ServiceFramework.git</v>
      </c>
      <c r="J162" s="14" t="str">
        <f aca="false">IFERROR(__xludf.dummyfunction("REGEXREPLACE(I161,"".git"","""")"),"white-cat/jeeweb-mybatis")</f>
        <v>white-cat/jeeweb-mybatis</v>
      </c>
      <c r="K162" s="5" t="n">
        <v>3</v>
      </c>
      <c r="L162" s="9"/>
      <c r="M162" s="5" t="s">
        <v>263</v>
      </c>
      <c r="N162" s="9"/>
    </row>
    <row r="163" customFormat="false" ht="15.75" hidden="false" customHeight="false" outlineLevel="0" collapsed="false">
      <c r="A163" s="5" t="n">
        <v>17</v>
      </c>
      <c r="B163" s="5" t="s">
        <v>104</v>
      </c>
      <c r="C163" s="6" t="str">
        <f aca="false">HYPERLINK(CONCATENATE("https://github.com/",B163),B163)</f>
        <v>white-cat/jeeweb</v>
      </c>
      <c r="D163" s="12" t="s">
        <v>321</v>
      </c>
      <c r="E163" s="8" t="str">
        <f aca="false">HYPERLINK(CONCATENATE("https://github.com/",J163),J163)</f>
        <v>white-cat/jeeweb-mybatis</v>
      </c>
      <c r="F163" s="5" t="s">
        <v>260</v>
      </c>
      <c r="G163" s="5" t="n">
        <v>3</v>
      </c>
      <c r="H163" s="9" t="str">
        <f aca="false">CONCATENATE(F163," - ",G163)</f>
        <v>RepoPal - 3</v>
      </c>
      <c r="I163" s="9" t="str">
        <f aca="false">REPLACE (D163,1,17,"")</f>
        <v>b3log/latke.git</v>
      </c>
      <c r="J163" s="14" t="str">
        <f aca="false">IFERROR(__xludf.dummyfunction("REGEXREPLACE(I161,"".git"","""")"),"white-cat/jeeweb-mybatis")</f>
        <v>white-cat/jeeweb-mybatis</v>
      </c>
      <c r="K163" s="5" t="n">
        <v>4</v>
      </c>
      <c r="L163" s="9"/>
      <c r="M163" s="5" t="s">
        <v>263</v>
      </c>
      <c r="N163" s="9"/>
    </row>
    <row r="164" customFormat="false" ht="15.75" hidden="false" customHeight="false" outlineLevel="0" collapsed="false">
      <c r="A164" s="5" t="n">
        <v>17</v>
      </c>
      <c r="B164" s="5" t="s">
        <v>104</v>
      </c>
      <c r="C164" s="6" t="str">
        <f aca="false">HYPERLINK(CONCATENATE("https://github.com/",B164),B164)</f>
        <v>white-cat/jeeweb</v>
      </c>
      <c r="D164" s="12" t="s">
        <v>322</v>
      </c>
      <c r="E164" s="8" t="str">
        <f aca="false">HYPERLINK(CONCATENATE("https://github.com/",J164),J164)</f>
        <v>white-cat/jeeweb-mybatis</v>
      </c>
      <c r="F164" s="5" t="s">
        <v>260</v>
      </c>
      <c r="G164" s="5" t="n">
        <v>2</v>
      </c>
      <c r="H164" s="9" t="str">
        <f aca="false">CONCATENATE(F164," - ",G164)</f>
        <v>RepoPal - 2</v>
      </c>
      <c r="I164" s="9" t="str">
        <f aca="false">REPLACE (D164,1,17,"")</f>
        <v>biezhi/blade.git</v>
      </c>
      <c r="J164" s="14" t="str">
        <f aca="false">IFERROR(__xludf.dummyfunction("REGEXREPLACE(I161,"".git"","""")"),"white-cat/jeeweb-mybatis")</f>
        <v>white-cat/jeeweb-mybatis</v>
      </c>
      <c r="K164" s="5" t="n">
        <v>4</v>
      </c>
      <c r="L164" s="9"/>
      <c r="M164" s="5" t="s">
        <v>263</v>
      </c>
      <c r="N164" s="9"/>
    </row>
    <row r="165" customFormat="false" ht="15.75" hidden="false" customHeight="false" outlineLevel="0" collapsed="false">
      <c r="A165" s="5" t="n">
        <v>17</v>
      </c>
      <c r="B165" s="5" t="s">
        <v>104</v>
      </c>
      <c r="C165" s="6" t="str">
        <f aca="false">HYPERLINK(CONCATENATE("https://github.com/",B165),B165)</f>
        <v>white-cat/jeeweb</v>
      </c>
      <c r="D165" s="12" t="s">
        <v>323</v>
      </c>
      <c r="E165" s="8" t="str">
        <f aca="false">HYPERLINK(CONCATENATE("https://github.com/",J165),J165)</f>
        <v>white-cat/jeeweb-mybatis</v>
      </c>
      <c r="F165" s="5" t="s">
        <v>260</v>
      </c>
      <c r="G165" s="5" t="n">
        <v>5</v>
      </c>
      <c r="H165" s="9" t="str">
        <f aca="false">CONCATENATE(F165," - ",G165)</f>
        <v>RepoPal - 5</v>
      </c>
      <c r="I165" s="9" t="str">
        <f aca="false">REPLACE (D165,1,17,"")</f>
        <v>hzxie/voj.git</v>
      </c>
      <c r="J165" s="14" t="str">
        <f aca="false">IFERROR(__xludf.dummyfunction("REGEXREPLACE(I161,"".git"","""")"),"white-cat/jeeweb-mybatis")</f>
        <v>white-cat/jeeweb-mybatis</v>
      </c>
      <c r="K165" s="5" t="n">
        <v>2</v>
      </c>
      <c r="L165" s="9"/>
      <c r="M165" s="5" t="s">
        <v>261</v>
      </c>
      <c r="N165" s="9"/>
    </row>
    <row r="166" customFormat="false" ht="15.75" hidden="false" customHeight="false" outlineLevel="0" collapsed="false">
      <c r="A166" s="5" t="n">
        <v>17</v>
      </c>
      <c r="B166" s="5" t="s">
        <v>104</v>
      </c>
      <c r="C166" s="6" t="str">
        <f aca="false">HYPERLINK(CONCATENATE("https://github.com/",B166),B166)</f>
        <v>white-cat/jeeweb</v>
      </c>
      <c r="D166" s="9"/>
      <c r="E166" s="8" t="str">
        <f aca="false">HYPERLINK(CONCATENATE("https://github.com/",J166),J166)</f>
        <v>KEN-LJQ/WMS</v>
      </c>
      <c r="F166" s="5" t="s">
        <v>262</v>
      </c>
      <c r="G166" s="5" t="n">
        <v>5</v>
      </c>
      <c r="H166" s="9" t="str">
        <f aca="false">CONCATENATE(F166," - ",G166)</f>
        <v>CrossSim - 5</v>
      </c>
      <c r="I166" s="9" t="str">
        <f aca="false">REPLACE (D166,1,17,"")</f>
        <v/>
      </c>
      <c r="J166" s="10" t="s">
        <v>97</v>
      </c>
      <c r="K166" s="5" t="n">
        <v>1</v>
      </c>
      <c r="L166" s="9"/>
      <c r="M166" s="5" t="s">
        <v>261</v>
      </c>
      <c r="N166" s="9"/>
    </row>
    <row r="167" customFormat="false" ht="15.75" hidden="false" customHeight="false" outlineLevel="0" collapsed="false">
      <c r="A167" s="5" t="n">
        <v>17</v>
      </c>
      <c r="B167" s="5" t="s">
        <v>104</v>
      </c>
      <c r="C167" s="6" t="str">
        <f aca="false">HYPERLINK(CONCATENATE("https://github.com/",B167),B167)</f>
        <v>white-cat/jeeweb</v>
      </c>
      <c r="D167" s="9"/>
      <c r="E167" s="8" t="str">
        <f aca="false">HYPERLINK(CONCATENATE("https://github.com/",J167),J167)</f>
        <v>LinuxSuRen/phoenix.platform</v>
      </c>
      <c r="F167" s="5" t="s">
        <v>262</v>
      </c>
      <c r="G167" s="5" t="n">
        <v>4</v>
      </c>
      <c r="H167" s="9" t="str">
        <f aca="false">CONCATENATE(F167," - ",G167)</f>
        <v>CrossSim - 4</v>
      </c>
      <c r="I167" s="9" t="str">
        <f aca="false">REPLACE (D167,1,17,"")</f>
        <v/>
      </c>
      <c r="J167" s="13" t="s">
        <v>109</v>
      </c>
      <c r="K167" s="5" t="n">
        <v>1</v>
      </c>
      <c r="L167" s="9"/>
      <c r="M167" s="5" t="s">
        <v>261</v>
      </c>
      <c r="N167" s="9"/>
    </row>
    <row r="168" customFormat="false" ht="15.75" hidden="false" customHeight="false" outlineLevel="0" collapsed="false">
      <c r="A168" s="5" t="n">
        <v>17</v>
      </c>
      <c r="B168" s="5" t="s">
        <v>104</v>
      </c>
      <c r="C168" s="6" t="str">
        <f aca="false">HYPERLINK(CONCATENATE("https://github.com/",B168),B168)</f>
        <v>white-cat/jeeweb</v>
      </c>
      <c r="D168" s="9"/>
      <c r="E168" s="8" t="str">
        <f aca="false">HYPERLINK(CONCATENATE("https://github.com/",J168),J168)</f>
        <v>noveogroup-amorgunov/spring-mvc-react</v>
      </c>
      <c r="F168" s="5" t="s">
        <v>262</v>
      </c>
      <c r="G168" s="5" t="n">
        <v>3</v>
      </c>
      <c r="H168" s="9" t="str">
        <f aca="false">CONCATENATE(F168," - ",G168)</f>
        <v>CrossSim - 3</v>
      </c>
      <c r="I168" s="9" t="str">
        <f aca="false">REPLACE (D168,1,17,"")</f>
        <v/>
      </c>
      <c r="J168" s="11" t="s">
        <v>95</v>
      </c>
      <c r="K168" s="5" t="n">
        <v>1</v>
      </c>
      <c r="L168" s="9"/>
      <c r="M168" s="5" t="s">
        <v>261</v>
      </c>
      <c r="N168" s="9"/>
    </row>
    <row r="169" customFormat="false" ht="15.75" hidden="false" customHeight="false" outlineLevel="0" collapsed="false">
      <c r="A169" s="5" t="n">
        <v>17</v>
      </c>
      <c r="B169" s="5" t="s">
        <v>104</v>
      </c>
      <c r="C169" s="6" t="str">
        <f aca="false">HYPERLINK(CONCATENATE("https://github.com/",B169),B169)</f>
        <v>white-cat/jeeweb</v>
      </c>
      <c r="D169" s="9"/>
      <c r="E169" s="8" t="str">
        <f aca="false">HYPERLINK(CONCATENATE("https://github.com/",J169),J169)</f>
        <v>snakerflow/snaker-web</v>
      </c>
      <c r="F169" s="5" t="s">
        <v>262</v>
      </c>
      <c r="G169" s="5" t="n">
        <v>2</v>
      </c>
      <c r="H169" s="9" t="str">
        <f aca="false">CONCATENATE(F169," - ",G169)</f>
        <v>CrossSim - 2</v>
      </c>
      <c r="I169" s="9" t="str">
        <f aca="false">REPLACE (D169,1,17,"")</f>
        <v/>
      </c>
      <c r="J169" s="11" t="s">
        <v>101</v>
      </c>
      <c r="K169" s="5" t="n">
        <v>3</v>
      </c>
      <c r="L169" s="9"/>
      <c r="M169" s="5" t="s">
        <v>261</v>
      </c>
      <c r="N169" s="9"/>
    </row>
    <row r="170" customFormat="false" ht="15.75" hidden="false" customHeight="false" outlineLevel="0" collapsed="false">
      <c r="A170" s="5" t="n">
        <v>17</v>
      </c>
      <c r="B170" s="5" t="s">
        <v>104</v>
      </c>
      <c r="C170" s="6" t="str">
        <f aca="false">HYPERLINK(CONCATENATE("https://github.com/",B170),B170)</f>
        <v>white-cat/jeeweb</v>
      </c>
      <c r="D170" s="9"/>
      <c r="E170" s="8" t="str">
        <f aca="false">HYPERLINK(CONCATENATE("https://github.com/",J170),J170)</f>
        <v>white-cat/jeeweb-mybatis</v>
      </c>
      <c r="F170" s="5" t="s">
        <v>262</v>
      </c>
      <c r="G170" s="5" t="n">
        <v>1</v>
      </c>
      <c r="H170" s="9" t="str">
        <f aca="false">CONCATENATE(F170," - ",G170)</f>
        <v>CrossSim - 1</v>
      </c>
      <c r="I170" s="9" t="str">
        <f aca="false">REPLACE (D170,1,17,"")</f>
        <v/>
      </c>
      <c r="J170" s="11" t="s">
        <v>103</v>
      </c>
      <c r="K170" s="5" t="n">
        <v>4</v>
      </c>
      <c r="L170" s="5" t="n">
        <v>4</v>
      </c>
      <c r="M170" s="5" t="s">
        <v>261</v>
      </c>
      <c r="N170" s="9"/>
    </row>
    <row r="171" customFormat="false" ht="15.75" hidden="false" customHeight="false" outlineLevel="0" collapsed="false">
      <c r="A171" s="5" t="n">
        <v>17</v>
      </c>
      <c r="B171" s="5" t="s">
        <v>104</v>
      </c>
      <c r="C171" s="6" t="str">
        <f aca="false">HYPERLINK(CONCATENATE("https://github.com/",B171),B171)</f>
        <v>white-cat/jeeweb</v>
      </c>
      <c r="D171" s="12" t="s">
        <v>319</v>
      </c>
      <c r="E171" s="8" t="str">
        <f aca="false">HYPERLINK(CONCATENATE("https://github.com/",J171),J171)</f>
        <v>white-cat/jeeweb-mybatis</v>
      </c>
      <c r="F171" s="5" t="s">
        <v>260</v>
      </c>
      <c r="G171" s="5" t="n">
        <v>1</v>
      </c>
      <c r="H171" s="9" t="str">
        <f aca="false">CONCATENATE(F171," - ",G171)</f>
        <v>RepoPal - 1</v>
      </c>
      <c r="I171" s="9" t="str">
        <f aca="false">REPLACE (D171,1,17,"")</f>
        <v>white-cat/jeeweb-mybatis.git</v>
      </c>
      <c r="J171" s="9" t="str">
        <f aca="false">IFERROR(__xludf.dummyfunction("REGEXREPLACE(I171,"".git"","""")"),"white-cat/jeeweb-mybatis")</f>
        <v>white-cat/jeeweb-mybatis</v>
      </c>
      <c r="K171" s="5" t="n">
        <v>4</v>
      </c>
      <c r="L171" s="5" t="n">
        <v>4</v>
      </c>
      <c r="M171" s="5" t="s">
        <v>261</v>
      </c>
      <c r="N171" s="9"/>
    </row>
    <row r="172" customFormat="false" ht="15.75" hidden="false" customHeight="false" outlineLevel="0" collapsed="false">
      <c r="A172" s="5" t="n">
        <v>18</v>
      </c>
      <c r="B172" s="5" t="s">
        <v>94</v>
      </c>
      <c r="C172" s="6" t="str">
        <f aca="false">HYPERLINK(CONCATENATE("https://github.com/",B172),B172)</f>
        <v>livrospringmvc/lojacasadocodigo</v>
      </c>
      <c r="D172" s="12" t="s">
        <v>324</v>
      </c>
      <c r="E172" s="8" t="str">
        <f aca="false">HYPERLINK(CONCATENATE("https://github.com/",J172),J172)</f>
        <v>white-cat/jeeweb-mybatis</v>
      </c>
      <c r="F172" s="5" t="s">
        <v>260</v>
      </c>
      <c r="G172" s="5" t="n">
        <v>3</v>
      </c>
      <c r="H172" s="9" t="str">
        <f aca="false">CONCATENATE(F172," - ",G172)</f>
        <v>RepoPal - 3</v>
      </c>
      <c r="I172" s="9" t="str">
        <f aca="false">REPLACE (D172,1,17,"")</f>
        <v>alexnederlof/Jasper-report-maven-plugin.git</v>
      </c>
      <c r="J172" s="14" t="str">
        <f aca="false">IFERROR(__xludf.dummyfunction("REGEXREPLACE(I171,"".git"","""")"),"white-cat/jeeweb-mybatis")</f>
        <v>white-cat/jeeweb-mybatis</v>
      </c>
      <c r="K172" s="5" t="n">
        <v>2</v>
      </c>
      <c r="L172" s="9"/>
      <c r="M172" s="5" t="s">
        <v>263</v>
      </c>
      <c r="N172" s="9"/>
    </row>
    <row r="173" customFormat="false" ht="15.75" hidden="false" customHeight="false" outlineLevel="0" collapsed="false">
      <c r="A173" s="5" t="n">
        <v>18</v>
      </c>
      <c r="B173" s="5" t="s">
        <v>94</v>
      </c>
      <c r="C173" s="6" t="str">
        <f aca="false">HYPERLINK(CONCATENATE("https://github.com/",B173),B173)</f>
        <v>livrospringmvc/lojacasadocodigo</v>
      </c>
      <c r="D173" s="12" t="s">
        <v>325</v>
      </c>
      <c r="E173" s="8" t="str">
        <f aca="false">HYPERLINK(CONCATENATE("https://github.com/",J173),J173)</f>
        <v>white-cat/jeeweb-mybatis</v>
      </c>
      <c r="F173" s="5" t="s">
        <v>260</v>
      </c>
      <c r="G173" s="5" t="n">
        <v>1</v>
      </c>
      <c r="H173" s="9" t="str">
        <f aca="false">CONCATENATE(F173," - ",G173)</f>
        <v>RepoPal - 1</v>
      </c>
      <c r="I173" s="9" t="str">
        <f aca="false">REPLACE (D173,1,17,"")</f>
        <v>ebean-orm/ebean.git</v>
      </c>
      <c r="J173" s="14" t="str">
        <f aca="false">IFERROR(__xludf.dummyfunction("REGEXREPLACE(I171,"".git"","""")"),"white-cat/jeeweb-mybatis")</f>
        <v>white-cat/jeeweb-mybatis</v>
      </c>
      <c r="K173" s="5" t="n">
        <v>2</v>
      </c>
      <c r="L173" s="9"/>
      <c r="M173" s="5" t="s">
        <v>261</v>
      </c>
      <c r="N173" s="9"/>
    </row>
    <row r="174" customFormat="false" ht="15.75" hidden="false" customHeight="false" outlineLevel="0" collapsed="false">
      <c r="A174" s="5" t="n">
        <v>18</v>
      </c>
      <c r="B174" s="5" t="s">
        <v>94</v>
      </c>
      <c r="C174" s="6" t="str">
        <f aca="false">HYPERLINK(CONCATENATE("https://github.com/",B174),B174)</f>
        <v>livrospringmvc/lojacasadocodigo</v>
      </c>
      <c r="D174" s="12" t="s">
        <v>326</v>
      </c>
      <c r="E174" s="8" t="str">
        <f aca="false">HYPERLINK(CONCATENATE("https://github.com/",J174),J174)</f>
        <v>white-cat/jeeweb-mybatis</v>
      </c>
      <c r="F174" s="5" t="s">
        <v>260</v>
      </c>
      <c r="G174" s="5" t="n">
        <v>5</v>
      </c>
      <c r="H174" s="9" t="str">
        <f aca="false">CONCATENATE(F174," - ",G174)</f>
        <v>RepoPal - 5</v>
      </c>
      <c r="I174" s="9" t="str">
        <f aca="false">REPLACE (D174,1,17,"")</f>
        <v>hantsy/angularjs-springmvc-sample-boot.git</v>
      </c>
      <c r="J174" s="14" t="str">
        <f aca="false">IFERROR(__xludf.dummyfunction("REGEXREPLACE(I171,"".git"","""")"),"white-cat/jeeweb-mybatis")</f>
        <v>white-cat/jeeweb-mybatis</v>
      </c>
      <c r="K174" s="5" t="n">
        <v>3</v>
      </c>
      <c r="L174" s="9"/>
      <c r="M174" s="5" t="s">
        <v>263</v>
      </c>
      <c r="N174" s="9"/>
    </row>
    <row r="175" customFormat="false" ht="15.75" hidden="false" customHeight="false" outlineLevel="0" collapsed="false">
      <c r="A175" s="5" t="n">
        <v>18</v>
      </c>
      <c r="B175" s="5" t="s">
        <v>94</v>
      </c>
      <c r="C175" s="6" t="str">
        <f aca="false">HYPERLINK(CONCATENATE("https://github.com/",B175),B175)</f>
        <v>livrospringmvc/lojacasadocodigo</v>
      </c>
      <c r="D175" s="9"/>
      <c r="E175" s="8" t="str">
        <f aca="false">HYPERLINK(CONCATENATE("https://github.com/",J175),J175)</f>
        <v>LinuxSuRen/phoenix.platform</v>
      </c>
      <c r="F175" s="5" t="s">
        <v>262</v>
      </c>
      <c r="G175" s="5" t="n">
        <v>3</v>
      </c>
      <c r="H175" s="9" t="str">
        <f aca="false">CONCATENATE(F175," - ",G175)</f>
        <v>CrossSim - 3</v>
      </c>
      <c r="I175" s="9" t="str">
        <f aca="false">REPLACE (D175,1,17,"")</f>
        <v/>
      </c>
      <c r="J175" s="15" t="s">
        <v>109</v>
      </c>
      <c r="K175" s="5" t="n">
        <v>2</v>
      </c>
      <c r="L175" s="9"/>
      <c r="M175" s="5" t="s">
        <v>261</v>
      </c>
      <c r="N175" s="9"/>
    </row>
    <row r="176" customFormat="false" ht="15.75" hidden="false" customHeight="false" outlineLevel="0" collapsed="false">
      <c r="A176" s="5" t="n">
        <v>18</v>
      </c>
      <c r="B176" s="5" t="s">
        <v>94</v>
      </c>
      <c r="C176" s="6" t="str">
        <f aca="false">HYPERLINK(CONCATENATE("https://github.com/",B176),B176)</f>
        <v>livrospringmvc/lojacasadocodigo</v>
      </c>
      <c r="D176" s="9"/>
      <c r="E176" s="8" t="str">
        <f aca="false">HYPERLINK(CONCATENATE("https://github.com/",J176),J176)</f>
        <v>noveogroup-amorgunov/spring-mvc-react</v>
      </c>
      <c r="F176" s="5" t="s">
        <v>262</v>
      </c>
      <c r="G176" s="5" t="n">
        <v>1</v>
      </c>
      <c r="H176" s="9" t="str">
        <f aca="false">CONCATENATE(F176," - ",G176)</f>
        <v>CrossSim - 1</v>
      </c>
      <c r="I176" s="9" t="str">
        <f aca="false">REPLACE (D176,1,17,"")</f>
        <v/>
      </c>
      <c r="J176" s="10" t="s">
        <v>95</v>
      </c>
      <c r="K176" s="5" t="n">
        <v>3</v>
      </c>
      <c r="L176" s="5" t="n">
        <v>3</v>
      </c>
      <c r="M176" s="5" t="s">
        <v>261</v>
      </c>
      <c r="N176" s="9"/>
    </row>
    <row r="177" customFormat="false" ht="15.75" hidden="false" customHeight="false" outlineLevel="0" collapsed="false">
      <c r="A177" s="5" t="n">
        <v>18</v>
      </c>
      <c r="B177" s="5" t="s">
        <v>94</v>
      </c>
      <c r="C177" s="6" t="str">
        <f aca="false">HYPERLINK(CONCATENATE("https://github.com/",B177),B177)</f>
        <v>livrospringmvc/lojacasadocodigo</v>
      </c>
      <c r="D177" s="9"/>
      <c r="E177" s="8" t="str">
        <f aca="false">HYPERLINK(CONCATENATE("https://github.com/",J177),J177)</f>
        <v>spring-petclinic/spring-framework-petclinic</v>
      </c>
      <c r="F177" s="5" t="s">
        <v>262</v>
      </c>
      <c r="G177" s="5" t="n">
        <v>4</v>
      </c>
      <c r="H177" s="9" t="str">
        <f aca="false">CONCATENATE(F177," - ",G177)</f>
        <v>CrossSim - 4</v>
      </c>
      <c r="I177" s="9" t="str">
        <f aca="false">REPLACE (D177,1,17,"")</f>
        <v/>
      </c>
      <c r="J177" s="11" t="s">
        <v>113</v>
      </c>
      <c r="K177" s="5" t="n">
        <v>3</v>
      </c>
      <c r="L177" s="5" t="n">
        <v>3</v>
      </c>
      <c r="M177" s="5" t="s">
        <v>263</v>
      </c>
      <c r="N177" s="9"/>
    </row>
    <row r="178" customFormat="false" ht="15.75" hidden="false" customHeight="false" outlineLevel="0" collapsed="false">
      <c r="A178" s="5" t="n">
        <v>18</v>
      </c>
      <c r="B178" s="5" t="s">
        <v>94</v>
      </c>
      <c r="C178" s="6" t="str">
        <f aca="false">HYPERLINK(CONCATENATE("https://github.com/",B178),B178)</f>
        <v>livrospringmvc/lojacasadocodigo</v>
      </c>
      <c r="D178" s="9"/>
      <c r="E178" s="8" t="str">
        <f aca="false">HYPERLINK(CONCATENATE("https://github.com/",J178),J178)</f>
        <v>sroysf/webapp-springmvc-jpa-hibernate</v>
      </c>
      <c r="F178" s="5" t="s">
        <v>262</v>
      </c>
      <c r="G178" s="5" t="n">
        <v>5</v>
      </c>
      <c r="H178" s="9" t="str">
        <f aca="false">CONCATENATE(F178," - ",G178)</f>
        <v>CrossSim - 5</v>
      </c>
      <c r="I178" s="9" t="str">
        <f aca="false">REPLACE (D178,1,17,"")</f>
        <v/>
      </c>
      <c r="J178" s="11" t="s">
        <v>114</v>
      </c>
      <c r="K178" s="5" t="n">
        <v>3</v>
      </c>
      <c r="L178" s="9"/>
      <c r="M178" s="5" t="s">
        <v>263</v>
      </c>
      <c r="N178" s="9"/>
    </row>
    <row r="179" customFormat="false" ht="15.75" hidden="false" customHeight="false" outlineLevel="0" collapsed="false">
      <c r="A179" s="5" t="n">
        <v>18</v>
      </c>
      <c r="B179" s="5" t="s">
        <v>94</v>
      </c>
      <c r="C179" s="6" t="str">
        <f aca="false">HYPERLINK(CONCATENATE("https://github.com/",B179),B179)</f>
        <v>livrospringmvc/lojacasadocodigo</v>
      </c>
      <c r="D179" s="9"/>
      <c r="E179" s="8" t="str">
        <f aca="false">HYPERLINK(CONCATENATE("https://github.com/",J179),J179)</f>
        <v>swapnildipankar/java_jersey_spring_hibernate_maven</v>
      </c>
      <c r="F179" s="5" t="s">
        <v>262</v>
      </c>
      <c r="G179" s="5" t="n">
        <v>2</v>
      </c>
      <c r="H179" s="9" t="str">
        <f aca="false">CONCATENATE(F179," - ",G179)</f>
        <v>CrossSim - 2</v>
      </c>
      <c r="I179" s="9" t="str">
        <f aca="false">REPLACE (D179,1,17,"")</f>
        <v/>
      </c>
      <c r="J179" s="11" t="s">
        <v>102</v>
      </c>
      <c r="K179" s="5" t="n">
        <v>2</v>
      </c>
      <c r="L179" s="9"/>
      <c r="M179" s="5" t="s">
        <v>263</v>
      </c>
      <c r="N179" s="9"/>
    </row>
    <row r="180" customFormat="false" ht="15.75" hidden="false" customHeight="false" outlineLevel="0" collapsed="false">
      <c r="A180" s="5" t="n">
        <v>18</v>
      </c>
      <c r="B180" s="5" t="s">
        <v>94</v>
      </c>
      <c r="C180" s="6" t="str">
        <f aca="false">HYPERLINK(CONCATENATE("https://github.com/",B180),B180)</f>
        <v>livrospringmvc/lojacasadocodigo</v>
      </c>
      <c r="D180" s="12" t="s">
        <v>327</v>
      </c>
      <c r="E180" s="8" t="str">
        <f aca="false">HYPERLINK(CONCATENATE("https://github.com/",J180),J180)</f>
        <v>thymeleaf/thymeleaf-spring</v>
      </c>
      <c r="F180" s="5" t="s">
        <v>260</v>
      </c>
      <c r="G180" s="5" t="n">
        <v>4</v>
      </c>
      <c r="H180" s="9" t="str">
        <f aca="false">CONCATENATE(F180," - ",G180)</f>
        <v>RepoPal - 4</v>
      </c>
      <c r="I180" s="9" t="str">
        <f aca="false">REPLACE (D180,1,17,"")</f>
        <v>thymeleaf/thymeleaf-spring.git</v>
      </c>
      <c r="J180" s="9" t="str">
        <f aca="false">IFERROR(__xludf.dummyfunction("REGEXREPLACE(I180,"".git"","""")"),"thymeleaf/thymeleaf-spring")</f>
        <v>thymeleaf/thymeleaf-spring</v>
      </c>
      <c r="K180" s="5" t="n">
        <v>3</v>
      </c>
      <c r="L180" s="5" t="n">
        <v>3</v>
      </c>
      <c r="M180" s="5" t="s">
        <v>281</v>
      </c>
      <c r="N180" s="9"/>
    </row>
    <row r="181" customFormat="false" ht="15.75" hidden="false" customHeight="false" outlineLevel="0" collapsed="false">
      <c r="A181" s="5" t="n">
        <v>18</v>
      </c>
      <c r="B181" s="5" t="s">
        <v>94</v>
      </c>
      <c r="C181" s="6" t="str">
        <f aca="false">HYPERLINK(CONCATENATE("https://github.com/",B181),B181)</f>
        <v>livrospringmvc/lojacasadocodigo</v>
      </c>
      <c r="D181" s="12" t="s">
        <v>328</v>
      </c>
      <c r="E181" s="8" t="str">
        <f aca="false">HYPERLINK(CONCATENATE("https://github.com/",J181),J181)</f>
        <v>thymeleaf/thymeleaf-spring</v>
      </c>
      <c r="F181" s="5" t="s">
        <v>260</v>
      </c>
      <c r="G181" s="5" t="n">
        <v>2</v>
      </c>
      <c r="H181" s="9" t="str">
        <f aca="false">CONCATENATE(F181," - ",G181)</f>
        <v>RepoPal - 2</v>
      </c>
      <c r="I181" s="9" t="str">
        <f aca="false">REPLACE (D181,1,17,"")</f>
        <v>thymeleaf/thymeleafexamples-springmail.git</v>
      </c>
      <c r="J181" s="9" t="str">
        <f aca="false">IFERROR(__xludf.dummyfunction("REGEXREPLACE(I180,"".git"","""")"),"thymeleaf/thymeleaf-spring")</f>
        <v>thymeleaf/thymeleaf-spring</v>
      </c>
      <c r="K181" s="5" t="n">
        <v>2</v>
      </c>
      <c r="L181" s="5" t="n">
        <v>3</v>
      </c>
      <c r="M181" s="5" t="s">
        <v>263</v>
      </c>
      <c r="N181" s="9"/>
    </row>
    <row r="182" customFormat="false" ht="15.75" hidden="false" customHeight="false" outlineLevel="0" collapsed="false">
      <c r="A182" s="5" t="n">
        <v>19</v>
      </c>
      <c r="B182" s="5" t="s">
        <v>58</v>
      </c>
      <c r="C182" s="6" t="str">
        <f aca="false">HYPERLINK(CONCATENATE("https://github.com/",B182),B182)</f>
        <v>spring-projects/spring-mvc-showcase</v>
      </c>
      <c r="D182" s="9"/>
      <c r="E182" s="8" t="str">
        <f aca="false">HYPERLINK(CONCATENATE("https://github.com/",J182),J182)</f>
        <v>ExampleDriven/cxf-example</v>
      </c>
      <c r="F182" s="5" t="s">
        <v>262</v>
      </c>
      <c r="G182" s="5" t="n">
        <v>2</v>
      </c>
      <c r="H182" s="9" t="str">
        <f aca="false">CONCATENATE(F182," - ",G182)</f>
        <v>CrossSim - 2</v>
      </c>
      <c r="I182" s="9" t="str">
        <f aca="false">REPLACE (D182,1,17,"")</f>
        <v/>
      </c>
      <c r="J182" s="10" t="s">
        <v>85</v>
      </c>
      <c r="K182" s="5" t="n">
        <v>3</v>
      </c>
      <c r="L182" s="9"/>
      <c r="M182" s="5" t="s">
        <v>281</v>
      </c>
      <c r="N182" s="9"/>
    </row>
    <row r="183" customFormat="false" ht="15.75" hidden="false" customHeight="false" outlineLevel="0" collapsed="false">
      <c r="A183" s="5" t="n">
        <v>19</v>
      </c>
      <c r="B183" s="5" t="s">
        <v>58</v>
      </c>
      <c r="C183" s="6" t="str">
        <f aca="false">HYPERLINK(CONCATENATE("https://github.com/",B183),B183)</f>
        <v>spring-projects/spring-mvc-showcase</v>
      </c>
      <c r="D183" s="12" t="s">
        <v>308</v>
      </c>
      <c r="E183" s="8" t="str">
        <f aca="false">HYPERLINK(CONCATENATE("https://github.com/",J183),J183)</f>
        <v>heroku/heroku.jar</v>
      </c>
      <c r="F183" s="5" t="s">
        <v>260</v>
      </c>
      <c r="G183" s="5" t="n">
        <v>5</v>
      </c>
      <c r="H183" s="9" t="str">
        <f aca="false">CONCATENATE(F183," - ",G183)</f>
        <v>RepoPal - 5</v>
      </c>
      <c r="I183" s="9" t="str">
        <f aca="false">REPLACE (D183,1,17,"")</f>
        <v>heroku/heroku.jar.git</v>
      </c>
      <c r="J183" s="14" t="str">
        <f aca="false">IFERROR(__xludf.dummyfunction("REGEXREPLACE(I183,"".git"","""")"),"heroku/heroku.jar")</f>
        <v>heroku/heroku.jar</v>
      </c>
      <c r="K183" s="5" t="n">
        <v>1</v>
      </c>
      <c r="L183" s="9"/>
      <c r="M183" s="5" t="s">
        <v>263</v>
      </c>
      <c r="N183" s="9"/>
    </row>
    <row r="184" customFormat="false" ht="15.75" hidden="false" customHeight="false" outlineLevel="0" collapsed="false">
      <c r="A184" s="5" t="n">
        <v>19</v>
      </c>
      <c r="B184" s="5" t="s">
        <v>58</v>
      </c>
      <c r="C184" s="6" t="str">
        <f aca="false">HYPERLINK(CONCATENATE("https://github.com/",B184),B184)</f>
        <v>spring-projects/spring-mvc-showcase</v>
      </c>
      <c r="D184" s="9"/>
      <c r="E184" s="8" t="str">
        <f aca="false">HYPERLINK(CONCATENATE("https://github.com/",J184),J184)</f>
        <v>livrospringmvc/lojacasadocodigo</v>
      </c>
      <c r="F184" s="5" t="s">
        <v>262</v>
      </c>
      <c r="G184" s="5" t="n">
        <v>4</v>
      </c>
      <c r="H184" s="9" t="str">
        <f aca="false">CONCATENATE(F184," - ",G184)</f>
        <v>CrossSim - 4</v>
      </c>
      <c r="I184" s="9" t="str">
        <f aca="false">REPLACE (D184,1,17,"")</f>
        <v/>
      </c>
      <c r="J184" s="10" t="s">
        <v>94</v>
      </c>
      <c r="K184" s="5" t="n">
        <v>3</v>
      </c>
      <c r="L184" s="9"/>
      <c r="M184" s="5" t="s">
        <v>261</v>
      </c>
      <c r="N184" s="9"/>
    </row>
    <row r="185" customFormat="false" ht="15.75" hidden="false" customHeight="false" outlineLevel="0" collapsed="false">
      <c r="A185" s="5" t="n">
        <v>19</v>
      </c>
      <c r="B185" s="5" t="s">
        <v>58</v>
      </c>
      <c r="C185" s="6" t="str">
        <f aca="false">HYPERLINK(CONCATENATE("https://github.com/",B185),B185)</f>
        <v>spring-projects/spring-mvc-showcase</v>
      </c>
      <c r="D185" s="9"/>
      <c r="E185" s="8" t="str">
        <f aca="false">HYPERLINK(CONCATENATE("https://github.com/",J185),J185)</f>
        <v>mraible/boot-makeover</v>
      </c>
      <c r="F185" s="5" t="s">
        <v>262</v>
      </c>
      <c r="G185" s="5" t="n">
        <v>5</v>
      </c>
      <c r="H185" s="9" t="str">
        <f aca="false">CONCATENATE(F185," - ",G185)</f>
        <v>CrossSim - 5</v>
      </c>
      <c r="I185" s="9" t="str">
        <f aca="false">REPLACE (D185,1,17,"")</f>
        <v/>
      </c>
      <c r="J185" s="10" t="s">
        <v>117</v>
      </c>
      <c r="K185" s="5" t="n">
        <v>3</v>
      </c>
      <c r="L185" s="9"/>
      <c r="M185" s="5" t="s">
        <v>264</v>
      </c>
      <c r="N185" s="9"/>
    </row>
    <row r="186" customFormat="false" ht="15.75" hidden="false" customHeight="false" outlineLevel="0" collapsed="false">
      <c r="A186" s="5" t="n">
        <v>19</v>
      </c>
      <c r="B186" s="5" t="s">
        <v>58</v>
      </c>
      <c r="C186" s="6" t="str">
        <f aca="false">HYPERLINK(CONCATENATE("https://github.com/",B186),B186)</f>
        <v>spring-projects/spring-mvc-showcase</v>
      </c>
      <c r="D186" s="9"/>
      <c r="E186" s="8" t="str">
        <f aca="false">HYPERLINK(CONCATENATE("https://github.com/",J186),J186)</f>
        <v>rwinch/spring-modern-templating</v>
      </c>
      <c r="F186" s="5" t="s">
        <v>262</v>
      </c>
      <c r="G186" s="5" t="n">
        <v>3</v>
      </c>
      <c r="H186" s="9" t="str">
        <f aca="false">CONCATENATE(F186," - ",G186)</f>
        <v>CrossSim - 3</v>
      </c>
      <c r="I186" s="9" t="str">
        <f aca="false">REPLACE (D186,1,17,"")</f>
        <v/>
      </c>
      <c r="J186" s="10" t="s">
        <v>118</v>
      </c>
      <c r="K186" s="5" t="n">
        <v>4</v>
      </c>
      <c r="L186" s="9"/>
      <c r="M186" s="5" t="s">
        <v>263</v>
      </c>
      <c r="N186" s="9"/>
    </row>
    <row r="187" customFormat="false" ht="15.75" hidden="false" customHeight="false" outlineLevel="0" collapsed="false">
      <c r="A187" s="5" t="n">
        <v>19</v>
      </c>
      <c r="B187" s="5" t="s">
        <v>58</v>
      </c>
      <c r="C187" s="6" t="str">
        <f aca="false">HYPERLINK(CONCATENATE("https://github.com/",B187),B187)</f>
        <v>spring-projects/spring-mvc-showcase</v>
      </c>
      <c r="D187" s="12" t="s">
        <v>311</v>
      </c>
      <c r="E187" s="8" t="str">
        <f aca="false">HYPERLINK(CONCATENATE("https://github.com/",J187),J187)</f>
        <v>Salaboy/emergency-service-drools-app</v>
      </c>
      <c r="F187" s="5" t="s">
        <v>260</v>
      </c>
      <c r="G187" s="5" t="n">
        <v>4</v>
      </c>
      <c r="H187" s="9" t="str">
        <f aca="false">CONCATENATE(F187," - ",G187)</f>
        <v>RepoPal - 4</v>
      </c>
      <c r="I187" s="9" t="str">
        <f aca="false">REPLACE (D187,1,17,"")</f>
        <v>Salaboy/emergency-service-drools-app.git</v>
      </c>
      <c r="J187" s="9" t="str">
        <f aca="false">IFERROR(__xludf.dummyfunction("REGEXREPLACE(I187,"".git"","""")"),"Salaboy/emergency-service-drools-app")</f>
        <v>Salaboy/emergency-service-drools-app</v>
      </c>
      <c r="K187" s="5" t="n">
        <v>1</v>
      </c>
      <c r="L187" s="9"/>
      <c r="M187" s="5" t="s">
        <v>263</v>
      </c>
      <c r="N187" s="9"/>
    </row>
    <row r="188" customFormat="false" ht="15.75" hidden="false" customHeight="false" outlineLevel="0" collapsed="false">
      <c r="A188" s="5" t="n">
        <v>19</v>
      </c>
      <c r="B188" s="5" t="s">
        <v>58</v>
      </c>
      <c r="C188" s="6" t="str">
        <f aca="false">HYPERLINK(CONCATENATE("https://github.com/",B188),B188)</f>
        <v>spring-projects/spring-mvc-showcase</v>
      </c>
      <c r="D188" s="12" t="s">
        <v>329</v>
      </c>
      <c r="E188" s="8" t="str">
        <f aca="false">HYPERLINK(CONCATENATE("https://github.com/",J188),J188)</f>
        <v>Salaboy/emergency-service-drools-app</v>
      </c>
      <c r="F188" s="5" t="s">
        <v>260</v>
      </c>
      <c r="G188" s="5" t="n">
        <v>2</v>
      </c>
      <c r="H188" s="9" t="str">
        <f aca="false">CONCATENATE(F188," - ",G188)</f>
        <v>RepoPal - 2</v>
      </c>
      <c r="I188" s="9" t="str">
        <f aca="false">REPLACE (D188,1,17,"")</f>
        <v>sps/mustache-spring-view.git</v>
      </c>
      <c r="J188" s="9" t="str">
        <f aca="false">IFERROR(__xludf.dummyfunction("REGEXREPLACE(I187,"".git"","""")"),"Salaboy/emergency-service-drools-app")</f>
        <v>Salaboy/emergency-service-drools-app</v>
      </c>
      <c r="K188" s="5" t="n">
        <v>3</v>
      </c>
      <c r="L188" s="9"/>
      <c r="M188" s="5" t="s">
        <v>264</v>
      </c>
      <c r="N188" s="9"/>
    </row>
    <row r="189" customFormat="false" ht="15.75" hidden="false" customHeight="false" outlineLevel="0" collapsed="false">
      <c r="A189" s="5" t="n">
        <v>19</v>
      </c>
      <c r="B189" s="5" t="s">
        <v>58</v>
      </c>
      <c r="C189" s="6" t="str">
        <f aca="false">HYPERLINK(CONCATENATE("https://github.com/",B189),B189)</f>
        <v>spring-projects/spring-mvc-showcase</v>
      </c>
      <c r="D189" s="9"/>
      <c r="E189" s="8" t="str">
        <f aca="false">HYPERLINK(CONCATENATE("https://github.com/",J189),J189)</f>
        <v>sroysf/webapp-springmvc-jpa-hibernate</v>
      </c>
      <c r="F189" s="5" t="s">
        <v>262</v>
      </c>
      <c r="G189" s="5" t="n">
        <v>1</v>
      </c>
      <c r="H189" s="9" t="str">
        <f aca="false">CONCATENATE(F189," - ",G189)</f>
        <v>CrossSim - 1</v>
      </c>
      <c r="I189" s="9" t="str">
        <f aca="false">REPLACE (D189,1,17,"")</f>
        <v/>
      </c>
      <c r="J189" s="11" t="s">
        <v>114</v>
      </c>
      <c r="K189" s="5" t="n">
        <v>4</v>
      </c>
      <c r="L189" s="9"/>
      <c r="M189" s="5" t="s">
        <v>263</v>
      </c>
      <c r="N189" s="9"/>
    </row>
    <row r="190" customFormat="false" ht="15.75" hidden="false" customHeight="false" outlineLevel="0" collapsed="false">
      <c r="A190" s="5" t="n">
        <v>19</v>
      </c>
      <c r="B190" s="5" t="s">
        <v>58</v>
      </c>
      <c r="C190" s="6" t="str">
        <f aca="false">HYPERLINK(CONCATENATE("https://github.com/",B190),B190)</f>
        <v>spring-projects/spring-mvc-showcase</v>
      </c>
      <c r="D190" s="12" t="s">
        <v>330</v>
      </c>
      <c r="E190" s="8" t="str">
        <f aca="false">HYPERLINK(CONCATENATE("https://github.com/",J190),J190)</f>
        <v>sroysf/webapp-springmvc-jpa-hibernate</v>
      </c>
      <c r="F190" s="5" t="s">
        <v>260</v>
      </c>
      <c r="G190" s="5" t="n">
        <v>1</v>
      </c>
      <c r="H190" s="9" t="str">
        <f aca="false">CONCATENATE(F190," - ",G190)</f>
        <v>RepoPal - 1</v>
      </c>
      <c r="I190" s="9" t="str">
        <f aca="false">REPLACE (D190,1,17,"")</f>
        <v>sroysf/webapp-springmvc-jpa-hibernate.git</v>
      </c>
      <c r="J190" s="9" t="str">
        <f aca="false">IFERROR(__xludf.dummyfunction("REGEXREPLACE(I190,"".git"","""")"),"sroysf/webapp-springmvc-jpa-hibernate")</f>
        <v>sroysf/webapp-springmvc-jpa-hibernate</v>
      </c>
      <c r="K190" s="5" t="n">
        <v>4</v>
      </c>
      <c r="L190" s="9"/>
      <c r="M190" s="5" t="s">
        <v>263</v>
      </c>
      <c r="N190" s="9"/>
    </row>
    <row r="191" customFormat="false" ht="15.75" hidden="false" customHeight="false" outlineLevel="0" collapsed="false">
      <c r="A191" s="5" t="n">
        <v>19</v>
      </c>
      <c r="B191" s="5" t="s">
        <v>58</v>
      </c>
      <c r="C191" s="6" t="str">
        <f aca="false">HYPERLINK(CONCATENATE("https://github.com/",B191),B191)</f>
        <v>spring-projects/spring-mvc-showcase</v>
      </c>
      <c r="D191" s="12" t="s">
        <v>331</v>
      </c>
      <c r="E191" s="8" t="str">
        <f aca="false">HYPERLINK(CONCATENATE("https://github.com/",J191),J191)</f>
        <v>sroysf/webapp-springmvc-jpa-hibernate</v>
      </c>
      <c r="F191" s="5" t="s">
        <v>260</v>
      </c>
      <c r="G191" s="5" t="n">
        <v>3</v>
      </c>
      <c r="H191" s="9" t="str">
        <f aca="false">CONCATENATE(F191," - ",G191)</f>
        <v>RepoPal - 3</v>
      </c>
      <c r="I191" s="9" t="str">
        <f aca="false">REPLACE (D191,1,17,"")</f>
        <v>xebia/Xebium.git</v>
      </c>
      <c r="J191" s="9" t="str">
        <f aca="false">IFERROR(__xludf.dummyfunction("REGEXREPLACE(I190,"".git"","""")"),"sroysf/webapp-springmvc-jpa-hibernate")</f>
        <v>sroysf/webapp-springmvc-jpa-hibernate</v>
      </c>
      <c r="K191" s="5" t="n">
        <v>1</v>
      </c>
      <c r="L191" s="9"/>
      <c r="M191" s="5" t="s">
        <v>264</v>
      </c>
      <c r="N191" s="9"/>
    </row>
    <row r="192" customFormat="false" ht="15.75" hidden="false" customHeight="false" outlineLevel="0" collapsed="false">
      <c r="A192" s="5" t="n">
        <v>20</v>
      </c>
      <c r="B192" s="5" t="s">
        <v>120</v>
      </c>
      <c r="C192" s="6" t="str">
        <f aca="false">HYPERLINK(CONCATENATE("https://github.com/",B192),B192)</f>
        <v>sonian/elasticsearch-jetty</v>
      </c>
      <c r="D192" s="12" t="s">
        <v>332</v>
      </c>
      <c r="E192" s="8" t="str">
        <f aca="false">HYPERLINK(CONCATENATE("https://github.com/",J192),J192)</f>
        <v>sroysf/webapp-springmvc-jpa-hibernate</v>
      </c>
      <c r="F192" s="5" t="s">
        <v>260</v>
      </c>
      <c r="G192" s="5" t="n">
        <v>1</v>
      </c>
      <c r="H192" s="9" t="str">
        <f aca="false">CONCATENATE(F192," - ",G192)</f>
        <v>RepoPal - 1</v>
      </c>
      <c r="I192" s="9" t="str">
        <f aca="false">REPLACE (D192,1,17,"")</f>
        <v>Aconex/scrutineer.git</v>
      </c>
      <c r="J192" s="14" t="str">
        <f aca="false">IFERROR(__xludf.dummyfunction("REGEXREPLACE(I190,"".git"","""")"),"sroysf/webapp-springmvc-jpa-hibernate")</f>
        <v>sroysf/webapp-springmvc-jpa-hibernate</v>
      </c>
      <c r="K192" s="5" t="n">
        <v>2</v>
      </c>
      <c r="L192" s="9"/>
      <c r="M192" s="5" t="s">
        <v>261</v>
      </c>
      <c r="N192" s="9"/>
    </row>
    <row r="193" customFormat="false" ht="15.75" hidden="false" customHeight="false" outlineLevel="0" collapsed="false">
      <c r="A193" s="5" t="n">
        <v>20</v>
      </c>
      <c r="B193" s="5" t="s">
        <v>120</v>
      </c>
      <c r="C193" s="6" t="str">
        <f aca="false">HYPERLINK(CONCATENATE("https://github.com/",B193),B193)</f>
        <v>sonian/elasticsearch-jetty</v>
      </c>
      <c r="D193" s="9"/>
      <c r="E193" s="8" t="str">
        <f aca="false">HYPERLINK(CONCATENATE("https://github.com/",J193),J193)</f>
        <v>eBay/cassandra-river</v>
      </c>
      <c r="F193" s="5" t="s">
        <v>262</v>
      </c>
      <c r="G193" s="5" t="n">
        <v>5</v>
      </c>
      <c r="H193" s="9" t="str">
        <f aca="false">CONCATENATE(F193," - ",G193)</f>
        <v>CrossSim - 5</v>
      </c>
      <c r="I193" s="9" t="str">
        <f aca="false">REPLACE (D193,1,17,"")</f>
        <v/>
      </c>
      <c r="J193" s="10" t="s">
        <v>122</v>
      </c>
      <c r="K193" s="5" t="n">
        <v>4</v>
      </c>
      <c r="L193" s="9"/>
      <c r="M193" s="5" t="s">
        <v>263</v>
      </c>
      <c r="N193" s="9"/>
    </row>
    <row r="194" customFormat="false" ht="15.75" hidden="false" customHeight="false" outlineLevel="0" collapsed="false">
      <c r="A194" s="5" t="n">
        <v>20</v>
      </c>
      <c r="B194" s="5" t="s">
        <v>120</v>
      </c>
      <c r="C194" s="6" t="str">
        <f aca="false">HYPERLINK(CONCATENATE("https://github.com/",B194),B194)</f>
        <v>sonian/elasticsearch-jetty</v>
      </c>
      <c r="D194" s="12" t="s">
        <v>282</v>
      </c>
      <c r="E194" s="8" t="str">
        <f aca="false">HYPERLINK(CONCATENATE("https://github.com/",J194),J194)</f>
        <v>FluentLenium/FluentLenium</v>
      </c>
      <c r="F194" s="5" t="s">
        <v>260</v>
      </c>
      <c r="G194" s="5" t="n">
        <v>2</v>
      </c>
      <c r="H194" s="9" t="str">
        <f aca="false">CONCATENATE(F194," - ",G194)</f>
        <v>RepoPal - 2</v>
      </c>
      <c r="I194" s="9" t="str">
        <f aca="false">REPLACE (D194,1,17,"")</f>
        <v>FluentLenium/FluentLenium.git</v>
      </c>
      <c r="J194" s="14" t="str">
        <f aca="false">IFERROR(__xludf.dummyfunction("REGEXREPLACE(I194,"".git"","""")"),"FluentLenium/FluentLenium")</f>
        <v>FluentLenium/FluentLenium</v>
      </c>
      <c r="K194" s="5" t="n">
        <v>2</v>
      </c>
      <c r="L194" s="9"/>
      <c r="M194" s="5" t="s">
        <v>263</v>
      </c>
      <c r="N194" s="9"/>
    </row>
    <row r="195" customFormat="false" ht="15.75" hidden="false" customHeight="false" outlineLevel="0" collapsed="false">
      <c r="A195" s="5" t="n">
        <v>20</v>
      </c>
      <c r="B195" s="5" t="s">
        <v>120</v>
      </c>
      <c r="C195" s="6" t="str">
        <f aca="false">HYPERLINK(CONCATENATE("https://github.com/",B195),B195)</f>
        <v>sonian/elasticsearch-jetty</v>
      </c>
      <c r="D195" s="9"/>
      <c r="E195" s="8" t="str">
        <f aca="false">HYPERLINK(CONCATENATE("https://github.com/",J195),J195)</f>
        <v>javanna/elasticsearch-river-solr</v>
      </c>
      <c r="F195" s="5" t="s">
        <v>262</v>
      </c>
      <c r="G195" s="5" t="n">
        <v>4</v>
      </c>
      <c r="H195" s="9" t="str">
        <f aca="false">CONCATENATE(F195," - ",G195)</f>
        <v>CrossSim - 4</v>
      </c>
      <c r="I195" s="9" t="str">
        <f aca="false">REPLACE (D195,1,17,"")</f>
        <v/>
      </c>
      <c r="J195" s="10" t="s">
        <v>123</v>
      </c>
      <c r="K195" s="5" t="n">
        <v>4</v>
      </c>
      <c r="L195" s="9"/>
      <c r="M195" s="5" t="s">
        <v>263</v>
      </c>
      <c r="N195" s="9"/>
    </row>
    <row r="196" customFormat="false" ht="15.75" hidden="false" customHeight="false" outlineLevel="0" collapsed="false">
      <c r="A196" s="5" t="n">
        <v>20</v>
      </c>
      <c r="B196" s="5" t="s">
        <v>120</v>
      </c>
      <c r="C196" s="6" t="str">
        <f aca="false">HYPERLINK(CONCATENATE("https://github.com/",B196),B196)</f>
        <v>sonian/elasticsearch-jetty</v>
      </c>
      <c r="D196" s="9"/>
      <c r="E196" s="8" t="str">
        <f aca="false">HYPERLINK(CONCATENATE("https://github.com/",J196),J196)</f>
        <v>jprante/elasticsearch-oai</v>
      </c>
      <c r="F196" s="5" t="s">
        <v>262</v>
      </c>
      <c r="G196" s="5" t="n">
        <v>2</v>
      </c>
      <c r="H196" s="9" t="str">
        <f aca="false">CONCATENATE(F196," - ",G196)</f>
        <v>CrossSim - 2</v>
      </c>
      <c r="I196" s="9" t="str">
        <f aca="false">REPLACE (D196,1,17,"")</f>
        <v/>
      </c>
      <c r="J196" s="10" t="s">
        <v>124</v>
      </c>
      <c r="K196" s="5" t="n">
        <v>4</v>
      </c>
      <c r="L196" s="9"/>
      <c r="M196" s="5" t="s">
        <v>263</v>
      </c>
      <c r="N196" s="9"/>
    </row>
    <row r="197" customFormat="false" ht="15.75" hidden="false" customHeight="false" outlineLevel="0" collapsed="false">
      <c r="A197" s="5" t="n">
        <v>20</v>
      </c>
      <c r="B197" s="5" t="s">
        <v>120</v>
      </c>
      <c r="C197" s="6" t="str">
        <f aca="false">HYPERLINK(CONCATENATE("https://github.com/",B197),B197)</f>
        <v>sonian/elasticsearch-jetty</v>
      </c>
      <c r="D197" s="9"/>
      <c r="E197" s="8" t="str">
        <f aca="false">HYPERLINK(CONCATENATE("https://github.com/",J197),J197)</f>
        <v>salyh/elasticsearch-security-plugin</v>
      </c>
      <c r="F197" s="5" t="s">
        <v>262</v>
      </c>
      <c r="G197" s="5" t="n">
        <v>1</v>
      </c>
      <c r="H197" s="9" t="str">
        <f aca="false">CONCATENATE(F197," - ",G197)</f>
        <v>CrossSim - 1</v>
      </c>
      <c r="I197" s="9" t="str">
        <f aca="false">REPLACE (D197,1,17,"")</f>
        <v/>
      </c>
      <c r="J197" s="11" t="s">
        <v>125</v>
      </c>
      <c r="K197" s="5" t="n">
        <v>3</v>
      </c>
      <c r="L197" s="9"/>
      <c r="M197" s="5" t="s">
        <v>263</v>
      </c>
      <c r="N197" s="9"/>
    </row>
    <row r="198" customFormat="false" ht="15.75" hidden="false" customHeight="false" outlineLevel="0" collapsed="false">
      <c r="A198" s="5" t="n">
        <v>20</v>
      </c>
      <c r="B198" s="5" t="s">
        <v>120</v>
      </c>
      <c r="C198" s="6" t="str">
        <f aca="false">HYPERLINK(CONCATENATE("https://github.com/",B198),B198)</f>
        <v>sonian/elasticsearch-jetty</v>
      </c>
      <c r="D198" s="12" t="s">
        <v>333</v>
      </c>
      <c r="E198" s="8" t="str">
        <f aca="false">HYPERLINK(CONCATENATE("https://github.com/",J198),J198)</f>
        <v>salyh/elasticsearch-security-plugin</v>
      </c>
      <c r="F198" s="5" t="s">
        <v>260</v>
      </c>
      <c r="G198" s="5" t="n">
        <v>3</v>
      </c>
      <c r="H198" s="9" t="str">
        <f aca="false">CONCATENATE(F198," - ",G198)</f>
        <v>RepoPal - 3</v>
      </c>
      <c r="I198" s="9" t="str">
        <f aca="false">REPLACE (D198,1,17,"")</f>
        <v>salyh/elasticsearch-security-plugin.git</v>
      </c>
      <c r="J198" s="9" t="str">
        <f aca="false">IFERROR(__xludf.dummyfunction("REGEXREPLACE(I198,"".git"","""")"),"salyh/elasticsearch-security-plugin")</f>
        <v>salyh/elasticsearch-security-plugin</v>
      </c>
      <c r="K198" s="5" t="n">
        <v>3</v>
      </c>
      <c r="L198" s="9"/>
      <c r="M198" s="5" t="s">
        <v>263</v>
      </c>
      <c r="N198" s="9"/>
    </row>
    <row r="199" customFormat="false" ht="15.75" hidden="false" customHeight="false" outlineLevel="0" collapsed="false">
      <c r="A199" s="5" t="n">
        <v>20</v>
      </c>
      <c r="B199" s="5" t="s">
        <v>120</v>
      </c>
      <c r="C199" s="6" t="str">
        <f aca="false">HYPERLINK(CONCATENATE("https://github.com/",B199),B199)</f>
        <v>sonian/elasticsearch-jetty</v>
      </c>
      <c r="D199" s="12" t="s">
        <v>334</v>
      </c>
      <c r="E199" s="8" t="str">
        <f aca="false">HYPERLINK(CONCATENATE("https://github.com/",J199),J199)</f>
        <v>salyh/elasticsearch-security-plugin</v>
      </c>
      <c r="F199" s="5" t="s">
        <v>260</v>
      </c>
      <c r="G199" s="5" t="n">
        <v>4</v>
      </c>
      <c r="H199" s="9" t="str">
        <f aca="false">CONCATENATE(F199," - ",G199)</f>
        <v>RepoPal - 4</v>
      </c>
      <c r="I199" s="9" t="str">
        <f aca="false">REPLACE (D199,1,17,"")</f>
        <v>searchbox-io/Jest.git</v>
      </c>
      <c r="J199" s="9" t="str">
        <f aca="false">IFERROR(__xludf.dummyfunction("REGEXREPLACE(I198,"".git"","""")"),"salyh/elasticsearch-security-plugin")</f>
        <v>salyh/elasticsearch-security-plugin</v>
      </c>
      <c r="K199" s="5" t="n">
        <v>4</v>
      </c>
      <c r="L199" s="9"/>
      <c r="M199" s="5" t="s">
        <v>263</v>
      </c>
      <c r="N199" s="9"/>
    </row>
    <row r="200" customFormat="false" ht="15.75" hidden="false" customHeight="false" outlineLevel="0" collapsed="false">
      <c r="A200" s="5" t="n">
        <v>20</v>
      </c>
      <c r="B200" s="5" t="s">
        <v>120</v>
      </c>
      <c r="C200" s="6" t="str">
        <f aca="false">HYPERLINK(CONCATENATE("https://github.com/",B200),B200)</f>
        <v>sonian/elasticsearch-jetty</v>
      </c>
      <c r="D200" s="9"/>
      <c r="E200" s="8" t="str">
        <f aca="false">HYPERLINK(CONCATENATE("https://github.com/",J200),J200)</f>
        <v>searchisko/elasticsearch-river-jira</v>
      </c>
      <c r="F200" s="5" t="s">
        <v>262</v>
      </c>
      <c r="G200" s="5" t="n">
        <v>3</v>
      </c>
      <c r="H200" s="9" t="str">
        <f aca="false">CONCATENATE(F200," - ",G200)</f>
        <v>CrossSim - 3</v>
      </c>
      <c r="I200" s="9" t="str">
        <f aca="false">REPLACE (D200,1,17,"")</f>
        <v/>
      </c>
      <c r="J200" s="11" t="s">
        <v>127</v>
      </c>
      <c r="K200" s="5" t="n">
        <v>4</v>
      </c>
      <c r="L200" s="9"/>
      <c r="M200" s="5" t="s">
        <v>263</v>
      </c>
      <c r="N200" s="9"/>
    </row>
    <row r="201" customFormat="false" ht="15.75" hidden="false" customHeight="false" outlineLevel="0" collapsed="false">
      <c r="A201" s="5" t="n">
        <v>20</v>
      </c>
      <c r="B201" s="5" t="s">
        <v>120</v>
      </c>
      <c r="C201" s="6" t="str">
        <f aca="false">HYPERLINK(CONCATENATE("https://github.com/",B201),B201)</f>
        <v>sonian/elasticsearch-jetty</v>
      </c>
      <c r="D201" s="12" t="s">
        <v>335</v>
      </c>
      <c r="E201" s="8" t="str">
        <f aca="false">HYPERLINK(CONCATENATE("https://github.com/",J201),J201)</f>
        <v>spinscale/elasticsearch-suggest-plugin</v>
      </c>
      <c r="F201" s="5" t="s">
        <v>260</v>
      </c>
      <c r="G201" s="5" t="n">
        <v>5</v>
      </c>
      <c r="H201" s="9" t="str">
        <f aca="false">CONCATENATE(F201," - ",G201)</f>
        <v>RepoPal - 5</v>
      </c>
      <c r="I201" s="9" t="str">
        <f aca="false">REPLACE (D201,1,17,"")</f>
        <v>spinscale/elasticsearch-suggest-plugin.git</v>
      </c>
      <c r="J201" s="9" t="str">
        <f aca="false">IFERROR(__xludf.dummyfunction("REGEXREPLACE(I201,"".git"","""")"),"spinscale/elasticsearch-suggest-plugin")</f>
        <v>spinscale/elasticsearch-suggest-plugin</v>
      </c>
      <c r="K201" s="5" t="n">
        <v>3</v>
      </c>
      <c r="L201" s="9"/>
      <c r="M201" s="5" t="s">
        <v>263</v>
      </c>
      <c r="N201" s="9"/>
    </row>
    <row r="202" customFormat="false" ht="15.75" hidden="false" customHeight="false" outlineLevel="0" collapsed="false">
      <c r="A202" s="5" t="n">
        <v>21</v>
      </c>
      <c r="B202" s="5" t="s">
        <v>129</v>
      </c>
      <c r="C202" s="6" t="str">
        <f aca="false">HYPERLINK(CONCATENATE("https://github.com/",B202),B202)</f>
        <v>dadoonet/spring-elasticsearch</v>
      </c>
      <c r="D202" s="9"/>
      <c r="E202" s="8" t="str">
        <f aca="false">HYPERLINK(CONCATENATE("https://github.com/",J202),J202)</f>
        <v>ameizi/elasticsearch-jest-example</v>
      </c>
      <c r="F202" s="5" t="s">
        <v>262</v>
      </c>
      <c r="G202" s="5" t="n">
        <v>3</v>
      </c>
      <c r="H202" s="9" t="str">
        <f aca="false">CONCATENATE(F202," - ",G202)</f>
        <v>CrossSim - 3</v>
      </c>
      <c r="I202" s="9" t="str">
        <f aca="false">REPLACE (D202,1,17,"")</f>
        <v/>
      </c>
      <c r="J202" s="10" t="s">
        <v>130</v>
      </c>
      <c r="K202" s="5" t="n">
        <v>3</v>
      </c>
      <c r="L202" s="5" t="n">
        <v>3</v>
      </c>
      <c r="M202" s="5" t="s">
        <v>263</v>
      </c>
      <c r="N202" s="9"/>
    </row>
    <row r="203" customFormat="false" ht="15.75" hidden="false" customHeight="false" outlineLevel="0" collapsed="false">
      <c r="A203" s="5" t="n">
        <v>21</v>
      </c>
      <c r="B203" s="5" t="s">
        <v>129</v>
      </c>
      <c r="C203" s="6" t="str">
        <f aca="false">HYPERLINK(CONCATENATE("https://github.com/",B203),B203)</f>
        <v>dadoonet/spring-elasticsearch</v>
      </c>
      <c r="D203" s="12" t="s">
        <v>336</v>
      </c>
      <c r="E203" s="8" t="str">
        <f aca="false">HYPERLINK(CONCATENATE("https://github.com/",J203),J203)</f>
        <v>FDVSolutions/DynamicJasper</v>
      </c>
      <c r="F203" s="5" t="s">
        <v>260</v>
      </c>
      <c r="G203" s="5" t="n">
        <v>4</v>
      </c>
      <c r="H203" s="9" t="str">
        <f aca="false">CONCATENATE(F203," - ",G203)</f>
        <v>RepoPal - 4</v>
      </c>
      <c r="I203" s="9" t="str">
        <f aca="false">REPLACE (D203,1,17,"")</f>
        <v>FDVSolutions/DynamicJasper.git</v>
      </c>
      <c r="J203" s="14" t="str">
        <f aca="false">IFERROR(__xludf.dummyfunction("REGEXREPLACE(I203,"".git"","""")"),"FDVSolutions/DynamicJasper")</f>
        <v>FDVSolutions/DynamicJasper</v>
      </c>
      <c r="K203" s="5" t="n">
        <v>2</v>
      </c>
      <c r="L203" s="9"/>
      <c r="M203" s="5" t="s">
        <v>261</v>
      </c>
      <c r="N203" s="9"/>
    </row>
    <row r="204" customFormat="false" ht="15.75" hidden="false" customHeight="false" outlineLevel="0" collapsed="false">
      <c r="A204" s="5" t="n">
        <v>21</v>
      </c>
      <c r="B204" s="5" t="s">
        <v>129</v>
      </c>
      <c r="C204" s="6" t="str">
        <f aca="false">HYPERLINK(CONCATENATE("https://github.com/",B204),B204)</f>
        <v>dadoonet/spring-elasticsearch</v>
      </c>
      <c r="D204" s="12" t="s">
        <v>282</v>
      </c>
      <c r="E204" s="8" t="str">
        <f aca="false">HYPERLINK(CONCATENATE("https://github.com/",J204),J204)</f>
        <v>FDVSolutions/DynamicJasper</v>
      </c>
      <c r="F204" s="5" t="s">
        <v>260</v>
      </c>
      <c r="G204" s="5" t="n">
        <v>2</v>
      </c>
      <c r="H204" s="9" t="str">
        <f aca="false">CONCATENATE(F204," - ",G204)</f>
        <v>RepoPal - 2</v>
      </c>
      <c r="I204" s="9" t="str">
        <f aca="false">REPLACE (D204,1,17,"")</f>
        <v>FluentLenium/FluentLenium.git</v>
      </c>
      <c r="J204" s="14" t="str">
        <f aca="false">IFERROR(__xludf.dummyfunction("REGEXREPLACE(I203,"".git"","""")"),"FDVSolutions/DynamicJasper")</f>
        <v>FDVSolutions/DynamicJasper</v>
      </c>
      <c r="K204" s="5" t="n">
        <v>2</v>
      </c>
      <c r="L204" s="9"/>
      <c r="M204" s="5" t="s">
        <v>263</v>
      </c>
      <c r="N204" s="9"/>
    </row>
    <row r="205" customFormat="false" ht="15.75" hidden="false" customHeight="false" outlineLevel="0" collapsed="false">
      <c r="A205" s="5" t="n">
        <v>21</v>
      </c>
      <c r="B205" s="5" t="s">
        <v>129</v>
      </c>
      <c r="C205" s="6" t="str">
        <f aca="false">HYPERLINK(CONCATENATE("https://github.com/",B205),B205)</f>
        <v>dadoonet/spring-elasticsearch</v>
      </c>
      <c r="D205" s="12" t="s">
        <v>309</v>
      </c>
      <c r="E205" s="8" t="str">
        <f aca="false">HYPERLINK(CONCATENATE("https://github.com/",J205),J205)</f>
        <v>FDVSolutions/DynamicJasper</v>
      </c>
      <c r="F205" s="5" t="s">
        <v>260</v>
      </c>
      <c r="G205" s="5" t="n">
        <v>3</v>
      </c>
      <c r="H205" s="9" t="str">
        <f aca="false">CONCATENATE(F205," - ",G205)</f>
        <v>RepoPal - 3</v>
      </c>
      <c r="I205" s="9" t="str">
        <f aca="false">REPLACE (D205,1,17,"")</f>
        <v>hibernate/hibernate-orm.git</v>
      </c>
      <c r="J205" s="14" t="str">
        <f aca="false">IFERROR(__xludf.dummyfunction("REGEXREPLACE(I203,"".git"","""")"),"FDVSolutions/DynamicJasper")</f>
        <v>FDVSolutions/DynamicJasper</v>
      </c>
      <c r="K205" s="5" t="n">
        <v>2</v>
      </c>
      <c r="L205" s="9"/>
      <c r="M205" s="5" t="s">
        <v>263</v>
      </c>
      <c r="N205" s="9"/>
    </row>
    <row r="206" customFormat="false" ht="15.75" hidden="false" customHeight="false" outlineLevel="0" collapsed="false">
      <c r="A206" s="5" t="n">
        <v>21</v>
      </c>
      <c r="B206" s="5" t="s">
        <v>129</v>
      </c>
      <c r="C206" s="6" t="str">
        <f aca="false">HYPERLINK(CONCATENATE("https://github.com/",B206),B206)</f>
        <v>dadoonet/spring-elasticsearch</v>
      </c>
      <c r="D206" s="12" t="s">
        <v>337</v>
      </c>
      <c r="E206" s="8" t="str">
        <f aca="false">HYPERLINK(CONCATENATE("https://github.com/",J206),J206)</f>
        <v>FDVSolutions/DynamicJasper</v>
      </c>
      <c r="F206" s="5" t="s">
        <v>260</v>
      </c>
      <c r="G206" s="5" t="n">
        <v>5</v>
      </c>
      <c r="H206" s="9" t="str">
        <f aca="false">CONCATENATE(F206," - ",G206)</f>
        <v>RepoPal - 5</v>
      </c>
      <c r="I206" s="9" t="str">
        <f aca="false">REPLACE (D206,1,17,"")</f>
        <v>hibernate/hibernate-search.git</v>
      </c>
      <c r="J206" s="14" t="str">
        <f aca="false">IFERROR(__xludf.dummyfunction("REGEXREPLACE(I203,"".git"","""")"),"FDVSolutions/DynamicJasper")</f>
        <v>FDVSolutions/DynamicJasper</v>
      </c>
      <c r="K206" s="5" t="n">
        <v>3</v>
      </c>
      <c r="L206" s="9"/>
      <c r="M206" s="5" t="s">
        <v>263</v>
      </c>
      <c r="N206" s="9"/>
    </row>
    <row r="207" customFormat="false" ht="15.75" hidden="false" customHeight="false" outlineLevel="0" collapsed="false">
      <c r="A207" s="5" t="n">
        <v>21</v>
      </c>
      <c r="B207" s="5" t="s">
        <v>129</v>
      </c>
      <c r="C207" s="6" t="str">
        <f aca="false">HYPERLINK(CONCATENATE("https://github.com/",B207),B207)</f>
        <v>dadoonet/spring-elasticsearch</v>
      </c>
      <c r="D207" s="9"/>
      <c r="E207" s="8" t="str">
        <f aca="false">HYPERLINK(CONCATENATE("https://github.com/",J207),J207)</f>
        <v>hubrick/vertx-rest-client</v>
      </c>
      <c r="F207" s="5" t="s">
        <v>262</v>
      </c>
      <c r="G207" s="5" t="n">
        <v>4</v>
      </c>
      <c r="H207" s="9" t="str">
        <f aca="false">CONCATENATE(F207," - ",G207)</f>
        <v>CrossSim - 4</v>
      </c>
      <c r="I207" s="9" t="str">
        <f aca="false">REPLACE (D207,1,17,"")</f>
        <v/>
      </c>
      <c r="J207" s="11" t="s">
        <v>93</v>
      </c>
      <c r="K207" s="5" t="n">
        <v>2</v>
      </c>
      <c r="L207" s="9"/>
      <c r="M207" s="5" t="s">
        <v>263</v>
      </c>
      <c r="N207" s="9"/>
    </row>
    <row r="208" customFormat="false" ht="15.75" hidden="false" customHeight="false" outlineLevel="0" collapsed="false">
      <c r="A208" s="5" t="n">
        <v>21</v>
      </c>
      <c r="B208" s="5" t="s">
        <v>129</v>
      </c>
      <c r="C208" s="6" t="str">
        <f aca="false">HYPERLINK(CONCATENATE("https://github.com/",B208),B208)</f>
        <v>dadoonet/spring-elasticsearch</v>
      </c>
      <c r="D208" s="9"/>
      <c r="E208" s="8" t="str">
        <f aca="false">HYPERLINK(CONCATENATE("https://github.com/",J208),J208)</f>
        <v>jprante/elasticsearch-client</v>
      </c>
      <c r="F208" s="5" t="s">
        <v>262</v>
      </c>
      <c r="G208" s="5" t="n">
        <v>5</v>
      </c>
      <c r="H208" s="9" t="str">
        <f aca="false">CONCATENATE(F208," - ",G208)</f>
        <v>CrossSim - 5</v>
      </c>
      <c r="I208" s="9" t="str">
        <f aca="false">REPLACE (D208,1,17,"")</f>
        <v/>
      </c>
      <c r="J208" s="11" t="s">
        <v>133</v>
      </c>
      <c r="K208" s="5" t="n">
        <v>3</v>
      </c>
      <c r="L208" s="5" t="n">
        <v>3</v>
      </c>
      <c r="M208" s="5" t="s">
        <v>263</v>
      </c>
      <c r="N208" s="9"/>
    </row>
    <row r="209" customFormat="false" ht="15.75" hidden="false" customHeight="false" outlineLevel="0" collapsed="false">
      <c r="A209" s="5" t="n">
        <v>21</v>
      </c>
      <c r="B209" s="5" t="s">
        <v>129</v>
      </c>
      <c r="C209" s="6" t="str">
        <f aca="false">HYPERLINK(CONCATENATE("https://github.com/",B209),B209)</f>
        <v>dadoonet/spring-elasticsearch</v>
      </c>
      <c r="D209" s="9"/>
      <c r="E209" s="8" t="str">
        <f aca="false">HYPERLINK(CONCATENATE("https://github.com/",J209),J209)</f>
        <v>jprante/elasticsearch-plugin-rdf-jena</v>
      </c>
      <c r="F209" s="5" t="s">
        <v>262</v>
      </c>
      <c r="G209" s="5" t="n">
        <v>1</v>
      </c>
      <c r="H209" s="9" t="str">
        <f aca="false">CONCATENATE(F209," - ",G209)</f>
        <v>CrossSim - 1</v>
      </c>
      <c r="I209" s="9" t="str">
        <f aca="false">REPLACE (D209,1,17,"")</f>
        <v/>
      </c>
      <c r="J209" s="11" t="s">
        <v>47</v>
      </c>
      <c r="K209" s="5" t="n">
        <v>3</v>
      </c>
      <c r="L209" s="5" t="n">
        <v>3</v>
      </c>
      <c r="M209" s="5" t="s">
        <v>263</v>
      </c>
      <c r="N209" s="9"/>
    </row>
    <row r="210" customFormat="false" ht="15.75" hidden="false" customHeight="false" outlineLevel="0" collapsed="false">
      <c r="A210" s="5" t="n">
        <v>21</v>
      </c>
      <c r="B210" s="5" t="s">
        <v>129</v>
      </c>
      <c r="C210" s="6" t="str">
        <f aca="false">HYPERLINK(CONCATENATE("https://github.com/",B210),B210)</f>
        <v>dadoonet/spring-elasticsearch</v>
      </c>
      <c r="D210" s="12" t="s">
        <v>310</v>
      </c>
      <c r="E210" s="8" t="str">
        <f aca="false">HYPERLINK(CONCATENATE("https://github.com/",J210),J210)</f>
        <v>karussell/Jetwick</v>
      </c>
      <c r="F210" s="5" t="s">
        <v>260</v>
      </c>
      <c r="G210" s="5" t="n">
        <v>1</v>
      </c>
      <c r="H210" s="9" t="str">
        <f aca="false">CONCATENATE(F210," - ",G210)</f>
        <v>RepoPal - 1</v>
      </c>
      <c r="I210" s="9" t="str">
        <f aca="false">REPLACE (D210,1,17,"")</f>
        <v>karussell/Jetwick.git</v>
      </c>
      <c r="J210" s="9" t="str">
        <f aca="false">IFERROR(__xludf.dummyfunction("REGEXREPLACE(I210,"".git"","""")"),"karussell/Jetwick")</f>
        <v>karussell/Jetwick</v>
      </c>
      <c r="K210" s="5" t="n">
        <v>2</v>
      </c>
      <c r="L210" s="9"/>
      <c r="M210" s="5" t="s">
        <v>263</v>
      </c>
      <c r="N210" s="9"/>
    </row>
    <row r="211" customFormat="false" ht="15.75" hidden="false" customHeight="false" outlineLevel="0" collapsed="false">
      <c r="A211" s="5" t="n">
        <v>21</v>
      </c>
      <c r="B211" s="5" t="s">
        <v>129</v>
      </c>
      <c r="C211" s="6" t="str">
        <f aca="false">HYPERLINK(CONCATENATE("https://github.com/",B211),B211)</f>
        <v>dadoonet/spring-elasticsearch</v>
      </c>
      <c r="D211" s="9"/>
      <c r="E211" s="8" t="str">
        <f aca="false">HYPERLINK(CONCATENATE("https://github.com/",J211),J211)</f>
        <v>SpringDataElasticsearchDevs/spring-data-elasticsearch</v>
      </c>
      <c r="F211" s="5" t="s">
        <v>262</v>
      </c>
      <c r="G211" s="5" t="n">
        <v>2</v>
      </c>
      <c r="H211" s="9" t="str">
        <f aca="false">CONCATENATE(F211," - ",G211)</f>
        <v>CrossSim - 2</v>
      </c>
      <c r="I211" s="9" t="str">
        <f aca="false">REPLACE (D211,1,17,"")</f>
        <v/>
      </c>
      <c r="J211" s="11" t="s">
        <v>134</v>
      </c>
      <c r="K211" s="5" t="n">
        <v>4</v>
      </c>
      <c r="L211" s="9"/>
      <c r="M211" s="5" t="s">
        <v>263</v>
      </c>
      <c r="N211" s="9"/>
    </row>
    <row r="212" customFormat="false" ht="15.75" hidden="false" customHeight="false" outlineLevel="0" collapsed="false">
      <c r="A212" s="5" t="n">
        <v>22</v>
      </c>
      <c r="B212" s="5" t="s">
        <v>135</v>
      </c>
      <c r="C212" s="6" t="str">
        <f aca="false">HYPERLINK(CONCATENATE("https://github.com/",B212),B212)</f>
        <v>elastic/elasticsearch-metrics-reporter-java</v>
      </c>
      <c r="D212" s="9"/>
      <c r="E212" s="8" t="str">
        <f aca="false">HYPERLINK(CONCATENATE("https://github.com/",J212),J212)</f>
        <v>bluebreezecf/SparkJobServerClient</v>
      </c>
      <c r="F212" s="5" t="s">
        <v>262</v>
      </c>
      <c r="G212" s="5" t="n">
        <v>5</v>
      </c>
      <c r="H212" s="9" t="str">
        <f aca="false">CONCATENATE(F212," - ",G212)</f>
        <v>CrossSim - 5</v>
      </c>
      <c r="I212" s="9" t="str">
        <f aca="false">REPLACE (D212,1,17,"")</f>
        <v/>
      </c>
      <c r="J212" s="15" t="s">
        <v>65</v>
      </c>
      <c r="K212" s="5" t="n">
        <v>1</v>
      </c>
      <c r="L212" s="9"/>
      <c r="M212" s="5" t="s">
        <v>263</v>
      </c>
      <c r="N212" s="9"/>
    </row>
    <row r="213" customFormat="false" ht="15.75" hidden="false" customHeight="false" outlineLevel="0" collapsed="false">
      <c r="A213" s="5" t="n">
        <v>22</v>
      </c>
      <c r="B213" s="5" t="s">
        <v>135</v>
      </c>
      <c r="C213" s="6" t="str">
        <f aca="false">HYPERLINK(CONCATENATE("https://github.com/",B213),B213)</f>
        <v>elastic/elasticsearch-metrics-reporter-java</v>
      </c>
      <c r="D213" s="12" t="s">
        <v>338</v>
      </c>
      <c r="E213" s="8" t="str">
        <f aca="false">HYPERLINK(CONCATENATE("https://github.com/",J213),J213)</f>
        <v>davidB/metrics-influxdb</v>
      </c>
      <c r="F213" s="5" t="s">
        <v>260</v>
      </c>
      <c r="G213" s="5" t="n">
        <v>1</v>
      </c>
      <c r="H213" s="9" t="str">
        <f aca="false">CONCATENATE(F213," - ",G213)</f>
        <v>RepoPal - 1</v>
      </c>
      <c r="I213" s="9" t="str">
        <f aca="false">REPLACE (D213,1,17,"")</f>
        <v>davidB/metrics-influxdb.git</v>
      </c>
      <c r="J213" s="14" t="str">
        <f aca="false">IFERROR(__xludf.dummyfunction("REGEXREPLACE(I213,"".git"","""")"),"davidB/metrics-influxdb")</f>
        <v>davidB/metrics-influxdb</v>
      </c>
      <c r="K213" s="5" t="n">
        <v>3</v>
      </c>
      <c r="L213" s="9"/>
      <c r="M213" s="5" t="s">
        <v>263</v>
      </c>
      <c r="N213" s="9"/>
    </row>
    <row r="214" customFormat="false" ht="15.75" hidden="false" customHeight="false" outlineLevel="0" collapsed="false">
      <c r="A214" s="5" t="n">
        <v>22</v>
      </c>
      <c r="B214" s="5" t="s">
        <v>135</v>
      </c>
      <c r="C214" s="6" t="str">
        <f aca="false">HYPERLINK(CONCATENATE("https://github.com/",B214),B214)</f>
        <v>elastic/elasticsearch-metrics-reporter-java</v>
      </c>
      <c r="D214" s="9"/>
      <c r="E214" s="8" t="str">
        <f aca="false">HYPERLINK(CONCATENATE("https://github.com/",J214),J214)</f>
        <v>javanna/elasticsearch-river-solr</v>
      </c>
      <c r="F214" s="5" t="s">
        <v>262</v>
      </c>
      <c r="G214" s="5" t="n">
        <v>2</v>
      </c>
      <c r="H214" s="9" t="str">
        <f aca="false">CONCATENATE(F214," - ",G214)</f>
        <v>CrossSim - 2</v>
      </c>
      <c r="I214" s="9" t="str">
        <f aca="false">REPLACE (D214,1,17,"")</f>
        <v/>
      </c>
      <c r="J214" s="10" t="s">
        <v>123</v>
      </c>
      <c r="K214" s="5" t="n">
        <v>2</v>
      </c>
      <c r="L214" s="9"/>
      <c r="M214" s="5" t="s">
        <v>263</v>
      </c>
      <c r="N214" s="9"/>
    </row>
    <row r="215" customFormat="false" ht="15.75" hidden="false" customHeight="false" outlineLevel="0" collapsed="false">
      <c r="A215" s="5" t="n">
        <v>22</v>
      </c>
      <c r="B215" s="5" t="s">
        <v>135</v>
      </c>
      <c r="C215" s="6" t="str">
        <f aca="false">HYPERLINK(CONCATENATE("https://github.com/",B215),B215)</f>
        <v>elastic/elasticsearch-metrics-reporter-java</v>
      </c>
      <c r="D215" s="9"/>
      <c r="E215" s="8" t="str">
        <f aca="false">HYPERLINK(CONCATENATE("https://github.com/",J215),J215)</f>
        <v>jprante/elasticsearch-plugin-rdf-jena</v>
      </c>
      <c r="F215" s="5" t="s">
        <v>262</v>
      </c>
      <c r="G215" s="5" t="n">
        <v>1</v>
      </c>
      <c r="H215" s="9" t="str">
        <f aca="false">CONCATENATE(F215," - ",G215)</f>
        <v>CrossSim - 1</v>
      </c>
      <c r="I215" s="9" t="str">
        <f aca="false">REPLACE (D215,1,17,"")</f>
        <v/>
      </c>
      <c r="J215" s="10" t="s">
        <v>47</v>
      </c>
      <c r="K215" s="5" t="n">
        <v>2</v>
      </c>
      <c r="L215" s="9"/>
      <c r="M215" s="5" t="s">
        <v>263</v>
      </c>
      <c r="N215" s="9"/>
    </row>
    <row r="216" customFormat="false" ht="15.75" hidden="false" customHeight="false" outlineLevel="0" collapsed="false">
      <c r="A216" s="5" t="n">
        <v>22</v>
      </c>
      <c r="B216" s="5" t="s">
        <v>135</v>
      </c>
      <c r="C216" s="6" t="str">
        <f aca="false">HYPERLINK(CONCATENATE("https://github.com/",B216),B216)</f>
        <v>elastic/elasticsearch-metrics-reporter-java</v>
      </c>
      <c r="D216" s="12" t="s">
        <v>339</v>
      </c>
      <c r="E216" s="8" t="str">
        <f aca="false">HYPERLINK(CONCATENATE("https://github.com/",J216),J216)</f>
        <v>lintool/Cloud9</v>
      </c>
      <c r="F216" s="5" t="s">
        <v>260</v>
      </c>
      <c r="G216" s="5" t="n">
        <v>5</v>
      </c>
      <c r="H216" s="9" t="str">
        <f aca="false">CONCATENATE(F216," - ",G216)</f>
        <v>RepoPal - 5</v>
      </c>
      <c r="I216" s="9" t="str">
        <f aca="false">REPLACE (D216,1,17,"")</f>
        <v>lintool/Cloud9.git</v>
      </c>
      <c r="J216" s="14" t="str">
        <f aca="false">IFERROR(__xludf.dummyfunction("REGEXREPLACE(I216,"".git"","""")"),"lintool/Cloud9")</f>
        <v>lintool/Cloud9</v>
      </c>
      <c r="K216" s="5" t="n">
        <v>2</v>
      </c>
      <c r="L216" s="9"/>
      <c r="M216" s="5" t="s">
        <v>281</v>
      </c>
      <c r="N216" s="9"/>
    </row>
    <row r="217" customFormat="false" ht="15.75" hidden="false" customHeight="false" outlineLevel="0" collapsed="false">
      <c r="A217" s="5" t="n">
        <v>22</v>
      </c>
      <c r="B217" s="5" t="s">
        <v>135</v>
      </c>
      <c r="C217" s="6" t="str">
        <f aca="false">HYPERLINK(CONCATENATE("https://github.com/",B217),B217)</f>
        <v>elastic/elasticsearch-metrics-reporter-java</v>
      </c>
      <c r="D217" s="9"/>
      <c r="E217" s="8" t="str">
        <f aca="false">HYPERLINK(CONCATENATE("https://github.com/",J217),J217)</f>
        <v>mraible/boot-makeover</v>
      </c>
      <c r="F217" s="5" t="s">
        <v>262</v>
      </c>
      <c r="G217" s="5" t="n">
        <v>4</v>
      </c>
      <c r="H217" s="9" t="str">
        <f aca="false">CONCATENATE(F217," - ",G217)</f>
        <v>CrossSim - 4</v>
      </c>
      <c r="I217" s="9" t="str">
        <f aca="false">REPLACE (D217,1,17,"")</f>
        <v/>
      </c>
      <c r="J217" s="13" t="s">
        <v>117</v>
      </c>
      <c r="K217" s="5" t="n">
        <v>1</v>
      </c>
      <c r="L217" s="9"/>
      <c r="M217" s="5" t="s">
        <v>281</v>
      </c>
      <c r="N217" s="9"/>
    </row>
    <row r="218" customFormat="false" ht="15.75" hidden="false" customHeight="false" outlineLevel="0" collapsed="false">
      <c r="A218" s="5" t="n">
        <v>22</v>
      </c>
      <c r="B218" s="5" t="s">
        <v>135</v>
      </c>
      <c r="C218" s="6" t="str">
        <f aca="false">HYPERLINK(CONCATENATE("https://github.com/",B218),B218)</f>
        <v>elastic/elasticsearch-metrics-reporter-java</v>
      </c>
      <c r="D218" s="9"/>
      <c r="E218" s="8" t="str">
        <f aca="false">HYPERLINK(CONCATENATE("https://github.com/",J218),J218)</f>
        <v>opendatasoft/elasticsearch-plugin-geoshape</v>
      </c>
      <c r="F218" s="5" t="s">
        <v>262</v>
      </c>
      <c r="G218" s="5" t="n">
        <v>3</v>
      </c>
      <c r="H218" s="9" t="str">
        <f aca="false">CONCATENATE(F218," - ",G218)</f>
        <v>CrossSim - 3</v>
      </c>
      <c r="I218" s="9" t="str">
        <f aca="false">REPLACE (D218,1,17,"")</f>
        <v/>
      </c>
      <c r="J218" s="11" t="s">
        <v>138</v>
      </c>
      <c r="K218" s="5" t="n">
        <v>2</v>
      </c>
      <c r="L218" s="9"/>
      <c r="M218" s="5" t="s">
        <v>263</v>
      </c>
      <c r="N218" s="9"/>
    </row>
    <row r="219" customFormat="false" ht="15.75" hidden="false" customHeight="false" outlineLevel="0" collapsed="false">
      <c r="A219" s="5" t="n">
        <v>22</v>
      </c>
      <c r="B219" s="5" t="s">
        <v>135</v>
      </c>
      <c r="C219" s="6" t="str">
        <f aca="false">HYPERLINK(CONCATENATE("https://github.com/",B219),B219)</f>
        <v>elastic/elasticsearch-metrics-reporter-java</v>
      </c>
      <c r="D219" s="12" t="s">
        <v>340</v>
      </c>
      <c r="E219" s="8" t="str">
        <f aca="false">HYPERLINK(CONCATENATE("https://github.com/",J219),J219)</f>
        <v>palantir/stash-codesearch-plugin</v>
      </c>
      <c r="F219" s="5" t="s">
        <v>260</v>
      </c>
      <c r="G219" s="5" t="n">
        <v>2</v>
      </c>
      <c r="H219" s="9" t="str">
        <f aca="false">CONCATENATE(F219," - ",G219)</f>
        <v>RepoPal - 2</v>
      </c>
      <c r="I219" s="9" t="str">
        <f aca="false">REPLACE (D219,1,17,"")</f>
        <v>palantir/stash-codesearch-plugin.git</v>
      </c>
      <c r="J219" s="9" t="str">
        <f aca="false">IFERROR(__xludf.dummyfunction("REGEXREPLACE(I219,"".git"","""")"),"palantir/stash-codesearch-plugin")</f>
        <v>palantir/stash-codesearch-plugin</v>
      </c>
      <c r="K219" s="5" t="n">
        <v>1</v>
      </c>
      <c r="L219" s="9"/>
      <c r="M219" s="5" t="s">
        <v>263</v>
      </c>
      <c r="N219" s="9"/>
    </row>
    <row r="220" customFormat="false" ht="15.75" hidden="false" customHeight="false" outlineLevel="0" collapsed="false">
      <c r="A220" s="5" t="n">
        <v>22</v>
      </c>
      <c r="B220" s="5" t="s">
        <v>135</v>
      </c>
      <c r="C220" s="6" t="str">
        <f aca="false">HYPERLINK(CONCATENATE("https://github.com/",B220),B220)</f>
        <v>elastic/elasticsearch-metrics-reporter-java</v>
      </c>
      <c r="D220" s="12" t="s">
        <v>334</v>
      </c>
      <c r="E220" s="8" t="str">
        <f aca="false">HYPERLINK(CONCATENATE("https://github.com/",J220),J220)</f>
        <v>palantir/stash-codesearch-plugin</v>
      </c>
      <c r="F220" s="5" t="s">
        <v>260</v>
      </c>
      <c r="G220" s="5" t="n">
        <v>4</v>
      </c>
      <c r="H220" s="9" t="str">
        <f aca="false">CONCATENATE(F220," - ",G220)</f>
        <v>RepoPal - 4</v>
      </c>
      <c r="I220" s="9" t="str">
        <f aca="false">REPLACE (D220,1,17,"")</f>
        <v>searchbox-io/Jest.git</v>
      </c>
      <c r="J220" s="9" t="str">
        <f aca="false">IFERROR(__xludf.dummyfunction("REGEXREPLACE(I219,"".git"","""")"),"palantir/stash-codesearch-plugin")</f>
        <v>palantir/stash-codesearch-plugin</v>
      </c>
      <c r="K220" s="5" t="n">
        <v>3</v>
      </c>
      <c r="L220" s="9"/>
      <c r="M220" s="5" t="s">
        <v>263</v>
      </c>
      <c r="N220" s="9"/>
    </row>
    <row r="221" customFormat="false" ht="15.75" hidden="false" customHeight="false" outlineLevel="0" collapsed="false">
      <c r="A221" s="5" t="n">
        <v>22</v>
      </c>
      <c r="B221" s="5" t="s">
        <v>135</v>
      </c>
      <c r="C221" s="6" t="str">
        <f aca="false">HYPERLINK(CONCATENATE("https://github.com/",B221),B221)</f>
        <v>elastic/elasticsearch-metrics-reporter-java</v>
      </c>
      <c r="D221" s="12" t="s">
        <v>341</v>
      </c>
      <c r="E221" s="8" t="str">
        <f aca="false">HYPERLINK(CONCATENATE("https://github.com/",J221),J221)</f>
        <v>palantir/stash-codesearch-plugin</v>
      </c>
      <c r="F221" s="5" t="s">
        <v>260</v>
      </c>
      <c r="G221" s="5" t="n">
        <v>3</v>
      </c>
      <c r="H221" s="9" t="str">
        <f aca="false">CONCATENATE(F221," - ",G221)</f>
        <v>RepoPal - 3</v>
      </c>
      <c r="I221" s="9" t="str">
        <f aca="false">REPLACE (D221,1,17,"")</f>
        <v>vhyza/elasticsearch-analysis-lemmagen.git</v>
      </c>
      <c r="J221" s="9" t="str">
        <f aca="false">IFERROR(__xludf.dummyfunction("REGEXREPLACE(I219,"".git"","""")"),"palantir/stash-codesearch-plugin")</f>
        <v>palantir/stash-codesearch-plugin</v>
      </c>
      <c r="K221" s="5" t="n">
        <v>2</v>
      </c>
      <c r="L221" s="9"/>
      <c r="M221" s="5" t="s">
        <v>263</v>
      </c>
      <c r="N221" s="9"/>
    </row>
    <row r="222" customFormat="false" ht="15.75" hidden="false" customHeight="false" outlineLevel="0" collapsed="false">
      <c r="A222" s="5" t="n">
        <v>23</v>
      </c>
      <c r="B222" s="5" t="s">
        <v>141</v>
      </c>
      <c r="C222" s="6" t="str">
        <f aca="false">HYPERLINK(CONCATENATE("https://github.com/",B222),B222)</f>
        <v>elastic/elasticsearch-support-diagnostics</v>
      </c>
      <c r="D222" s="9"/>
      <c r="E222" s="8" t="str">
        <f aca="false">HYPERLINK(CONCATENATE("https://github.com/",J222),J222)</f>
        <v>brucezee/jspider</v>
      </c>
      <c r="F222" s="5" t="s">
        <v>262</v>
      </c>
      <c r="G222" s="5" t="n">
        <v>4</v>
      </c>
      <c r="H222" s="9" t="str">
        <f aca="false">CONCATENATE(F222," - ",G222)</f>
        <v>CrossSim - 4</v>
      </c>
      <c r="I222" s="9" t="str">
        <f aca="false">REPLACE (D222,1,17,"")</f>
        <v/>
      </c>
      <c r="J222" s="15" t="s">
        <v>72</v>
      </c>
      <c r="K222" s="5" t="n">
        <v>2</v>
      </c>
      <c r="L222" s="9"/>
      <c r="M222" s="5" t="s">
        <v>263</v>
      </c>
      <c r="N222" s="9"/>
    </row>
    <row r="223" customFormat="false" ht="15.75" hidden="false" customHeight="false" outlineLevel="0" collapsed="false">
      <c r="A223" s="5" t="n">
        <v>23</v>
      </c>
      <c r="B223" s="5" t="s">
        <v>141</v>
      </c>
      <c r="C223" s="6" t="str">
        <f aca="false">HYPERLINK(CONCATENATE("https://github.com/",B223),B223)</f>
        <v>elastic/elasticsearch-support-diagnostics</v>
      </c>
      <c r="D223" s="12" t="s">
        <v>342</v>
      </c>
      <c r="E223" s="8" t="str">
        <f aca="false">HYPERLINK(CONCATENATE("https://github.com/",J223),J223)</f>
        <v>codelibs/elasticsearch-cluster-runner</v>
      </c>
      <c r="F223" s="5" t="s">
        <v>260</v>
      </c>
      <c r="G223" s="5" t="n">
        <v>1</v>
      </c>
      <c r="H223" s="9" t="str">
        <f aca="false">CONCATENATE(F223," - ",G223)</f>
        <v>RepoPal - 1</v>
      </c>
      <c r="I223" s="9" t="str">
        <f aca="false">REPLACE (D223,1,17,"")</f>
        <v>codelibs/elasticsearch-cluster-runner.git</v>
      </c>
      <c r="J223" s="14" t="str">
        <f aca="false">IFERROR(__xludf.dummyfunction("REGEXREPLACE(I223,"".git"","""")"),"codelibs/elasticsearch-cluster-runner")</f>
        <v>codelibs/elasticsearch-cluster-runner</v>
      </c>
      <c r="K223" s="5" t="n">
        <v>4</v>
      </c>
      <c r="L223" s="9"/>
      <c r="M223" s="5" t="s">
        <v>263</v>
      </c>
      <c r="N223" s="9"/>
    </row>
    <row r="224" customFormat="false" ht="15.75" hidden="false" customHeight="false" outlineLevel="0" collapsed="false">
      <c r="A224" s="5" t="n">
        <v>23</v>
      </c>
      <c r="B224" s="5" t="s">
        <v>141</v>
      </c>
      <c r="C224" s="6" t="str">
        <f aca="false">HYPERLINK(CONCATENATE("https://github.com/",B224),B224)</f>
        <v>elastic/elasticsearch-support-diagnostics</v>
      </c>
      <c r="D224" s="9"/>
      <c r="E224" s="8" t="str">
        <f aca="false">HYPERLINK(CONCATENATE("https://github.com/",J224),J224)</f>
        <v>crazyacking/zeekEye</v>
      </c>
      <c r="F224" s="5" t="s">
        <v>262</v>
      </c>
      <c r="G224" s="5" t="n">
        <v>5</v>
      </c>
      <c r="H224" s="9" t="str">
        <f aca="false">CONCATENATE(F224," - ",G224)</f>
        <v>CrossSim - 5</v>
      </c>
      <c r="I224" s="9" t="str">
        <f aca="false">REPLACE (D224,1,17,"")</f>
        <v/>
      </c>
      <c r="J224" s="15" t="s">
        <v>143</v>
      </c>
      <c r="K224" s="5" t="n">
        <v>2</v>
      </c>
      <c r="L224" s="9"/>
      <c r="M224" s="5" t="s">
        <v>263</v>
      </c>
      <c r="N224" s="9"/>
    </row>
    <row r="225" customFormat="false" ht="15.75" hidden="false" customHeight="false" outlineLevel="0" collapsed="false">
      <c r="A225" s="5" t="n">
        <v>23</v>
      </c>
      <c r="B225" s="5" t="s">
        <v>141</v>
      </c>
      <c r="C225" s="6" t="str">
        <f aca="false">HYPERLINK(CONCATENATE("https://github.com/",B225),B225)</f>
        <v>elastic/elasticsearch-support-diagnostics</v>
      </c>
      <c r="D225" s="12" t="s">
        <v>337</v>
      </c>
      <c r="E225" s="8" t="str">
        <f aca="false">HYPERLINK(CONCATENATE("https://github.com/",J225),J225)</f>
        <v>hibernate/hibernate-search</v>
      </c>
      <c r="F225" s="5" t="s">
        <v>260</v>
      </c>
      <c r="G225" s="5" t="n">
        <v>3</v>
      </c>
      <c r="H225" s="9" t="str">
        <f aca="false">CONCATENATE(F225," - ",G225)</f>
        <v>RepoPal - 3</v>
      </c>
      <c r="I225" s="9" t="str">
        <f aca="false">REPLACE (D225,1,17,"")</f>
        <v>hibernate/hibernate-search.git</v>
      </c>
      <c r="J225" s="14" t="str">
        <f aca="false">IFERROR(__xludf.dummyfunction("REGEXREPLACE(I225,"".git"","""")"),"hibernate/hibernate-search")</f>
        <v>hibernate/hibernate-search</v>
      </c>
      <c r="K225" s="5" t="n">
        <v>1</v>
      </c>
      <c r="L225" s="9"/>
      <c r="M225" s="5" t="s">
        <v>263</v>
      </c>
      <c r="N225" s="9"/>
    </row>
    <row r="226" customFormat="false" ht="15.75" hidden="false" customHeight="false" outlineLevel="0" collapsed="false">
      <c r="A226" s="5" t="n">
        <v>23</v>
      </c>
      <c r="B226" s="5" t="s">
        <v>141</v>
      </c>
      <c r="C226" s="6" t="str">
        <f aca="false">HYPERLINK(CONCATENATE("https://github.com/",B226),B226)</f>
        <v>elastic/elasticsearch-support-diagnostics</v>
      </c>
      <c r="D226" s="12" t="s">
        <v>343</v>
      </c>
      <c r="E226" s="8" t="str">
        <f aca="false">HYPERLINK(CONCATENATE("https://github.com/",J226),J226)</f>
        <v>hibernate/hibernate-search</v>
      </c>
      <c r="F226" s="5" t="s">
        <v>260</v>
      </c>
      <c r="G226" s="5" t="n">
        <v>5</v>
      </c>
      <c r="H226" s="9" t="str">
        <f aca="false">CONCATENATE(F226," - ",G226)</f>
        <v>RepoPal - 5</v>
      </c>
      <c r="I226" s="9" t="str">
        <f aca="false">REPLACE (D226,1,17,"")</f>
        <v>klarna/HiveRunner.git</v>
      </c>
      <c r="J226" s="14" t="str">
        <f aca="false">IFERROR(__xludf.dummyfunction("REGEXREPLACE(I225,"".git"","""")"),"hibernate/hibernate-search")</f>
        <v>hibernate/hibernate-search</v>
      </c>
      <c r="K226" s="5" t="n">
        <v>3</v>
      </c>
      <c r="L226" s="9"/>
      <c r="M226" s="5" t="s">
        <v>263</v>
      </c>
      <c r="N226" s="9"/>
    </row>
    <row r="227" customFormat="false" ht="15.75" hidden="false" customHeight="false" outlineLevel="0" collapsed="false">
      <c r="A227" s="5" t="n">
        <v>23</v>
      </c>
      <c r="B227" s="5" t="s">
        <v>141</v>
      </c>
      <c r="C227" s="6" t="str">
        <f aca="false">HYPERLINK(CONCATENATE("https://github.com/",B227),B227)</f>
        <v>elastic/elasticsearch-support-diagnostics</v>
      </c>
      <c r="D227" s="12" t="s">
        <v>344</v>
      </c>
      <c r="E227" s="8" t="str">
        <f aca="false">HYPERLINK(CONCATENATE("https://github.com/",J227),J227)</f>
        <v>hibernate/hibernate-search</v>
      </c>
      <c r="F227" s="5" t="s">
        <v>260</v>
      </c>
      <c r="G227" s="5" t="n">
        <v>4</v>
      </c>
      <c r="H227" s="9" t="str">
        <f aca="false">CONCATENATE(F227," - ",G227)</f>
        <v>RepoPal - 4</v>
      </c>
      <c r="I227" s="9" t="str">
        <f aca="false">REPLACE (D227,1,17,"")</f>
        <v>naman14/Timber.git</v>
      </c>
      <c r="J227" s="9" t="str">
        <f aca="false">IFERROR(__xludf.dummyfunction("REGEXREPLACE(I225,"".git"","""")"),"hibernate/hibernate-search")</f>
        <v>hibernate/hibernate-search</v>
      </c>
      <c r="K227" s="5" t="n">
        <v>1</v>
      </c>
      <c r="L227" s="5"/>
      <c r="M227" s="5" t="s">
        <v>263</v>
      </c>
      <c r="N227" s="9"/>
    </row>
    <row r="228" customFormat="false" ht="15.75" hidden="false" customHeight="false" outlineLevel="0" collapsed="false">
      <c r="A228" s="5" t="n">
        <v>23</v>
      </c>
      <c r="B228" s="5" t="s">
        <v>141</v>
      </c>
      <c r="C228" s="6" t="str">
        <f aca="false">HYPERLINK(CONCATENATE("https://github.com/",B228),B228)</f>
        <v>elastic/elasticsearch-support-diagnostics</v>
      </c>
      <c r="D228" s="9"/>
      <c r="E228" s="8" t="str">
        <f aca="false">HYPERLINK(CONCATENATE("https://github.com/",J228),J228)</f>
        <v>noveogroup-amorgunov/spring-mvc-react</v>
      </c>
      <c r="F228" s="5" t="s">
        <v>262</v>
      </c>
      <c r="G228" s="5" t="n">
        <v>2</v>
      </c>
      <c r="H228" s="9" t="str">
        <f aca="false">CONCATENATE(F228," - ",G228)</f>
        <v>CrossSim - 2</v>
      </c>
      <c r="I228" s="9" t="str">
        <f aca="false">REPLACE (D228,1,17,"")</f>
        <v/>
      </c>
      <c r="J228" s="11" t="s">
        <v>95</v>
      </c>
      <c r="K228" s="5" t="n">
        <v>1</v>
      </c>
      <c r="L228" s="9"/>
      <c r="M228" s="5" t="s">
        <v>263</v>
      </c>
      <c r="N228" s="9"/>
    </row>
    <row r="229" customFormat="false" ht="15.75" hidden="false" customHeight="false" outlineLevel="0" collapsed="false">
      <c r="A229" s="5" t="n">
        <v>23</v>
      </c>
      <c r="B229" s="5" t="s">
        <v>141</v>
      </c>
      <c r="C229" s="6" t="str">
        <f aca="false">HYPERLINK(CONCATENATE("https://github.com/",B229),B229)</f>
        <v>elastic/elasticsearch-support-diagnostics</v>
      </c>
      <c r="D229" s="9"/>
      <c r="E229" s="8" t="str">
        <f aca="false">HYPERLINK(CONCATENATE("https://github.com/",J229),J229)</f>
        <v>OpenTSDB/opentsdb-elasticsearch</v>
      </c>
      <c r="F229" s="5" t="s">
        <v>262</v>
      </c>
      <c r="G229" s="5" t="n">
        <v>1</v>
      </c>
      <c r="H229" s="9" t="str">
        <f aca="false">CONCATENATE(F229," - ",G229)</f>
        <v>CrossSim - 1</v>
      </c>
      <c r="I229" s="9" t="str">
        <f aca="false">REPLACE (D229,1,17,"")</f>
        <v/>
      </c>
      <c r="J229" s="11" t="s">
        <v>146</v>
      </c>
      <c r="K229" s="5" t="n">
        <v>2</v>
      </c>
      <c r="L229" s="9"/>
      <c r="M229" s="5" t="s">
        <v>263</v>
      </c>
      <c r="N229" s="9"/>
    </row>
    <row r="230" customFormat="false" ht="15.75" hidden="false" customHeight="false" outlineLevel="0" collapsed="false">
      <c r="A230" s="5" t="n">
        <v>23</v>
      </c>
      <c r="B230" s="5" t="s">
        <v>141</v>
      </c>
      <c r="C230" s="6" t="str">
        <f aca="false">HYPERLINK(CONCATENATE("https://github.com/",B230),B230)</f>
        <v>elastic/elasticsearch-support-diagnostics</v>
      </c>
      <c r="D230" s="9"/>
      <c r="E230" s="8" t="str">
        <f aca="false">HYPERLINK(CONCATENATE("https://github.com/",J230),J230)</f>
        <v>pitchpoint-solutions/sfs</v>
      </c>
      <c r="F230" s="5" t="s">
        <v>262</v>
      </c>
      <c r="G230" s="5" t="n">
        <v>3</v>
      </c>
      <c r="H230" s="9" t="str">
        <f aca="false">CONCATENATE(F230," - ",G230)</f>
        <v>CrossSim - 3</v>
      </c>
      <c r="I230" s="9" t="str">
        <f aca="false">REPLACE (D230,1,17,"")</f>
        <v/>
      </c>
      <c r="J230" s="11" t="s">
        <v>147</v>
      </c>
      <c r="K230" s="5" t="n">
        <v>2</v>
      </c>
      <c r="L230" s="9"/>
      <c r="M230" s="5" t="s">
        <v>263</v>
      </c>
      <c r="N230" s="9"/>
    </row>
    <row r="231" customFormat="false" ht="15.75" hidden="false" customHeight="false" outlineLevel="0" collapsed="false">
      <c r="A231" s="5" t="n">
        <v>23</v>
      </c>
      <c r="B231" s="5" t="s">
        <v>141</v>
      </c>
      <c r="C231" s="6" t="str">
        <f aca="false">HYPERLINK(CONCATENATE("https://github.com/",B231),B231)</f>
        <v>elastic/elasticsearch-support-diagnostics</v>
      </c>
      <c r="D231" s="12" t="s">
        <v>334</v>
      </c>
      <c r="E231" s="8" t="str">
        <f aca="false">HYPERLINK(CONCATENATE("https://github.com/",J231),J231)</f>
        <v>searchbox-io/Jest</v>
      </c>
      <c r="F231" s="5" t="s">
        <v>260</v>
      </c>
      <c r="G231" s="5" t="n">
        <v>2</v>
      </c>
      <c r="H231" s="9" t="str">
        <f aca="false">CONCATENATE(F231," - ",G231)</f>
        <v>RepoPal - 2</v>
      </c>
      <c r="I231" s="9" t="str">
        <f aca="false">REPLACE (D231,1,17,"")</f>
        <v>searchbox-io/Jest.git</v>
      </c>
      <c r="J231" s="9" t="str">
        <f aca="false">IFERROR(__xludf.dummyfunction("REGEXREPLACE(I231,"".git"","""")"),"searchbox-io/Jest")</f>
        <v>searchbox-io/Jest</v>
      </c>
      <c r="K231" s="5" t="n">
        <v>3</v>
      </c>
      <c r="L231" s="9"/>
      <c r="M231" s="5" t="s">
        <v>263</v>
      </c>
      <c r="N231" s="9"/>
    </row>
    <row r="232" customFormat="false" ht="15.75" hidden="false" customHeight="false" outlineLevel="0" collapsed="false">
      <c r="A232" s="5" t="n">
        <v>24</v>
      </c>
      <c r="B232" s="5" t="s">
        <v>134</v>
      </c>
      <c r="C232" s="6" t="str">
        <f aca="false">HYPERLINK(CONCATENATE("https://github.com/",B232),B232)</f>
        <v>SpringDataElasticsearchDevs/spring-data-elasticsearch</v>
      </c>
      <c r="D232" s="12" t="s">
        <v>332</v>
      </c>
      <c r="E232" s="8" t="str">
        <f aca="false">HYPERLINK(CONCATENATE("https://github.com/",J232),J232)</f>
        <v>searchbox-io/Jest</v>
      </c>
      <c r="F232" s="5" t="s">
        <v>260</v>
      </c>
      <c r="G232" s="5" t="n">
        <v>3</v>
      </c>
      <c r="H232" s="9" t="str">
        <f aca="false">CONCATENATE(F232," - ",G232)</f>
        <v>RepoPal - 3</v>
      </c>
      <c r="I232" s="9" t="str">
        <f aca="false">REPLACE (D232,1,17,"")</f>
        <v>Aconex/scrutineer.git</v>
      </c>
      <c r="J232" s="14" t="str">
        <f aca="false">IFERROR(__xludf.dummyfunction("REGEXREPLACE(I231,"".git"","""")"),"searchbox-io/Jest")</f>
        <v>searchbox-io/Jest</v>
      </c>
      <c r="K232" s="5" t="n">
        <v>2</v>
      </c>
      <c r="L232" s="9"/>
      <c r="M232" s="5" t="s">
        <v>263</v>
      </c>
      <c r="N232" s="9"/>
    </row>
    <row r="233" customFormat="false" ht="15.75" hidden="false" customHeight="false" outlineLevel="0" collapsed="false">
      <c r="A233" s="5" t="n">
        <v>24</v>
      </c>
      <c r="B233" s="5" t="s">
        <v>134</v>
      </c>
      <c r="C233" s="6" t="str">
        <f aca="false">HYPERLINK(CONCATENATE("https://github.com/",B233),B233)</f>
        <v>SpringDataElasticsearchDevs/spring-data-elasticsearch</v>
      </c>
      <c r="D233" s="9"/>
      <c r="E233" s="8" t="str">
        <f aca="false">HYPERLINK(CONCATENATE("https://github.com/",J233),J233)</f>
        <v>bluebreezecf/SparkJobServerClient</v>
      </c>
      <c r="F233" s="5" t="s">
        <v>262</v>
      </c>
      <c r="G233" s="5" t="n">
        <v>1</v>
      </c>
      <c r="H233" s="9" t="str">
        <f aca="false">CONCATENATE(F233," - ",G233)</f>
        <v>CrossSim - 1</v>
      </c>
      <c r="I233" s="9" t="str">
        <f aca="false">REPLACE (D233,1,17,"")</f>
        <v/>
      </c>
      <c r="J233" s="15" t="s">
        <v>65</v>
      </c>
      <c r="K233" s="5" t="n">
        <v>1</v>
      </c>
      <c r="L233" s="9"/>
      <c r="M233" s="5" t="s">
        <v>263</v>
      </c>
      <c r="N233" s="9"/>
    </row>
    <row r="234" customFormat="false" ht="15.75" hidden="false" customHeight="false" outlineLevel="0" collapsed="false">
      <c r="A234" s="5" t="n">
        <v>24</v>
      </c>
      <c r="B234" s="5" t="s">
        <v>134</v>
      </c>
      <c r="C234" s="6" t="str">
        <f aca="false">HYPERLINK(CONCATENATE("https://github.com/",B234),B234)</f>
        <v>SpringDataElasticsearchDevs/spring-data-elasticsearch</v>
      </c>
      <c r="D234" s="12" t="s">
        <v>345</v>
      </c>
      <c r="E234" s="8" t="str">
        <f aca="false">HYPERLINK(CONCATENATE("https://github.com/",J234),J234)</f>
        <v>dadoonet/spring-elasticsearch</v>
      </c>
      <c r="F234" s="5" t="s">
        <v>260</v>
      </c>
      <c r="G234" s="5" t="n">
        <v>1</v>
      </c>
      <c r="H234" s="9" t="str">
        <f aca="false">CONCATENATE(F234," - ",G234)</f>
        <v>RepoPal - 1</v>
      </c>
      <c r="I234" s="9" t="str">
        <f aca="false">REPLACE (D234,1,17,"")</f>
        <v>dadoonet/spring-elasticsearch.git</v>
      </c>
      <c r="J234" s="14" t="str">
        <f aca="false">IFERROR(__xludf.dummyfunction("REGEXREPLACE(I234,"".git"","""")"),"dadoonet/spring-elasticsearch")</f>
        <v>dadoonet/spring-elasticsearch</v>
      </c>
      <c r="K234" s="5" t="n">
        <v>3</v>
      </c>
      <c r="L234" s="5" t="n">
        <v>4</v>
      </c>
      <c r="M234" s="5" t="s">
        <v>263</v>
      </c>
      <c r="N234" s="9"/>
    </row>
    <row r="235" customFormat="false" ht="15.75" hidden="false" customHeight="false" outlineLevel="0" collapsed="false">
      <c r="A235" s="5" t="n">
        <v>24</v>
      </c>
      <c r="B235" s="5" t="s">
        <v>134</v>
      </c>
      <c r="C235" s="6" t="str">
        <f aca="false">HYPERLINK(CONCATENATE("https://github.com/",B235),B235)</f>
        <v>SpringDataElasticsearchDevs/spring-data-elasticsearch</v>
      </c>
      <c r="D235" s="9"/>
      <c r="E235" s="8" t="str">
        <f aca="false">HYPERLINK(CONCATENATE("https://github.com/",J235),J235)</f>
        <v>elaatifi/orika</v>
      </c>
      <c r="F235" s="5" t="s">
        <v>262</v>
      </c>
      <c r="G235" s="5" t="n">
        <v>5</v>
      </c>
      <c r="H235" s="9" t="str">
        <f aca="false">CONCATENATE(F235," - ",G235)</f>
        <v>CrossSim - 5</v>
      </c>
      <c r="I235" s="9" t="str">
        <f aca="false">REPLACE (D235,1,17,"")</f>
        <v/>
      </c>
      <c r="J235" s="15" t="s">
        <v>148</v>
      </c>
      <c r="K235" s="5" t="n">
        <v>2</v>
      </c>
      <c r="L235" s="9"/>
      <c r="M235" s="5" t="s">
        <v>263</v>
      </c>
      <c r="N235" s="9"/>
    </row>
    <row r="236" customFormat="false" ht="15.75" hidden="false" customHeight="false" outlineLevel="0" collapsed="false">
      <c r="A236" s="5" t="n">
        <v>24</v>
      </c>
      <c r="B236" s="5" t="s">
        <v>134</v>
      </c>
      <c r="C236" s="6" t="str">
        <f aca="false">HYPERLINK(CONCATENATE("https://github.com/",B236),B236)</f>
        <v>SpringDataElasticsearchDevs/spring-data-elasticsearch</v>
      </c>
      <c r="D236" s="12" t="s">
        <v>346</v>
      </c>
      <c r="E236" s="8" t="str">
        <f aca="false">HYPERLINK(CONCATENATE("https://github.com/",J236),J236)</f>
        <v>elastic/elasticsearch-metrics-reporter-java</v>
      </c>
      <c r="F236" s="5" t="s">
        <v>260</v>
      </c>
      <c r="G236" s="5" t="n">
        <v>2</v>
      </c>
      <c r="H236" s="9" t="str">
        <f aca="false">CONCATENATE(F236," - ",G236)</f>
        <v>RepoPal - 2</v>
      </c>
      <c r="I236" s="9" t="str">
        <f aca="false">REPLACE (D236,1,17,"")</f>
        <v>elastic/elasticsearch-metrics-reporter-java.git</v>
      </c>
      <c r="J236" s="14" t="str">
        <f aca="false">IFERROR(__xludf.dummyfunction("REGEXREPLACE(I236,"".git"","""")"),"elastic/elasticsearch-metrics-reporter-java")</f>
        <v>elastic/elasticsearch-metrics-reporter-java</v>
      </c>
      <c r="K236" s="5" t="n">
        <v>3</v>
      </c>
      <c r="L236" s="5" t="n">
        <v>4</v>
      </c>
      <c r="M236" s="5" t="s">
        <v>263</v>
      </c>
      <c r="N236" s="9"/>
    </row>
    <row r="237" customFormat="false" ht="15.75" hidden="false" customHeight="false" outlineLevel="0" collapsed="false">
      <c r="A237" s="5" t="n">
        <v>24</v>
      </c>
      <c r="B237" s="5" t="s">
        <v>134</v>
      </c>
      <c r="C237" s="6" t="str">
        <f aca="false">HYPERLINK(CONCATENATE("https://github.com/",B237),B237)</f>
        <v>SpringDataElasticsearchDevs/spring-data-elasticsearch</v>
      </c>
      <c r="D237" s="12" t="s">
        <v>347</v>
      </c>
      <c r="E237" s="8" t="str">
        <f aca="false">HYPERLINK(CONCATENATE("https://github.com/",J237),J237)</f>
        <v>elastic/elasticsearch-metrics-reporter-java</v>
      </c>
      <c r="F237" s="5" t="s">
        <v>260</v>
      </c>
      <c r="G237" s="5" t="n">
        <v>4</v>
      </c>
      <c r="H237" s="9" t="str">
        <f aca="false">CONCATENATE(F237," - ",G237)</f>
        <v>RepoPal - 4</v>
      </c>
      <c r="I237" s="9" t="str">
        <f aca="false">REPLACE (D237,1,17,"")</f>
        <v>jaibeermalik/searchanalytics-bigdata.git</v>
      </c>
      <c r="J237" s="9" t="str">
        <f aca="false">IFERROR(__xludf.dummyfunction("REGEXREPLACE(I236,"".git"","""")"),"elastic/elasticsearch-metrics-reporter-java")</f>
        <v>elastic/elasticsearch-metrics-reporter-java</v>
      </c>
      <c r="K237" s="5" t="n">
        <v>3</v>
      </c>
      <c r="L237" s="5" t="n">
        <v>3</v>
      </c>
      <c r="M237" s="5" t="s">
        <v>263</v>
      </c>
      <c r="N237" s="9"/>
    </row>
    <row r="238" customFormat="false" ht="15.75" hidden="false" customHeight="false" outlineLevel="0" collapsed="false">
      <c r="A238" s="5" t="n">
        <v>24</v>
      </c>
      <c r="B238" s="5" t="s">
        <v>134</v>
      </c>
      <c r="C238" s="6" t="str">
        <f aca="false">HYPERLINK(CONCATENATE("https://github.com/",B238),B238)</f>
        <v>SpringDataElasticsearchDevs/spring-data-elasticsearch</v>
      </c>
      <c r="D238" s="9"/>
      <c r="E238" s="8" t="str">
        <f aca="false">HYPERLINK(CONCATENATE("https://github.com/",J238),J238)</f>
        <v>javanna/elasticsearch-river-solr</v>
      </c>
      <c r="F238" s="5" t="s">
        <v>262</v>
      </c>
      <c r="G238" s="5" t="n">
        <v>4</v>
      </c>
      <c r="H238" s="9" t="str">
        <f aca="false">CONCATENATE(F238," - ",G238)</f>
        <v>CrossSim - 4</v>
      </c>
      <c r="I238" s="9" t="str">
        <f aca="false">REPLACE (D238,1,17,"")</f>
        <v/>
      </c>
      <c r="J238" s="11" t="s">
        <v>123</v>
      </c>
      <c r="K238" s="5" t="n">
        <v>3</v>
      </c>
      <c r="L238" s="9"/>
      <c r="M238" s="5" t="s">
        <v>263</v>
      </c>
      <c r="N238" s="9"/>
    </row>
    <row r="239" customFormat="false" ht="15.75" hidden="false" customHeight="false" outlineLevel="0" collapsed="false">
      <c r="A239" s="5" t="n">
        <v>24</v>
      </c>
      <c r="B239" s="5" t="s">
        <v>134</v>
      </c>
      <c r="C239" s="6" t="str">
        <f aca="false">HYPERLINK(CONCATENATE("https://github.com/",B239),B239)</f>
        <v>SpringDataElasticsearchDevs/spring-data-elasticsearch</v>
      </c>
      <c r="D239" s="9"/>
      <c r="E239" s="8" t="str">
        <f aca="false">HYPERLINK(CONCATENATE("https://github.com/",J239),J239)</f>
        <v>JMaNGOS/JMaNGOS</v>
      </c>
      <c r="F239" s="5" t="s">
        <v>262</v>
      </c>
      <c r="G239" s="5" t="n">
        <v>2</v>
      </c>
      <c r="H239" s="9" t="str">
        <f aca="false">CONCATENATE(F239," - ",G239)</f>
        <v>CrossSim - 2</v>
      </c>
      <c r="I239" s="9" t="str">
        <f aca="false">REPLACE (D239,1,17,"")</f>
        <v/>
      </c>
      <c r="J239" s="13" t="s">
        <v>150</v>
      </c>
      <c r="K239" s="5" t="n">
        <v>1</v>
      </c>
      <c r="L239" s="9"/>
      <c r="M239" s="5" t="s">
        <v>263</v>
      </c>
      <c r="N239" s="9"/>
    </row>
    <row r="240" customFormat="false" ht="15.75" hidden="false" customHeight="false" outlineLevel="0" collapsed="false">
      <c r="A240" s="5" t="n">
        <v>24</v>
      </c>
      <c r="B240" s="5" t="s">
        <v>134</v>
      </c>
      <c r="C240" s="6" t="str">
        <f aca="false">HYPERLINK(CONCATENATE("https://github.com/",B240),B240)</f>
        <v>SpringDataElasticsearchDevs/spring-data-elasticsearch</v>
      </c>
      <c r="D240" s="12" t="s">
        <v>348</v>
      </c>
      <c r="E240" s="8" t="str">
        <f aca="false">HYPERLINK(CONCATENATE("https://github.com/",J240),J240)</f>
        <v>raphw/byte-buddy</v>
      </c>
      <c r="F240" s="5" t="s">
        <v>260</v>
      </c>
      <c r="G240" s="5" t="n">
        <v>5</v>
      </c>
      <c r="H240" s="9" t="str">
        <f aca="false">CONCATENATE(F240," - ",G240)</f>
        <v>RepoPal - 5</v>
      </c>
      <c r="I240" s="9" t="str">
        <f aca="false">REPLACE (D240,1,17,"")</f>
        <v>raphw/byte-buddy.git</v>
      </c>
      <c r="J240" s="9" t="str">
        <f aca="false">IFERROR(__xludf.dummyfunction("REGEXREPLACE(I240,"".git"","""")"),"raphw/byte-buddy")</f>
        <v>raphw/byte-buddy</v>
      </c>
      <c r="K240" s="5" t="n">
        <v>2</v>
      </c>
      <c r="L240" s="9"/>
      <c r="M240" s="5" t="s">
        <v>263</v>
      </c>
      <c r="N240" s="9"/>
    </row>
    <row r="241" customFormat="false" ht="15.75" hidden="false" customHeight="false" outlineLevel="0" collapsed="false">
      <c r="A241" s="5" t="n">
        <v>24</v>
      </c>
      <c r="B241" s="5" t="s">
        <v>134</v>
      </c>
      <c r="C241" s="6" t="str">
        <f aca="false">HYPERLINK(CONCATENATE("https://github.com/",B241),B241)</f>
        <v>SpringDataElasticsearchDevs/spring-data-elasticsearch</v>
      </c>
      <c r="D241" s="9"/>
      <c r="E241" s="8" t="str">
        <f aca="false">HYPERLINK(CONCATENATE("https://github.com/",J241),J241)</f>
        <v>searchisko/elasticsearch-river-jira</v>
      </c>
      <c r="F241" s="5" t="s">
        <v>262</v>
      </c>
      <c r="G241" s="5" t="n">
        <v>3</v>
      </c>
      <c r="H241" s="9" t="str">
        <f aca="false">CONCATENATE(F241," - ",G241)</f>
        <v>CrossSim - 3</v>
      </c>
      <c r="I241" s="9" t="str">
        <f aca="false">REPLACE (D241,1,17,"")</f>
        <v/>
      </c>
      <c r="J241" s="11" t="s">
        <v>127</v>
      </c>
      <c r="K241" s="5" t="n">
        <v>3</v>
      </c>
      <c r="L241" s="5" t="n">
        <v>4</v>
      </c>
      <c r="M241" s="5" t="s">
        <v>263</v>
      </c>
      <c r="N241" s="9"/>
    </row>
    <row r="242" customFormat="false" ht="15.75" hidden="false" customHeight="false" outlineLevel="0" collapsed="false">
      <c r="A242" s="5" t="n">
        <v>25</v>
      </c>
      <c r="B242" s="5" t="s">
        <v>152</v>
      </c>
      <c r="C242" s="6" t="str">
        <f aca="false">HYPERLINK(CONCATENATE("https://github.com/",B242),B242)</f>
        <v>javanna/elasticshell</v>
      </c>
      <c r="D242" s="9"/>
      <c r="E242" s="8" t="str">
        <f aca="false">HYPERLINK(CONCATENATE("https://github.com/",J242),J242)</f>
        <v>javanna/elasticsearch-river-solr</v>
      </c>
      <c r="F242" s="5" t="s">
        <v>262</v>
      </c>
      <c r="G242" s="5" t="n">
        <v>1</v>
      </c>
      <c r="H242" s="9" t="str">
        <f aca="false">CONCATENATE(F242," - ",G242)</f>
        <v>CrossSim - 1</v>
      </c>
      <c r="I242" s="9" t="str">
        <f aca="false">REPLACE (D242,1,17,"")</f>
        <v/>
      </c>
      <c r="J242" s="10" t="s">
        <v>123</v>
      </c>
      <c r="K242" s="5" t="n">
        <v>3</v>
      </c>
      <c r="L242" s="5" t="n">
        <v>3</v>
      </c>
      <c r="M242" s="5" t="s">
        <v>263</v>
      </c>
      <c r="N242" s="9"/>
    </row>
    <row r="243" customFormat="false" ht="15.75" hidden="false" customHeight="false" outlineLevel="0" collapsed="false">
      <c r="A243" s="5" t="n">
        <v>25</v>
      </c>
      <c r="B243" s="5" t="s">
        <v>152</v>
      </c>
      <c r="C243" s="6" t="str">
        <f aca="false">HYPERLINK(CONCATENATE("https://github.com/",B243),B243)</f>
        <v>javanna/elasticshell</v>
      </c>
      <c r="D243" s="9"/>
      <c r="E243" s="8" t="str">
        <f aca="false">HYPERLINK(CONCATENATE("https://github.com/",J243),J243)</f>
        <v>jprante/elasticsearch-oai</v>
      </c>
      <c r="F243" s="5" t="s">
        <v>262</v>
      </c>
      <c r="G243" s="5" t="n">
        <v>4</v>
      </c>
      <c r="H243" s="9" t="str">
        <f aca="false">CONCATENATE(F243," - ",G243)</f>
        <v>CrossSim - 4</v>
      </c>
      <c r="I243" s="9" t="str">
        <f aca="false">REPLACE (D243,1,17,"")</f>
        <v/>
      </c>
      <c r="J243" s="10" t="s">
        <v>124</v>
      </c>
      <c r="K243" s="5" t="n">
        <v>3</v>
      </c>
      <c r="L243" s="5" t="n">
        <v>4</v>
      </c>
      <c r="M243" s="5" t="s">
        <v>263</v>
      </c>
      <c r="N243" s="9"/>
    </row>
    <row r="244" customFormat="false" ht="15.75" hidden="false" customHeight="false" outlineLevel="0" collapsed="false">
      <c r="A244" s="5" t="n">
        <v>25</v>
      </c>
      <c r="B244" s="5" t="s">
        <v>152</v>
      </c>
      <c r="C244" s="6" t="str">
        <f aca="false">HYPERLINK(CONCATENATE("https://github.com/",B244),B244)</f>
        <v>javanna/elasticshell</v>
      </c>
      <c r="D244" s="12" t="s">
        <v>349</v>
      </c>
      <c r="E244" s="8" t="str">
        <f aca="false">HYPERLINK(CONCATENATE("https://github.com/",J244),J244)</f>
        <v>jprante/elasticsearch-oai</v>
      </c>
      <c r="F244" s="5" t="s">
        <v>260</v>
      </c>
      <c r="G244" s="5" t="n">
        <v>4</v>
      </c>
      <c r="H244" s="9" t="str">
        <f aca="false">CONCATENATE(F244," - ",G244)</f>
        <v>RepoPal - 4</v>
      </c>
      <c r="I244" s="9" t="str">
        <f aca="false">REPLACE (D244,1,17,"")</f>
        <v>jprante/elasticsearch-oai.git</v>
      </c>
      <c r="J244" s="14" t="str">
        <f aca="false">IFERROR(__xludf.dummyfunction("REGEXREPLACE(I244,"".git"","""")"),"jprante/elasticsearch-oai")</f>
        <v>jprante/elasticsearch-oai</v>
      </c>
      <c r="K244" s="5" t="n">
        <v>3</v>
      </c>
      <c r="L244" s="5" t="n">
        <v>4</v>
      </c>
      <c r="M244" s="5" t="s">
        <v>263</v>
      </c>
      <c r="N244" s="9"/>
    </row>
    <row r="245" customFormat="false" ht="15.75" hidden="false" customHeight="false" outlineLevel="0" collapsed="false">
      <c r="A245" s="5" t="n">
        <v>25</v>
      </c>
      <c r="B245" s="5" t="s">
        <v>152</v>
      </c>
      <c r="C245" s="6" t="str">
        <f aca="false">HYPERLINK(CONCATENATE("https://github.com/",B245),B245)</f>
        <v>javanna/elasticshell</v>
      </c>
      <c r="D245" s="12" t="s">
        <v>350</v>
      </c>
      <c r="E245" s="8" t="str">
        <f aca="false">HYPERLINK(CONCATENATE("https://github.com/",J245),J245)</f>
        <v>jprante/elasticsearch-oai</v>
      </c>
      <c r="F245" s="5" t="s">
        <v>260</v>
      </c>
      <c r="G245" s="5" t="n">
        <v>3</v>
      </c>
      <c r="H245" s="9" t="str">
        <f aca="false">CONCATENATE(F245," - ",G245)</f>
        <v>RepoPal - 3</v>
      </c>
      <c r="I245" s="9" t="str">
        <f aca="false">REPLACE (D245,1,17,"")</f>
        <v>jprante/elasticsearch-plugin-rdf-jena.git</v>
      </c>
      <c r="J245" s="14" t="str">
        <f aca="false">IFERROR(__xludf.dummyfunction("REGEXREPLACE(I244,"".git"","""")"),"jprante/elasticsearch-oai")</f>
        <v>jprante/elasticsearch-oai</v>
      </c>
      <c r="K245" s="5" t="n">
        <v>3</v>
      </c>
      <c r="L245" s="9"/>
      <c r="M245" s="5" t="s">
        <v>263</v>
      </c>
      <c r="N245" s="9"/>
    </row>
    <row r="246" customFormat="false" ht="15.75" hidden="false" customHeight="false" outlineLevel="0" collapsed="false">
      <c r="A246" s="5" t="n">
        <v>25</v>
      </c>
      <c r="B246" s="5" t="s">
        <v>152</v>
      </c>
      <c r="C246" s="6" t="str">
        <f aca="false">HYPERLINK(CONCATENATE("https://github.com/",B246),B246)</f>
        <v>javanna/elasticshell</v>
      </c>
      <c r="D246" s="9"/>
      <c r="E246" s="8" t="str">
        <f aca="false">HYPERLINK(CONCATENATE("https://github.com/",J246),J246)</f>
        <v>msgpack/msgpack-hadoop</v>
      </c>
      <c r="F246" s="5" t="s">
        <v>262</v>
      </c>
      <c r="G246" s="5" t="n">
        <v>5</v>
      </c>
      <c r="H246" s="9" t="str">
        <f aca="false">CONCATENATE(F246," - ",G246)</f>
        <v>CrossSim - 5</v>
      </c>
      <c r="I246" s="9" t="str">
        <f aca="false">REPLACE (D246,1,17,"")</f>
        <v/>
      </c>
      <c r="J246" s="15" t="s">
        <v>153</v>
      </c>
      <c r="K246" s="5" t="n">
        <v>1</v>
      </c>
      <c r="L246" s="9"/>
      <c r="M246" s="5" t="s">
        <v>263</v>
      </c>
      <c r="N246" s="9"/>
    </row>
    <row r="247" customFormat="false" ht="15.75" hidden="false" customHeight="false" outlineLevel="0" collapsed="false">
      <c r="A247" s="5" t="n">
        <v>25</v>
      </c>
      <c r="B247" s="5" t="s">
        <v>152</v>
      </c>
      <c r="C247" s="6" t="str">
        <f aca="false">HYPERLINK(CONCATENATE("https://github.com/",B247),B247)</f>
        <v>javanna/elasticshell</v>
      </c>
      <c r="D247" s="12" t="s">
        <v>351</v>
      </c>
      <c r="E247" s="8" t="str">
        <f aca="false">HYPERLINK(CONCATENATE("https://github.com/",J247),J247)</f>
        <v>ncolomer/elasticsearch-osmosis-plugin</v>
      </c>
      <c r="F247" s="5" t="s">
        <v>260</v>
      </c>
      <c r="G247" s="5" t="n">
        <v>2</v>
      </c>
      <c r="H247" s="9" t="str">
        <f aca="false">CONCATENATE(F247," - ",G247)</f>
        <v>RepoPal - 2</v>
      </c>
      <c r="I247" s="9" t="str">
        <f aca="false">REPLACE (D247,1,17,"")</f>
        <v>ncolomer/elasticsearch-osmosis-plugin.git</v>
      </c>
      <c r="J247" s="9" t="str">
        <f aca="false">IFERROR(__xludf.dummyfunction("REGEXREPLACE(I247,"".git"","""")"),"ncolomer/elasticsearch-osmosis-plugin")</f>
        <v>ncolomer/elasticsearch-osmosis-plugin</v>
      </c>
      <c r="K247" s="5" t="n">
        <v>2</v>
      </c>
      <c r="L247" s="9"/>
      <c r="M247" s="5" t="s">
        <v>263</v>
      </c>
      <c r="N247" s="9"/>
    </row>
    <row r="248" customFormat="false" ht="15.75" hidden="false" customHeight="false" outlineLevel="0" collapsed="false">
      <c r="A248" s="5" t="n">
        <v>25</v>
      </c>
      <c r="B248" s="5" t="s">
        <v>152</v>
      </c>
      <c r="C248" s="6" t="str">
        <f aca="false">HYPERLINK(CONCATENATE("https://github.com/",B248),B248)</f>
        <v>javanna/elasticshell</v>
      </c>
      <c r="D248" s="9"/>
      <c r="E248" s="8" t="str">
        <f aca="false">HYPERLINK(CONCATENATE("https://github.com/",J248),J248)</f>
        <v>pitchpoint-solutions/sfs</v>
      </c>
      <c r="F248" s="5" t="s">
        <v>262</v>
      </c>
      <c r="G248" s="5" t="n">
        <v>3</v>
      </c>
      <c r="H248" s="9" t="str">
        <f aca="false">CONCATENATE(F248," - ",G248)</f>
        <v>CrossSim - 3</v>
      </c>
      <c r="I248" s="9" t="str">
        <f aca="false">REPLACE (D248,1,17,"")</f>
        <v/>
      </c>
      <c r="J248" s="11" t="s">
        <v>147</v>
      </c>
      <c r="K248" s="5" t="n">
        <v>2</v>
      </c>
      <c r="L248" s="9"/>
      <c r="M248" s="5" t="s">
        <v>263</v>
      </c>
      <c r="N248" s="9"/>
    </row>
    <row r="249" customFormat="false" ht="15.75" hidden="false" customHeight="false" outlineLevel="0" collapsed="false">
      <c r="A249" s="5" t="n">
        <v>25</v>
      </c>
      <c r="B249" s="5" t="s">
        <v>152</v>
      </c>
      <c r="C249" s="6" t="str">
        <f aca="false">HYPERLINK(CONCATENATE("https://github.com/",B249),B249)</f>
        <v>javanna/elasticshell</v>
      </c>
      <c r="D249" s="12" t="s">
        <v>334</v>
      </c>
      <c r="E249" s="8" t="str">
        <f aca="false">HYPERLINK(CONCATENATE("https://github.com/",J249),J249)</f>
        <v>searchbox-io/Jest</v>
      </c>
      <c r="F249" s="5" t="s">
        <v>260</v>
      </c>
      <c r="G249" s="5" t="n">
        <v>1</v>
      </c>
      <c r="H249" s="9" t="str">
        <f aca="false">CONCATENATE(F249," - ",G249)</f>
        <v>RepoPal - 1</v>
      </c>
      <c r="I249" s="9" t="str">
        <f aca="false">REPLACE (D249,1,17,"")</f>
        <v>searchbox-io/Jest.git</v>
      </c>
      <c r="J249" s="9" t="str">
        <f aca="false">IFERROR(__xludf.dummyfunction("REGEXREPLACE(I249,"".git"","""")"),"searchbox-io/Jest")</f>
        <v>searchbox-io/Jest</v>
      </c>
      <c r="K249" s="5" t="n">
        <v>3</v>
      </c>
      <c r="L249" s="5" t="n">
        <v>3</v>
      </c>
      <c r="M249" s="5" t="s">
        <v>263</v>
      </c>
      <c r="N249" s="9"/>
    </row>
    <row r="250" customFormat="false" ht="15.75" hidden="false" customHeight="false" outlineLevel="0" collapsed="false">
      <c r="A250" s="5" t="n">
        <v>25</v>
      </c>
      <c r="B250" s="5" t="s">
        <v>152</v>
      </c>
      <c r="C250" s="6" t="str">
        <f aca="false">HYPERLINK(CONCATENATE("https://github.com/",B250),B250)</f>
        <v>javanna/elasticshell</v>
      </c>
      <c r="D250" s="9"/>
      <c r="E250" s="8" t="str">
        <f aca="false">HYPERLINK(CONCATENATE("https://github.com/",J250),J250)</f>
        <v>searchisko/elasticsearch-river-jira</v>
      </c>
      <c r="F250" s="5" t="s">
        <v>262</v>
      </c>
      <c r="G250" s="5" t="n">
        <v>2</v>
      </c>
      <c r="H250" s="9" t="str">
        <f aca="false">CONCATENATE(F250," - ",G250)</f>
        <v>CrossSim - 2</v>
      </c>
      <c r="I250" s="9" t="str">
        <f aca="false">REPLACE (D250,1,17,"")</f>
        <v/>
      </c>
      <c r="J250" s="11" t="s">
        <v>127</v>
      </c>
      <c r="K250" s="5" t="n">
        <v>3</v>
      </c>
      <c r="L250" s="5" t="n">
        <v>4</v>
      </c>
      <c r="M250" s="5" t="s">
        <v>263</v>
      </c>
      <c r="N250" s="9"/>
    </row>
    <row r="251" customFormat="false" ht="15.75" hidden="false" customHeight="false" outlineLevel="0" collapsed="false">
      <c r="A251" s="5" t="n">
        <v>25</v>
      </c>
      <c r="B251" s="5" t="s">
        <v>152</v>
      </c>
      <c r="C251" s="6" t="str">
        <f aca="false">HYPERLINK(CONCATENATE("https://github.com/",B251),B251)</f>
        <v>javanna/elasticshell</v>
      </c>
      <c r="D251" s="12" t="s">
        <v>352</v>
      </c>
      <c r="E251" s="8" t="str">
        <f aca="false">HYPERLINK(CONCATENATE("https://github.com/",J251),J251)</f>
        <v>sonian/elasticsearch-jetty</v>
      </c>
      <c r="F251" s="5" t="s">
        <v>260</v>
      </c>
      <c r="G251" s="5" t="n">
        <v>5</v>
      </c>
      <c r="H251" s="9" t="str">
        <f aca="false">CONCATENATE(F251," - ",G251)</f>
        <v>RepoPal - 5</v>
      </c>
      <c r="I251" s="9" t="str">
        <f aca="false">REPLACE (D251,1,17,"")</f>
        <v>sonian/elasticsearch-jetty.git</v>
      </c>
      <c r="J251" s="9" t="str">
        <f aca="false">IFERROR(__xludf.dummyfunction("REGEXREPLACE(I251,"".git"","""")"),"sonian/elasticsearch-jetty")</f>
        <v>sonian/elasticsearch-jetty</v>
      </c>
      <c r="K251" s="5" t="n">
        <v>3</v>
      </c>
      <c r="L251" s="5" t="n">
        <v>4</v>
      </c>
      <c r="M251" s="5" t="s">
        <v>263</v>
      </c>
      <c r="N251" s="9"/>
    </row>
    <row r="252" customFormat="false" ht="15.75" hidden="false" customHeight="false" outlineLevel="0" collapsed="false">
      <c r="E252" s="16" t="str">
        <f aca="false">HYPERLINK(CONCATENATE("https:github.com/",J252),J252)</f>
        <v>sonian/elasticsearch-jetty</v>
      </c>
      <c r="G252" s="17"/>
      <c r="H252" s="0" t="str">
        <f aca="false">CONCATENATE(F252," - ",G252)</f>
        <v>-</v>
      </c>
      <c r="I252" s="0" t="str">
        <f aca="false">REPLACE (D252,1,17,"")</f>
        <v/>
      </c>
      <c r="J252" s="0" t="str">
        <f aca="false">IFERROR(__xludf.dummyfunction("REGEXREPLACE(I251,"".git"","""")"),"sonian/elasticsearch-jetty")</f>
        <v>sonian/elasticsearch-jetty</v>
      </c>
    </row>
    <row r="253" customFormat="false" ht="15.75" hidden="false" customHeight="false" outlineLevel="0" collapsed="false">
      <c r="E253" s="16" t="str">
        <f aca="false">HYPERLINK(CONCATENATE("https:github.com/",J253),J253)</f>
        <v>sonian/elasticsearch-jetty</v>
      </c>
      <c r="G253" s="17"/>
      <c r="H253" s="0" t="str">
        <f aca="false">CONCATENATE(F253," - ",G253)</f>
        <v>-</v>
      </c>
      <c r="I253" s="0" t="str">
        <f aca="false">REPLACE (D253,1,17,"")</f>
        <v/>
      </c>
      <c r="J253" s="0" t="str">
        <f aca="false">IFERROR(__xludf.dummyfunction("REGEXREPLACE(I251,"".git"","""")"),"sonian/elasticsearch-jetty")</f>
        <v>sonian/elasticsearch-jetty</v>
      </c>
    </row>
    <row r="254" customFormat="false" ht="15.75" hidden="false" customHeight="false" outlineLevel="0" collapsed="false">
      <c r="E254" s="16" t="str">
        <f aca="false">HYPERLINK(CONCATENATE("https:github.com/",J254),J254)</f>
        <v>sonian/elasticsearch-jetty</v>
      </c>
      <c r="G254" s="17"/>
      <c r="H254" s="0" t="str">
        <f aca="false">CONCATENATE(F254," - ",G254)</f>
        <v>-</v>
      </c>
      <c r="I254" s="0" t="str">
        <f aca="false">REPLACE (D254,1,17,"")</f>
        <v/>
      </c>
      <c r="J254" s="0" t="str">
        <f aca="false">IFERROR(__xludf.dummyfunction("REGEXREPLACE(I251,"".git"","""")"),"sonian/elasticsearch-jetty")</f>
        <v>sonian/elasticsearch-jetty</v>
      </c>
    </row>
    <row r="255" customFormat="false" ht="15.75" hidden="false" customHeight="false" outlineLevel="0" collapsed="false">
      <c r="E255" s="16" t="str">
        <f aca="false">HYPERLINK(CONCATENATE("https:github.com/",J255),J255)</f>
        <v>sonian/elasticsearch-jetty</v>
      </c>
      <c r="G255" s="17"/>
      <c r="H255" s="0" t="str">
        <f aca="false">CONCATENATE(F255," - ",G255)</f>
        <v>-</v>
      </c>
      <c r="I255" s="0" t="str">
        <f aca="false">REPLACE (D255,1,17,"")</f>
        <v/>
      </c>
      <c r="J255" s="0" t="str">
        <f aca="false">IFERROR(__xludf.dummyfunction("REGEXREPLACE(I251,"".git"","""")"),"sonian/elasticsearch-jetty")</f>
        <v>sonian/elasticsearch-jetty</v>
      </c>
    </row>
    <row r="256" customFormat="false" ht="15.75" hidden="false" customHeight="false" outlineLevel="0" collapsed="false">
      <c r="E256" s="16" t="str">
        <f aca="false">HYPERLINK(CONCATENATE("https:github.com/",J256),J256)</f>
        <v>sonian/elasticsearch-jetty</v>
      </c>
      <c r="G256" s="17"/>
      <c r="H256" s="0" t="str">
        <f aca="false">CONCATENATE(F256," - ",G256)</f>
        <v>-</v>
      </c>
      <c r="I256" s="0" t="str">
        <f aca="false">REPLACE (D256,1,17,"")</f>
        <v/>
      </c>
      <c r="J256" s="0" t="str">
        <f aca="false">IFERROR(__xludf.dummyfunction("REGEXREPLACE(I251,"".git"","""")"),"sonian/elasticsearch-jetty")</f>
        <v>sonian/elasticsearch-jetty</v>
      </c>
    </row>
    <row r="257" customFormat="false" ht="15.75" hidden="false" customHeight="false" outlineLevel="0" collapsed="false">
      <c r="E257" s="16" t="str">
        <f aca="false">HYPERLINK(CONCATENATE("https:github.com/",J257),J257)</f>
        <v>sonian/elasticsearch-jetty</v>
      </c>
      <c r="G257" s="17"/>
      <c r="H257" s="0" t="str">
        <f aca="false">CONCATENATE(F257," - ",G257)</f>
        <v>-</v>
      </c>
      <c r="I257" s="0" t="str">
        <f aca="false">REPLACE (D257,1,17,"")</f>
        <v/>
      </c>
      <c r="J257" s="0" t="str">
        <f aca="false">IFERROR(__xludf.dummyfunction("REGEXREPLACE(I251,"".git"","""")"),"sonian/elasticsearch-jetty")</f>
        <v>sonian/elasticsearch-jetty</v>
      </c>
    </row>
    <row r="258" customFormat="false" ht="15.75" hidden="false" customHeight="false" outlineLevel="0" collapsed="false">
      <c r="E258" s="16" t="str">
        <f aca="false">HYPERLINK(CONCATENATE("https:github.com/",J258),J258)</f>
        <v>sonian/elasticsearch-jetty</v>
      </c>
      <c r="G258" s="17"/>
      <c r="H258" s="0" t="str">
        <f aca="false">CONCATENATE(F258," - ",G258)</f>
        <v>-</v>
      </c>
      <c r="I258" s="0" t="str">
        <f aca="false">REPLACE (D258,1,17,"")</f>
        <v/>
      </c>
      <c r="J258" s="0" t="str">
        <f aca="false">IFERROR(__xludf.dummyfunction("REGEXREPLACE(I251,"".git"","""")"),"sonian/elasticsearch-jetty")</f>
        <v>sonian/elasticsearch-jetty</v>
      </c>
    </row>
    <row r="259" customFormat="false" ht="15.75" hidden="false" customHeight="false" outlineLevel="0" collapsed="false">
      <c r="E259" s="16" t="str">
        <f aca="false">HYPERLINK(CONCATENATE("https:github.com/",J259),J259)</f>
        <v>sonian/elasticsearch-jetty</v>
      </c>
      <c r="G259" s="17"/>
      <c r="H259" s="0" t="str">
        <f aca="false">CONCATENATE(F259," - ",G259)</f>
        <v>-</v>
      </c>
      <c r="I259" s="0" t="str">
        <f aca="false">REPLACE (D259,1,17,"")</f>
        <v/>
      </c>
      <c r="J259" s="0" t="str">
        <f aca="false">IFERROR(__xludf.dummyfunction("REGEXREPLACE(I251,"".git"","""")"),"sonian/elasticsearch-jetty")</f>
        <v>sonian/elasticsearch-jetty</v>
      </c>
    </row>
    <row r="260" customFormat="false" ht="15.75" hidden="false" customHeight="false" outlineLevel="0" collapsed="false">
      <c r="E260" s="16" t="str">
        <f aca="false">HYPERLINK(CONCATENATE("https:github.com/",J260),J260)</f>
        <v>sonian/elasticsearch-jetty</v>
      </c>
      <c r="G260" s="17"/>
      <c r="H260" s="0" t="str">
        <f aca="false">CONCATENATE(F260," - ",G260)</f>
        <v>-</v>
      </c>
      <c r="I260" s="0" t="str">
        <f aca="false">REPLACE (D260,1,17,"")</f>
        <v/>
      </c>
      <c r="J260" s="0" t="str">
        <f aca="false">IFERROR(__xludf.dummyfunction("REGEXREPLACE(I251,"".git"","""")"),"sonian/elasticsearch-jetty")</f>
        <v>sonian/elasticsearch-jetty</v>
      </c>
    </row>
    <row r="261" customFormat="false" ht="15.75" hidden="false" customHeight="false" outlineLevel="0" collapsed="false">
      <c r="E261" s="16" t="str">
        <f aca="false">HYPERLINK(CONCATENATE("https:github.com/",J261),J261)</f>
        <v>sonian/elasticsearch-jetty</v>
      </c>
      <c r="G261" s="17"/>
      <c r="H261" s="0" t="str">
        <f aca="false">CONCATENATE(F261," - ",G261)</f>
        <v>-</v>
      </c>
      <c r="I261" s="0" t="str">
        <f aca="false">REPLACE (D261,1,17,"")</f>
        <v/>
      </c>
      <c r="J261" s="0" t="str">
        <f aca="false">IFERROR(__xludf.dummyfunction("REGEXREPLACE(I251,"".git"","""")"),"sonian/elasticsearch-jetty")</f>
        <v>sonian/elasticsearch-jetty</v>
      </c>
    </row>
    <row r="262" customFormat="false" ht="15.75" hidden="false" customHeight="false" outlineLevel="0" collapsed="false">
      <c r="E262" s="16" t="str">
        <f aca="false">HYPERLINK(CONCATENATE("https:github.com/",J262),J262)</f>
        <v>sonian/elasticsearch-jetty</v>
      </c>
      <c r="H262" s="0" t="str">
        <f aca="false">CONCATENATE(F262," - ",G262)</f>
        <v>-</v>
      </c>
      <c r="I262" s="0" t="str">
        <f aca="false">REPLACE (D262,1,17,"")</f>
        <v/>
      </c>
      <c r="J262" s="0" t="str">
        <f aca="false">IFERROR(__xludf.dummyfunction("REGEXREPLACE(I251,"".git"","""")"),"sonian/elasticsearch-jetty")</f>
        <v>sonian/elasticsearch-jetty</v>
      </c>
    </row>
    <row r="263" customFormat="false" ht="15.75" hidden="false" customHeight="false" outlineLevel="0" collapsed="false">
      <c r="E263" s="16" t="str">
        <f aca="false">HYPERLINK(CONCATENATE("https:github.com/",J263),J263)</f>
        <v>sonian/elasticsearch-jetty</v>
      </c>
      <c r="H263" s="0" t="str">
        <f aca="false">CONCATENATE(F263," - ",G263)</f>
        <v>-</v>
      </c>
      <c r="I263" s="0" t="str">
        <f aca="false">REPLACE (D263,1,17,"")</f>
        <v/>
      </c>
      <c r="J263" s="0" t="str">
        <f aca="false">IFERROR(__xludf.dummyfunction("REGEXREPLACE(I251,"".git"","""")"),"sonian/elasticsearch-jetty")</f>
        <v>sonian/elasticsearch-jetty</v>
      </c>
    </row>
    <row r="264" customFormat="false" ht="15.75" hidden="false" customHeight="false" outlineLevel="0" collapsed="false">
      <c r="E264" s="16" t="str">
        <f aca="false">HYPERLINK(CONCATENATE("https:github.com/",J264),J264)</f>
        <v>sonian/elasticsearch-jetty</v>
      </c>
      <c r="H264" s="0" t="str">
        <f aca="false">CONCATENATE(F264," - ",G264)</f>
        <v>-</v>
      </c>
      <c r="I264" s="0" t="str">
        <f aca="false">REPLACE (D264,1,17,"")</f>
        <v/>
      </c>
      <c r="J264" s="0" t="str">
        <f aca="false">IFERROR(__xludf.dummyfunction("REGEXREPLACE(I251,"".git"","""")"),"sonian/elasticsearch-jetty")</f>
        <v>sonian/elasticsearch-jetty</v>
      </c>
    </row>
    <row r="265" customFormat="false" ht="15.75" hidden="false" customHeight="false" outlineLevel="0" collapsed="false">
      <c r="E265" s="16" t="str">
        <f aca="false">HYPERLINK(CONCATENATE("https:github.com/",J265),J265)</f>
        <v>sonian/elasticsearch-jetty</v>
      </c>
      <c r="H265" s="0" t="str">
        <f aca="false">CONCATENATE(F265," - ",G265)</f>
        <v>-</v>
      </c>
      <c r="I265" s="0" t="str">
        <f aca="false">REPLACE (D265,1,17,"")</f>
        <v/>
      </c>
      <c r="J265" s="0" t="str">
        <f aca="false">IFERROR(__xludf.dummyfunction("REGEXREPLACE(I251,"".git"","""")"),"sonian/elasticsearch-jetty")</f>
        <v>sonian/elasticsearch-jetty</v>
      </c>
    </row>
    <row r="266" customFormat="false" ht="15.75" hidden="false" customHeight="false" outlineLevel="0" collapsed="false">
      <c r="E266" s="16" t="str">
        <f aca="false">HYPERLINK(CONCATENATE("https:github.com/",J266),J266)</f>
        <v>sonian/elasticsearch-jetty</v>
      </c>
      <c r="H266" s="0" t="str">
        <f aca="false">CONCATENATE(F266," - ",G266)</f>
        <v>-</v>
      </c>
      <c r="I266" s="0" t="str">
        <f aca="false">REPLACE (D266,1,17,"")</f>
        <v/>
      </c>
      <c r="J266" s="0" t="str">
        <f aca="false">IFERROR(__xludf.dummyfunction("REGEXREPLACE(I251,"".git"","""")"),"sonian/elasticsearch-jetty")</f>
        <v>sonian/elasticsearch-jetty</v>
      </c>
    </row>
    <row r="267" customFormat="false" ht="15.75" hidden="false" customHeight="false" outlineLevel="0" collapsed="false">
      <c r="E267" s="16" t="str">
        <f aca="false">HYPERLINK(CONCATENATE("https:github.com/",J267),J267)</f>
        <v>sonian/elasticsearch-jetty</v>
      </c>
      <c r="H267" s="0" t="str">
        <f aca="false">CONCATENATE(F267," - ",G267)</f>
        <v>-</v>
      </c>
      <c r="I267" s="0" t="str">
        <f aca="false">REPLACE (D267,1,17,"")</f>
        <v/>
      </c>
      <c r="J267" s="0" t="str">
        <f aca="false">IFERROR(__xludf.dummyfunction("REGEXREPLACE(I251,"".git"","""")"),"sonian/elasticsearch-jetty")</f>
        <v>sonian/elasticsearch-jetty</v>
      </c>
    </row>
    <row r="268" customFormat="false" ht="15.75" hidden="false" customHeight="false" outlineLevel="0" collapsed="false">
      <c r="E268" s="16" t="str">
        <f aca="false">HYPERLINK(CONCATENATE("https:github.com/",J268),J268)</f>
        <v>sonian/elasticsearch-jetty</v>
      </c>
      <c r="H268" s="0" t="str">
        <f aca="false">CONCATENATE(F268," - ",G268)</f>
        <v>-</v>
      </c>
      <c r="I268" s="0" t="str">
        <f aca="false">REPLACE (D268,1,17,"")</f>
        <v/>
      </c>
      <c r="J268" s="0" t="str">
        <f aca="false">IFERROR(__xludf.dummyfunction("REGEXREPLACE(I251,"".git"","""")"),"sonian/elasticsearch-jetty")</f>
        <v>sonian/elasticsearch-jetty</v>
      </c>
    </row>
    <row r="269" customFormat="false" ht="15.75" hidden="false" customHeight="false" outlineLevel="0" collapsed="false">
      <c r="E269" s="16" t="str">
        <f aca="false">HYPERLINK(CONCATENATE("https:github.com/",J269),J269)</f>
        <v>sonian/elasticsearch-jetty</v>
      </c>
      <c r="H269" s="0" t="str">
        <f aca="false">CONCATENATE(F269," - ",G269)</f>
        <v>-</v>
      </c>
      <c r="I269" s="0" t="str">
        <f aca="false">REPLACE (D269,1,17,"")</f>
        <v/>
      </c>
      <c r="J269" s="0" t="str">
        <f aca="false">IFERROR(__xludf.dummyfunction("REGEXREPLACE(I251,"".git"","""")"),"sonian/elasticsearch-jetty")</f>
        <v>sonian/elasticsearch-jetty</v>
      </c>
    </row>
    <row r="270" customFormat="false" ht="15.75" hidden="false" customHeight="false" outlineLevel="0" collapsed="false">
      <c r="E270" s="16" t="str">
        <f aca="false">HYPERLINK(CONCATENATE("https:github.com/",J270),J270)</f>
        <v>sonian/elasticsearch-jetty</v>
      </c>
      <c r="H270" s="0" t="str">
        <f aca="false">CONCATENATE(F270," - ",G270)</f>
        <v>-</v>
      </c>
      <c r="I270" s="0" t="str">
        <f aca="false">REPLACE (D270,1,17,"")</f>
        <v/>
      </c>
      <c r="J270" s="0" t="str">
        <f aca="false">IFERROR(__xludf.dummyfunction("REGEXREPLACE(I251,"".git"","""")"),"sonian/elasticsearch-jetty")</f>
        <v>sonian/elasticsearch-jetty</v>
      </c>
    </row>
    <row r="271" customFormat="false" ht="15.75" hidden="false" customHeight="false" outlineLevel="0" collapsed="false">
      <c r="E271" s="16" t="str">
        <f aca="false">HYPERLINK(CONCATENATE("https:github.com/",J271),J271)</f>
        <v>sonian/elasticsearch-jetty</v>
      </c>
      <c r="H271" s="0" t="str">
        <f aca="false">CONCATENATE(F271," - ",G271)</f>
        <v>-</v>
      </c>
      <c r="I271" s="0" t="str">
        <f aca="false">REPLACE (D271,1,17,"")</f>
        <v/>
      </c>
      <c r="J271" s="0" t="str">
        <f aca="false">IFERROR(__xludf.dummyfunction("REGEXREPLACE(I251,"".git"","""")"),"sonian/elasticsearch-jetty")</f>
        <v>sonian/elasticsearch-jetty</v>
      </c>
    </row>
    <row r="272" customFormat="false" ht="15.75" hidden="false" customHeight="false" outlineLevel="0" collapsed="false">
      <c r="E272" s="16" t="str">
        <f aca="false">HYPERLINK(CONCATENATE("https:github.com/",J272),J272)</f>
        <v>sonian/elasticsearch-jetty</v>
      </c>
      <c r="H272" s="0" t="str">
        <f aca="false">CONCATENATE(F272," - ",G272)</f>
        <v>-</v>
      </c>
      <c r="I272" s="0" t="str">
        <f aca="false">REPLACE (D272,1,17,"")</f>
        <v/>
      </c>
      <c r="J272" s="0" t="str">
        <f aca="false">IFERROR(__xludf.dummyfunction("REGEXREPLACE(I251,"".git"","""")"),"sonian/elasticsearch-jetty")</f>
        <v>sonian/elasticsearch-jetty</v>
      </c>
    </row>
    <row r="273" customFormat="false" ht="15.75" hidden="false" customHeight="false" outlineLevel="0" collapsed="false">
      <c r="E273" s="16" t="str">
        <f aca="false">HYPERLINK(CONCATENATE("https:github.com/",J273),J273)</f>
        <v>sonian/elasticsearch-jetty</v>
      </c>
      <c r="H273" s="0" t="str">
        <f aca="false">CONCATENATE(F273," - ",G273)</f>
        <v>-</v>
      </c>
      <c r="I273" s="0" t="str">
        <f aca="false">REPLACE (D273,1,17,"")</f>
        <v/>
      </c>
      <c r="J273" s="0" t="str">
        <f aca="false">IFERROR(__xludf.dummyfunction("REGEXREPLACE(I251,"".git"","""")"),"sonian/elasticsearch-jetty")</f>
        <v>sonian/elasticsearch-jetty</v>
      </c>
    </row>
    <row r="274" customFormat="false" ht="15.75" hidden="false" customHeight="false" outlineLevel="0" collapsed="false">
      <c r="E274" s="16" t="str">
        <f aca="false">HYPERLINK(CONCATENATE("https:github.com/",J274),J274)</f>
        <v>sonian/elasticsearch-jetty</v>
      </c>
      <c r="H274" s="0" t="str">
        <f aca="false">CONCATENATE(F274," - ",G274)</f>
        <v>-</v>
      </c>
      <c r="I274" s="0" t="str">
        <f aca="false">REPLACE (D274,1,17,"")</f>
        <v/>
      </c>
      <c r="J274" s="0" t="str">
        <f aca="false">IFERROR(__xludf.dummyfunction("REGEXREPLACE(I251,"".git"","""")"),"sonian/elasticsearch-jetty")</f>
        <v>sonian/elasticsearch-jetty</v>
      </c>
    </row>
    <row r="275" customFormat="false" ht="15.75" hidden="false" customHeight="false" outlineLevel="0" collapsed="false">
      <c r="E275" s="16" t="str">
        <f aca="false">HYPERLINK(CONCATENATE("https:github.com/",J275),J275)</f>
        <v>sonian/elasticsearch-jetty</v>
      </c>
      <c r="H275" s="0" t="str">
        <f aca="false">CONCATENATE(F275," - ",G275)</f>
        <v>-</v>
      </c>
      <c r="I275" s="0" t="str">
        <f aca="false">REPLACE (D275,1,17,"")</f>
        <v/>
      </c>
      <c r="J275" s="0" t="str">
        <f aca="false">IFERROR(__xludf.dummyfunction("REGEXREPLACE(I251,"".git"","""")"),"sonian/elasticsearch-jetty")</f>
        <v>sonian/elasticsearch-jetty</v>
      </c>
    </row>
    <row r="276" customFormat="false" ht="15.75" hidden="false" customHeight="false" outlineLevel="0" collapsed="false">
      <c r="E276" s="16" t="str">
        <f aca="false">HYPERLINK(CONCATENATE("https:github.com/",J276),J276)</f>
        <v>sonian/elasticsearch-jetty</v>
      </c>
      <c r="H276" s="0" t="str">
        <f aca="false">CONCATENATE(F276," - ",G276)</f>
        <v>-</v>
      </c>
      <c r="I276" s="0" t="str">
        <f aca="false">REPLACE (D276,1,17,"")</f>
        <v/>
      </c>
      <c r="J276" s="0" t="str">
        <f aca="false">IFERROR(__xludf.dummyfunction("REGEXREPLACE(I251,"".git"","""")"),"sonian/elasticsearch-jetty")</f>
        <v>sonian/elasticsearch-jetty</v>
      </c>
    </row>
    <row r="277" customFormat="false" ht="15.75" hidden="false" customHeight="false" outlineLevel="0" collapsed="false">
      <c r="E277" s="16" t="str">
        <f aca="false">HYPERLINK(CONCATENATE("https:github.com/",J277),J277)</f>
        <v>sonian/elasticsearch-jetty</v>
      </c>
      <c r="H277" s="0" t="str">
        <f aca="false">CONCATENATE(F277," - ",G277)</f>
        <v>-</v>
      </c>
      <c r="I277" s="0" t="str">
        <f aca="false">REPLACE (D277,1,17,"")</f>
        <v/>
      </c>
      <c r="J277" s="0" t="str">
        <f aca="false">IFERROR(__xludf.dummyfunction("REGEXREPLACE(I251,"".git"","""")"),"sonian/elasticsearch-jetty")</f>
        <v>sonian/elasticsearch-jetty</v>
      </c>
    </row>
    <row r="278" customFormat="false" ht="15.75" hidden="false" customHeight="false" outlineLevel="0" collapsed="false">
      <c r="E278" s="16" t="str">
        <f aca="false">HYPERLINK(CONCATENATE("https:github.com/",J278),J278)</f>
        <v>sonian/elasticsearch-jetty</v>
      </c>
      <c r="H278" s="0" t="str">
        <f aca="false">CONCATENATE(F278," - ",G278)</f>
        <v>-</v>
      </c>
      <c r="I278" s="0" t="str">
        <f aca="false">REPLACE (D278,1,17,"")</f>
        <v/>
      </c>
      <c r="J278" s="0" t="str">
        <f aca="false">IFERROR(__xludf.dummyfunction("REGEXREPLACE(I251,"".git"","""")"),"sonian/elasticsearch-jetty")</f>
        <v>sonian/elasticsearch-jetty</v>
      </c>
    </row>
    <row r="279" customFormat="false" ht="15.75" hidden="false" customHeight="false" outlineLevel="0" collapsed="false">
      <c r="E279" s="16" t="str">
        <f aca="false">HYPERLINK(CONCATENATE("https:github.com/",J279),J279)</f>
        <v>sonian/elasticsearch-jetty</v>
      </c>
      <c r="H279" s="0" t="str">
        <f aca="false">CONCATENATE(F279," - ",G279)</f>
        <v>-</v>
      </c>
      <c r="I279" s="0" t="str">
        <f aca="false">REPLACE (D279,1,17,"")</f>
        <v/>
      </c>
      <c r="J279" s="0" t="str">
        <f aca="false">IFERROR(__xludf.dummyfunction("REGEXREPLACE(I251,"".git"","""")"),"sonian/elasticsearch-jetty")</f>
        <v>sonian/elasticsearch-jetty</v>
      </c>
    </row>
    <row r="280" customFormat="false" ht="15.75" hidden="false" customHeight="false" outlineLevel="0" collapsed="false">
      <c r="E280" s="16" t="str">
        <f aca="false">HYPERLINK(CONCATENATE("https:github.com/",J280),J280)</f>
        <v>sonian/elasticsearch-jetty</v>
      </c>
      <c r="H280" s="0" t="str">
        <f aca="false">CONCATENATE(F280," - ",G280)</f>
        <v>-</v>
      </c>
      <c r="I280" s="0" t="str">
        <f aca="false">REPLACE (D280,1,17,"")</f>
        <v/>
      </c>
      <c r="J280" s="0" t="str">
        <f aca="false">IFERROR(__xludf.dummyfunction("REGEXREPLACE(I251,"".git"","""")"),"sonian/elasticsearch-jetty")</f>
        <v>sonian/elasticsearch-jetty</v>
      </c>
    </row>
    <row r="281" customFormat="false" ht="15.75" hidden="false" customHeight="false" outlineLevel="0" collapsed="false">
      <c r="E281" s="16" t="str">
        <f aca="false">HYPERLINK(CONCATENATE("https:github.com/",J281),J281)</f>
        <v>sonian/elasticsearch-jetty</v>
      </c>
      <c r="H281" s="0" t="str">
        <f aca="false">CONCATENATE(F281," - ",G281)</f>
        <v>-</v>
      </c>
      <c r="I281" s="0" t="str">
        <f aca="false">REPLACE (D281,1,17,"")</f>
        <v/>
      </c>
      <c r="J281" s="0" t="str">
        <f aca="false">IFERROR(__xludf.dummyfunction("REGEXREPLACE(I251,"".git"","""")"),"sonian/elasticsearch-jetty")</f>
        <v>sonian/elasticsearch-jetty</v>
      </c>
    </row>
    <row r="282" customFormat="false" ht="15.75" hidden="false" customHeight="false" outlineLevel="0" collapsed="false">
      <c r="E282" s="16" t="str">
        <f aca="false">HYPERLINK(CONCATENATE("https:github.com/",J282),J282)</f>
        <v>sonian/elasticsearch-jetty</v>
      </c>
      <c r="H282" s="0" t="str">
        <f aca="false">CONCATENATE(F282," - ",G282)</f>
        <v>-</v>
      </c>
      <c r="I282" s="0" t="str">
        <f aca="false">REPLACE (D282,1,17,"")</f>
        <v/>
      </c>
      <c r="J282" s="0" t="str">
        <f aca="false">IFERROR(__xludf.dummyfunction("REGEXREPLACE(I251,"".git"","""")"),"sonian/elasticsearch-jetty")</f>
        <v>sonian/elasticsearch-jetty</v>
      </c>
    </row>
    <row r="283" customFormat="false" ht="15.75" hidden="false" customHeight="false" outlineLevel="0" collapsed="false">
      <c r="E283" s="16" t="str">
        <f aca="false">HYPERLINK(CONCATENATE("https:github.com/",J283),J283)</f>
        <v>sonian/elasticsearch-jetty</v>
      </c>
      <c r="H283" s="0" t="str">
        <f aca="false">CONCATENATE(F283," - ",G283)</f>
        <v>-</v>
      </c>
      <c r="I283" s="0" t="str">
        <f aca="false">REPLACE (D283,1,17,"")</f>
        <v/>
      </c>
      <c r="J283" s="0" t="str">
        <f aca="false">IFERROR(__xludf.dummyfunction("REGEXREPLACE(I251,"".git"","""")"),"sonian/elasticsearch-jetty")</f>
        <v>sonian/elasticsearch-jetty</v>
      </c>
    </row>
    <row r="284" customFormat="false" ht="15.75" hidden="false" customHeight="false" outlineLevel="0" collapsed="false">
      <c r="E284" s="16" t="str">
        <f aca="false">HYPERLINK(CONCATENATE("https:github.com/",J284),J284)</f>
        <v>sonian/elasticsearch-jetty</v>
      </c>
      <c r="H284" s="0" t="str">
        <f aca="false">CONCATENATE(F284," - ",G284)</f>
        <v>-</v>
      </c>
      <c r="I284" s="0" t="str">
        <f aca="false">REPLACE (D284,1,17,"")</f>
        <v/>
      </c>
      <c r="J284" s="0" t="str">
        <f aca="false">IFERROR(__xludf.dummyfunction("REGEXREPLACE(I251,"".git"","""")"),"sonian/elasticsearch-jetty")</f>
        <v>sonian/elasticsearch-jetty</v>
      </c>
    </row>
    <row r="285" customFormat="false" ht="15.75" hidden="false" customHeight="false" outlineLevel="0" collapsed="false">
      <c r="E285" s="16" t="str">
        <f aca="false">HYPERLINK(CONCATENATE("https:github.com/",J285),J285)</f>
        <v>sonian/elasticsearch-jetty</v>
      </c>
      <c r="H285" s="0" t="str">
        <f aca="false">CONCATENATE(F285," - ",G285)</f>
        <v>-</v>
      </c>
      <c r="I285" s="0" t="str">
        <f aca="false">REPLACE (D285,1,17,"")</f>
        <v/>
      </c>
      <c r="J285" s="0" t="str">
        <f aca="false">IFERROR(__xludf.dummyfunction("REGEXREPLACE(I251,"".git"","""")"),"sonian/elasticsearch-jetty")</f>
        <v>sonian/elasticsearch-jetty</v>
      </c>
    </row>
    <row r="286" customFormat="false" ht="15.75" hidden="false" customHeight="false" outlineLevel="0" collapsed="false">
      <c r="E286" s="16" t="str">
        <f aca="false">HYPERLINK(CONCATENATE("https:github.com/",J286),J286)</f>
        <v>sonian/elasticsearch-jetty</v>
      </c>
      <c r="H286" s="0" t="str">
        <f aca="false">CONCATENATE(F286," - ",G286)</f>
        <v>-</v>
      </c>
      <c r="I286" s="0" t="str">
        <f aca="false">REPLACE (D286,1,17,"")</f>
        <v/>
      </c>
      <c r="J286" s="0" t="str">
        <f aca="false">IFERROR(__xludf.dummyfunction("REGEXREPLACE(I251,"".git"","""")"),"sonian/elasticsearch-jetty")</f>
        <v>sonian/elasticsearch-jetty</v>
      </c>
    </row>
    <row r="287" customFormat="false" ht="15.75" hidden="false" customHeight="false" outlineLevel="0" collapsed="false">
      <c r="E287" s="16" t="str">
        <f aca="false">HYPERLINK(CONCATENATE("https:github.com/",J287),J287)</f>
        <v>sonian/elasticsearch-jetty</v>
      </c>
      <c r="H287" s="0" t="str">
        <f aca="false">CONCATENATE(F287," - ",G287)</f>
        <v>-</v>
      </c>
      <c r="I287" s="0" t="str">
        <f aca="false">REPLACE (D287,1,17,"")</f>
        <v/>
      </c>
      <c r="J287" s="0" t="str">
        <f aca="false">IFERROR(__xludf.dummyfunction("REGEXREPLACE(I251,"".git"","""")"),"sonian/elasticsearch-jetty")</f>
        <v>sonian/elasticsearch-jetty</v>
      </c>
    </row>
    <row r="288" customFormat="false" ht="15.75" hidden="false" customHeight="false" outlineLevel="0" collapsed="false">
      <c r="E288" s="16" t="str">
        <f aca="false">HYPERLINK(CONCATENATE("https:github.com/",J288),J288)</f>
        <v>sonian/elasticsearch-jetty</v>
      </c>
      <c r="H288" s="0" t="str">
        <f aca="false">CONCATENATE(F288," - ",G288)</f>
        <v>-</v>
      </c>
      <c r="I288" s="0" t="str">
        <f aca="false">REPLACE (D288,1,17,"")</f>
        <v/>
      </c>
      <c r="J288" s="0" t="str">
        <f aca="false">IFERROR(__xludf.dummyfunction("REGEXREPLACE(I251,"".git"","""")"),"sonian/elasticsearch-jetty")</f>
        <v>sonian/elasticsearch-jetty</v>
      </c>
    </row>
    <row r="289" customFormat="false" ht="15.75" hidden="false" customHeight="false" outlineLevel="0" collapsed="false">
      <c r="E289" s="16" t="str">
        <f aca="false">HYPERLINK(CONCATENATE("https:github.com/",J289),J289)</f>
        <v>sonian/elasticsearch-jetty</v>
      </c>
      <c r="H289" s="0" t="str">
        <f aca="false">CONCATENATE(F289," - ",G289)</f>
        <v>-</v>
      </c>
      <c r="I289" s="0" t="str">
        <f aca="false">REPLACE (D289,1,17,"")</f>
        <v/>
      </c>
      <c r="J289" s="0" t="str">
        <f aca="false">IFERROR(__xludf.dummyfunction("REGEXREPLACE(I251,"".git"","""")"),"sonian/elasticsearch-jetty")</f>
        <v>sonian/elasticsearch-jetty</v>
      </c>
    </row>
    <row r="290" customFormat="false" ht="15.75" hidden="false" customHeight="false" outlineLevel="0" collapsed="false">
      <c r="E290" s="16" t="str">
        <f aca="false">HYPERLINK(CONCATENATE("https:github.com/",J290),J290)</f>
        <v>sonian/elasticsearch-jetty</v>
      </c>
      <c r="H290" s="0" t="str">
        <f aca="false">CONCATENATE(F290," - ",G290)</f>
        <v>-</v>
      </c>
      <c r="I290" s="0" t="str">
        <f aca="false">REPLACE (D290,1,17,"")</f>
        <v/>
      </c>
      <c r="J290" s="0" t="str">
        <f aca="false">IFERROR(__xludf.dummyfunction("REGEXREPLACE(I251,"".git"","""")"),"sonian/elasticsearch-jetty")</f>
        <v>sonian/elasticsearch-jetty</v>
      </c>
    </row>
    <row r="291" customFormat="false" ht="15.75" hidden="false" customHeight="false" outlineLevel="0" collapsed="false">
      <c r="E291" s="16" t="str">
        <f aca="false">HYPERLINK(CONCATENATE("https:github.com/",J291),J291)</f>
        <v>sonian/elasticsearch-jetty</v>
      </c>
      <c r="H291" s="0" t="str">
        <f aca="false">CONCATENATE(F291," - ",G291)</f>
        <v>-</v>
      </c>
      <c r="I291" s="0" t="str">
        <f aca="false">REPLACE (D291,1,17,"")</f>
        <v/>
      </c>
      <c r="J291" s="0" t="str">
        <f aca="false">IFERROR(__xludf.dummyfunction("REGEXREPLACE(I251,"".git"","""")"),"sonian/elasticsearch-jetty")</f>
        <v>sonian/elasticsearch-jetty</v>
      </c>
    </row>
    <row r="292" customFormat="false" ht="15.75" hidden="false" customHeight="false" outlineLevel="0" collapsed="false">
      <c r="E292" s="16" t="str">
        <f aca="false">HYPERLINK(CONCATENATE("https:github.com/",J292),J292)</f>
        <v>sonian/elasticsearch-jetty</v>
      </c>
      <c r="H292" s="0" t="str">
        <f aca="false">CONCATENATE(F292," - ",G292)</f>
        <v>-</v>
      </c>
      <c r="I292" s="0" t="str">
        <f aca="false">REPLACE (D292,1,17,"")</f>
        <v/>
      </c>
      <c r="J292" s="0" t="str">
        <f aca="false">IFERROR(__xludf.dummyfunction("REGEXREPLACE(I251,"".git"","""")"),"sonian/elasticsearch-jetty")</f>
        <v>sonian/elasticsearch-jetty</v>
      </c>
    </row>
    <row r="293" customFormat="false" ht="15.75" hidden="false" customHeight="false" outlineLevel="0" collapsed="false">
      <c r="E293" s="16" t="str">
        <f aca="false">HYPERLINK(CONCATENATE("https:github.com/",J293),J293)</f>
        <v>sonian/elasticsearch-jetty</v>
      </c>
      <c r="H293" s="0" t="str">
        <f aca="false">CONCATENATE(F293," - ",G293)</f>
        <v>-</v>
      </c>
      <c r="I293" s="0" t="str">
        <f aca="false">REPLACE (D293,1,17,"")</f>
        <v/>
      </c>
      <c r="J293" s="0" t="str">
        <f aca="false">IFERROR(__xludf.dummyfunction("REGEXREPLACE(I251,"".git"","""")"),"sonian/elasticsearch-jetty")</f>
        <v>sonian/elasticsearch-jetty</v>
      </c>
    </row>
    <row r="294" customFormat="false" ht="15.75" hidden="false" customHeight="false" outlineLevel="0" collapsed="false">
      <c r="E294" s="16" t="str">
        <f aca="false">HYPERLINK(CONCATENATE("https:github.com/",J294),J294)</f>
        <v>sonian/elasticsearch-jetty</v>
      </c>
      <c r="H294" s="0" t="str">
        <f aca="false">CONCATENATE(F294," - ",G294)</f>
        <v>-</v>
      </c>
      <c r="I294" s="0" t="str">
        <f aca="false">REPLACE (D294,1,17,"")</f>
        <v/>
      </c>
      <c r="J294" s="0" t="str">
        <f aca="false">IFERROR(__xludf.dummyfunction("REGEXREPLACE(I251,"".git"","""")"),"sonian/elasticsearch-jetty")</f>
        <v>sonian/elasticsearch-jetty</v>
      </c>
    </row>
    <row r="295" customFormat="false" ht="15.75" hidden="false" customHeight="false" outlineLevel="0" collapsed="false">
      <c r="E295" s="16" t="str">
        <f aca="false">HYPERLINK(CONCATENATE("https:github.com/",J295),J295)</f>
        <v>sonian/elasticsearch-jetty</v>
      </c>
      <c r="H295" s="0" t="str">
        <f aca="false">CONCATENATE(F295," - ",G295)</f>
        <v>-</v>
      </c>
      <c r="I295" s="0" t="str">
        <f aca="false">REPLACE (D295,1,17,"")</f>
        <v/>
      </c>
      <c r="J295" s="0" t="str">
        <f aca="false">IFERROR(__xludf.dummyfunction("REGEXREPLACE(I251,"".git"","""")"),"sonian/elasticsearch-jetty")</f>
        <v>sonian/elasticsearch-jetty</v>
      </c>
    </row>
    <row r="296" customFormat="false" ht="15.75" hidden="false" customHeight="false" outlineLevel="0" collapsed="false">
      <c r="E296" s="16" t="str">
        <f aca="false">HYPERLINK(CONCATENATE("https:github.com/",J296),J296)</f>
        <v>sonian/elasticsearch-jetty</v>
      </c>
      <c r="H296" s="0" t="str">
        <f aca="false">CONCATENATE(F296," - ",G296)</f>
        <v>-</v>
      </c>
      <c r="I296" s="0" t="str">
        <f aca="false">REPLACE (D296,1,17,"")</f>
        <v/>
      </c>
      <c r="J296" s="0" t="str">
        <f aca="false">IFERROR(__xludf.dummyfunction("REGEXREPLACE(I251,"".git"","""")"),"sonian/elasticsearch-jetty")</f>
        <v>sonian/elasticsearch-jetty</v>
      </c>
    </row>
    <row r="297" customFormat="false" ht="15.75" hidden="false" customHeight="false" outlineLevel="0" collapsed="false">
      <c r="E297" s="16" t="str">
        <f aca="false">HYPERLINK(CONCATENATE("https:github.com/",J297),J297)</f>
        <v>sonian/elasticsearch-jetty</v>
      </c>
      <c r="H297" s="0" t="str">
        <f aca="false">CONCATENATE(F297," - ",G297)</f>
        <v>-</v>
      </c>
      <c r="I297" s="0" t="str">
        <f aca="false">REPLACE (D297,1,17,"")</f>
        <v/>
      </c>
      <c r="J297" s="0" t="str">
        <f aca="false">IFERROR(__xludf.dummyfunction("REGEXREPLACE(I251,"".git"","""")"),"sonian/elasticsearch-jetty")</f>
        <v>sonian/elasticsearch-jetty</v>
      </c>
    </row>
    <row r="298" customFormat="false" ht="15.75" hidden="false" customHeight="false" outlineLevel="0" collapsed="false">
      <c r="E298" s="16" t="str">
        <f aca="false">HYPERLINK(CONCATENATE("https:github.com/",J298),J298)</f>
        <v>sonian/elasticsearch-jetty</v>
      </c>
      <c r="H298" s="0" t="str">
        <f aca="false">CONCATENATE(F298," - ",G298)</f>
        <v>-</v>
      </c>
      <c r="I298" s="0" t="str">
        <f aca="false">REPLACE (D298,1,17,"")</f>
        <v/>
      </c>
      <c r="J298" s="0" t="str">
        <f aca="false">IFERROR(__xludf.dummyfunction("REGEXREPLACE(I251,"".git"","""")"),"sonian/elasticsearch-jetty")</f>
        <v>sonian/elasticsearch-jetty</v>
      </c>
    </row>
    <row r="299" customFormat="false" ht="15.75" hidden="false" customHeight="false" outlineLevel="0" collapsed="false">
      <c r="E299" s="16" t="str">
        <f aca="false">HYPERLINK(CONCATENATE("https:github.com/",J299),J299)</f>
        <v>sonian/elasticsearch-jetty</v>
      </c>
      <c r="H299" s="0" t="str">
        <f aca="false">CONCATENATE(F299," - ",G299)</f>
        <v>-</v>
      </c>
      <c r="I299" s="0" t="str">
        <f aca="false">REPLACE (D299,1,17,"")</f>
        <v/>
      </c>
      <c r="J299" s="0" t="str">
        <f aca="false">IFERROR(__xludf.dummyfunction("REGEXREPLACE(I251,"".git"","""")"),"sonian/elasticsearch-jetty")</f>
        <v>sonian/elasticsearch-jetty</v>
      </c>
    </row>
    <row r="300" customFormat="false" ht="15.75" hidden="false" customHeight="false" outlineLevel="0" collapsed="false">
      <c r="E300" s="16" t="str">
        <f aca="false">HYPERLINK(CONCATENATE("https:github.com/",J300),J300)</f>
        <v>sonian/elasticsearch-jetty</v>
      </c>
      <c r="H300" s="0" t="str">
        <f aca="false">CONCATENATE(F300," - ",G300)</f>
        <v>-</v>
      </c>
      <c r="I300" s="0" t="str">
        <f aca="false">REPLACE (D300,1,17,"")</f>
        <v/>
      </c>
      <c r="J300" s="0" t="str">
        <f aca="false">IFERROR(__xludf.dummyfunction("REGEXREPLACE(I251,"".git"","""")"),"sonian/elasticsearch-jetty")</f>
        <v>sonian/elasticsearch-jetty</v>
      </c>
    </row>
    <row r="301" customFormat="false" ht="15.75" hidden="false" customHeight="false" outlineLevel="0" collapsed="false">
      <c r="E301" s="16" t="str">
        <f aca="false">HYPERLINK(CONCATENATE("https:github.com/",J301),J301)</f>
        <v>sonian/elasticsearch-jetty</v>
      </c>
      <c r="H301" s="0" t="str">
        <f aca="false">CONCATENATE(F301," - ",G301)</f>
        <v>-</v>
      </c>
      <c r="I301" s="0" t="str">
        <f aca="false">REPLACE (D301,1,17,"")</f>
        <v/>
      </c>
      <c r="J301" s="0" t="str">
        <f aca="false">IFERROR(__xludf.dummyfunction("REGEXREPLACE(I251,"".git"","""")"),"sonian/elasticsearch-jetty")</f>
        <v>sonian/elasticsearch-jetty</v>
      </c>
    </row>
    <row r="302" customFormat="false" ht="15.75" hidden="false" customHeight="false" outlineLevel="0" collapsed="false">
      <c r="E302" s="16" t="str">
        <f aca="false">HYPERLINK(CONCATENATE("https:github.com/",J302),J302)</f>
        <v>sonian/elasticsearch-jetty</v>
      </c>
      <c r="H302" s="0" t="str">
        <f aca="false">CONCATENATE(F302," - ",G302)</f>
        <v>-</v>
      </c>
      <c r="I302" s="0" t="str">
        <f aca="false">REPLACE (D302,1,17,"")</f>
        <v/>
      </c>
      <c r="J302" s="0" t="str">
        <f aca="false">IFERROR(__xludf.dummyfunction("REGEXREPLACE(I251,"".git"","""")"),"sonian/elasticsearch-jetty")</f>
        <v>sonian/elasticsearch-jetty</v>
      </c>
    </row>
    <row r="303" customFormat="false" ht="15.75" hidden="false" customHeight="false" outlineLevel="0" collapsed="false">
      <c r="E303" s="16" t="str">
        <f aca="false">HYPERLINK(CONCATENATE("https:github.com/",J303),J303)</f>
        <v>sonian/elasticsearch-jetty</v>
      </c>
      <c r="H303" s="0" t="str">
        <f aca="false">CONCATENATE(F303," - ",G303)</f>
        <v>-</v>
      </c>
      <c r="I303" s="0" t="str">
        <f aca="false">REPLACE (D303,1,17,"")</f>
        <v/>
      </c>
      <c r="J303" s="0" t="str">
        <f aca="false">IFERROR(__xludf.dummyfunction("REGEXREPLACE(I251,"".git"","""")"),"sonian/elasticsearch-jetty")</f>
        <v>sonian/elasticsearch-jetty</v>
      </c>
    </row>
    <row r="304" customFormat="false" ht="15.75" hidden="false" customHeight="false" outlineLevel="0" collapsed="false">
      <c r="E304" s="16" t="str">
        <f aca="false">HYPERLINK(CONCATENATE("https:github.com/",J304),J304)</f>
        <v>sonian/elasticsearch-jetty</v>
      </c>
      <c r="H304" s="0" t="str">
        <f aca="false">CONCATENATE(F304," - ",G304)</f>
        <v>-</v>
      </c>
      <c r="I304" s="0" t="str">
        <f aca="false">REPLACE (D304,1,17,"")</f>
        <v/>
      </c>
      <c r="J304" s="0" t="str">
        <f aca="false">IFERROR(__xludf.dummyfunction("REGEXREPLACE(I251,"".git"","""")"),"sonian/elasticsearch-jetty")</f>
        <v>sonian/elasticsearch-jetty</v>
      </c>
    </row>
    <row r="305" customFormat="false" ht="15.75" hidden="false" customHeight="false" outlineLevel="0" collapsed="false">
      <c r="E305" s="16" t="str">
        <f aca="false">HYPERLINK(CONCATENATE("https:github.com/",J305),J305)</f>
        <v>sonian/elasticsearch-jetty</v>
      </c>
      <c r="H305" s="0" t="str">
        <f aca="false">CONCATENATE(F305," - ",G305)</f>
        <v>-</v>
      </c>
      <c r="I305" s="0" t="str">
        <f aca="false">REPLACE (D305,1,17,"")</f>
        <v/>
      </c>
      <c r="J305" s="0" t="str">
        <f aca="false">IFERROR(__xludf.dummyfunction("REGEXREPLACE(I251,"".git"","""")"),"sonian/elasticsearch-jetty")</f>
        <v>sonian/elasticsearch-jetty</v>
      </c>
    </row>
    <row r="306" customFormat="false" ht="15.75" hidden="false" customHeight="false" outlineLevel="0" collapsed="false">
      <c r="E306" s="16" t="str">
        <f aca="false">HYPERLINK(CONCATENATE("https:github.com/",J306),J306)</f>
        <v>sonian/elasticsearch-jetty</v>
      </c>
      <c r="H306" s="0" t="str">
        <f aca="false">CONCATENATE(F306," - ",G306)</f>
        <v>-</v>
      </c>
      <c r="I306" s="0" t="str">
        <f aca="false">REPLACE (D306,1,17,"")</f>
        <v/>
      </c>
      <c r="J306" s="0" t="str">
        <f aca="false">IFERROR(__xludf.dummyfunction("REGEXREPLACE(I251,"".git"","""")"),"sonian/elasticsearch-jetty")</f>
        <v>sonian/elasticsearch-jetty</v>
      </c>
    </row>
    <row r="307" customFormat="false" ht="15.75" hidden="false" customHeight="false" outlineLevel="0" collapsed="false">
      <c r="E307" s="16" t="str">
        <f aca="false">HYPERLINK(CONCATENATE("https:github.com/",J307),J307)</f>
        <v>sonian/elasticsearch-jetty</v>
      </c>
      <c r="H307" s="0" t="str">
        <f aca="false">CONCATENATE(F307," - ",G307)</f>
        <v>-</v>
      </c>
      <c r="I307" s="0" t="str">
        <f aca="false">REPLACE (D307,1,17,"")</f>
        <v/>
      </c>
      <c r="J307" s="0" t="str">
        <f aca="false">IFERROR(__xludf.dummyfunction("REGEXREPLACE(I251,"".git"","""")"),"sonian/elasticsearch-jetty")</f>
        <v>sonian/elasticsearch-jetty</v>
      </c>
    </row>
    <row r="308" customFormat="false" ht="15.75" hidden="false" customHeight="false" outlineLevel="0" collapsed="false">
      <c r="E308" s="16" t="str">
        <f aca="false">HYPERLINK(CONCATENATE("https:github.com/",J308),J308)</f>
        <v>sonian/elasticsearch-jetty</v>
      </c>
      <c r="H308" s="0" t="str">
        <f aca="false">CONCATENATE(F308," - ",G308)</f>
        <v>-</v>
      </c>
      <c r="I308" s="0" t="str">
        <f aca="false">REPLACE (D308,1,17,"")</f>
        <v/>
      </c>
      <c r="J308" s="0" t="str">
        <f aca="false">IFERROR(__xludf.dummyfunction("REGEXREPLACE(I251,"".git"","""")"),"sonian/elasticsearch-jetty")</f>
        <v>sonian/elasticsearch-jetty</v>
      </c>
    </row>
    <row r="309" customFormat="false" ht="15.75" hidden="false" customHeight="false" outlineLevel="0" collapsed="false">
      <c r="E309" s="16" t="str">
        <f aca="false">HYPERLINK(CONCATENATE("https:github.com/",J309),J309)</f>
        <v>sonian/elasticsearch-jetty</v>
      </c>
      <c r="H309" s="0" t="str">
        <f aca="false">CONCATENATE(F309," - ",G309)</f>
        <v>-</v>
      </c>
      <c r="I309" s="0" t="str">
        <f aca="false">REPLACE (D309,1,17,"")</f>
        <v/>
      </c>
      <c r="J309" s="0" t="str">
        <f aca="false">IFERROR(__xludf.dummyfunction("REGEXREPLACE(I251,"".git"","""")"),"sonian/elasticsearch-jetty")</f>
        <v>sonian/elasticsearch-jetty</v>
      </c>
    </row>
    <row r="310" customFormat="false" ht="15.75" hidden="false" customHeight="false" outlineLevel="0" collapsed="false">
      <c r="E310" s="16" t="str">
        <f aca="false">HYPERLINK(CONCATENATE("https:github.com/",J310),J310)</f>
        <v>sonian/elasticsearch-jetty</v>
      </c>
      <c r="H310" s="0" t="str">
        <f aca="false">CONCATENATE(F310," - ",G310)</f>
        <v>-</v>
      </c>
      <c r="I310" s="0" t="str">
        <f aca="false">REPLACE (D310,1,17,"")</f>
        <v/>
      </c>
      <c r="J310" s="0" t="str">
        <f aca="false">IFERROR(__xludf.dummyfunction("REGEXREPLACE(I251,"".git"","""")"),"sonian/elasticsearch-jetty")</f>
        <v>sonian/elasticsearch-jetty</v>
      </c>
    </row>
    <row r="311" customFormat="false" ht="15.75" hidden="false" customHeight="false" outlineLevel="0" collapsed="false">
      <c r="E311" s="16" t="str">
        <f aca="false">HYPERLINK(CONCATENATE("https:github.com/",J311),J311)</f>
        <v>sonian/elasticsearch-jetty</v>
      </c>
      <c r="H311" s="0" t="str">
        <f aca="false">CONCATENATE(F311," - ",G311)</f>
        <v>-</v>
      </c>
      <c r="I311" s="0" t="str">
        <f aca="false">REPLACE (D311,1,17,"")</f>
        <v/>
      </c>
      <c r="J311" s="0" t="str">
        <f aca="false">IFERROR(__xludf.dummyfunction("REGEXREPLACE(I251,"".git"","""")"),"sonian/elasticsearch-jetty")</f>
        <v>sonian/elasticsearch-jetty</v>
      </c>
    </row>
    <row r="312" customFormat="false" ht="15.75" hidden="false" customHeight="false" outlineLevel="0" collapsed="false">
      <c r="E312" s="16" t="str">
        <f aca="false">HYPERLINK(CONCATENATE("https:github.com/",J312),J312)</f>
        <v>sonian/elasticsearch-jetty</v>
      </c>
      <c r="H312" s="0" t="str">
        <f aca="false">CONCATENATE(F312," - ",G312)</f>
        <v>-</v>
      </c>
      <c r="I312" s="0" t="str">
        <f aca="false">REPLACE (D312,1,17,"")</f>
        <v/>
      </c>
      <c r="J312" s="0" t="str">
        <f aca="false">IFERROR(__xludf.dummyfunction("REGEXREPLACE(I251,"".git"","""")"),"sonian/elasticsearch-jetty")</f>
        <v>sonian/elasticsearch-jetty</v>
      </c>
    </row>
    <row r="313" customFormat="false" ht="15.75" hidden="false" customHeight="false" outlineLevel="0" collapsed="false">
      <c r="E313" s="16" t="str">
        <f aca="false">HYPERLINK(CONCATENATE("https:github.com/",J313),J313)</f>
        <v>sonian/elasticsearch-jetty</v>
      </c>
      <c r="H313" s="0" t="str">
        <f aca="false">CONCATENATE(F313," - ",G313)</f>
        <v>-</v>
      </c>
      <c r="I313" s="0" t="str">
        <f aca="false">REPLACE (D313,1,17,"")</f>
        <v/>
      </c>
      <c r="J313" s="0" t="str">
        <f aca="false">IFERROR(__xludf.dummyfunction("REGEXREPLACE(I251,"".git"","""")"),"sonian/elasticsearch-jetty")</f>
        <v>sonian/elasticsearch-jetty</v>
      </c>
    </row>
    <row r="314" customFormat="false" ht="15.75" hidden="false" customHeight="false" outlineLevel="0" collapsed="false">
      <c r="E314" s="16" t="str">
        <f aca="false">HYPERLINK(CONCATENATE("https:github.com/",J314),J314)</f>
        <v>sonian/elasticsearch-jetty</v>
      </c>
      <c r="H314" s="0" t="str">
        <f aca="false">CONCATENATE(F314," - ",G314)</f>
        <v>-</v>
      </c>
      <c r="I314" s="0" t="str">
        <f aca="false">REPLACE (D314,1,17,"")</f>
        <v/>
      </c>
      <c r="J314" s="0" t="str">
        <f aca="false">IFERROR(__xludf.dummyfunction("REGEXREPLACE(I251,"".git"","""")"),"sonian/elasticsearch-jetty")</f>
        <v>sonian/elasticsearch-jetty</v>
      </c>
    </row>
    <row r="315" customFormat="false" ht="15.75" hidden="false" customHeight="false" outlineLevel="0" collapsed="false">
      <c r="E315" s="16" t="str">
        <f aca="false">HYPERLINK(CONCATENATE("https:github.com/",J315),J315)</f>
        <v>sonian/elasticsearch-jetty</v>
      </c>
      <c r="H315" s="0" t="str">
        <f aca="false">CONCATENATE(F315," - ",G315)</f>
        <v>-</v>
      </c>
      <c r="I315" s="0" t="str">
        <f aca="false">REPLACE (D315,1,17,"")</f>
        <v/>
      </c>
      <c r="J315" s="0" t="str">
        <f aca="false">IFERROR(__xludf.dummyfunction("REGEXREPLACE(I251,"".git"","""")"),"sonian/elasticsearch-jetty")</f>
        <v>sonian/elasticsearch-jetty</v>
      </c>
    </row>
    <row r="316" customFormat="false" ht="15.75" hidden="false" customHeight="false" outlineLevel="0" collapsed="false">
      <c r="E316" s="16" t="str">
        <f aca="false">HYPERLINK(CONCATENATE("https:github.com/",J316),J316)</f>
        <v>sonian/elasticsearch-jetty</v>
      </c>
      <c r="H316" s="0" t="str">
        <f aca="false">CONCATENATE(F316," - ",G316)</f>
        <v>-</v>
      </c>
      <c r="I316" s="0" t="str">
        <f aca="false">REPLACE (D316,1,17,"")</f>
        <v/>
      </c>
      <c r="J316" s="0" t="str">
        <f aca="false">IFERROR(__xludf.dummyfunction("REGEXREPLACE(I251,"".git"","""")"),"sonian/elasticsearch-jetty")</f>
        <v>sonian/elasticsearch-jetty</v>
      </c>
    </row>
    <row r="317" customFormat="false" ht="15.75" hidden="false" customHeight="false" outlineLevel="0" collapsed="false">
      <c r="E317" s="16" t="str">
        <f aca="false">HYPERLINK(CONCATENATE("https:github.com/",J317),J317)</f>
        <v>sonian/elasticsearch-jetty</v>
      </c>
      <c r="H317" s="0" t="str">
        <f aca="false">CONCATENATE(F317," - ",G317)</f>
        <v>-</v>
      </c>
      <c r="I317" s="0" t="str">
        <f aca="false">REPLACE (D317,1,17,"")</f>
        <v/>
      </c>
      <c r="J317" s="0" t="str">
        <f aca="false">IFERROR(__xludf.dummyfunction("REGEXREPLACE(I251,"".git"","""")"),"sonian/elasticsearch-jetty")</f>
        <v>sonian/elasticsearch-jetty</v>
      </c>
    </row>
    <row r="318" customFormat="false" ht="15.75" hidden="false" customHeight="false" outlineLevel="0" collapsed="false">
      <c r="E318" s="16" t="str">
        <f aca="false">HYPERLINK(CONCATENATE("https:github.com/",J318),J318)</f>
        <v>sonian/elasticsearch-jetty</v>
      </c>
      <c r="H318" s="0" t="str">
        <f aca="false">CONCATENATE(F318," - ",G318)</f>
        <v>-</v>
      </c>
      <c r="I318" s="0" t="str">
        <f aca="false">REPLACE (D318,1,17,"")</f>
        <v/>
      </c>
      <c r="J318" s="0" t="str">
        <f aca="false">IFERROR(__xludf.dummyfunction("REGEXREPLACE(I251,"".git"","""")"),"sonian/elasticsearch-jetty")</f>
        <v>sonian/elasticsearch-jetty</v>
      </c>
    </row>
    <row r="319" customFormat="false" ht="15.75" hidden="false" customHeight="false" outlineLevel="0" collapsed="false">
      <c r="E319" s="16" t="str">
        <f aca="false">HYPERLINK(CONCATENATE("https:github.com/",J319),J319)</f>
        <v>sonian/elasticsearch-jetty</v>
      </c>
      <c r="H319" s="0" t="str">
        <f aca="false">CONCATENATE(F319," - ",G319)</f>
        <v>-</v>
      </c>
      <c r="I319" s="0" t="str">
        <f aca="false">REPLACE (D319,1,17,"")</f>
        <v/>
      </c>
      <c r="J319" s="0" t="str">
        <f aca="false">IFERROR(__xludf.dummyfunction("REGEXREPLACE(I251,"".git"","""")"),"sonian/elasticsearch-jetty")</f>
        <v>sonian/elasticsearch-jetty</v>
      </c>
    </row>
    <row r="320" customFormat="false" ht="15.75" hidden="false" customHeight="false" outlineLevel="0" collapsed="false">
      <c r="E320" s="16" t="str">
        <f aca="false">HYPERLINK(CONCATENATE("https:github.com/",J320),J320)</f>
        <v>sonian/elasticsearch-jetty</v>
      </c>
      <c r="H320" s="0" t="str">
        <f aca="false">CONCATENATE(F320," - ",G320)</f>
        <v>-</v>
      </c>
      <c r="I320" s="0" t="str">
        <f aca="false">REPLACE (D320,1,17,"")</f>
        <v/>
      </c>
      <c r="J320" s="0" t="str">
        <f aca="false">IFERROR(__xludf.dummyfunction("REGEXREPLACE(I251,"".git"","""")"),"sonian/elasticsearch-jetty")</f>
        <v>sonian/elasticsearch-jetty</v>
      </c>
    </row>
    <row r="321" customFormat="false" ht="15.75" hidden="false" customHeight="false" outlineLevel="0" collapsed="false">
      <c r="E321" s="16" t="str">
        <f aca="false">HYPERLINK(CONCATENATE("https:github.com/",J321),J321)</f>
        <v>sonian/elasticsearch-jetty</v>
      </c>
      <c r="H321" s="0" t="str">
        <f aca="false">CONCATENATE(F321," - ",G321)</f>
        <v>-</v>
      </c>
      <c r="I321" s="0" t="str">
        <f aca="false">REPLACE (D321,1,17,"")</f>
        <v/>
      </c>
      <c r="J321" s="0" t="str">
        <f aca="false">IFERROR(__xludf.dummyfunction("REGEXREPLACE(I251,"".git"","""")"),"sonian/elasticsearch-jetty")</f>
        <v>sonian/elasticsearch-jetty</v>
      </c>
    </row>
    <row r="322" customFormat="false" ht="15.75" hidden="false" customHeight="false" outlineLevel="0" collapsed="false">
      <c r="E322" s="16" t="str">
        <f aca="false">HYPERLINK(CONCATENATE("https:github.com/",J322),J322)</f>
        <v>sonian/elasticsearch-jetty</v>
      </c>
      <c r="H322" s="0" t="str">
        <f aca="false">CONCATENATE(F322," - ",G322)</f>
        <v>-</v>
      </c>
      <c r="I322" s="0" t="str">
        <f aca="false">REPLACE (D322,1,17,"")</f>
        <v/>
      </c>
      <c r="J322" s="0" t="str">
        <f aca="false">IFERROR(__xludf.dummyfunction("REGEXREPLACE(I251,"".git"","""")"),"sonian/elasticsearch-jetty")</f>
        <v>sonian/elasticsearch-jetty</v>
      </c>
    </row>
    <row r="323" customFormat="false" ht="15.75" hidden="false" customHeight="false" outlineLevel="0" collapsed="false">
      <c r="E323" s="16" t="str">
        <f aca="false">HYPERLINK(CONCATENATE("https:github.com/",J323),J323)</f>
        <v>sonian/elasticsearch-jetty</v>
      </c>
      <c r="H323" s="0" t="str">
        <f aca="false">CONCATENATE(F323," - ",G323)</f>
        <v>-</v>
      </c>
      <c r="I323" s="0" t="str">
        <f aca="false">REPLACE (D323,1,17,"")</f>
        <v/>
      </c>
      <c r="J323" s="0" t="str">
        <f aca="false">IFERROR(__xludf.dummyfunction("REGEXREPLACE(I251,"".git"","""")"),"sonian/elasticsearch-jetty")</f>
        <v>sonian/elasticsearch-jetty</v>
      </c>
    </row>
    <row r="324" customFormat="false" ht="15.75" hidden="false" customHeight="false" outlineLevel="0" collapsed="false">
      <c r="E324" s="16" t="str">
        <f aca="false">HYPERLINK(CONCATENATE("https:github.com/",J324),J324)</f>
        <v>sonian/elasticsearch-jetty</v>
      </c>
      <c r="H324" s="0" t="str">
        <f aca="false">CONCATENATE(F324," - ",G324)</f>
        <v>-</v>
      </c>
      <c r="I324" s="0" t="str">
        <f aca="false">REPLACE (D324,1,17,"")</f>
        <v/>
      </c>
      <c r="J324" s="0" t="str">
        <f aca="false">IFERROR(__xludf.dummyfunction("REGEXREPLACE(I251,"".git"","""")"),"sonian/elasticsearch-jetty")</f>
        <v>sonian/elasticsearch-jetty</v>
      </c>
    </row>
    <row r="325" customFormat="false" ht="15.75" hidden="false" customHeight="false" outlineLevel="0" collapsed="false">
      <c r="E325" s="16" t="str">
        <f aca="false">HYPERLINK(CONCATENATE("https:github.com/",J325),J325)</f>
        <v>sonian/elasticsearch-jetty</v>
      </c>
      <c r="H325" s="0" t="str">
        <f aca="false">CONCATENATE(F325," - ",G325)</f>
        <v>-</v>
      </c>
      <c r="I325" s="0" t="str">
        <f aca="false">REPLACE (D325,1,17,"")</f>
        <v/>
      </c>
      <c r="J325" s="0" t="str">
        <f aca="false">IFERROR(__xludf.dummyfunction("REGEXREPLACE(I251,"".git"","""")"),"sonian/elasticsearch-jetty")</f>
        <v>sonian/elasticsearch-jetty</v>
      </c>
    </row>
    <row r="326" customFormat="false" ht="15.75" hidden="false" customHeight="false" outlineLevel="0" collapsed="false">
      <c r="E326" s="16" t="str">
        <f aca="false">HYPERLINK(CONCATENATE("https:github.com/",J326),J326)</f>
        <v>sonian/elasticsearch-jetty</v>
      </c>
      <c r="H326" s="0" t="str">
        <f aca="false">CONCATENATE(F326," - ",G326)</f>
        <v>-</v>
      </c>
      <c r="I326" s="0" t="str">
        <f aca="false">REPLACE (D326,1,17,"")</f>
        <v/>
      </c>
      <c r="J326" s="0" t="str">
        <f aca="false">IFERROR(__xludf.dummyfunction("REGEXREPLACE(I251,"".git"","""")"),"sonian/elasticsearch-jetty")</f>
        <v>sonian/elasticsearch-jetty</v>
      </c>
    </row>
    <row r="327" customFormat="false" ht="15.75" hidden="false" customHeight="false" outlineLevel="0" collapsed="false">
      <c r="E327" s="16" t="str">
        <f aca="false">HYPERLINK(CONCATENATE("https:github.com/",J327),J327)</f>
        <v>sonian/elasticsearch-jetty</v>
      </c>
      <c r="H327" s="0" t="str">
        <f aca="false">CONCATENATE(F327," - ",G327)</f>
        <v>-</v>
      </c>
      <c r="I327" s="0" t="str">
        <f aca="false">REPLACE (D327,1,17,"")</f>
        <v/>
      </c>
      <c r="J327" s="0" t="str">
        <f aca="false">IFERROR(__xludf.dummyfunction("REGEXREPLACE(I251,"".git"","""")"),"sonian/elasticsearch-jetty")</f>
        <v>sonian/elasticsearch-jetty</v>
      </c>
    </row>
    <row r="328" customFormat="false" ht="15.75" hidden="false" customHeight="false" outlineLevel="0" collapsed="false">
      <c r="E328" s="16" t="str">
        <f aca="false">HYPERLINK(CONCATENATE("https:github.com/",J328),J328)</f>
        <v>sonian/elasticsearch-jetty</v>
      </c>
      <c r="H328" s="0" t="str">
        <f aca="false">CONCATENATE(F328," - ",G328)</f>
        <v>-</v>
      </c>
      <c r="I328" s="0" t="str">
        <f aca="false">REPLACE (D328,1,17,"")</f>
        <v/>
      </c>
      <c r="J328" s="0" t="str">
        <f aca="false">IFERROR(__xludf.dummyfunction("REGEXREPLACE(I251,"".git"","""")"),"sonian/elasticsearch-jetty")</f>
        <v>sonian/elasticsearch-jetty</v>
      </c>
    </row>
    <row r="329" customFormat="false" ht="15.75" hidden="false" customHeight="false" outlineLevel="0" collapsed="false">
      <c r="E329" s="16" t="str">
        <f aca="false">HYPERLINK(CONCATENATE("https:github.com/",J329),J329)</f>
        <v>sonian/elasticsearch-jetty</v>
      </c>
      <c r="H329" s="0" t="str">
        <f aca="false">CONCATENATE(F329," - ",G329)</f>
        <v>-</v>
      </c>
      <c r="I329" s="0" t="str">
        <f aca="false">REPLACE (D329,1,17,"")</f>
        <v/>
      </c>
      <c r="J329" s="0" t="str">
        <f aca="false">IFERROR(__xludf.dummyfunction("REGEXREPLACE(I251,"".git"","""")"),"sonian/elasticsearch-jetty")</f>
        <v>sonian/elasticsearch-jetty</v>
      </c>
    </row>
    <row r="330" customFormat="false" ht="15.75" hidden="false" customHeight="false" outlineLevel="0" collapsed="false">
      <c r="E330" s="16" t="str">
        <f aca="false">HYPERLINK(CONCATENATE("https:github.com/",J330),J330)</f>
        <v>sonian/elasticsearch-jetty</v>
      </c>
      <c r="H330" s="0" t="str">
        <f aca="false">CONCATENATE(F330," - ",G330)</f>
        <v>-</v>
      </c>
      <c r="I330" s="0" t="str">
        <f aca="false">REPLACE (D330,1,17,"")</f>
        <v/>
      </c>
      <c r="J330" s="0" t="str">
        <f aca="false">IFERROR(__xludf.dummyfunction("REGEXREPLACE(I251,"".git"","""")"),"sonian/elasticsearch-jetty")</f>
        <v>sonian/elasticsearch-jetty</v>
      </c>
    </row>
    <row r="331" customFormat="false" ht="15.75" hidden="false" customHeight="false" outlineLevel="0" collapsed="false">
      <c r="E331" s="16" t="str">
        <f aca="false">HYPERLINK(CONCATENATE("https:github.com/",J331),J331)</f>
        <v>sonian/elasticsearch-jetty</v>
      </c>
      <c r="H331" s="0" t="str">
        <f aca="false">CONCATENATE(F331," - ",G331)</f>
        <v>-</v>
      </c>
      <c r="I331" s="0" t="str">
        <f aca="false">REPLACE (D331,1,17,"")</f>
        <v/>
      </c>
      <c r="J331" s="0" t="str">
        <f aca="false">IFERROR(__xludf.dummyfunction("REGEXREPLACE(I251,"".git"","""")"),"sonian/elasticsearch-jetty")</f>
        <v>sonian/elasticsearch-jetty</v>
      </c>
    </row>
    <row r="332" customFormat="false" ht="15.75" hidden="false" customHeight="false" outlineLevel="0" collapsed="false">
      <c r="E332" s="16" t="str">
        <f aca="false">HYPERLINK(CONCATENATE("https:github.com/",J332),J332)</f>
        <v>sonian/elasticsearch-jetty</v>
      </c>
      <c r="H332" s="0" t="str">
        <f aca="false">CONCATENATE(F332," - ",G332)</f>
        <v>-</v>
      </c>
      <c r="I332" s="0" t="str">
        <f aca="false">REPLACE (D332,1,17,"")</f>
        <v/>
      </c>
      <c r="J332" s="0" t="str">
        <f aca="false">IFERROR(__xludf.dummyfunction("REGEXREPLACE(I251,"".git"","""")"),"sonian/elasticsearch-jetty")</f>
        <v>sonian/elasticsearch-jetty</v>
      </c>
    </row>
    <row r="333" customFormat="false" ht="15.75" hidden="false" customHeight="false" outlineLevel="0" collapsed="false">
      <c r="E333" s="16" t="str">
        <f aca="false">HYPERLINK(CONCATENATE("https:github.com/",J333),J333)</f>
        <v>sonian/elasticsearch-jetty</v>
      </c>
      <c r="H333" s="0" t="str">
        <f aca="false">CONCATENATE(F333," - ",G333)</f>
        <v>-</v>
      </c>
      <c r="I333" s="0" t="str">
        <f aca="false">REPLACE (D333,1,17,"")</f>
        <v/>
      </c>
      <c r="J333" s="0" t="str">
        <f aca="false">IFERROR(__xludf.dummyfunction("REGEXREPLACE(I251,"".git"","""")"),"sonian/elasticsearch-jetty")</f>
        <v>sonian/elasticsearch-jetty</v>
      </c>
    </row>
    <row r="334" customFormat="false" ht="15.75" hidden="false" customHeight="false" outlineLevel="0" collapsed="false">
      <c r="E334" s="16" t="str">
        <f aca="false">HYPERLINK(CONCATENATE("https:github.com/",J334),J334)</f>
        <v>sonian/elasticsearch-jetty</v>
      </c>
      <c r="H334" s="0" t="str">
        <f aca="false">CONCATENATE(F334," - ",G334)</f>
        <v>-</v>
      </c>
      <c r="I334" s="0" t="str">
        <f aca="false">REPLACE (D334,1,17,"")</f>
        <v/>
      </c>
      <c r="J334" s="0" t="str">
        <f aca="false">IFERROR(__xludf.dummyfunction("REGEXREPLACE(I251,"".git"","""")"),"sonian/elasticsearch-jetty")</f>
        <v>sonian/elasticsearch-jetty</v>
      </c>
    </row>
    <row r="335" customFormat="false" ht="15.75" hidden="false" customHeight="false" outlineLevel="0" collapsed="false">
      <c r="E335" s="16" t="str">
        <f aca="false">HYPERLINK(CONCATENATE("https:github.com/",J335),J335)</f>
        <v>sonian/elasticsearch-jetty</v>
      </c>
      <c r="H335" s="0" t="str">
        <f aca="false">CONCATENATE(F335," - ",G335)</f>
        <v>-</v>
      </c>
      <c r="I335" s="0" t="str">
        <f aca="false">REPLACE (D335,1,17,"")</f>
        <v/>
      </c>
      <c r="J335" s="0" t="str">
        <f aca="false">IFERROR(__xludf.dummyfunction("REGEXREPLACE(I251,"".git"","""")"),"sonian/elasticsearch-jetty")</f>
        <v>sonian/elasticsearch-jetty</v>
      </c>
    </row>
    <row r="336" customFormat="false" ht="15.75" hidden="false" customHeight="false" outlineLevel="0" collapsed="false">
      <c r="E336" s="16" t="str">
        <f aca="false">HYPERLINK(CONCATENATE("https:github.com/",J336),J336)</f>
        <v>sonian/elasticsearch-jetty</v>
      </c>
      <c r="H336" s="0" t="str">
        <f aca="false">CONCATENATE(F336," - ",G336)</f>
        <v>-</v>
      </c>
      <c r="I336" s="0" t="str">
        <f aca="false">REPLACE (D336,1,17,"")</f>
        <v/>
      </c>
      <c r="J336" s="0" t="str">
        <f aca="false">IFERROR(__xludf.dummyfunction("REGEXREPLACE(I251,"".git"","""")"),"sonian/elasticsearch-jetty")</f>
        <v>sonian/elasticsearch-jetty</v>
      </c>
    </row>
    <row r="337" customFormat="false" ht="15.75" hidden="false" customHeight="false" outlineLevel="0" collapsed="false">
      <c r="E337" s="16" t="str">
        <f aca="false">HYPERLINK(CONCATENATE("https:github.com/",J337),J337)</f>
        <v>sonian/elasticsearch-jetty</v>
      </c>
      <c r="H337" s="0" t="str">
        <f aca="false">CONCATENATE(F337," - ",G337)</f>
        <v>-</v>
      </c>
      <c r="I337" s="0" t="str">
        <f aca="false">REPLACE (D337,1,17,"")</f>
        <v/>
      </c>
      <c r="J337" s="0" t="str">
        <f aca="false">IFERROR(__xludf.dummyfunction("REGEXREPLACE(I251,"".git"","""")"),"sonian/elasticsearch-jetty")</f>
        <v>sonian/elasticsearch-jetty</v>
      </c>
    </row>
    <row r="338" customFormat="false" ht="15.75" hidden="false" customHeight="false" outlineLevel="0" collapsed="false">
      <c r="E338" s="16" t="str">
        <f aca="false">HYPERLINK(CONCATENATE("https:github.com/",J338),J338)</f>
        <v>sonian/elasticsearch-jetty</v>
      </c>
      <c r="H338" s="0" t="str">
        <f aca="false">CONCATENATE(F338," - ",G338)</f>
        <v>-</v>
      </c>
      <c r="I338" s="0" t="str">
        <f aca="false">REPLACE (D338,1,17,"")</f>
        <v/>
      </c>
      <c r="J338" s="0" t="str">
        <f aca="false">IFERROR(__xludf.dummyfunction("REGEXREPLACE(I251,"".git"","""")"),"sonian/elasticsearch-jetty")</f>
        <v>sonian/elasticsearch-jetty</v>
      </c>
    </row>
    <row r="339" customFormat="false" ht="15.75" hidden="false" customHeight="false" outlineLevel="0" collapsed="false">
      <c r="E339" s="16" t="str">
        <f aca="false">HYPERLINK(CONCATENATE("https:github.com/",J339),J339)</f>
        <v>sonian/elasticsearch-jetty</v>
      </c>
      <c r="H339" s="0" t="str">
        <f aca="false">CONCATENATE(F339," - ",G339)</f>
        <v>-</v>
      </c>
      <c r="I339" s="0" t="str">
        <f aca="false">REPLACE (D339,1,17,"")</f>
        <v/>
      </c>
      <c r="J339" s="0" t="str">
        <f aca="false">IFERROR(__xludf.dummyfunction("REGEXREPLACE(I251,"".git"","""")"),"sonian/elasticsearch-jetty")</f>
        <v>sonian/elasticsearch-jetty</v>
      </c>
    </row>
    <row r="340" customFormat="false" ht="15.75" hidden="false" customHeight="false" outlineLevel="0" collapsed="false">
      <c r="E340" s="16" t="str">
        <f aca="false">HYPERLINK(CONCATENATE("https:github.com/",J340),J340)</f>
        <v>sonian/elasticsearch-jetty</v>
      </c>
      <c r="H340" s="0" t="str">
        <f aca="false">CONCATENATE(F340," - ",G340)</f>
        <v>-</v>
      </c>
      <c r="I340" s="0" t="str">
        <f aca="false">REPLACE (D340,1,17,"")</f>
        <v/>
      </c>
      <c r="J340" s="0" t="str">
        <f aca="false">IFERROR(__xludf.dummyfunction("REGEXREPLACE(I251,"".git"","""")"),"sonian/elasticsearch-jetty")</f>
        <v>sonian/elasticsearch-jetty</v>
      </c>
    </row>
    <row r="341" customFormat="false" ht="15.75" hidden="false" customHeight="false" outlineLevel="0" collapsed="false">
      <c r="E341" s="16" t="str">
        <f aca="false">HYPERLINK(CONCATENATE("https:github.com/",J341),J341)</f>
        <v>sonian/elasticsearch-jetty</v>
      </c>
      <c r="H341" s="0" t="str">
        <f aca="false">CONCATENATE(F341," - ",G341)</f>
        <v>-</v>
      </c>
      <c r="I341" s="0" t="str">
        <f aca="false">REPLACE (D341,1,17,"")</f>
        <v/>
      </c>
      <c r="J341" s="0" t="str">
        <f aca="false">IFERROR(__xludf.dummyfunction("REGEXREPLACE(I251,"".git"","""")"),"sonian/elasticsearch-jetty")</f>
        <v>sonian/elasticsearch-jetty</v>
      </c>
    </row>
    <row r="342" customFormat="false" ht="15.75" hidden="false" customHeight="false" outlineLevel="0" collapsed="false">
      <c r="E342" s="16" t="str">
        <f aca="false">HYPERLINK(CONCATENATE("https:github.com/",J342),J342)</f>
        <v>sonian/elasticsearch-jetty</v>
      </c>
      <c r="H342" s="0" t="str">
        <f aca="false">CONCATENATE(F342," - ",G342)</f>
        <v>-</v>
      </c>
      <c r="I342" s="0" t="str">
        <f aca="false">REPLACE (D342,1,17,"")</f>
        <v/>
      </c>
      <c r="J342" s="0" t="str">
        <f aca="false">IFERROR(__xludf.dummyfunction("REGEXREPLACE(I251,"".git"","""")"),"sonian/elasticsearch-jetty")</f>
        <v>sonian/elasticsearch-jetty</v>
      </c>
    </row>
    <row r="343" customFormat="false" ht="15.75" hidden="false" customHeight="false" outlineLevel="0" collapsed="false">
      <c r="E343" s="16" t="str">
        <f aca="false">HYPERLINK(CONCATENATE("https:github.com/",J343),J343)</f>
        <v>sonian/elasticsearch-jetty</v>
      </c>
      <c r="H343" s="0" t="str">
        <f aca="false">CONCATENATE(F343," - ",G343)</f>
        <v>-</v>
      </c>
      <c r="I343" s="0" t="str">
        <f aca="false">REPLACE (D343,1,17,"")</f>
        <v/>
      </c>
      <c r="J343" s="0" t="str">
        <f aca="false">IFERROR(__xludf.dummyfunction("REGEXREPLACE(I251,"".git"","""")"),"sonian/elasticsearch-jetty")</f>
        <v>sonian/elasticsearch-jetty</v>
      </c>
    </row>
    <row r="344" customFormat="false" ht="15.75" hidden="false" customHeight="false" outlineLevel="0" collapsed="false">
      <c r="E344" s="16" t="str">
        <f aca="false">HYPERLINK(CONCATENATE("https:github.com/",J344),J344)</f>
        <v>sonian/elasticsearch-jetty</v>
      </c>
      <c r="H344" s="0" t="str">
        <f aca="false">CONCATENATE(F344," - ",G344)</f>
        <v>-</v>
      </c>
      <c r="I344" s="0" t="str">
        <f aca="false">REPLACE (D344,1,17,"")</f>
        <v/>
      </c>
      <c r="J344" s="0" t="str">
        <f aca="false">IFERROR(__xludf.dummyfunction("REGEXREPLACE(I251,"".git"","""")"),"sonian/elasticsearch-jetty")</f>
        <v>sonian/elasticsearch-jetty</v>
      </c>
    </row>
    <row r="345" customFormat="false" ht="15.75" hidden="false" customHeight="false" outlineLevel="0" collapsed="false">
      <c r="E345" s="16" t="str">
        <f aca="false">HYPERLINK(CONCATENATE("https:github.com/",J345),J345)</f>
        <v>sonian/elasticsearch-jetty</v>
      </c>
      <c r="H345" s="0" t="str">
        <f aca="false">CONCATENATE(F345," - ",G345)</f>
        <v>-</v>
      </c>
      <c r="I345" s="0" t="str">
        <f aca="false">REPLACE (D345,1,17,"")</f>
        <v/>
      </c>
      <c r="J345" s="0" t="str">
        <f aca="false">IFERROR(__xludf.dummyfunction("REGEXREPLACE(I251,"".git"","""")"),"sonian/elasticsearch-jetty")</f>
        <v>sonian/elasticsearch-jetty</v>
      </c>
    </row>
    <row r="346" customFormat="false" ht="15.75" hidden="false" customHeight="false" outlineLevel="0" collapsed="false">
      <c r="E346" s="16" t="str">
        <f aca="false">HYPERLINK(CONCATENATE("https:github.com/",J346),J346)</f>
        <v>sonian/elasticsearch-jetty</v>
      </c>
      <c r="H346" s="0" t="str">
        <f aca="false">CONCATENATE(F346," - ",G346)</f>
        <v>-</v>
      </c>
      <c r="I346" s="0" t="str">
        <f aca="false">REPLACE (D346,1,17,"")</f>
        <v/>
      </c>
      <c r="J346" s="0" t="str">
        <f aca="false">IFERROR(__xludf.dummyfunction("REGEXREPLACE(I251,"".git"","""")"),"sonian/elasticsearch-jetty")</f>
        <v>sonian/elasticsearch-jetty</v>
      </c>
    </row>
    <row r="347" customFormat="false" ht="15.75" hidden="false" customHeight="false" outlineLevel="0" collapsed="false">
      <c r="E347" s="16" t="str">
        <f aca="false">HYPERLINK(CONCATENATE("https:github.com/",J347),J347)</f>
        <v>sonian/elasticsearch-jetty</v>
      </c>
      <c r="H347" s="0" t="str">
        <f aca="false">CONCATENATE(F347," - ",G347)</f>
        <v>-</v>
      </c>
      <c r="I347" s="0" t="str">
        <f aca="false">REPLACE (D347,1,17,"")</f>
        <v/>
      </c>
      <c r="J347" s="0" t="str">
        <f aca="false">IFERROR(__xludf.dummyfunction("REGEXREPLACE(I251,"".git"","""")"),"sonian/elasticsearch-jetty")</f>
        <v>sonian/elasticsearch-jetty</v>
      </c>
    </row>
    <row r="348" customFormat="false" ht="15.75" hidden="false" customHeight="false" outlineLevel="0" collapsed="false">
      <c r="E348" s="16" t="str">
        <f aca="false">HYPERLINK(CONCATENATE("https:github.com/",J348),J348)</f>
        <v>sonian/elasticsearch-jetty</v>
      </c>
      <c r="H348" s="0" t="str">
        <f aca="false">CONCATENATE(F348," - ",G348)</f>
        <v>-</v>
      </c>
      <c r="I348" s="0" t="str">
        <f aca="false">REPLACE (D348,1,17,"")</f>
        <v/>
      </c>
      <c r="J348" s="0" t="str">
        <f aca="false">IFERROR(__xludf.dummyfunction("REGEXREPLACE(I251,"".git"","""")"),"sonian/elasticsearch-jetty")</f>
        <v>sonian/elasticsearch-jetty</v>
      </c>
    </row>
    <row r="349" customFormat="false" ht="15.75" hidden="false" customHeight="false" outlineLevel="0" collapsed="false">
      <c r="E349" s="16" t="str">
        <f aca="false">HYPERLINK(CONCATENATE("https:github.com/",J349),J349)</f>
        <v>sonian/elasticsearch-jetty</v>
      </c>
      <c r="H349" s="0" t="str">
        <f aca="false">CONCATENATE(F349," - ",G349)</f>
        <v>-</v>
      </c>
      <c r="I349" s="0" t="str">
        <f aca="false">REPLACE (D349,1,17,"")</f>
        <v/>
      </c>
      <c r="J349" s="0" t="str">
        <f aca="false">IFERROR(__xludf.dummyfunction("REGEXREPLACE(I251,"".git"","""")"),"sonian/elasticsearch-jetty")</f>
        <v>sonian/elasticsearch-jetty</v>
      </c>
    </row>
    <row r="350" customFormat="false" ht="15.75" hidden="false" customHeight="false" outlineLevel="0" collapsed="false">
      <c r="E350" s="16" t="str">
        <f aca="false">HYPERLINK(CONCATENATE("https:github.com/",J350),J350)</f>
        <v>sonian/elasticsearch-jetty</v>
      </c>
      <c r="H350" s="0" t="str">
        <f aca="false">CONCATENATE(F350," - ",G350)</f>
        <v>-</v>
      </c>
      <c r="I350" s="0" t="str">
        <f aca="false">REPLACE (D350,1,17,"")</f>
        <v/>
      </c>
      <c r="J350" s="0" t="str">
        <f aca="false">IFERROR(__xludf.dummyfunction("REGEXREPLACE(I251,"".git"","""")"),"sonian/elasticsearch-jetty")</f>
        <v>sonian/elasticsearch-jetty</v>
      </c>
    </row>
    <row r="351" customFormat="false" ht="15.75" hidden="false" customHeight="false" outlineLevel="0" collapsed="false">
      <c r="E351" s="16" t="str">
        <f aca="false">HYPERLINK(CONCATENATE("https:github.com/",J351),J351)</f>
        <v>sonian/elasticsearch-jetty</v>
      </c>
      <c r="H351" s="0" t="str">
        <f aca="false">CONCATENATE(F351," - ",G351)</f>
        <v>-</v>
      </c>
      <c r="I351" s="0" t="str">
        <f aca="false">REPLACE (D351,1,17,"")</f>
        <v/>
      </c>
      <c r="J351" s="0" t="str">
        <f aca="false">IFERROR(__xludf.dummyfunction("REGEXREPLACE(I251,"".git"","""")"),"sonian/elasticsearch-jetty")</f>
        <v>sonian/elasticsearch-jetty</v>
      </c>
    </row>
    <row r="352" customFormat="false" ht="15.75" hidden="false" customHeight="false" outlineLevel="0" collapsed="false">
      <c r="E352" s="16" t="str">
        <f aca="false">HYPERLINK(CONCATENATE("https:github.com/",J352),J352)</f>
        <v>sonian/elasticsearch-jetty</v>
      </c>
      <c r="H352" s="0" t="str">
        <f aca="false">CONCATENATE(F352," - ",G352)</f>
        <v>-</v>
      </c>
      <c r="I352" s="0" t="str">
        <f aca="false">REPLACE (D352,1,17,"")</f>
        <v/>
      </c>
      <c r="J352" s="0" t="str">
        <f aca="false">IFERROR(__xludf.dummyfunction("REGEXREPLACE(I251,"".git"","""")"),"sonian/elasticsearch-jetty")</f>
        <v>sonian/elasticsearch-jetty</v>
      </c>
    </row>
    <row r="353" customFormat="false" ht="15.75" hidden="false" customHeight="false" outlineLevel="0" collapsed="false">
      <c r="E353" s="16" t="str">
        <f aca="false">HYPERLINK(CONCATENATE("https:github.com/",J353),J353)</f>
        <v>sonian/elasticsearch-jetty</v>
      </c>
      <c r="H353" s="0" t="str">
        <f aca="false">CONCATENATE(F353," - ",G353)</f>
        <v>-</v>
      </c>
      <c r="I353" s="0" t="str">
        <f aca="false">REPLACE (D353,1,17,"")</f>
        <v/>
      </c>
      <c r="J353" s="0" t="str">
        <f aca="false">IFERROR(__xludf.dummyfunction("REGEXREPLACE(I251,"".git"","""")"),"sonian/elasticsearch-jetty")</f>
        <v>sonian/elasticsearch-jetty</v>
      </c>
    </row>
    <row r="354" customFormat="false" ht="15.75" hidden="false" customHeight="false" outlineLevel="0" collapsed="false">
      <c r="E354" s="16" t="str">
        <f aca="false">HYPERLINK(CONCATENATE("https:github.com/",J354),J354)</f>
        <v>sonian/elasticsearch-jetty</v>
      </c>
      <c r="H354" s="0" t="str">
        <f aca="false">CONCATENATE(F354," - ",G354)</f>
        <v>-</v>
      </c>
      <c r="I354" s="0" t="str">
        <f aca="false">REPLACE (D354,1,17,"")</f>
        <v/>
      </c>
      <c r="J354" s="0" t="str">
        <f aca="false">IFERROR(__xludf.dummyfunction("REGEXREPLACE(I251,"".git"","""")"),"sonian/elasticsearch-jetty")</f>
        <v>sonian/elasticsearch-jetty</v>
      </c>
    </row>
    <row r="355" customFormat="false" ht="15.75" hidden="false" customHeight="false" outlineLevel="0" collapsed="false">
      <c r="E355" s="16" t="str">
        <f aca="false">HYPERLINK(CONCATENATE("https:github.com/",J355),J355)</f>
        <v>sonian/elasticsearch-jetty</v>
      </c>
      <c r="H355" s="0" t="str">
        <f aca="false">CONCATENATE(F355," - ",G355)</f>
        <v>-</v>
      </c>
      <c r="I355" s="0" t="str">
        <f aca="false">REPLACE (D355,1,17,"")</f>
        <v/>
      </c>
      <c r="J355" s="0" t="str">
        <f aca="false">IFERROR(__xludf.dummyfunction("REGEXREPLACE(I251,"".git"","""")"),"sonian/elasticsearch-jetty")</f>
        <v>sonian/elasticsearch-jetty</v>
      </c>
    </row>
    <row r="356" customFormat="false" ht="15.75" hidden="false" customHeight="false" outlineLevel="0" collapsed="false">
      <c r="E356" s="16" t="str">
        <f aca="false">HYPERLINK(CONCATENATE("https:github.com/",J356),J356)</f>
        <v>sonian/elasticsearch-jetty</v>
      </c>
      <c r="H356" s="0" t="str">
        <f aca="false">CONCATENATE(F356," - ",G356)</f>
        <v>-</v>
      </c>
      <c r="I356" s="0" t="str">
        <f aca="false">REPLACE (D356,1,17,"")</f>
        <v/>
      </c>
      <c r="J356" s="0" t="str">
        <f aca="false">IFERROR(__xludf.dummyfunction("REGEXREPLACE(I251,"".git"","""")"),"sonian/elasticsearch-jetty")</f>
        <v>sonian/elasticsearch-jetty</v>
      </c>
    </row>
    <row r="357" customFormat="false" ht="15.75" hidden="false" customHeight="false" outlineLevel="0" collapsed="false">
      <c r="E357" s="16" t="str">
        <f aca="false">HYPERLINK(CONCATENATE("https:github.com/",J357),J357)</f>
        <v>sonian/elasticsearch-jetty</v>
      </c>
      <c r="H357" s="0" t="str">
        <f aca="false">CONCATENATE(F357," - ",G357)</f>
        <v>-</v>
      </c>
      <c r="I357" s="0" t="str">
        <f aca="false">REPLACE (D357,1,17,"")</f>
        <v/>
      </c>
      <c r="J357" s="0" t="str">
        <f aca="false">IFERROR(__xludf.dummyfunction("REGEXREPLACE(I251,"".git"","""")"),"sonian/elasticsearch-jetty")</f>
        <v>sonian/elasticsearch-jetty</v>
      </c>
    </row>
    <row r="358" customFormat="false" ht="15.75" hidden="false" customHeight="false" outlineLevel="0" collapsed="false">
      <c r="E358" s="16" t="str">
        <f aca="false">HYPERLINK(CONCATENATE("https:github.com/",J358),J358)</f>
        <v>sonian/elasticsearch-jetty</v>
      </c>
      <c r="H358" s="0" t="str">
        <f aca="false">CONCATENATE(F358," - ",G358)</f>
        <v>-</v>
      </c>
      <c r="I358" s="0" t="str">
        <f aca="false">REPLACE (D358,1,17,"")</f>
        <v/>
      </c>
      <c r="J358" s="0" t="str">
        <f aca="false">IFERROR(__xludf.dummyfunction("REGEXREPLACE(I251,"".git"","""")"),"sonian/elasticsearch-jetty")</f>
        <v>sonian/elasticsearch-jetty</v>
      </c>
    </row>
    <row r="359" customFormat="false" ht="15.75" hidden="false" customHeight="false" outlineLevel="0" collapsed="false">
      <c r="E359" s="16" t="str">
        <f aca="false">HYPERLINK(CONCATENATE("https:github.com/",J359),J359)</f>
        <v>sonian/elasticsearch-jetty</v>
      </c>
      <c r="H359" s="0" t="str">
        <f aca="false">CONCATENATE(F359," - ",G359)</f>
        <v>-</v>
      </c>
      <c r="I359" s="0" t="str">
        <f aca="false">REPLACE (D359,1,17,"")</f>
        <v/>
      </c>
      <c r="J359" s="0" t="str">
        <f aca="false">IFERROR(__xludf.dummyfunction("REGEXREPLACE(I251,"".git"","""")"),"sonian/elasticsearch-jetty")</f>
        <v>sonian/elasticsearch-jetty</v>
      </c>
    </row>
    <row r="360" customFormat="false" ht="15.75" hidden="false" customHeight="false" outlineLevel="0" collapsed="false">
      <c r="E360" s="16" t="str">
        <f aca="false">HYPERLINK(CONCATENATE("https:github.com/",J360),J360)</f>
        <v>sonian/elasticsearch-jetty</v>
      </c>
      <c r="H360" s="0" t="str">
        <f aca="false">CONCATENATE(F360," - ",G360)</f>
        <v>-</v>
      </c>
      <c r="I360" s="0" t="str">
        <f aca="false">REPLACE (D360,1,17,"")</f>
        <v/>
      </c>
      <c r="J360" s="0" t="str">
        <f aca="false">IFERROR(__xludf.dummyfunction("REGEXREPLACE(I251,"".git"","""")"),"sonian/elasticsearch-jetty")</f>
        <v>sonian/elasticsearch-jetty</v>
      </c>
    </row>
    <row r="361" customFormat="false" ht="15.75" hidden="false" customHeight="false" outlineLevel="0" collapsed="false">
      <c r="E361" s="16" t="str">
        <f aca="false">HYPERLINK(CONCATENATE("https:github.com/",J361),J361)</f>
        <v>sonian/elasticsearch-jetty</v>
      </c>
      <c r="H361" s="0" t="str">
        <f aca="false">CONCATENATE(F361," - ",G361)</f>
        <v>-</v>
      </c>
      <c r="I361" s="0" t="str">
        <f aca="false">REPLACE (D361,1,17,"")</f>
        <v/>
      </c>
      <c r="J361" s="0" t="str">
        <f aca="false">IFERROR(__xludf.dummyfunction("REGEXREPLACE(I251,"".git"","""")"),"sonian/elasticsearch-jetty")</f>
        <v>sonian/elasticsearch-jetty</v>
      </c>
    </row>
    <row r="362" customFormat="false" ht="15.75" hidden="false" customHeight="false" outlineLevel="0" collapsed="false">
      <c r="E362" s="16" t="str">
        <f aca="false">HYPERLINK(CONCATENATE("https:github.com/",J362),J362)</f>
        <v>sonian/elasticsearch-jetty</v>
      </c>
      <c r="H362" s="0" t="str">
        <f aca="false">CONCATENATE(F362," - ",G362)</f>
        <v>-</v>
      </c>
      <c r="I362" s="0" t="str">
        <f aca="false">REPLACE (D362,1,17,"")</f>
        <v/>
      </c>
      <c r="J362" s="0" t="str">
        <f aca="false">IFERROR(__xludf.dummyfunction("REGEXREPLACE(I251,"".git"","""")"),"sonian/elasticsearch-jetty")</f>
        <v>sonian/elasticsearch-jetty</v>
      </c>
    </row>
    <row r="363" customFormat="false" ht="15.75" hidden="false" customHeight="false" outlineLevel="0" collapsed="false">
      <c r="E363" s="16" t="str">
        <f aca="false">HYPERLINK(CONCATENATE("https:github.com/",J363),J363)</f>
        <v>sonian/elasticsearch-jetty</v>
      </c>
      <c r="H363" s="0" t="str">
        <f aca="false">CONCATENATE(F363," - ",G363)</f>
        <v>-</v>
      </c>
      <c r="I363" s="0" t="str">
        <f aca="false">REPLACE (D363,1,17,"")</f>
        <v/>
      </c>
      <c r="J363" s="0" t="str">
        <f aca="false">IFERROR(__xludf.dummyfunction("REGEXREPLACE(I251,"".git"","""")"),"sonian/elasticsearch-jetty")</f>
        <v>sonian/elasticsearch-jetty</v>
      </c>
    </row>
    <row r="364" customFormat="false" ht="15.75" hidden="false" customHeight="false" outlineLevel="0" collapsed="false">
      <c r="E364" s="16" t="str">
        <f aca="false">HYPERLINK(CONCATENATE("https:github.com/",J364),J364)</f>
        <v>sonian/elasticsearch-jetty</v>
      </c>
      <c r="H364" s="0" t="str">
        <f aca="false">CONCATENATE(F364," - ",G364)</f>
        <v>-</v>
      </c>
      <c r="I364" s="0" t="str">
        <f aca="false">REPLACE (D364,1,17,"")</f>
        <v/>
      </c>
      <c r="J364" s="0" t="str">
        <f aca="false">IFERROR(__xludf.dummyfunction("REGEXREPLACE(I251,"".git"","""")"),"sonian/elasticsearch-jetty")</f>
        <v>sonian/elasticsearch-jetty</v>
      </c>
    </row>
    <row r="365" customFormat="false" ht="15.75" hidden="false" customHeight="false" outlineLevel="0" collapsed="false">
      <c r="E365" s="16" t="str">
        <f aca="false">HYPERLINK(CONCATENATE("https:github.com/",J365),J365)</f>
        <v>sonian/elasticsearch-jetty</v>
      </c>
      <c r="H365" s="0" t="str">
        <f aca="false">CONCATENATE(F365," - ",G365)</f>
        <v>-</v>
      </c>
      <c r="I365" s="0" t="str">
        <f aca="false">REPLACE (D365,1,17,"")</f>
        <v/>
      </c>
      <c r="J365" s="0" t="str">
        <f aca="false">IFERROR(__xludf.dummyfunction("REGEXREPLACE(I251,"".git"","""")"),"sonian/elasticsearch-jetty")</f>
        <v>sonian/elasticsearch-jetty</v>
      </c>
    </row>
    <row r="366" customFormat="false" ht="15.75" hidden="false" customHeight="false" outlineLevel="0" collapsed="false">
      <c r="E366" s="16" t="str">
        <f aca="false">HYPERLINK(CONCATENATE("https:github.com/",J366),J366)</f>
        <v>sonian/elasticsearch-jetty</v>
      </c>
      <c r="H366" s="0" t="str">
        <f aca="false">CONCATENATE(F366," - ",G366)</f>
        <v>-</v>
      </c>
      <c r="I366" s="0" t="str">
        <f aca="false">REPLACE (D366,1,17,"")</f>
        <v/>
      </c>
      <c r="J366" s="0" t="str">
        <f aca="false">IFERROR(__xludf.dummyfunction("REGEXREPLACE(I251,"".git"","""")"),"sonian/elasticsearch-jetty")</f>
        <v>sonian/elasticsearch-jetty</v>
      </c>
    </row>
    <row r="367" customFormat="false" ht="15.75" hidden="false" customHeight="false" outlineLevel="0" collapsed="false">
      <c r="E367" s="16" t="str">
        <f aca="false">HYPERLINK(CONCATENATE("https:github.com/",J367),J367)</f>
        <v>sonian/elasticsearch-jetty</v>
      </c>
      <c r="H367" s="0" t="str">
        <f aca="false">CONCATENATE(F367," - ",G367)</f>
        <v>-</v>
      </c>
      <c r="I367" s="0" t="str">
        <f aca="false">REPLACE (D367,1,17,"")</f>
        <v/>
      </c>
      <c r="J367" s="0" t="str">
        <f aca="false">IFERROR(__xludf.dummyfunction("REGEXREPLACE(I251,"".git"","""")"),"sonian/elasticsearch-jetty")</f>
        <v>sonian/elasticsearch-jetty</v>
      </c>
    </row>
    <row r="368" customFormat="false" ht="15.75" hidden="false" customHeight="false" outlineLevel="0" collapsed="false">
      <c r="E368" s="16" t="str">
        <f aca="false">HYPERLINK(CONCATENATE("https:github.com/",J368),J368)</f>
        <v>sonian/elasticsearch-jetty</v>
      </c>
      <c r="H368" s="0" t="str">
        <f aca="false">CONCATENATE(F368," - ",G368)</f>
        <v>-</v>
      </c>
      <c r="I368" s="0" t="str">
        <f aca="false">REPLACE (D368,1,17,"")</f>
        <v/>
      </c>
      <c r="J368" s="0" t="str">
        <f aca="false">IFERROR(__xludf.dummyfunction("REGEXREPLACE(I251,"".git"","""")"),"sonian/elasticsearch-jetty")</f>
        <v>sonian/elasticsearch-jetty</v>
      </c>
    </row>
    <row r="369" customFormat="false" ht="15.75" hidden="false" customHeight="false" outlineLevel="0" collapsed="false">
      <c r="E369" s="16" t="str">
        <f aca="false">HYPERLINK(CONCATENATE("https:github.com/",J369),J369)</f>
        <v>sonian/elasticsearch-jetty</v>
      </c>
      <c r="H369" s="0" t="str">
        <f aca="false">CONCATENATE(F369," - ",G369)</f>
        <v>-</v>
      </c>
      <c r="I369" s="0" t="str">
        <f aca="false">REPLACE (D369,1,17,"")</f>
        <v/>
      </c>
      <c r="J369" s="0" t="str">
        <f aca="false">IFERROR(__xludf.dummyfunction("REGEXREPLACE(I251,"".git"","""")"),"sonian/elasticsearch-jetty")</f>
        <v>sonian/elasticsearch-jetty</v>
      </c>
    </row>
    <row r="370" customFormat="false" ht="15.75" hidden="false" customHeight="false" outlineLevel="0" collapsed="false">
      <c r="E370" s="16" t="str">
        <f aca="false">HYPERLINK(CONCATENATE("https:github.com/",J370),J370)</f>
        <v>sonian/elasticsearch-jetty</v>
      </c>
      <c r="H370" s="0" t="str">
        <f aca="false">CONCATENATE(F370," - ",G370)</f>
        <v>-</v>
      </c>
      <c r="I370" s="0" t="str">
        <f aca="false">REPLACE (D370,1,17,"")</f>
        <v/>
      </c>
      <c r="J370" s="0" t="str">
        <f aca="false">IFERROR(__xludf.dummyfunction("REGEXREPLACE(I251,"".git"","""")"),"sonian/elasticsearch-jetty")</f>
        <v>sonian/elasticsearch-jetty</v>
      </c>
    </row>
    <row r="371" customFormat="false" ht="15.75" hidden="false" customHeight="false" outlineLevel="0" collapsed="false">
      <c r="E371" s="16" t="str">
        <f aca="false">HYPERLINK(CONCATENATE("https:github.com/",J371),J371)</f>
        <v>sonian/elasticsearch-jetty</v>
      </c>
      <c r="H371" s="0" t="str">
        <f aca="false">CONCATENATE(F371," - ",G371)</f>
        <v>-</v>
      </c>
      <c r="I371" s="0" t="str">
        <f aca="false">REPLACE (D371,1,17,"")</f>
        <v/>
      </c>
      <c r="J371" s="0" t="str">
        <f aca="false">IFERROR(__xludf.dummyfunction("REGEXREPLACE(I251,"".git"","""")"),"sonian/elasticsearch-jetty")</f>
        <v>sonian/elasticsearch-jetty</v>
      </c>
    </row>
    <row r="372" customFormat="false" ht="15.75" hidden="false" customHeight="false" outlineLevel="0" collapsed="false">
      <c r="E372" s="16" t="str">
        <f aca="false">HYPERLINK(CONCATENATE("https:github.com/",J372),J372)</f>
        <v>sonian/elasticsearch-jetty</v>
      </c>
      <c r="H372" s="0" t="str">
        <f aca="false">CONCATENATE(F372," - ",G372)</f>
        <v>-</v>
      </c>
      <c r="I372" s="0" t="str">
        <f aca="false">REPLACE (D372,1,17,"")</f>
        <v/>
      </c>
      <c r="J372" s="0" t="str">
        <f aca="false">IFERROR(__xludf.dummyfunction("REGEXREPLACE(I251,"".git"","""")"),"sonian/elasticsearch-jetty")</f>
        <v>sonian/elasticsearch-jetty</v>
      </c>
    </row>
    <row r="373" customFormat="false" ht="15.75" hidden="false" customHeight="false" outlineLevel="0" collapsed="false">
      <c r="E373" s="16" t="str">
        <f aca="false">HYPERLINK(CONCATENATE("https:github.com/",J373),J373)</f>
        <v>sonian/elasticsearch-jetty</v>
      </c>
      <c r="H373" s="0" t="str">
        <f aca="false">CONCATENATE(F373," - ",G373)</f>
        <v>-</v>
      </c>
      <c r="I373" s="0" t="str">
        <f aca="false">REPLACE (D373,1,17,"")</f>
        <v/>
      </c>
      <c r="J373" s="0" t="str">
        <f aca="false">IFERROR(__xludf.dummyfunction("REGEXREPLACE(I251,"".git"","""")"),"sonian/elasticsearch-jetty")</f>
        <v>sonian/elasticsearch-jetty</v>
      </c>
    </row>
    <row r="374" customFormat="false" ht="15.75" hidden="false" customHeight="false" outlineLevel="0" collapsed="false">
      <c r="E374" s="16" t="str">
        <f aca="false">HYPERLINK(CONCATENATE("https:github.com/",J374),J374)</f>
        <v>sonian/elasticsearch-jetty</v>
      </c>
      <c r="H374" s="0" t="str">
        <f aca="false">CONCATENATE(F374," - ",G374)</f>
        <v>-</v>
      </c>
      <c r="I374" s="0" t="str">
        <f aca="false">REPLACE (D374,1,17,"")</f>
        <v/>
      </c>
      <c r="J374" s="0" t="str">
        <f aca="false">IFERROR(__xludf.dummyfunction("REGEXREPLACE(I251,"".git"","""")"),"sonian/elasticsearch-jetty")</f>
        <v>sonian/elasticsearch-jetty</v>
      </c>
    </row>
    <row r="375" customFormat="false" ht="15.75" hidden="false" customHeight="false" outlineLevel="0" collapsed="false">
      <c r="E375" s="16" t="str">
        <f aca="false">HYPERLINK(CONCATENATE("https:github.com/",J375),J375)</f>
        <v>sonian/elasticsearch-jetty</v>
      </c>
      <c r="H375" s="0" t="str">
        <f aca="false">CONCATENATE(F375," - ",G375)</f>
        <v>-</v>
      </c>
      <c r="I375" s="0" t="str">
        <f aca="false">REPLACE (D375,1,17,"")</f>
        <v/>
      </c>
      <c r="J375" s="0" t="str">
        <f aca="false">IFERROR(__xludf.dummyfunction("REGEXREPLACE(I251,"".git"","""")"),"sonian/elasticsearch-jetty")</f>
        <v>sonian/elasticsearch-jetty</v>
      </c>
    </row>
    <row r="376" customFormat="false" ht="15.75" hidden="false" customHeight="false" outlineLevel="0" collapsed="false">
      <c r="E376" s="16" t="str">
        <f aca="false">HYPERLINK(CONCATENATE("https:github.com/",J376),J376)</f>
        <v>sonian/elasticsearch-jetty</v>
      </c>
      <c r="H376" s="0" t="str">
        <f aca="false">CONCATENATE(F376," - ",G376)</f>
        <v>-</v>
      </c>
      <c r="I376" s="0" t="str">
        <f aca="false">REPLACE (D376,1,17,"")</f>
        <v/>
      </c>
      <c r="J376" s="0" t="str">
        <f aca="false">IFERROR(__xludf.dummyfunction("REGEXREPLACE(I251,"".git"","""")"),"sonian/elasticsearch-jetty")</f>
        <v>sonian/elasticsearch-jetty</v>
      </c>
    </row>
    <row r="377" customFormat="false" ht="15.75" hidden="false" customHeight="false" outlineLevel="0" collapsed="false">
      <c r="E377" s="16" t="str">
        <f aca="false">HYPERLINK(CONCATENATE("https:github.com/",J377),J377)</f>
        <v>sonian/elasticsearch-jetty</v>
      </c>
      <c r="H377" s="0" t="str">
        <f aca="false">CONCATENATE(F377," - ",G377)</f>
        <v>-</v>
      </c>
      <c r="I377" s="0" t="str">
        <f aca="false">REPLACE (D377,1,17,"")</f>
        <v/>
      </c>
      <c r="J377" s="0" t="str">
        <f aca="false">IFERROR(__xludf.dummyfunction("REGEXREPLACE(I251,"".git"","""")"),"sonian/elasticsearch-jetty")</f>
        <v>sonian/elasticsearch-jetty</v>
      </c>
    </row>
    <row r="378" customFormat="false" ht="15.75" hidden="false" customHeight="false" outlineLevel="0" collapsed="false">
      <c r="E378" s="16" t="str">
        <f aca="false">HYPERLINK(CONCATENATE("https:github.com/",J378),J378)</f>
        <v>sonian/elasticsearch-jetty</v>
      </c>
      <c r="H378" s="0" t="str">
        <f aca="false">CONCATENATE(F378," - ",G378)</f>
        <v>-</v>
      </c>
      <c r="I378" s="0" t="str">
        <f aca="false">REPLACE (D378,1,17,"")</f>
        <v/>
      </c>
      <c r="J378" s="0" t="str">
        <f aca="false">IFERROR(__xludf.dummyfunction("REGEXREPLACE(I251,"".git"","""")"),"sonian/elasticsearch-jetty")</f>
        <v>sonian/elasticsearch-jetty</v>
      </c>
    </row>
    <row r="379" customFormat="false" ht="15.75" hidden="false" customHeight="false" outlineLevel="0" collapsed="false">
      <c r="E379" s="16" t="str">
        <f aca="false">HYPERLINK(CONCATENATE("https:github.com/",J379),J379)</f>
        <v>sonian/elasticsearch-jetty</v>
      </c>
      <c r="H379" s="0" t="str">
        <f aca="false">CONCATENATE(F379," - ",G379)</f>
        <v>-</v>
      </c>
      <c r="I379" s="0" t="str">
        <f aca="false">REPLACE (D379,1,17,"")</f>
        <v/>
      </c>
      <c r="J379" s="0" t="str">
        <f aca="false">IFERROR(__xludf.dummyfunction("REGEXREPLACE(I251,"".git"","""")"),"sonian/elasticsearch-jetty")</f>
        <v>sonian/elasticsearch-jetty</v>
      </c>
    </row>
    <row r="380" customFormat="false" ht="15.75" hidden="false" customHeight="false" outlineLevel="0" collapsed="false">
      <c r="E380" s="16" t="str">
        <f aca="false">HYPERLINK(CONCATENATE("https:github.com/",J380),J380)</f>
        <v>sonian/elasticsearch-jetty</v>
      </c>
      <c r="H380" s="0" t="str">
        <f aca="false">CONCATENATE(F380," - ",G380)</f>
        <v>-</v>
      </c>
      <c r="I380" s="0" t="str">
        <f aca="false">REPLACE (D380,1,17,"")</f>
        <v/>
      </c>
      <c r="J380" s="0" t="str">
        <f aca="false">IFERROR(__xludf.dummyfunction("REGEXREPLACE(I251,"".git"","""")"),"sonian/elasticsearch-jetty")</f>
        <v>sonian/elasticsearch-jetty</v>
      </c>
    </row>
    <row r="381" customFormat="false" ht="15.75" hidden="false" customHeight="false" outlineLevel="0" collapsed="false">
      <c r="E381" s="16" t="str">
        <f aca="false">HYPERLINK(CONCATENATE("https:github.com/",J381),J381)</f>
        <v>sonian/elasticsearch-jetty</v>
      </c>
      <c r="H381" s="0" t="str">
        <f aca="false">CONCATENATE(F381," - ",G381)</f>
        <v>-</v>
      </c>
      <c r="I381" s="0" t="str">
        <f aca="false">REPLACE (D381,1,17,"")</f>
        <v/>
      </c>
      <c r="J381" s="0" t="str">
        <f aca="false">IFERROR(__xludf.dummyfunction("REGEXREPLACE(I251,"".git"","""")"),"sonian/elasticsearch-jetty")</f>
        <v>sonian/elasticsearch-jetty</v>
      </c>
    </row>
    <row r="382" customFormat="false" ht="15.75" hidden="false" customHeight="false" outlineLevel="0" collapsed="false">
      <c r="E382" s="16" t="str">
        <f aca="false">HYPERLINK(CONCATENATE("https:github.com/",J382),J382)</f>
        <v>sonian/elasticsearch-jetty</v>
      </c>
      <c r="H382" s="0" t="str">
        <f aca="false">CONCATENATE(F382," - ",G382)</f>
        <v>-</v>
      </c>
      <c r="I382" s="0" t="str">
        <f aca="false">REPLACE (D382,1,17,"")</f>
        <v/>
      </c>
      <c r="J382" s="0" t="str">
        <f aca="false">IFERROR(__xludf.dummyfunction("REGEXREPLACE(I251,"".git"","""")"),"sonian/elasticsearch-jetty")</f>
        <v>sonian/elasticsearch-jetty</v>
      </c>
    </row>
    <row r="383" customFormat="false" ht="15.75" hidden="false" customHeight="false" outlineLevel="0" collapsed="false">
      <c r="E383" s="16" t="str">
        <f aca="false">HYPERLINK(CONCATENATE("https:github.com/",J383),J383)</f>
        <v>sonian/elasticsearch-jetty</v>
      </c>
      <c r="H383" s="0" t="str">
        <f aca="false">CONCATENATE(F383," - ",G383)</f>
        <v>-</v>
      </c>
      <c r="I383" s="0" t="str">
        <f aca="false">REPLACE (D383,1,17,"")</f>
        <v/>
      </c>
      <c r="J383" s="0" t="str">
        <f aca="false">IFERROR(__xludf.dummyfunction("REGEXREPLACE(I251,"".git"","""")"),"sonian/elasticsearch-jetty")</f>
        <v>sonian/elasticsearch-jetty</v>
      </c>
    </row>
    <row r="384" customFormat="false" ht="15.75" hidden="false" customHeight="false" outlineLevel="0" collapsed="false">
      <c r="E384" s="16" t="str">
        <f aca="false">HYPERLINK(CONCATENATE("https:github.com/",J384),J384)</f>
        <v>sonian/elasticsearch-jetty</v>
      </c>
      <c r="H384" s="0" t="str">
        <f aca="false">CONCATENATE(F384," - ",G384)</f>
        <v>-</v>
      </c>
      <c r="I384" s="0" t="str">
        <f aca="false">REPLACE (D384,1,17,"")</f>
        <v/>
      </c>
      <c r="J384" s="0" t="str">
        <f aca="false">IFERROR(__xludf.dummyfunction("REGEXREPLACE(I251,"".git"","""")"),"sonian/elasticsearch-jetty")</f>
        <v>sonian/elasticsearch-jetty</v>
      </c>
    </row>
    <row r="385" customFormat="false" ht="15.75" hidden="false" customHeight="false" outlineLevel="0" collapsed="false">
      <c r="E385" s="16" t="str">
        <f aca="false">HYPERLINK(CONCATENATE("https:github.com/",J385),J385)</f>
        <v>sonian/elasticsearch-jetty</v>
      </c>
      <c r="H385" s="0" t="str">
        <f aca="false">CONCATENATE(F385," - ",G385)</f>
        <v>-</v>
      </c>
      <c r="I385" s="0" t="str">
        <f aca="false">REPLACE (D385,1,17,"")</f>
        <v/>
      </c>
      <c r="J385" s="0" t="str">
        <f aca="false">IFERROR(__xludf.dummyfunction("REGEXREPLACE(I251,"".git"","""")"),"sonian/elasticsearch-jetty")</f>
        <v>sonian/elasticsearch-jetty</v>
      </c>
    </row>
    <row r="386" customFormat="false" ht="15.75" hidden="false" customHeight="false" outlineLevel="0" collapsed="false">
      <c r="E386" s="16" t="str">
        <f aca="false">HYPERLINK(CONCATENATE("https:github.com/",J386),J386)</f>
        <v>sonian/elasticsearch-jetty</v>
      </c>
      <c r="H386" s="0" t="str">
        <f aca="false">CONCATENATE(F386," - ",G386)</f>
        <v>-</v>
      </c>
      <c r="I386" s="0" t="str">
        <f aca="false">REPLACE (D386,1,17,"")</f>
        <v/>
      </c>
      <c r="J386" s="0" t="str">
        <f aca="false">IFERROR(__xludf.dummyfunction("REGEXREPLACE(I251,"".git"","""")"),"sonian/elasticsearch-jetty")</f>
        <v>sonian/elasticsearch-jetty</v>
      </c>
    </row>
    <row r="387" customFormat="false" ht="15.75" hidden="false" customHeight="false" outlineLevel="0" collapsed="false">
      <c r="E387" s="16" t="str">
        <f aca="false">HYPERLINK(CONCATENATE("https:github.com/",J387),J387)</f>
        <v>sonian/elasticsearch-jetty</v>
      </c>
      <c r="H387" s="0" t="str">
        <f aca="false">CONCATENATE(F387," - ",G387)</f>
        <v>-</v>
      </c>
      <c r="I387" s="0" t="str">
        <f aca="false">REPLACE (D387,1,17,"")</f>
        <v/>
      </c>
      <c r="J387" s="0" t="str">
        <f aca="false">IFERROR(__xludf.dummyfunction("REGEXREPLACE(I251,"".git"","""")"),"sonian/elasticsearch-jetty")</f>
        <v>sonian/elasticsearch-jetty</v>
      </c>
    </row>
    <row r="388" customFormat="false" ht="15.75" hidden="false" customHeight="false" outlineLevel="0" collapsed="false">
      <c r="E388" s="16" t="str">
        <f aca="false">HYPERLINK(CONCATENATE("https:github.com/",J388),J388)</f>
        <v>sonian/elasticsearch-jetty</v>
      </c>
      <c r="H388" s="0" t="str">
        <f aca="false">CONCATENATE(F388," - ",G388)</f>
        <v>-</v>
      </c>
      <c r="I388" s="0" t="str">
        <f aca="false">REPLACE (D388,1,17,"")</f>
        <v/>
      </c>
      <c r="J388" s="0" t="str">
        <f aca="false">IFERROR(__xludf.dummyfunction("REGEXREPLACE(I251,"".git"","""")"),"sonian/elasticsearch-jetty")</f>
        <v>sonian/elasticsearch-jetty</v>
      </c>
    </row>
    <row r="389" customFormat="false" ht="15.75" hidden="false" customHeight="false" outlineLevel="0" collapsed="false">
      <c r="E389" s="16" t="str">
        <f aca="false">HYPERLINK(CONCATENATE("https:github.com/",J389),J389)</f>
        <v>sonian/elasticsearch-jetty</v>
      </c>
      <c r="H389" s="0" t="str">
        <f aca="false">CONCATENATE(F389," - ",G389)</f>
        <v>-</v>
      </c>
      <c r="I389" s="0" t="str">
        <f aca="false">REPLACE (D389,1,17,"")</f>
        <v/>
      </c>
      <c r="J389" s="0" t="str">
        <f aca="false">IFERROR(__xludf.dummyfunction("REGEXREPLACE(I251,"".git"","""")"),"sonian/elasticsearch-jetty")</f>
        <v>sonian/elasticsearch-jetty</v>
      </c>
    </row>
    <row r="390" customFormat="false" ht="15.75" hidden="false" customHeight="false" outlineLevel="0" collapsed="false">
      <c r="E390" s="16" t="str">
        <f aca="false">HYPERLINK(CONCATENATE("https:github.com/",J390),J390)</f>
        <v>sonian/elasticsearch-jetty</v>
      </c>
      <c r="H390" s="0" t="str">
        <f aca="false">CONCATENATE(F390," - ",G390)</f>
        <v>-</v>
      </c>
      <c r="I390" s="0" t="str">
        <f aca="false">REPLACE (D390,1,17,"")</f>
        <v/>
      </c>
      <c r="J390" s="0" t="str">
        <f aca="false">IFERROR(__xludf.dummyfunction("REGEXREPLACE(I251,"".git"","""")"),"sonian/elasticsearch-jetty")</f>
        <v>sonian/elasticsearch-jetty</v>
      </c>
    </row>
    <row r="391" customFormat="false" ht="15.75" hidden="false" customHeight="false" outlineLevel="0" collapsed="false">
      <c r="E391" s="16" t="str">
        <f aca="false">HYPERLINK(CONCATENATE("https:github.com/",J391),J391)</f>
        <v>sonian/elasticsearch-jetty</v>
      </c>
      <c r="H391" s="0" t="str">
        <f aca="false">CONCATENATE(F391," - ",G391)</f>
        <v>-</v>
      </c>
      <c r="I391" s="0" t="str">
        <f aca="false">REPLACE (D391,1,17,"")</f>
        <v/>
      </c>
      <c r="J391" s="0" t="str">
        <f aca="false">IFERROR(__xludf.dummyfunction("REGEXREPLACE(I251,"".git"","""")"),"sonian/elasticsearch-jetty")</f>
        <v>sonian/elasticsearch-jetty</v>
      </c>
    </row>
    <row r="392" customFormat="false" ht="15.75" hidden="false" customHeight="false" outlineLevel="0" collapsed="false">
      <c r="E392" s="16" t="str">
        <f aca="false">HYPERLINK(CONCATENATE("https:github.com/",J392),J392)</f>
        <v>sonian/elasticsearch-jetty</v>
      </c>
      <c r="H392" s="0" t="str">
        <f aca="false">CONCATENATE(F392," - ",G392)</f>
        <v>-</v>
      </c>
      <c r="I392" s="0" t="str">
        <f aca="false">REPLACE (D392,1,17,"")</f>
        <v/>
      </c>
      <c r="J392" s="0" t="str">
        <f aca="false">IFERROR(__xludf.dummyfunction("REGEXREPLACE(I251,"".git"","""")"),"sonian/elasticsearch-jetty")</f>
        <v>sonian/elasticsearch-jetty</v>
      </c>
    </row>
    <row r="393" customFormat="false" ht="15.75" hidden="false" customHeight="false" outlineLevel="0" collapsed="false">
      <c r="E393" s="16" t="str">
        <f aca="false">HYPERLINK(CONCATENATE("https:github.com/",J393),J393)</f>
        <v>sonian/elasticsearch-jetty</v>
      </c>
      <c r="H393" s="0" t="str">
        <f aca="false">CONCATENATE(F393," - ",G393)</f>
        <v>-</v>
      </c>
      <c r="I393" s="0" t="str">
        <f aca="false">REPLACE (D393,1,17,"")</f>
        <v/>
      </c>
      <c r="J393" s="0" t="str">
        <f aca="false">IFERROR(__xludf.dummyfunction("REGEXREPLACE(I251,"".git"","""")"),"sonian/elasticsearch-jetty")</f>
        <v>sonian/elasticsearch-jetty</v>
      </c>
    </row>
    <row r="394" customFormat="false" ht="15.75" hidden="false" customHeight="false" outlineLevel="0" collapsed="false">
      <c r="E394" s="16" t="str">
        <f aca="false">HYPERLINK(CONCATENATE("https:github.com/",J394),J394)</f>
        <v>sonian/elasticsearch-jetty</v>
      </c>
      <c r="H394" s="0" t="str">
        <f aca="false">CONCATENATE(F394," - ",G394)</f>
        <v>-</v>
      </c>
      <c r="I394" s="0" t="str">
        <f aca="false">REPLACE (D394,1,17,"")</f>
        <v/>
      </c>
      <c r="J394" s="0" t="str">
        <f aca="false">IFERROR(__xludf.dummyfunction("REGEXREPLACE(I251,"".git"","""")"),"sonian/elasticsearch-jetty")</f>
        <v>sonian/elasticsearch-jetty</v>
      </c>
    </row>
    <row r="395" customFormat="false" ht="15.75" hidden="false" customHeight="false" outlineLevel="0" collapsed="false">
      <c r="E395" s="16" t="str">
        <f aca="false">HYPERLINK(CONCATENATE("https:github.com/",J395),J395)</f>
        <v>sonian/elasticsearch-jetty</v>
      </c>
      <c r="H395" s="0" t="str">
        <f aca="false">CONCATENATE(F395," - ",G395)</f>
        <v>-</v>
      </c>
      <c r="I395" s="0" t="str">
        <f aca="false">REPLACE (D395,1,17,"")</f>
        <v/>
      </c>
      <c r="J395" s="0" t="str">
        <f aca="false">IFERROR(__xludf.dummyfunction("REGEXREPLACE(I251,"".git"","""")"),"sonian/elasticsearch-jetty")</f>
        <v>sonian/elasticsearch-jetty</v>
      </c>
    </row>
    <row r="396" customFormat="false" ht="15.75" hidden="false" customHeight="false" outlineLevel="0" collapsed="false">
      <c r="E396" s="16" t="str">
        <f aca="false">HYPERLINK(CONCATENATE("https:github.com/",J396),J396)</f>
        <v>sonian/elasticsearch-jetty</v>
      </c>
      <c r="H396" s="0" t="str">
        <f aca="false">CONCATENATE(F396," - ",G396)</f>
        <v>-</v>
      </c>
      <c r="I396" s="0" t="str">
        <f aca="false">REPLACE (D396,1,17,"")</f>
        <v/>
      </c>
      <c r="J396" s="0" t="str">
        <f aca="false">IFERROR(__xludf.dummyfunction("REGEXREPLACE(I251,"".git"","""")"),"sonian/elasticsearch-jetty")</f>
        <v>sonian/elasticsearch-jetty</v>
      </c>
    </row>
    <row r="397" customFormat="false" ht="15.75" hidden="false" customHeight="false" outlineLevel="0" collapsed="false">
      <c r="E397" s="16" t="str">
        <f aca="false">HYPERLINK(CONCATENATE("https:github.com/",J397),J397)</f>
        <v>sonian/elasticsearch-jetty</v>
      </c>
      <c r="H397" s="0" t="str">
        <f aca="false">CONCATENATE(F397," - ",G397)</f>
        <v>-</v>
      </c>
      <c r="I397" s="0" t="str">
        <f aca="false">REPLACE (D397,1,17,"")</f>
        <v/>
      </c>
      <c r="J397" s="0" t="str">
        <f aca="false">IFERROR(__xludf.dummyfunction("REGEXREPLACE(I251,"".git"","""")"),"sonian/elasticsearch-jetty")</f>
        <v>sonian/elasticsearch-jetty</v>
      </c>
    </row>
    <row r="398" customFormat="false" ht="15.75" hidden="false" customHeight="false" outlineLevel="0" collapsed="false">
      <c r="E398" s="16" t="str">
        <f aca="false">HYPERLINK(CONCATENATE("https:github.com/",J398),J398)</f>
        <v>sonian/elasticsearch-jetty</v>
      </c>
      <c r="H398" s="0" t="str">
        <f aca="false">CONCATENATE(F398," - ",G398)</f>
        <v>-</v>
      </c>
      <c r="I398" s="0" t="str">
        <f aca="false">REPLACE (D398,1,17,"")</f>
        <v/>
      </c>
      <c r="J398" s="0" t="str">
        <f aca="false">IFERROR(__xludf.dummyfunction("REGEXREPLACE(I251,"".git"","""")"),"sonian/elasticsearch-jetty")</f>
        <v>sonian/elasticsearch-jetty</v>
      </c>
    </row>
    <row r="399" customFormat="false" ht="15.75" hidden="false" customHeight="false" outlineLevel="0" collapsed="false">
      <c r="E399" s="16" t="str">
        <f aca="false">HYPERLINK(CONCATENATE("https:github.com/",J399),J399)</f>
        <v>sonian/elasticsearch-jetty</v>
      </c>
      <c r="H399" s="0" t="str">
        <f aca="false">CONCATENATE(F399," - ",G399)</f>
        <v>-</v>
      </c>
      <c r="I399" s="0" t="str">
        <f aca="false">REPLACE (D399,1,17,"")</f>
        <v/>
      </c>
      <c r="J399" s="0" t="str">
        <f aca="false">IFERROR(__xludf.dummyfunction("REGEXREPLACE(I251,"".git"","""")"),"sonian/elasticsearch-jetty")</f>
        <v>sonian/elasticsearch-jetty</v>
      </c>
    </row>
    <row r="400" customFormat="false" ht="15.75" hidden="false" customHeight="false" outlineLevel="0" collapsed="false">
      <c r="E400" s="16" t="str">
        <f aca="false">HYPERLINK(CONCATENATE("https:github.com/",J400),J400)</f>
        <v>sonian/elasticsearch-jetty</v>
      </c>
      <c r="H400" s="0" t="str">
        <f aca="false">CONCATENATE(F400," - ",G400)</f>
        <v>-</v>
      </c>
      <c r="I400" s="0" t="str">
        <f aca="false">REPLACE (D400,1,17,"")</f>
        <v/>
      </c>
      <c r="J400" s="0" t="str">
        <f aca="false">IFERROR(__xludf.dummyfunction("REGEXREPLACE(I251,"".git"","""")"),"sonian/elasticsearch-jetty")</f>
        <v>sonian/elasticsearch-jetty</v>
      </c>
    </row>
    <row r="401" customFormat="false" ht="15.75" hidden="false" customHeight="false" outlineLevel="0" collapsed="false">
      <c r="E401" s="16" t="str">
        <f aca="false">HYPERLINK(CONCATENATE("https:github.com/",J401),J401)</f>
        <v>sonian/elasticsearch-jetty</v>
      </c>
      <c r="H401" s="0" t="str">
        <f aca="false">CONCATENATE(F401," - ",G401)</f>
        <v>-</v>
      </c>
      <c r="I401" s="0" t="str">
        <f aca="false">REPLACE (D401,1,17,"")</f>
        <v/>
      </c>
      <c r="J401" s="0" t="str">
        <f aca="false">IFERROR(__xludf.dummyfunction("REGEXREPLACE(I251,"".git"","""")"),"sonian/elasticsearch-jetty")</f>
        <v>sonian/elasticsearch-jetty</v>
      </c>
    </row>
    <row r="402" customFormat="false" ht="15.75" hidden="false" customHeight="false" outlineLevel="0" collapsed="false">
      <c r="E402" s="16" t="str">
        <f aca="false">HYPERLINK(CONCATENATE("https:github.com/",J402),J402)</f>
        <v>sonian/elasticsearch-jetty</v>
      </c>
      <c r="H402" s="0" t="str">
        <f aca="false">CONCATENATE(F402," - ",G402)</f>
        <v>-</v>
      </c>
      <c r="I402" s="0" t="str">
        <f aca="false">REPLACE (D402,1,17,"")</f>
        <v/>
      </c>
      <c r="J402" s="0" t="str">
        <f aca="false">IFERROR(__xludf.dummyfunction("REGEXREPLACE(I251,"".git"","""")"),"sonian/elasticsearch-jetty")</f>
        <v>sonian/elasticsearch-jetty</v>
      </c>
    </row>
    <row r="403" customFormat="false" ht="15.75" hidden="false" customHeight="false" outlineLevel="0" collapsed="false">
      <c r="E403" s="16" t="str">
        <f aca="false">HYPERLINK(CONCATENATE("https:github.com/",J403),J403)</f>
        <v>sonian/elasticsearch-jetty</v>
      </c>
      <c r="H403" s="0" t="str">
        <f aca="false">CONCATENATE(F403," - ",G403)</f>
        <v>-</v>
      </c>
      <c r="I403" s="0" t="str">
        <f aca="false">REPLACE (D403,1,17,"")</f>
        <v/>
      </c>
      <c r="J403" s="0" t="str">
        <f aca="false">IFERROR(__xludf.dummyfunction("REGEXREPLACE(I251,"".git"","""")"),"sonian/elasticsearch-jetty")</f>
        <v>sonian/elasticsearch-jetty</v>
      </c>
    </row>
    <row r="404" customFormat="false" ht="15.75" hidden="false" customHeight="false" outlineLevel="0" collapsed="false">
      <c r="E404" s="16" t="str">
        <f aca="false">HYPERLINK(CONCATENATE("https:github.com/",J404),J404)</f>
        <v>sonian/elasticsearch-jetty</v>
      </c>
      <c r="H404" s="0" t="str">
        <f aca="false">CONCATENATE(F404," - ",G404)</f>
        <v>-</v>
      </c>
      <c r="I404" s="0" t="str">
        <f aca="false">REPLACE (D404,1,17,"")</f>
        <v/>
      </c>
      <c r="J404" s="0" t="str">
        <f aca="false">IFERROR(__xludf.dummyfunction("REGEXREPLACE(I251,"".git"","""")"),"sonian/elasticsearch-jetty")</f>
        <v>sonian/elasticsearch-jetty</v>
      </c>
    </row>
    <row r="405" customFormat="false" ht="15.75" hidden="false" customHeight="false" outlineLevel="0" collapsed="false">
      <c r="E405" s="16" t="str">
        <f aca="false">HYPERLINK(CONCATENATE("https:github.com/",J405),J405)</f>
        <v>sonian/elasticsearch-jetty</v>
      </c>
      <c r="H405" s="0" t="str">
        <f aca="false">CONCATENATE(F405," - ",G405)</f>
        <v>-</v>
      </c>
      <c r="I405" s="0" t="str">
        <f aca="false">REPLACE (D405,1,17,"")</f>
        <v/>
      </c>
      <c r="J405" s="0" t="str">
        <f aca="false">IFERROR(__xludf.dummyfunction("REGEXREPLACE(I251,"".git"","""")"),"sonian/elasticsearch-jetty")</f>
        <v>sonian/elasticsearch-jetty</v>
      </c>
    </row>
    <row r="406" customFormat="false" ht="15.75" hidden="false" customHeight="false" outlineLevel="0" collapsed="false">
      <c r="E406" s="16" t="str">
        <f aca="false">HYPERLINK(CONCATENATE("https:github.com/",J406),J406)</f>
        <v>sonian/elasticsearch-jetty</v>
      </c>
      <c r="H406" s="0" t="str">
        <f aca="false">CONCATENATE(F406," - ",G406)</f>
        <v>-</v>
      </c>
      <c r="I406" s="0" t="str">
        <f aca="false">REPLACE (D406,1,17,"")</f>
        <v/>
      </c>
      <c r="J406" s="0" t="str">
        <f aca="false">IFERROR(__xludf.dummyfunction("REGEXREPLACE(I251,"".git"","""")"),"sonian/elasticsearch-jetty")</f>
        <v>sonian/elasticsearch-jetty</v>
      </c>
    </row>
    <row r="407" customFormat="false" ht="15.75" hidden="false" customHeight="false" outlineLevel="0" collapsed="false">
      <c r="E407" s="16" t="str">
        <f aca="false">HYPERLINK(CONCATENATE("https:github.com/",J407),J407)</f>
        <v>sonian/elasticsearch-jetty</v>
      </c>
      <c r="H407" s="0" t="str">
        <f aca="false">CONCATENATE(F407," - ",G407)</f>
        <v>-</v>
      </c>
      <c r="I407" s="0" t="str">
        <f aca="false">REPLACE (D407,1,17,"")</f>
        <v/>
      </c>
      <c r="J407" s="0" t="str">
        <f aca="false">IFERROR(__xludf.dummyfunction("REGEXREPLACE(I251,"".git"","""")"),"sonian/elasticsearch-jetty")</f>
        <v>sonian/elasticsearch-jetty</v>
      </c>
    </row>
    <row r="408" customFormat="false" ht="15.75" hidden="false" customHeight="false" outlineLevel="0" collapsed="false">
      <c r="E408" s="16" t="str">
        <f aca="false">HYPERLINK(CONCATENATE("https:github.com/",J408),J408)</f>
        <v>sonian/elasticsearch-jetty</v>
      </c>
      <c r="H408" s="0" t="str">
        <f aca="false">CONCATENATE(F408," - ",G408)</f>
        <v>-</v>
      </c>
      <c r="I408" s="0" t="str">
        <f aca="false">REPLACE (D408,1,17,"")</f>
        <v/>
      </c>
      <c r="J408" s="0" t="str">
        <f aca="false">IFERROR(__xludf.dummyfunction("REGEXREPLACE(I251,"".git"","""")"),"sonian/elasticsearch-jetty")</f>
        <v>sonian/elasticsearch-jetty</v>
      </c>
    </row>
    <row r="409" customFormat="false" ht="15.75" hidden="false" customHeight="false" outlineLevel="0" collapsed="false">
      <c r="E409" s="16" t="str">
        <f aca="false">HYPERLINK(CONCATENATE("https:github.com/",J409),J409)</f>
        <v>sonian/elasticsearch-jetty</v>
      </c>
      <c r="H409" s="0" t="str">
        <f aca="false">CONCATENATE(F409," - ",G409)</f>
        <v>-</v>
      </c>
      <c r="I409" s="0" t="str">
        <f aca="false">REPLACE (D409,1,17,"")</f>
        <v/>
      </c>
      <c r="J409" s="0" t="str">
        <f aca="false">IFERROR(__xludf.dummyfunction("REGEXREPLACE(I251,"".git"","""")"),"sonian/elasticsearch-jetty")</f>
        <v>sonian/elasticsearch-jetty</v>
      </c>
    </row>
    <row r="410" customFormat="false" ht="15.75" hidden="false" customHeight="false" outlineLevel="0" collapsed="false">
      <c r="E410" s="16" t="str">
        <f aca="false">HYPERLINK(CONCATENATE("https:github.com/",J410),J410)</f>
        <v>sonian/elasticsearch-jetty</v>
      </c>
      <c r="H410" s="0" t="str">
        <f aca="false">CONCATENATE(F410," - ",G410)</f>
        <v>-</v>
      </c>
      <c r="I410" s="0" t="str">
        <f aca="false">REPLACE (D410,1,17,"")</f>
        <v/>
      </c>
      <c r="J410" s="0" t="str">
        <f aca="false">IFERROR(__xludf.dummyfunction("REGEXREPLACE(I251,"".git"","""")"),"sonian/elasticsearch-jetty")</f>
        <v>sonian/elasticsearch-jetty</v>
      </c>
    </row>
    <row r="411" customFormat="false" ht="15.75" hidden="false" customHeight="false" outlineLevel="0" collapsed="false">
      <c r="E411" s="16" t="str">
        <f aca="false">HYPERLINK(CONCATENATE("https:github.com/",J411),J411)</f>
        <v>sonian/elasticsearch-jetty</v>
      </c>
      <c r="H411" s="0" t="str">
        <f aca="false">CONCATENATE(F411," - ",G411)</f>
        <v>-</v>
      </c>
      <c r="I411" s="0" t="str">
        <f aca="false">REPLACE (D411,1,17,"")</f>
        <v/>
      </c>
      <c r="J411" s="0" t="str">
        <f aca="false">IFERROR(__xludf.dummyfunction("REGEXREPLACE(I251,"".git"","""")"),"sonian/elasticsearch-jetty")</f>
        <v>sonian/elasticsearch-jetty</v>
      </c>
    </row>
    <row r="412" customFormat="false" ht="15.75" hidden="false" customHeight="false" outlineLevel="0" collapsed="false">
      <c r="E412" s="16" t="str">
        <f aca="false">HYPERLINK(CONCATENATE("https:github.com/",J412),J412)</f>
        <v>sonian/elasticsearch-jetty</v>
      </c>
      <c r="H412" s="0" t="str">
        <f aca="false">CONCATENATE(F412," - ",G412)</f>
        <v>-</v>
      </c>
      <c r="I412" s="0" t="str">
        <f aca="false">REPLACE (D412,1,17,"")</f>
        <v/>
      </c>
      <c r="J412" s="0" t="str">
        <f aca="false">IFERROR(__xludf.dummyfunction("REGEXREPLACE(I251,"".git"","""")"),"sonian/elasticsearch-jetty")</f>
        <v>sonian/elasticsearch-jetty</v>
      </c>
    </row>
    <row r="413" customFormat="false" ht="15.75" hidden="false" customHeight="false" outlineLevel="0" collapsed="false">
      <c r="E413" s="16" t="str">
        <f aca="false">HYPERLINK(CONCATENATE("https:github.com/",J413),J413)</f>
        <v>sonian/elasticsearch-jetty</v>
      </c>
      <c r="H413" s="0" t="str">
        <f aca="false">CONCATENATE(F413," - ",G413)</f>
        <v>-</v>
      </c>
      <c r="I413" s="0" t="str">
        <f aca="false">REPLACE (D413,1,17,"")</f>
        <v/>
      </c>
      <c r="J413" s="0" t="str">
        <f aca="false">IFERROR(__xludf.dummyfunction("REGEXREPLACE(I251,"".git"","""")"),"sonian/elasticsearch-jetty")</f>
        <v>sonian/elasticsearch-jetty</v>
      </c>
    </row>
    <row r="414" customFormat="false" ht="15.75" hidden="false" customHeight="false" outlineLevel="0" collapsed="false">
      <c r="E414" s="16" t="str">
        <f aca="false">HYPERLINK(CONCATENATE("https:github.com/",J414),J414)</f>
        <v>sonian/elasticsearch-jetty</v>
      </c>
      <c r="H414" s="0" t="str">
        <f aca="false">CONCATENATE(F414," - ",G414)</f>
        <v>-</v>
      </c>
      <c r="I414" s="0" t="str">
        <f aca="false">REPLACE (D414,1,17,"")</f>
        <v/>
      </c>
      <c r="J414" s="0" t="str">
        <f aca="false">IFERROR(__xludf.dummyfunction("REGEXREPLACE(I251,"".git"","""")"),"sonian/elasticsearch-jetty")</f>
        <v>sonian/elasticsearch-jetty</v>
      </c>
    </row>
    <row r="415" customFormat="false" ht="15.75" hidden="false" customHeight="false" outlineLevel="0" collapsed="false">
      <c r="E415" s="16" t="str">
        <f aca="false">HYPERLINK(CONCATENATE("https:github.com/",J415),J415)</f>
        <v>sonian/elasticsearch-jetty</v>
      </c>
      <c r="H415" s="0" t="str">
        <f aca="false">CONCATENATE(F415," - ",G415)</f>
        <v>-</v>
      </c>
      <c r="I415" s="0" t="str">
        <f aca="false">REPLACE (D415,1,17,"")</f>
        <v/>
      </c>
      <c r="J415" s="0" t="str">
        <f aca="false">IFERROR(__xludf.dummyfunction("REGEXREPLACE(I251,"".git"","""")"),"sonian/elasticsearch-jetty")</f>
        <v>sonian/elasticsearch-jetty</v>
      </c>
    </row>
    <row r="416" customFormat="false" ht="15.75" hidden="false" customHeight="false" outlineLevel="0" collapsed="false">
      <c r="E416" s="16" t="str">
        <f aca="false">HYPERLINK(CONCATENATE("https:github.com/",J416),J416)</f>
        <v>sonian/elasticsearch-jetty</v>
      </c>
      <c r="H416" s="0" t="str">
        <f aca="false">CONCATENATE(F416," - ",G416)</f>
        <v>-</v>
      </c>
      <c r="I416" s="0" t="str">
        <f aca="false">REPLACE (D416,1,17,"")</f>
        <v/>
      </c>
      <c r="J416" s="0" t="str">
        <f aca="false">IFERROR(__xludf.dummyfunction("REGEXREPLACE(I251,"".git"","""")"),"sonian/elasticsearch-jetty")</f>
        <v>sonian/elasticsearch-jetty</v>
      </c>
    </row>
    <row r="417" customFormat="false" ht="15.75" hidden="false" customHeight="false" outlineLevel="0" collapsed="false">
      <c r="E417" s="16" t="str">
        <f aca="false">HYPERLINK(CONCATENATE("https:github.com/",J417),J417)</f>
        <v>sonian/elasticsearch-jetty</v>
      </c>
      <c r="H417" s="0" t="str">
        <f aca="false">CONCATENATE(F417," - ",G417)</f>
        <v>-</v>
      </c>
      <c r="I417" s="0" t="str">
        <f aca="false">REPLACE (D417,1,17,"")</f>
        <v/>
      </c>
      <c r="J417" s="0" t="str">
        <f aca="false">IFERROR(__xludf.dummyfunction("REGEXREPLACE(I251,"".git"","""")"),"sonian/elasticsearch-jetty")</f>
        <v>sonian/elasticsearch-jetty</v>
      </c>
    </row>
    <row r="418" customFormat="false" ht="15.75" hidden="false" customHeight="false" outlineLevel="0" collapsed="false">
      <c r="E418" s="16" t="str">
        <f aca="false">HYPERLINK(CONCATENATE("https:github.com/",J418),J418)</f>
        <v>sonian/elasticsearch-jetty</v>
      </c>
      <c r="H418" s="0" t="str">
        <f aca="false">CONCATENATE(F418," - ",G418)</f>
        <v>-</v>
      </c>
      <c r="I418" s="0" t="str">
        <f aca="false">REPLACE (D418,1,17,"")</f>
        <v/>
      </c>
      <c r="J418" s="0" t="str">
        <f aca="false">IFERROR(__xludf.dummyfunction("REGEXREPLACE(I251,"".git"","""")"),"sonian/elasticsearch-jetty")</f>
        <v>sonian/elasticsearch-jetty</v>
      </c>
    </row>
    <row r="419" customFormat="false" ht="15.75" hidden="false" customHeight="false" outlineLevel="0" collapsed="false">
      <c r="E419" s="16" t="str">
        <f aca="false">HYPERLINK(CONCATENATE("https:github.com/",J419),J419)</f>
        <v>sonian/elasticsearch-jetty</v>
      </c>
      <c r="H419" s="0" t="str">
        <f aca="false">CONCATENATE(F419," - ",G419)</f>
        <v>-</v>
      </c>
      <c r="I419" s="0" t="str">
        <f aca="false">REPLACE (D419,1,17,"")</f>
        <v/>
      </c>
      <c r="J419" s="0" t="str">
        <f aca="false">IFERROR(__xludf.dummyfunction("REGEXREPLACE(I251,"".git"","""")"),"sonian/elasticsearch-jetty")</f>
        <v>sonian/elasticsearch-jetty</v>
      </c>
    </row>
    <row r="420" customFormat="false" ht="15.75" hidden="false" customHeight="false" outlineLevel="0" collapsed="false">
      <c r="E420" s="16" t="str">
        <f aca="false">HYPERLINK(CONCATENATE("https:github.com/",J420),J420)</f>
        <v>sonian/elasticsearch-jetty</v>
      </c>
      <c r="H420" s="0" t="str">
        <f aca="false">CONCATENATE(F420," - ",G420)</f>
        <v>-</v>
      </c>
      <c r="I420" s="0" t="str">
        <f aca="false">REPLACE (D420,1,17,"")</f>
        <v/>
      </c>
      <c r="J420" s="0" t="str">
        <f aca="false">IFERROR(__xludf.dummyfunction("REGEXREPLACE(I251,"".git"","""")"),"sonian/elasticsearch-jetty")</f>
        <v>sonian/elasticsearch-jetty</v>
      </c>
    </row>
    <row r="421" customFormat="false" ht="15.75" hidden="false" customHeight="false" outlineLevel="0" collapsed="false">
      <c r="E421" s="16" t="str">
        <f aca="false">HYPERLINK(CONCATENATE("https:github.com/",J421),J421)</f>
        <v>sonian/elasticsearch-jetty</v>
      </c>
      <c r="H421" s="0" t="str">
        <f aca="false">CONCATENATE(F421," - ",G421)</f>
        <v>-</v>
      </c>
      <c r="I421" s="0" t="str">
        <f aca="false">REPLACE (D421,1,17,"")</f>
        <v/>
      </c>
      <c r="J421" s="0" t="str">
        <f aca="false">IFERROR(__xludf.dummyfunction("REGEXREPLACE(I251,"".git"","""")"),"sonian/elasticsearch-jetty")</f>
        <v>sonian/elasticsearch-jetty</v>
      </c>
    </row>
    <row r="422" customFormat="false" ht="15.75" hidden="false" customHeight="false" outlineLevel="0" collapsed="false">
      <c r="E422" s="16" t="str">
        <f aca="false">HYPERLINK(CONCATENATE("https:github.com/",J422),J422)</f>
        <v>sonian/elasticsearch-jetty</v>
      </c>
      <c r="H422" s="0" t="str">
        <f aca="false">CONCATENATE(F422," - ",G422)</f>
        <v>-</v>
      </c>
      <c r="I422" s="0" t="str">
        <f aca="false">REPLACE (D422,1,17,"")</f>
        <v/>
      </c>
      <c r="J422" s="0" t="str">
        <f aca="false">IFERROR(__xludf.dummyfunction("REGEXREPLACE(I251,"".git"","""")"),"sonian/elasticsearch-jetty")</f>
        <v>sonian/elasticsearch-jetty</v>
      </c>
    </row>
    <row r="423" customFormat="false" ht="15.75" hidden="false" customHeight="false" outlineLevel="0" collapsed="false">
      <c r="E423" s="16" t="str">
        <f aca="false">HYPERLINK(CONCATENATE("https:github.com/",J423),J423)</f>
        <v>sonian/elasticsearch-jetty</v>
      </c>
      <c r="H423" s="0" t="str">
        <f aca="false">CONCATENATE(F423," - ",G423)</f>
        <v>-</v>
      </c>
      <c r="I423" s="0" t="str">
        <f aca="false">REPLACE (D423,1,17,"")</f>
        <v/>
      </c>
      <c r="J423" s="0" t="str">
        <f aca="false">IFERROR(__xludf.dummyfunction("REGEXREPLACE(I251,"".git"","""")"),"sonian/elasticsearch-jetty")</f>
        <v>sonian/elasticsearch-jetty</v>
      </c>
    </row>
    <row r="424" customFormat="false" ht="15.75" hidden="false" customHeight="false" outlineLevel="0" collapsed="false">
      <c r="E424" s="16" t="str">
        <f aca="false">HYPERLINK(CONCATENATE("https:github.com/",J424),J424)</f>
        <v>sonian/elasticsearch-jetty</v>
      </c>
      <c r="H424" s="0" t="str">
        <f aca="false">CONCATENATE(F424," - ",G424)</f>
        <v>-</v>
      </c>
      <c r="I424" s="0" t="str">
        <f aca="false">REPLACE (D424,1,17,"")</f>
        <v/>
      </c>
      <c r="J424" s="0" t="str">
        <f aca="false">IFERROR(__xludf.dummyfunction("REGEXREPLACE(I251,"".git"","""")"),"sonian/elasticsearch-jetty")</f>
        <v>sonian/elasticsearch-jetty</v>
      </c>
    </row>
    <row r="425" customFormat="false" ht="15.75" hidden="false" customHeight="false" outlineLevel="0" collapsed="false">
      <c r="E425" s="16" t="str">
        <f aca="false">HYPERLINK(CONCATENATE("https:github.com/",J425),J425)</f>
        <v>sonian/elasticsearch-jetty</v>
      </c>
      <c r="H425" s="0" t="str">
        <f aca="false">CONCATENATE(F425," - ",G425)</f>
        <v>-</v>
      </c>
      <c r="I425" s="0" t="str">
        <f aca="false">REPLACE (D425,1,17,"")</f>
        <v/>
      </c>
      <c r="J425" s="0" t="str">
        <f aca="false">IFERROR(__xludf.dummyfunction("REGEXREPLACE(I251,"".git"","""")"),"sonian/elasticsearch-jetty")</f>
        <v>sonian/elasticsearch-jetty</v>
      </c>
    </row>
    <row r="426" customFormat="false" ht="15.75" hidden="false" customHeight="false" outlineLevel="0" collapsed="false">
      <c r="E426" s="16" t="str">
        <f aca="false">HYPERLINK(CONCATENATE("https:github.com/",J426),J426)</f>
        <v>sonian/elasticsearch-jetty</v>
      </c>
      <c r="H426" s="0" t="str">
        <f aca="false">CONCATENATE(F426," - ",G426)</f>
        <v>-</v>
      </c>
      <c r="I426" s="0" t="str">
        <f aca="false">REPLACE (D426,1,17,"")</f>
        <v/>
      </c>
      <c r="J426" s="0" t="str">
        <f aca="false">IFERROR(__xludf.dummyfunction("REGEXREPLACE(I251,"".git"","""")"),"sonian/elasticsearch-jetty")</f>
        <v>sonian/elasticsearch-jetty</v>
      </c>
    </row>
    <row r="427" customFormat="false" ht="15.75" hidden="false" customHeight="false" outlineLevel="0" collapsed="false">
      <c r="E427" s="16" t="str">
        <f aca="false">HYPERLINK(CONCATENATE("https:github.com/",J427),J427)</f>
        <v>sonian/elasticsearch-jetty</v>
      </c>
      <c r="H427" s="0" t="str">
        <f aca="false">CONCATENATE(F427," - ",G427)</f>
        <v>-</v>
      </c>
      <c r="I427" s="0" t="str">
        <f aca="false">REPLACE (D427,1,17,"")</f>
        <v/>
      </c>
      <c r="J427" s="0" t="str">
        <f aca="false">IFERROR(__xludf.dummyfunction("REGEXREPLACE(I251,"".git"","""")"),"sonian/elasticsearch-jetty")</f>
        <v>sonian/elasticsearch-jetty</v>
      </c>
    </row>
    <row r="428" customFormat="false" ht="15.75" hidden="false" customHeight="false" outlineLevel="0" collapsed="false">
      <c r="E428" s="16" t="str">
        <f aca="false">HYPERLINK(CONCATENATE("https:github.com/",J428),J428)</f>
        <v>sonian/elasticsearch-jetty</v>
      </c>
      <c r="H428" s="0" t="str">
        <f aca="false">CONCATENATE(F428," - ",G428)</f>
        <v>-</v>
      </c>
      <c r="I428" s="0" t="str">
        <f aca="false">REPLACE (D428,1,17,"")</f>
        <v/>
      </c>
      <c r="J428" s="0" t="str">
        <f aca="false">IFERROR(__xludf.dummyfunction("REGEXREPLACE(I251,"".git"","""")"),"sonian/elasticsearch-jetty")</f>
        <v>sonian/elasticsearch-jetty</v>
      </c>
    </row>
    <row r="429" customFormat="false" ht="15.75" hidden="false" customHeight="false" outlineLevel="0" collapsed="false">
      <c r="E429" s="16" t="str">
        <f aca="false">HYPERLINK(CONCATENATE("https:github.com/",J429),J429)</f>
        <v>sonian/elasticsearch-jetty</v>
      </c>
      <c r="H429" s="0" t="str">
        <f aca="false">CONCATENATE(F429," - ",G429)</f>
        <v>-</v>
      </c>
      <c r="I429" s="0" t="str">
        <f aca="false">REPLACE (D429,1,17,"")</f>
        <v/>
      </c>
      <c r="J429" s="0" t="str">
        <f aca="false">IFERROR(__xludf.dummyfunction("REGEXREPLACE(I251,"".git"","""")"),"sonian/elasticsearch-jetty")</f>
        <v>sonian/elasticsearch-jetty</v>
      </c>
    </row>
    <row r="430" customFormat="false" ht="15.75" hidden="false" customHeight="false" outlineLevel="0" collapsed="false">
      <c r="E430" s="16" t="str">
        <f aca="false">HYPERLINK(CONCATENATE("https:github.com/",J430),J430)</f>
        <v>sonian/elasticsearch-jetty</v>
      </c>
      <c r="H430" s="0" t="str">
        <f aca="false">CONCATENATE(F430," - ",G430)</f>
        <v>-</v>
      </c>
      <c r="I430" s="0" t="str">
        <f aca="false">REPLACE (D430,1,17,"")</f>
        <v/>
      </c>
      <c r="J430" s="0" t="str">
        <f aca="false">IFERROR(__xludf.dummyfunction("REGEXREPLACE(I251,"".git"","""")"),"sonian/elasticsearch-jetty")</f>
        <v>sonian/elasticsearch-jetty</v>
      </c>
    </row>
    <row r="431" customFormat="false" ht="15.75" hidden="false" customHeight="false" outlineLevel="0" collapsed="false">
      <c r="E431" s="16" t="str">
        <f aca="false">HYPERLINK(CONCATENATE("https:github.com/",J431),J431)</f>
        <v>sonian/elasticsearch-jetty</v>
      </c>
      <c r="H431" s="0" t="str">
        <f aca="false">CONCATENATE(F431," - ",G431)</f>
        <v>-</v>
      </c>
      <c r="I431" s="0" t="str">
        <f aca="false">REPLACE (D431,1,17,"")</f>
        <v/>
      </c>
      <c r="J431" s="0" t="str">
        <f aca="false">IFERROR(__xludf.dummyfunction("REGEXREPLACE(I251,"".git"","""")"),"sonian/elasticsearch-jetty")</f>
        <v>sonian/elasticsearch-jetty</v>
      </c>
    </row>
    <row r="432" customFormat="false" ht="15.75" hidden="false" customHeight="false" outlineLevel="0" collapsed="false">
      <c r="E432" s="16" t="str">
        <f aca="false">HYPERLINK(CONCATENATE("https:github.com/",J432),J432)</f>
        <v>sonian/elasticsearch-jetty</v>
      </c>
      <c r="H432" s="0" t="str">
        <f aca="false">CONCATENATE(F432," - ",G432)</f>
        <v>-</v>
      </c>
      <c r="I432" s="0" t="str">
        <f aca="false">REPLACE (D432,1,17,"")</f>
        <v/>
      </c>
      <c r="J432" s="0" t="str">
        <f aca="false">IFERROR(__xludf.dummyfunction("REGEXREPLACE(I251,"".git"","""")"),"sonian/elasticsearch-jetty")</f>
        <v>sonian/elasticsearch-jetty</v>
      </c>
    </row>
    <row r="433" customFormat="false" ht="15.75" hidden="false" customHeight="false" outlineLevel="0" collapsed="false">
      <c r="E433" s="16" t="str">
        <f aca="false">HYPERLINK(CONCATENATE("https:github.com/",J433),J433)</f>
        <v>sonian/elasticsearch-jetty</v>
      </c>
      <c r="H433" s="0" t="str">
        <f aca="false">CONCATENATE(F433," - ",G433)</f>
        <v>-</v>
      </c>
      <c r="I433" s="0" t="str">
        <f aca="false">REPLACE (D433,1,17,"")</f>
        <v/>
      </c>
      <c r="J433" s="0" t="str">
        <f aca="false">IFERROR(__xludf.dummyfunction("REGEXREPLACE(I251,"".git"","""")"),"sonian/elasticsearch-jetty")</f>
        <v>sonian/elasticsearch-jetty</v>
      </c>
    </row>
    <row r="434" customFormat="false" ht="15.75" hidden="false" customHeight="false" outlineLevel="0" collapsed="false">
      <c r="E434" s="16" t="str">
        <f aca="false">HYPERLINK(CONCATENATE("https:github.com/",J434),J434)</f>
        <v>sonian/elasticsearch-jetty</v>
      </c>
      <c r="H434" s="0" t="str">
        <f aca="false">CONCATENATE(F434," - ",G434)</f>
        <v>-</v>
      </c>
      <c r="I434" s="0" t="str">
        <f aca="false">REPLACE (D434,1,17,"")</f>
        <v/>
      </c>
      <c r="J434" s="0" t="str">
        <f aca="false">IFERROR(__xludf.dummyfunction("REGEXREPLACE(I251,"".git"","""")"),"sonian/elasticsearch-jetty")</f>
        <v>sonian/elasticsearch-jetty</v>
      </c>
    </row>
    <row r="435" customFormat="false" ht="15.75" hidden="false" customHeight="false" outlineLevel="0" collapsed="false">
      <c r="E435" s="16" t="str">
        <f aca="false">HYPERLINK(CONCATENATE("https:github.com/",J435),J435)</f>
        <v>sonian/elasticsearch-jetty</v>
      </c>
      <c r="H435" s="0" t="str">
        <f aca="false">CONCATENATE(F435," - ",G435)</f>
        <v>-</v>
      </c>
      <c r="I435" s="0" t="str">
        <f aca="false">REPLACE (D435,1,17,"")</f>
        <v/>
      </c>
      <c r="J435" s="0" t="str">
        <f aca="false">IFERROR(__xludf.dummyfunction("REGEXREPLACE(I251,"".git"","""")"),"sonian/elasticsearch-jetty")</f>
        <v>sonian/elasticsearch-jetty</v>
      </c>
    </row>
    <row r="436" customFormat="false" ht="15.75" hidden="false" customHeight="false" outlineLevel="0" collapsed="false">
      <c r="E436" s="16" t="str">
        <f aca="false">HYPERLINK(CONCATENATE("https:github.com/",J436),J436)</f>
        <v>sonian/elasticsearch-jetty</v>
      </c>
      <c r="H436" s="0" t="str">
        <f aca="false">CONCATENATE(F436," - ",G436)</f>
        <v>-</v>
      </c>
      <c r="I436" s="0" t="str">
        <f aca="false">REPLACE (D436,1,17,"")</f>
        <v/>
      </c>
      <c r="J436" s="0" t="str">
        <f aca="false">IFERROR(__xludf.dummyfunction("REGEXREPLACE(I251,"".git"","""")"),"sonian/elasticsearch-jetty")</f>
        <v>sonian/elasticsearch-jetty</v>
      </c>
    </row>
    <row r="437" customFormat="false" ht="15.75" hidden="false" customHeight="false" outlineLevel="0" collapsed="false">
      <c r="E437" s="16" t="str">
        <f aca="false">HYPERLINK(CONCATENATE("https:github.com/",J437),J437)</f>
        <v>sonian/elasticsearch-jetty</v>
      </c>
      <c r="H437" s="0" t="str">
        <f aca="false">CONCATENATE(F437," - ",G437)</f>
        <v>-</v>
      </c>
      <c r="I437" s="0" t="str">
        <f aca="false">REPLACE (D437,1,17,"")</f>
        <v/>
      </c>
      <c r="J437" s="0" t="str">
        <f aca="false">IFERROR(__xludf.dummyfunction("REGEXREPLACE(I251,"".git"","""")"),"sonian/elasticsearch-jetty")</f>
        <v>sonian/elasticsearch-jetty</v>
      </c>
    </row>
    <row r="438" customFormat="false" ht="15.75" hidden="false" customHeight="false" outlineLevel="0" collapsed="false">
      <c r="E438" s="16" t="str">
        <f aca="false">HYPERLINK(CONCATENATE("https:github.com/",J438),J438)</f>
        <v>sonian/elasticsearch-jetty</v>
      </c>
      <c r="H438" s="0" t="str">
        <f aca="false">CONCATENATE(F438," - ",G438)</f>
        <v>-</v>
      </c>
      <c r="I438" s="0" t="str">
        <f aca="false">REPLACE (D438,1,17,"")</f>
        <v/>
      </c>
      <c r="J438" s="0" t="str">
        <f aca="false">IFERROR(__xludf.dummyfunction("REGEXREPLACE(I251,"".git"","""")"),"sonian/elasticsearch-jetty")</f>
        <v>sonian/elasticsearch-jetty</v>
      </c>
    </row>
    <row r="439" customFormat="false" ht="15.75" hidden="false" customHeight="false" outlineLevel="0" collapsed="false">
      <c r="E439" s="16" t="str">
        <f aca="false">HYPERLINK(CONCATENATE("https:github.com/",J439),J439)</f>
        <v>sonian/elasticsearch-jetty</v>
      </c>
      <c r="H439" s="0" t="str">
        <f aca="false">CONCATENATE(F439," - ",G439)</f>
        <v>-</v>
      </c>
      <c r="I439" s="0" t="str">
        <f aca="false">REPLACE (D439,1,17,"")</f>
        <v/>
      </c>
      <c r="J439" s="0" t="str">
        <f aca="false">IFERROR(__xludf.dummyfunction("REGEXREPLACE(I251,"".git"","""")"),"sonian/elasticsearch-jetty")</f>
        <v>sonian/elasticsearch-jetty</v>
      </c>
    </row>
    <row r="440" customFormat="false" ht="15.75" hidden="false" customHeight="false" outlineLevel="0" collapsed="false">
      <c r="E440" s="16" t="str">
        <f aca="false">HYPERLINK(CONCATENATE("https:github.com/",J440),J440)</f>
        <v>sonian/elasticsearch-jetty</v>
      </c>
      <c r="H440" s="0" t="str">
        <f aca="false">CONCATENATE(F440," - ",G440)</f>
        <v>-</v>
      </c>
      <c r="I440" s="0" t="str">
        <f aca="false">REPLACE (D440,1,17,"")</f>
        <v/>
      </c>
      <c r="J440" s="0" t="str">
        <f aca="false">IFERROR(__xludf.dummyfunction("REGEXREPLACE(I251,"".git"","""")"),"sonian/elasticsearch-jetty")</f>
        <v>sonian/elasticsearch-jetty</v>
      </c>
    </row>
    <row r="441" customFormat="false" ht="15.75" hidden="false" customHeight="false" outlineLevel="0" collapsed="false">
      <c r="E441" s="16" t="str">
        <f aca="false">HYPERLINK(CONCATENATE("https:github.com/",J441),J441)</f>
        <v>sonian/elasticsearch-jetty</v>
      </c>
      <c r="H441" s="0" t="str">
        <f aca="false">CONCATENATE(F441," - ",G441)</f>
        <v>-</v>
      </c>
      <c r="I441" s="0" t="str">
        <f aca="false">REPLACE (D441,1,17,"")</f>
        <v/>
      </c>
      <c r="J441" s="0" t="str">
        <f aca="false">IFERROR(__xludf.dummyfunction("REGEXREPLACE(I251,"".git"","""")"),"sonian/elasticsearch-jetty")</f>
        <v>sonian/elasticsearch-jetty</v>
      </c>
    </row>
    <row r="442" customFormat="false" ht="15.75" hidden="false" customHeight="false" outlineLevel="0" collapsed="false">
      <c r="E442" s="16" t="str">
        <f aca="false">HYPERLINK(CONCATENATE("https:github.com/",J442),J442)</f>
        <v>sonian/elasticsearch-jetty</v>
      </c>
      <c r="H442" s="0" t="str">
        <f aca="false">CONCATENATE(F442," - ",G442)</f>
        <v>-</v>
      </c>
      <c r="I442" s="0" t="str">
        <f aca="false">REPLACE (D442,1,17,"")</f>
        <v/>
      </c>
      <c r="J442" s="0" t="str">
        <f aca="false">IFERROR(__xludf.dummyfunction("REGEXREPLACE(I251,"".git"","""")"),"sonian/elasticsearch-jetty")</f>
        <v>sonian/elasticsearch-jetty</v>
      </c>
    </row>
    <row r="443" customFormat="false" ht="15.75" hidden="false" customHeight="false" outlineLevel="0" collapsed="false">
      <c r="E443" s="16" t="str">
        <f aca="false">HYPERLINK(CONCATENATE("https:github.com/",J443),J443)</f>
        <v>sonian/elasticsearch-jetty</v>
      </c>
      <c r="H443" s="0" t="str">
        <f aca="false">CONCATENATE(F443," - ",G443)</f>
        <v>-</v>
      </c>
      <c r="I443" s="0" t="str">
        <f aca="false">REPLACE (D443,1,17,"")</f>
        <v/>
      </c>
      <c r="J443" s="0" t="str">
        <f aca="false">IFERROR(__xludf.dummyfunction("REGEXREPLACE(I251,"".git"","""")"),"sonian/elasticsearch-jetty")</f>
        <v>sonian/elasticsearch-jetty</v>
      </c>
    </row>
    <row r="444" customFormat="false" ht="15.75" hidden="false" customHeight="false" outlineLevel="0" collapsed="false">
      <c r="E444" s="16" t="str">
        <f aca="false">HYPERLINK(CONCATENATE("https:github.com/",J444),J444)</f>
        <v>sonian/elasticsearch-jetty</v>
      </c>
      <c r="H444" s="0" t="str">
        <f aca="false">CONCATENATE(F444," - ",G444)</f>
        <v>-</v>
      </c>
      <c r="I444" s="0" t="str">
        <f aca="false">REPLACE (D444,1,17,"")</f>
        <v/>
      </c>
      <c r="J444" s="0" t="str">
        <f aca="false">IFERROR(__xludf.dummyfunction("REGEXREPLACE(I251,"".git"","""")"),"sonian/elasticsearch-jetty")</f>
        <v>sonian/elasticsearch-jetty</v>
      </c>
    </row>
    <row r="445" customFormat="false" ht="15.75" hidden="false" customHeight="false" outlineLevel="0" collapsed="false">
      <c r="E445" s="16" t="str">
        <f aca="false">HYPERLINK(CONCATENATE("https:github.com/",J445),J445)</f>
        <v>sonian/elasticsearch-jetty</v>
      </c>
      <c r="H445" s="0" t="str">
        <f aca="false">CONCATENATE(F445," - ",G445)</f>
        <v>-</v>
      </c>
      <c r="I445" s="0" t="str">
        <f aca="false">REPLACE (D445,1,17,"")</f>
        <v/>
      </c>
      <c r="J445" s="0" t="str">
        <f aca="false">IFERROR(__xludf.dummyfunction("REGEXREPLACE(I251,"".git"","""")"),"sonian/elasticsearch-jetty")</f>
        <v>sonian/elasticsearch-jetty</v>
      </c>
    </row>
    <row r="446" customFormat="false" ht="15.75" hidden="false" customHeight="false" outlineLevel="0" collapsed="false">
      <c r="E446" s="16" t="str">
        <f aca="false">HYPERLINK(CONCATENATE("https:github.com/",J446),J446)</f>
        <v>sonian/elasticsearch-jetty</v>
      </c>
      <c r="H446" s="0" t="str">
        <f aca="false">CONCATENATE(F446," - ",G446)</f>
        <v>-</v>
      </c>
      <c r="I446" s="0" t="str">
        <f aca="false">REPLACE (D446,1,17,"")</f>
        <v/>
      </c>
      <c r="J446" s="0" t="str">
        <f aca="false">IFERROR(__xludf.dummyfunction("REGEXREPLACE(I251,"".git"","""")"),"sonian/elasticsearch-jetty")</f>
        <v>sonian/elasticsearch-jetty</v>
      </c>
    </row>
    <row r="447" customFormat="false" ht="15.75" hidden="false" customHeight="false" outlineLevel="0" collapsed="false">
      <c r="E447" s="16" t="str">
        <f aca="false">HYPERLINK(CONCATENATE("https:github.com/",J447),J447)</f>
        <v>sonian/elasticsearch-jetty</v>
      </c>
      <c r="H447" s="0" t="str">
        <f aca="false">CONCATENATE(F447," - ",G447)</f>
        <v>-</v>
      </c>
      <c r="I447" s="0" t="str">
        <f aca="false">REPLACE (D447,1,17,"")</f>
        <v/>
      </c>
      <c r="J447" s="0" t="str">
        <f aca="false">IFERROR(__xludf.dummyfunction("REGEXREPLACE(I251,"".git"","""")"),"sonian/elasticsearch-jetty")</f>
        <v>sonian/elasticsearch-jetty</v>
      </c>
    </row>
    <row r="448" customFormat="false" ht="15.75" hidden="false" customHeight="false" outlineLevel="0" collapsed="false">
      <c r="E448" s="16" t="str">
        <f aca="false">HYPERLINK(CONCATENATE("https:github.com/",J448),J448)</f>
        <v>sonian/elasticsearch-jetty</v>
      </c>
      <c r="H448" s="0" t="str">
        <f aca="false">CONCATENATE(F448," - ",G448)</f>
        <v>-</v>
      </c>
      <c r="I448" s="0" t="str">
        <f aca="false">REPLACE (D448,1,17,"")</f>
        <v/>
      </c>
      <c r="J448" s="0" t="str">
        <f aca="false">IFERROR(__xludf.dummyfunction("REGEXREPLACE(I251,"".git"","""")"),"sonian/elasticsearch-jetty")</f>
        <v>sonian/elasticsearch-jetty</v>
      </c>
    </row>
    <row r="449" customFormat="false" ht="15.75" hidden="false" customHeight="false" outlineLevel="0" collapsed="false">
      <c r="E449" s="16" t="str">
        <f aca="false">HYPERLINK(CONCATENATE("https:github.com/",J449),J449)</f>
        <v>sonian/elasticsearch-jetty</v>
      </c>
      <c r="H449" s="0" t="str">
        <f aca="false">CONCATENATE(F449," - ",G449)</f>
        <v>-</v>
      </c>
      <c r="I449" s="0" t="str">
        <f aca="false">REPLACE (D449,1,17,"")</f>
        <v/>
      </c>
      <c r="J449" s="0" t="str">
        <f aca="false">IFERROR(__xludf.dummyfunction("REGEXREPLACE(I251,"".git"","""")"),"sonian/elasticsearch-jetty")</f>
        <v>sonian/elasticsearch-jetty</v>
      </c>
    </row>
    <row r="450" customFormat="false" ht="15.75" hidden="false" customHeight="false" outlineLevel="0" collapsed="false">
      <c r="E450" s="16" t="str">
        <f aca="false">HYPERLINK(CONCATENATE("https:github.com/",J450),J450)</f>
        <v>sonian/elasticsearch-jetty</v>
      </c>
      <c r="H450" s="0" t="str">
        <f aca="false">CONCATENATE(F450," - ",G450)</f>
        <v>-</v>
      </c>
      <c r="I450" s="0" t="str">
        <f aca="false">REPLACE (D450,1,17,"")</f>
        <v/>
      </c>
      <c r="J450" s="0" t="str">
        <f aca="false">IFERROR(__xludf.dummyfunction("REGEXREPLACE(I251,"".git"","""")"),"sonian/elasticsearch-jetty")</f>
        <v>sonian/elasticsearch-jetty</v>
      </c>
    </row>
    <row r="451" customFormat="false" ht="15.75" hidden="false" customHeight="false" outlineLevel="0" collapsed="false">
      <c r="E451" s="16" t="str">
        <f aca="false">HYPERLINK(CONCATENATE("https:github.com/",J451),J451)</f>
        <v>sonian/elasticsearch-jetty</v>
      </c>
      <c r="H451" s="0" t="str">
        <f aca="false">CONCATENATE(F451," - ",G451)</f>
        <v>-</v>
      </c>
      <c r="I451" s="0" t="str">
        <f aca="false">REPLACE (D451,1,17,"")</f>
        <v/>
      </c>
      <c r="J451" s="0" t="str">
        <f aca="false">IFERROR(__xludf.dummyfunction("REGEXREPLACE(I251,"".git"","""")"),"sonian/elasticsearch-jetty")</f>
        <v>sonian/elasticsearch-jetty</v>
      </c>
    </row>
    <row r="452" customFormat="false" ht="15.75" hidden="false" customHeight="false" outlineLevel="0" collapsed="false">
      <c r="E452" s="16" t="str">
        <f aca="false">HYPERLINK(CONCATENATE("https:github.com/",J452),J452)</f>
        <v>sonian/elasticsearch-jetty</v>
      </c>
      <c r="H452" s="0" t="str">
        <f aca="false">CONCATENATE(F452," - ",G452)</f>
        <v>-</v>
      </c>
      <c r="I452" s="0" t="str">
        <f aca="false">REPLACE (D452,1,17,"")</f>
        <v/>
      </c>
      <c r="J452" s="0" t="str">
        <f aca="false">IFERROR(__xludf.dummyfunction("REGEXREPLACE(I251,"".git"","""")"),"sonian/elasticsearch-jetty")</f>
        <v>sonian/elasticsearch-jetty</v>
      </c>
    </row>
    <row r="453" customFormat="false" ht="15.75" hidden="false" customHeight="false" outlineLevel="0" collapsed="false">
      <c r="E453" s="16" t="str">
        <f aca="false">HYPERLINK(CONCATENATE("https:github.com/",J453),J453)</f>
        <v>sonian/elasticsearch-jetty</v>
      </c>
      <c r="H453" s="0" t="str">
        <f aca="false">CONCATENATE(F453," - ",G453)</f>
        <v>-</v>
      </c>
      <c r="I453" s="0" t="str">
        <f aca="false">REPLACE (D453,1,17,"")</f>
        <v/>
      </c>
      <c r="J453" s="0" t="str">
        <f aca="false">IFERROR(__xludf.dummyfunction("REGEXREPLACE(I251,"".git"","""")"),"sonian/elasticsearch-jetty")</f>
        <v>sonian/elasticsearch-jetty</v>
      </c>
    </row>
    <row r="454" customFormat="false" ht="15.75" hidden="false" customHeight="false" outlineLevel="0" collapsed="false">
      <c r="E454" s="16" t="str">
        <f aca="false">HYPERLINK(CONCATENATE("https:github.com/",J454),J454)</f>
        <v>sonian/elasticsearch-jetty</v>
      </c>
      <c r="H454" s="0" t="str">
        <f aca="false">CONCATENATE(F454," - ",G454)</f>
        <v>-</v>
      </c>
      <c r="I454" s="0" t="str">
        <f aca="false">REPLACE (D454,1,17,"")</f>
        <v/>
      </c>
      <c r="J454" s="0" t="str">
        <f aca="false">IFERROR(__xludf.dummyfunction("REGEXREPLACE(I251,"".git"","""")"),"sonian/elasticsearch-jetty")</f>
        <v>sonian/elasticsearch-jetty</v>
      </c>
    </row>
    <row r="455" customFormat="false" ht="15.75" hidden="false" customHeight="false" outlineLevel="0" collapsed="false">
      <c r="E455" s="16" t="str">
        <f aca="false">HYPERLINK(CONCATENATE("https:github.com/",J455),J455)</f>
        <v>sonian/elasticsearch-jetty</v>
      </c>
      <c r="H455" s="0" t="str">
        <f aca="false">CONCATENATE(F455," - ",G455)</f>
        <v>-</v>
      </c>
      <c r="I455" s="0" t="str">
        <f aca="false">REPLACE (D455,1,17,"")</f>
        <v/>
      </c>
      <c r="J455" s="0" t="str">
        <f aca="false">IFERROR(__xludf.dummyfunction("REGEXREPLACE(I251,"".git"","""")"),"sonian/elasticsearch-jetty")</f>
        <v>sonian/elasticsearch-jetty</v>
      </c>
    </row>
    <row r="456" customFormat="false" ht="15.75" hidden="false" customHeight="false" outlineLevel="0" collapsed="false">
      <c r="E456" s="16" t="str">
        <f aca="false">HYPERLINK(CONCATENATE("https:github.com/",J456),J456)</f>
        <v>sonian/elasticsearch-jetty</v>
      </c>
      <c r="H456" s="0" t="str">
        <f aca="false">CONCATENATE(F456," - ",G456)</f>
        <v>-</v>
      </c>
      <c r="I456" s="0" t="str">
        <f aca="false">REPLACE (D456,1,17,"")</f>
        <v/>
      </c>
      <c r="J456" s="0" t="str">
        <f aca="false">IFERROR(__xludf.dummyfunction("REGEXREPLACE(I251,"".git"","""")"),"sonian/elasticsearch-jetty")</f>
        <v>sonian/elasticsearch-jetty</v>
      </c>
    </row>
    <row r="457" customFormat="false" ht="15.75" hidden="false" customHeight="false" outlineLevel="0" collapsed="false">
      <c r="E457" s="16" t="str">
        <f aca="false">HYPERLINK(CONCATENATE("https:github.com/",J457),J457)</f>
        <v>sonian/elasticsearch-jetty</v>
      </c>
      <c r="H457" s="0" t="str">
        <f aca="false">CONCATENATE(F457," - ",G457)</f>
        <v>-</v>
      </c>
      <c r="I457" s="0" t="str">
        <f aca="false">REPLACE (D457,1,17,"")</f>
        <v/>
      </c>
      <c r="J457" s="0" t="str">
        <f aca="false">IFERROR(__xludf.dummyfunction("REGEXREPLACE(I251,"".git"","""")"),"sonian/elasticsearch-jetty")</f>
        <v>sonian/elasticsearch-jetty</v>
      </c>
    </row>
    <row r="458" customFormat="false" ht="15.75" hidden="false" customHeight="false" outlineLevel="0" collapsed="false">
      <c r="E458" s="16" t="str">
        <f aca="false">HYPERLINK(CONCATENATE("https:github.com/",J458),J458)</f>
        <v>sonian/elasticsearch-jetty</v>
      </c>
      <c r="H458" s="0" t="str">
        <f aca="false">CONCATENATE(F458," - ",G458)</f>
        <v>-</v>
      </c>
      <c r="I458" s="0" t="str">
        <f aca="false">REPLACE (D458,1,17,"")</f>
        <v/>
      </c>
      <c r="J458" s="0" t="str">
        <f aca="false">IFERROR(__xludf.dummyfunction("REGEXREPLACE(I251,"".git"","""")"),"sonian/elasticsearch-jetty")</f>
        <v>sonian/elasticsearch-jetty</v>
      </c>
    </row>
    <row r="459" customFormat="false" ht="15.75" hidden="false" customHeight="false" outlineLevel="0" collapsed="false">
      <c r="E459" s="16" t="str">
        <f aca="false">HYPERLINK(CONCATENATE("https:github.com/",J459),J459)</f>
        <v>sonian/elasticsearch-jetty</v>
      </c>
      <c r="H459" s="0" t="str">
        <f aca="false">CONCATENATE(F459," - ",G459)</f>
        <v>-</v>
      </c>
      <c r="I459" s="0" t="str">
        <f aca="false">REPLACE (D459,1,17,"")</f>
        <v/>
      </c>
      <c r="J459" s="0" t="str">
        <f aca="false">IFERROR(__xludf.dummyfunction("REGEXREPLACE(I251,"".git"","""")"),"sonian/elasticsearch-jetty")</f>
        <v>sonian/elasticsearch-jetty</v>
      </c>
    </row>
    <row r="460" customFormat="false" ht="15.75" hidden="false" customHeight="false" outlineLevel="0" collapsed="false">
      <c r="E460" s="16" t="str">
        <f aca="false">HYPERLINK(CONCATENATE("https:github.com/",J460),J460)</f>
        <v>sonian/elasticsearch-jetty</v>
      </c>
      <c r="H460" s="0" t="str">
        <f aca="false">CONCATENATE(F460," - ",G460)</f>
        <v>-</v>
      </c>
      <c r="I460" s="0" t="str">
        <f aca="false">REPLACE (D460,1,17,"")</f>
        <v/>
      </c>
      <c r="J460" s="0" t="str">
        <f aca="false">IFERROR(__xludf.dummyfunction("REGEXREPLACE(I251,"".git"","""")"),"sonian/elasticsearch-jetty")</f>
        <v>sonian/elasticsearch-jetty</v>
      </c>
    </row>
    <row r="461" customFormat="false" ht="15.75" hidden="false" customHeight="false" outlineLevel="0" collapsed="false">
      <c r="E461" s="16" t="str">
        <f aca="false">HYPERLINK(CONCATENATE("https:github.com/",J461),J461)</f>
        <v>sonian/elasticsearch-jetty</v>
      </c>
      <c r="H461" s="0" t="str">
        <f aca="false">CONCATENATE(F461," - ",G461)</f>
        <v>-</v>
      </c>
      <c r="I461" s="0" t="str">
        <f aca="false">REPLACE (D461,1,17,"")</f>
        <v/>
      </c>
      <c r="J461" s="0" t="str">
        <f aca="false">IFERROR(__xludf.dummyfunction("REGEXREPLACE(I251,"".git"","""")"),"sonian/elasticsearch-jetty")</f>
        <v>sonian/elasticsearch-jetty</v>
      </c>
    </row>
    <row r="462" customFormat="false" ht="15.75" hidden="false" customHeight="false" outlineLevel="0" collapsed="false">
      <c r="E462" s="16" t="str">
        <f aca="false">HYPERLINK(CONCATENATE("https:github.com/",J462),J462)</f>
        <v>sonian/elasticsearch-jetty</v>
      </c>
      <c r="H462" s="0" t="str">
        <f aca="false">CONCATENATE(F462," - ",G462)</f>
        <v>-</v>
      </c>
      <c r="I462" s="0" t="str">
        <f aca="false">REPLACE (D462,1,17,"")</f>
        <v/>
      </c>
      <c r="J462" s="0" t="str">
        <f aca="false">IFERROR(__xludf.dummyfunction("REGEXREPLACE(I251,"".git"","""")"),"sonian/elasticsearch-jetty")</f>
        <v>sonian/elasticsearch-jetty</v>
      </c>
    </row>
    <row r="463" customFormat="false" ht="15.75" hidden="false" customHeight="false" outlineLevel="0" collapsed="false">
      <c r="E463" s="16" t="str">
        <f aca="false">HYPERLINK(CONCATENATE("https:github.com/",J463),J463)</f>
        <v>sonian/elasticsearch-jetty</v>
      </c>
      <c r="H463" s="0" t="str">
        <f aca="false">CONCATENATE(F463," - ",G463)</f>
        <v>-</v>
      </c>
      <c r="I463" s="0" t="str">
        <f aca="false">REPLACE (D463,1,17,"")</f>
        <v/>
      </c>
      <c r="J463" s="0" t="str">
        <f aca="false">IFERROR(__xludf.dummyfunction("REGEXREPLACE(I251,"".git"","""")"),"sonian/elasticsearch-jetty")</f>
        <v>sonian/elasticsearch-jetty</v>
      </c>
    </row>
    <row r="464" customFormat="false" ht="15.75" hidden="false" customHeight="false" outlineLevel="0" collapsed="false">
      <c r="E464" s="16" t="str">
        <f aca="false">HYPERLINK(CONCATENATE("https:github.com/",J464),J464)</f>
        <v>sonian/elasticsearch-jetty</v>
      </c>
      <c r="H464" s="0" t="str">
        <f aca="false">CONCATENATE(F464," - ",G464)</f>
        <v>-</v>
      </c>
      <c r="I464" s="0" t="str">
        <f aca="false">REPLACE (D464,1,17,"")</f>
        <v/>
      </c>
      <c r="J464" s="0" t="str">
        <f aca="false">IFERROR(__xludf.dummyfunction("REGEXREPLACE(I251,"".git"","""")"),"sonian/elasticsearch-jetty")</f>
        <v>sonian/elasticsearch-jetty</v>
      </c>
    </row>
    <row r="465" customFormat="false" ht="15.75" hidden="false" customHeight="false" outlineLevel="0" collapsed="false">
      <c r="E465" s="16" t="str">
        <f aca="false">HYPERLINK(CONCATENATE("https:github.com/",J465),J465)</f>
        <v>sonian/elasticsearch-jetty</v>
      </c>
      <c r="H465" s="0" t="str">
        <f aca="false">CONCATENATE(F465," - ",G465)</f>
        <v>-</v>
      </c>
      <c r="I465" s="0" t="str">
        <f aca="false">REPLACE (D465,1,17,"")</f>
        <v/>
      </c>
      <c r="J465" s="0" t="str">
        <f aca="false">IFERROR(__xludf.dummyfunction("REGEXREPLACE(I251,"".git"","""")"),"sonian/elasticsearch-jetty")</f>
        <v>sonian/elasticsearch-jetty</v>
      </c>
    </row>
    <row r="466" customFormat="false" ht="15.75" hidden="false" customHeight="false" outlineLevel="0" collapsed="false">
      <c r="E466" s="16" t="str">
        <f aca="false">HYPERLINK(CONCATENATE("https:github.com/",J466),J466)</f>
        <v>sonian/elasticsearch-jetty</v>
      </c>
      <c r="H466" s="0" t="str">
        <f aca="false">CONCATENATE(F466," - ",G466)</f>
        <v>-</v>
      </c>
      <c r="I466" s="0" t="str">
        <f aca="false">REPLACE (D466,1,17,"")</f>
        <v/>
      </c>
      <c r="J466" s="0" t="str">
        <f aca="false">IFERROR(__xludf.dummyfunction("REGEXREPLACE(I251,"".git"","""")"),"sonian/elasticsearch-jetty")</f>
        <v>sonian/elasticsearch-jetty</v>
      </c>
    </row>
    <row r="467" customFormat="false" ht="15.75" hidden="false" customHeight="false" outlineLevel="0" collapsed="false">
      <c r="E467" s="16" t="str">
        <f aca="false">HYPERLINK(CONCATENATE("https:github.com/",J467),J467)</f>
        <v>sonian/elasticsearch-jetty</v>
      </c>
      <c r="H467" s="0" t="str">
        <f aca="false">CONCATENATE(F467," - ",G467)</f>
        <v>-</v>
      </c>
      <c r="I467" s="0" t="str">
        <f aca="false">REPLACE (D467,1,17,"")</f>
        <v/>
      </c>
      <c r="J467" s="0" t="str">
        <f aca="false">IFERROR(__xludf.dummyfunction("REGEXREPLACE(I251,"".git"","""")"),"sonian/elasticsearch-jetty")</f>
        <v>sonian/elasticsearch-jetty</v>
      </c>
    </row>
    <row r="468" customFormat="false" ht="15.75" hidden="false" customHeight="false" outlineLevel="0" collapsed="false">
      <c r="E468" s="16" t="str">
        <f aca="false">HYPERLINK(CONCATENATE("https:github.com/",J468),J468)</f>
        <v>sonian/elasticsearch-jetty</v>
      </c>
      <c r="H468" s="0" t="str">
        <f aca="false">CONCATENATE(F468," - ",G468)</f>
        <v>-</v>
      </c>
      <c r="I468" s="0" t="str">
        <f aca="false">REPLACE (D468,1,17,"")</f>
        <v/>
      </c>
      <c r="J468" s="0" t="str">
        <f aca="false">IFERROR(__xludf.dummyfunction("REGEXREPLACE(I251,"".git"","""")"),"sonian/elasticsearch-jetty")</f>
        <v>sonian/elasticsearch-jetty</v>
      </c>
    </row>
    <row r="469" customFormat="false" ht="15.75" hidden="false" customHeight="false" outlineLevel="0" collapsed="false">
      <c r="E469" s="16" t="str">
        <f aca="false">HYPERLINK(CONCATENATE("https:github.com/",J469),J469)</f>
        <v>sonian/elasticsearch-jetty</v>
      </c>
      <c r="H469" s="0" t="str">
        <f aca="false">CONCATENATE(F469," - ",G469)</f>
        <v>-</v>
      </c>
      <c r="I469" s="0" t="str">
        <f aca="false">REPLACE (D469,1,17,"")</f>
        <v/>
      </c>
      <c r="J469" s="0" t="str">
        <f aca="false">IFERROR(__xludf.dummyfunction("REGEXREPLACE(I251,"".git"","""")"),"sonian/elasticsearch-jetty")</f>
        <v>sonian/elasticsearch-jetty</v>
      </c>
    </row>
    <row r="470" customFormat="false" ht="15.75" hidden="false" customHeight="false" outlineLevel="0" collapsed="false">
      <c r="E470" s="16" t="str">
        <f aca="false">HYPERLINK(CONCATENATE("https:github.com/",J470),J470)</f>
        <v>sonian/elasticsearch-jetty</v>
      </c>
      <c r="H470" s="0" t="str">
        <f aca="false">CONCATENATE(F470," - ",G470)</f>
        <v>-</v>
      </c>
      <c r="I470" s="0" t="str">
        <f aca="false">REPLACE (D470,1,17,"")</f>
        <v/>
      </c>
      <c r="J470" s="0" t="str">
        <f aca="false">IFERROR(__xludf.dummyfunction("REGEXREPLACE(I251,"".git"","""")"),"sonian/elasticsearch-jetty")</f>
        <v>sonian/elasticsearch-jetty</v>
      </c>
    </row>
    <row r="471" customFormat="false" ht="15.75" hidden="false" customHeight="false" outlineLevel="0" collapsed="false">
      <c r="E471" s="16" t="str">
        <f aca="false">HYPERLINK(CONCATENATE("https:github.com/",J471),J471)</f>
        <v>sonian/elasticsearch-jetty</v>
      </c>
      <c r="H471" s="0" t="str">
        <f aca="false">CONCATENATE(F471," - ",G471)</f>
        <v>-</v>
      </c>
      <c r="I471" s="0" t="str">
        <f aca="false">REPLACE (D471,1,17,"")</f>
        <v/>
      </c>
      <c r="J471" s="0" t="str">
        <f aca="false">IFERROR(__xludf.dummyfunction("REGEXREPLACE(I251,"".git"","""")"),"sonian/elasticsearch-jetty")</f>
        <v>sonian/elasticsearch-jetty</v>
      </c>
    </row>
    <row r="472" customFormat="false" ht="15.75" hidden="false" customHeight="false" outlineLevel="0" collapsed="false">
      <c r="E472" s="16" t="str">
        <f aca="false">HYPERLINK(CONCATENATE("https:github.com/",J472),J472)</f>
        <v>sonian/elasticsearch-jetty</v>
      </c>
      <c r="H472" s="0" t="str">
        <f aca="false">CONCATENATE(F472," - ",G472)</f>
        <v>-</v>
      </c>
      <c r="I472" s="0" t="str">
        <f aca="false">REPLACE (D472,1,17,"")</f>
        <v/>
      </c>
      <c r="J472" s="0" t="str">
        <f aca="false">IFERROR(__xludf.dummyfunction("REGEXREPLACE(I251,"".git"","""")"),"sonian/elasticsearch-jetty")</f>
        <v>sonian/elasticsearch-jetty</v>
      </c>
    </row>
    <row r="473" customFormat="false" ht="15.75" hidden="false" customHeight="false" outlineLevel="0" collapsed="false">
      <c r="E473" s="16" t="str">
        <f aca="false">HYPERLINK(CONCATENATE("https:github.com/",J473),J473)</f>
        <v>sonian/elasticsearch-jetty</v>
      </c>
      <c r="H473" s="0" t="str">
        <f aca="false">CONCATENATE(F473," - ",G473)</f>
        <v>-</v>
      </c>
      <c r="I473" s="0" t="str">
        <f aca="false">REPLACE (D473,1,17,"")</f>
        <v/>
      </c>
      <c r="J473" s="0" t="str">
        <f aca="false">IFERROR(__xludf.dummyfunction("REGEXREPLACE(I251,"".git"","""")"),"sonian/elasticsearch-jetty")</f>
        <v>sonian/elasticsearch-jetty</v>
      </c>
    </row>
    <row r="474" customFormat="false" ht="15.75" hidden="false" customHeight="false" outlineLevel="0" collapsed="false">
      <c r="E474" s="16" t="str">
        <f aca="false">HYPERLINK(CONCATENATE("https:github.com/",J474),J474)</f>
        <v>sonian/elasticsearch-jetty</v>
      </c>
      <c r="H474" s="0" t="str">
        <f aca="false">CONCATENATE(F474," - ",G474)</f>
        <v>-</v>
      </c>
      <c r="I474" s="0" t="str">
        <f aca="false">REPLACE (D474,1,17,"")</f>
        <v/>
      </c>
      <c r="J474" s="0" t="str">
        <f aca="false">IFERROR(__xludf.dummyfunction("REGEXREPLACE(I251,"".git"","""")"),"sonian/elasticsearch-jetty")</f>
        <v>sonian/elasticsearch-jetty</v>
      </c>
    </row>
    <row r="475" customFormat="false" ht="15.75" hidden="false" customHeight="false" outlineLevel="0" collapsed="false">
      <c r="E475" s="16" t="str">
        <f aca="false">HYPERLINK(CONCATENATE("https:github.com/",J475),J475)</f>
        <v>sonian/elasticsearch-jetty</v>
      </c>
      <c r="H475" s="0" t="str">
        <f aca="false">CONCATENATE(F475," - ",G475)</f>
        <v>-</v>
      </c>
      <c r="I475" s="0" t="str">
        <f aca="false">REPLACE (D475,1,17,"")</f>
        <v/>
      </c>
      <c r="J475" s="0" t="str">
        <f aca="false">IFERROR(__xludf.dummyfunction("REGEXREPLACE(I251,"".git"","""")"),"sonian/elasticsearch-jetty")</f>
        <v>sonian/elasticsearch-jetty</v>
      </c>
    </row>
    <row r="476" customFormat="false" ht="15.75" hidden="false" customHeight="false" outlineLevel="0" collapsed="false">
      <c r="E476" s="16" t="str">
        <f aca="false">HYPERLINK(CONCATENATE("https:github.com/",J476),J476)</f>
        <v>sonian/elasticsearch-jetty</v>
      </c>
      <c r="H476" s="0" t="str">
        <f aca="false">CONCATENATE(F476," - ",G476)</f>
        <v>-</v>
      </c>
      <c r="I476" s="0" t="str">
        <f aca="false">REPLACE (D476,1,17,"")</f>
        <v/>
      </c>
      <c r="J476" s="0" t="str">
        <f aca="false">IFERROR(__xludf.dummyfunction("REGEXREPLACE(I251,"".git"","""")"),"sonian/elasticsearch-jetty")</f>
        <v>sonian/elasticsearch-jetty</v>
      </c>
    </row>
    <row r="477" customFormat="false" ht="15.75" hidden="false" customHeight="false" outlineLevel="0" collapsed="false">
      <c r="E477" s="16" t="str">
        <f aca="false">HYPERLINK(CONCATENATE("https:github.com/",J477),J477)</f>
        <v>sonian/elasticsearch-jetty</v>
      </c>
      <c r="H477" s="0" t="str">
        <f aca="false">CONCATENATE(F477," - ",G477)</f>
        <v>-</v>
      </c>
      <c r="I477" s="0" t="str">
        <f aca="false">REPLACE (D477,1,17,"")</f>
        <v/>
      </c>
      <c r="J477" s="0" t="str">
        <f aca="false">IFERROR(__xludf.dummyfunction("REGEXREPLACE(I251,"".git"","""")"),"sonian/elasticsearch-jetty")</f>
        <v>sonian/elasticsearch-jetty</v>
      </c>
    </row>
    <row r="478" customFormat="false" ht="15.75" hidden="false" customHeight="false" outlineLevel="0" collapsed="false">
      <c r="E478" s="16" t="str">
        <f aca="false">HYPERLINK(CONCATENATE("https:github.com/",J478),J478)</f>
        <v>sonian/elasticsearch-jetty</v>
      </c>
      <c r="H478" s="0" t="str">
        <f aca="false">CONCATENATE(F478," - ",G478)</f>
        <v>-</v>
      </c>
      <c r="I478" s="0" t="str">
        <f aca="false">REPLACE (D478,1,17,"")</f>
        <v/>
      </c>
      <c r="J478" s="0" t="str">
        <f aca="false">IFERROR(__xludf.dummyfunction("REGEXREPLACE(I251,"".git"","""")"),"sonian/elasticsearch-jetty")</f>
        <v>sonian/elasticsearch-jetty</v>
      </c>
    </row>
    <row r="479" customFormat="false" ht="15.75" hidden="false" customHeight="false" outlineLevel="0" collapsed="false">
      <c r="E479" s="16" t="str">
        <f aca="false">HYPERLINK(CONCATENATE("https:github.com/",J479),J479)</f>
        <v>sonian/elasticsearch-jetty</v>
      </c>
      <c r="H479" s="0" t="str">
        <f aca="false">CONCATENATE(F479," - ",G479)</f>
        <v>-</v>
      </c>
      <c r="I479" s="0" t="str">
        <f aca="false">REPLACE (D479,1,17,"")</f>
        <v/>
      </c>
      <c r="J479" s="0" t="str">
        <f aca="false">IFERROR(__xludf.dummyfunction("REGEXREPLACE(I251,"".git"","""")"),"sonian/elasticsearch-jetty")</f>
        <v>sonian/elasticsearch-jetty</v>
      </c>
    </row>
    <row r="480" customFormat="false" ht="15.75" hidden="false" customHeight="false" outlineLevel="0" collapsed="false">
      <c r="E480" s="16" t="str">
        <f aca="false">HYPERLINK(CONCATENATE("https:github.com/",J480),J480)</f>
        <v>sonian/elasticsearch-jetty</v>
      </c>
      <c r="H480" s="0" t="str">
        <f aca="false">CONCATENATE(F480," - ",G480)</f>
        <v>-</v>
      </c>
      <c r="I480" s="0" t="str">
        <f aca="false">REPLACE (D480,1,17,"")</f>
        <v/>
      </c>
      <c r="J480" s="0" t="str">
        <f aca="false">IFERROR(__xludf.dummyfunction("REGEXREPLACE(I251,"".git"","""")"),"sonian/elasticsearch-jetty")</f>
        <v>sonian/elasticsearch-jetty</v>
      </c>
    </row>
    <row r="481" customFormat="false" ht="15.75" hidden="false" customHeight="false" outlineLevel="0" collapsed="false">
      <c r="E481" s="16" t="str">
        <f aca="false">HYPERLINK(CONCATENATE("https:github.com/",J481),J481)</f>
        <v>sonian/elasticsearch-jetty</v>
      </c>
      <c r="H481" s="0" t="str">
        <f aca="false">CONCATENATE(F481," - ",G481)</f>
        <v>-</v>
      </c>
      <c r="I481" s="0" t="str">
        <f aca="false">REPLACE (D481,1,17,"")</f>
        <v/>
      </c>
      <c r="J481" s="0" t="str">
        <f aca="false">IFERROR(__xludf.dummyfunction("REGEXREPLACE(I251,"".git"","""")"),"sonian/elasticsearch-jetty")</f>
        <v>sonian/elasticsearch-jetty</v>
      </c>
    </row>
    <row r="482" customFormat="false" ht="15.75" hidden="false" customHeight="false" outlineLevel="0" collapsed="false">
      <c r="E482" s="16" t="str">
        <f aca="false">HYPERLINK(CONCATENATE("https:github.com/",J482),J482)</f>
        <v>sonian/elasticsearch-jetty</v>
      </c>
      <c r="H482" s="0" t="str">
        <f aca="false">CONCATENATE(F482," - ",G482)</f>
        <v>-</v>
      </c>
      <c r="I482" s="0" t="str">
        <f aca="false">REPLACE (D482,1,17,"")</f>
        <v/>
      </c>
      <c r="J482" s="0" t="str">
        <f aca="false">IFERROR(__xludf.dummyfunction("REGEXREPLACE(I251,"".git"","""")"),"sonian/elasticsearch-jetty")</f>
        <v>sonian/elasticsearch-jetty</v>
      </c>
    </row>
    <row r="483" customFormat="false" ht="15.75" hidden="false" customHeight="false" outlineLevel="0" collapsed="false">
      <c r="E483" s="16" t="str">
        <f aca="false">HYPERLINK(CONCATENATE("https:github.com/",J483),J483)</f>
        <v>sonian/elasticsearch-jetty</v>
      </c>
      <c r="H483" s="0" t="str">
        <f aca="false">CONCATENATE(F483," - ",G483)</f>
        <v>-</v>
      </c>
      <c r="I483" s="0" t="str">
        <f aca="false">REPLACE (D483,1,17,"")</f>
        <v/>
      </c>
      <c r="J483" s="0" t="str">
        <f aca="false">IFERROR(__xludf.dummyfunction("REGEXREPLACE(I251,"".git"","""")"),"sonian/elasticsearch-jetty")</f>
        <v>sonian/elasticsearch-jetty</v>
      </c>
    </row>
    <row r="484" customFormat="false" ht="15.75" hidden="false" customHeight="false" outlineLevel="0" collapsed="false">
      <c r="E484" s="16" t="str">
        <f aca="false">HYPERLINK(CONCATENATE("https:github.com/",J484),J484)</f>
        <v>sonian/elasticsearch-jetty</v>
      </c>
      <c r="H484" s="0" t="str">
        <f aca="false">CONCATENATE(F484," - ",G484)</f>
        <v>-</v>
      </c>
      <c r="I484" s="0" t="str">
        <f aca="false">REPLACE (D484,1,17,"")</f>
        <v/>
      </c>
      <c r="J484" s="0" t="str">
        <f aca="false">IFERROR(__xludf.dummyfunction("REGEXREPLACE(I251,"".git"","""")"),"sonian/elasticsearch-jetty")</f>
        <v>sonian/elasticsearch-jetty</v>
      </c>
    </row>
    <row r="485" customFormat="false" ht="15.75" hidden="false" customHeight="false" outlineLevel="0" collapsed="false">
      <c r="E485" s="16" t="str">
        <f aca="false">HYPERLINK(CONCATENATE("https:github.com/",J485),J485)</f>
        <v>sonian/elasticsearch-jetty</v>
      </c>
      <c r="H485" s="0" t="str">
        <f aca="false">CONCATENATE(F485," - ",G485)</f>
        <v>-</v>
      </c>
      <c r="I485" s="0" t="str">
        <f aca="false">REPLACE (D485,1,17,"")</f>
        <v/>
      </c>
      <c r="J485" s="0" t="str">
        <f aca="false">IFERROR(__xludf.dummyfunction("REGEXREPLACE(I251,"".git"","""")"),"sonian/elasticsearch-jetty")</f>
        <v>sonian/elasticsearch-jetty</v>
      </c>
    </row>
    <row r="486" customFormat="false" ht="15.75" hidden="false" customHeight="false" outlineLevel="0" collapsed="false">
      <c r="E486" s="16" t="str">
        <f aca="false">HYPERLINK(CONCATENATE("https:github.com/",J486),J486)</f>
        <v>sonian/elasticsearch-jetty</v>
      </c>
      <c r="H486" s="0" t="str">
        <f aca="false">CONCATENATE(F486," - ",G486)</f>
        <v>-</v>
      </c>
      <c r="I486" s="0" t="str">
        <f aca="false">REPLACE (D486,1,17,"")</f>
        <v/>
      </c>
      <c r="J486" s="0" t="str">
        <f aca="false">IFERROR(__xludf.dummyfunction("REGEXREPLACE(I251,"".git"","""")"),"sonian/elasticsearch-jetty")</f>
        <v>sonian/elasticsearch-jetty</v>
      </c>
    </row>
    <row r="487" customFormat="false" ht="15.75" hidden="false" customHeight="false" outlineLevel="0" collapsed="false">
      <c r="E487" s="16" t="str">
        <f aca="false">HYPERLINK(CONCATENATE("https:github.com/",J487),J487)</f>
        <v>sonian/elasticsearch-jetty</v>
      </c>
      <c r="H487" s="0" t="str">
        <f aca="false">CONCATENATE(F487," - ",G487)</f>
        <v>-</v>
      </c>
      <c r="I487" s="0" t="str">
        <f aca="false">REPLACE (D487,1,17,"")</f>
        <v/>
      </c>
      <c r="J487" s="0" t="str">
        <f aca="false">IFERROR(__xludf.dummyfunction("REGEXREPLACE(I251,"".git"","""")"),"sonian/elasticsearch-jetty")</f>
        <v>sonian/elasticsearch-jetty</v>
      </c>
    </row>
    <row r="488" customFormat="false" ht="15.75" hidden="false" customHeight="false" outlineLevel="0" collapsed="false">
      <c r="E488" s="16" t="str">
        <f aca="false">HYPERLINK(CONCATENATE("https:github.com/",J488),J488)</f>
        <v>sonian/elasticsearch-jetty</v>
      </c>
      <c r="H488" s="0" t="str">
        <f aca="false">CONCATENATE(F488," - ",G488)</f>
        <v>-</v>
      </c>
      <c r="I488" s="0" t="str">
        <f aca="false">REPLACE (D488,1,17,"")</f>
        <v/>
      </c>
      <c r="J488" s="0" t="str">
        <f aca="false">IFERROR(__xludf.dummyfunction("REGEXREPLACE(I251,"".git"","""")"),"sonian/elasticsearch-jetty")</f>
        <v>sonian/elasticsearch-jetty</v>
      </c>
    </row>
    <row r="489" customFormat="false" ht="15.75" hidden="false" customHeight="false" outlineLevel="0" collapsed="false">
      <c r="E489" s="16" t="str">
        <f aca="false">HYPERLINK(CONCATENATE("https:github.com/",J489),J489)</f>
        <v>sonian/elasticsearch-jetty</v>
      </c>
      <c r="H489" s="0" t="str">
        <f aca="false">CONCATENATE(F489," - ",G489)</f>
        <v>-</v>
      </c>
      <c r="I489" s="0" t="str">
        <f aca="false">REPLACE (D489,1,17,"")</f>
        <v/>
      </c>
      <c r="J489" s="0" t="str">
        <f aca="false">IFERROR(__xludf.dummyfunction("REGEXREPLACE(I251,"".git"","""")"),"sonian/elasticsearch-jetty")</f>
        <v>sonian/elasticsearch-jetty</v>
      </c>
    </row>
    <row r="490" customFormat="false" ht="15.75" hidden="false" customHeight="false" outlineLevel="0" collapsed="false">
      <c r="E490" s="16" t="str">
        <f aca="false">HYPERLINK(CONCATENATE("https:github.com/",J490),J490)</f>
        <v>sonian/elasticsearch-jetty</v>
      </c>
      <c r="H490" s="0" t="str">
        <f aca="false">CONCATENATE(F490," - ",G490)</f>
        <v>-</v>
      </c>
      <c r="I490" s="0" t="str">
        <f aca="false">REPLACE (D490,1,17,"")</f>
        <v/>
      </c>
      <c r="J490" s="0" t="str">
        <f aca="false">IFERROR(__xludf.dummyfunction("REGEXREPLACE(I251,"".git"","""")"),"sonian/elasticsearch-jetty")</f>
        <v>sonian/elasticsearch-jetty</v>
      </c>
    </row>
    <row r="491" customFormat="false" ht="15.75" hidden="false" customHeight="false" outlineLevel="0" collapsed="false">
      <c r="E491" s="16" t="str">
        <f aca="false">HYPERLINK(CONCATENATE("https:github.com/",J491),J491)</f>
        <v>sonian/elasticsearch-jetty</v>
      </c>
      <c r="H491" s="0" t="str">
        <f aca="false">CONCATENATE(F491," - ",G491)</f>
        <v>-</v>
      </c>
      <c r="I491" s="0" t="str">
        <f aca="false">REPLACE (D491,1,17,"")</f>
        <v/>
      </c>
      <c r="J491" s="0" t="str">
        <f aca="false">IFERROR(__xludf.dummyfunction("REGEXREPLACE(I251,"".git"","""")"),"sonian/elasticsearch-jetty")</f>
        <v>sonian/elasticsearch-jetty</v>
      </c>
    </row>
    <row r="492" customFormat="false" ht="15.75" hidden="false" customHeight="false" outlineLevel="0" collapsed="false">
      <c r="E492" s="16" t="str">
        <f aca="false">HYPERLINK(CONCATENATE("https:github.com/",J492),J492)</f>
        <v>sonian/elasticsearch-jetty</v>
      </c>
      <c r="H492" s="0" t="str">
        <f aca="false">CONCATENATE(F492," - ",G492)</f>
        <v>-</v>
      </c>
      <c r="I492" s="0" t="str">
        <f aca="false">REPLACE (D492,1,17,"")</f>
        <v/>
      </c>
      <c r="J492" s="0" t="str">
        <f aca="false">IFERROR(__xludf.dummyfunction("REGEXREPLACE(I251,"".git"","""")"),"sonian/elasticsearch-jetty")</f>
        <v>sonian/elasticsearch-jetty</v>
      </c>
    </row>
    <row r="493" customFormat="false" ht="15.75" hidden="false" customHeight="false" outlineLevel="0" collapsed="false">
      <c r="E493" s="16" t="str">
        <f aca="false">HYPERLINK(CONCATENATE("https:github.com/",J493),J493)</f>
        <v>sonian/elasticsearch-jetty</v>
      </c>
      <c r="H493" s="0" t="str">
        <f aca="false">CONCATENATE(F493," - ",G493)</f>
        <v>-</v>
      </c>
      <c r="I493" s="0" t="str">
        <f aca="false">REPLACE (D493,1,17,"")</f>
        <v/>
      </c>
      <c r="J493" s="0" t="str">
        <f aca="false">IFERROR(__xludf.dummyfunction("REGEXREPLACE(I251,"".git"","""")"),"sonian/elasticsearch-jetty")</f>
        <v>sonian/elasticsearch-jetty</v>
      </c>
    </row>
    <row r="494" customFormat="false" ht="15.75" hidden="false" customHeight="false" outlineLevel="0" collapsed="false">
      <c r="E494" s="16" t="str">
        <f aca="false">HYPERLINK(CONCATENATE("https:github.com/",J494),J494)</f>
        <v>sonian/elasticsearch-jetty</v>
      </c>
      <c r="H494" s="0" t="str">
        <f aca="false">CONCATENATE(F494," - ",G494)</f>
        <v>-</v>
      </c>
      <c r="I494" s="0" t="str">
        <f aca="false">REPLACE (D494,1,17,"")</f>
        <v/>
      </c>
      <c r="J494" s="0" t="str">
        <f aca="false">IFERROR(__xludf.dummyfunction("REGEXREPLACE(I251,"".git"","""")"),"sonian/elasticsearch-jetty")</f>
        <v>sonian/elasticsearch-jetty</v>
      </c>
    </row>
    <row r="495" customFormat="false" ht="15.75" hidden="false" customHeight="false" outlineLevel="0" collapsed="false">
      <c r="E495" s="16" t="str">
        <f aca="false">HYPERLINK(CONCATENATE("https:github.com/",J495),J495)</f>
        <v>sonian/elasticsearch-jetty</v>
      </c>
      <c r="H495" s="0" t="str">
        <f aca="false">CONCATENATE(F495," - ",G495)</f>
        <v>-</v>
      </c>
      <c r="I495" s="0" t="str">
        <f aca="false">REPLACE (D495,1,17,"")</f>
        <v/>
      </c>
      <c r="J495" s="0" t="str">
        <f aca="false">IFERROR(__xludf.dummyfunction("REGEXREPLACE(I251,"".git"","""")"),"sonian/elasticsearch-jetty")</f>
        <v>sonian/elasticsearch-jetty</v>
      </c>
    </row>
    <row r="496" customFormat="false" ht="15.75" hidden="false" customHeight="false" outlineLevel="0" collapsed="false">
      <c r="E496" s="16" t="str">
        <f aca="false">HYPERLINK(CONCATENATE("https:github.com/",J496),J496)</f>
        <v>sonian/elasticsearch-jetty</v>
      </c>
      <c r="H496" s="0" t="str">
        <f aca="false">CONCATENATE(F496," - ",G496)</f>
        <v>-</v>
      </c>
      <c r="I496" s="0" t="str">
        <f aca="false">REPLACE (D496,1,17,"")</f>
        <v/>
      </c>
      <c r="J496" s="0" t="str">
        <f aca="false">IFERROR(__xludf.dummyfunction("REGEXREPLACE(I251,"".git"","""")"),"sonian/elasticsearch-jetty")</f>
        <v>sonian/elasticsearch-jetty</v>
      </c>
    </row>
    <row r="497" customFormat="false" ht="15.75" hidden="false" customHeight="false" outlineLevel="0" collapsed="false">
      <c r="E497" s="16" t="str">
        <f aca="false">HYPERLINK(CONCATENATE("https:github.com/",J497),J497)</f>
        <v>sonian/elasticsearch-jetty</v>
      </c>
      <c r="H497" s="0" t="str">
        <f aca="false">CONCATENATE(F497," - ",G497)</f>
        <v>-</v>
      </c>
      <c r="I497" s="0" t="str">
        <f aca="false">REPLACE (D497,1,17,"")</f>
        <v/>
      </c>
      <c r="J497" s="0" t="str">
        <f aca="false">IFERROR(__xludf.dummyfunction("REGEXREPLACE(I251,"".git"","""")"),"sonian/elasticsearch-jetty")</f>
        <v>sonian/elasticsearch-jetty</v>
      </c>
    </row>
    <row r="498" customFormat="false" ht="15.75" hidden="false" customHeight="false" outlineLevel="0" collapsed="false">
      <c r="E498" s="16" t="str">
        <f aca="false">HYPERLINK(CONCATENATE("https:github.com/",J498),J498)</f>
        <v>sonian/elasticsearch-jetty</v>
      </c>
      <c r="H498" s="0" t="str">
        <f aca="false">CONCATENATE(F498," - ",G498)</f>
        <v>-</v>
      </c>
      <c r="I498" s="0" t="str">
        <f aca="false">REPLACE (D498,1,17,"")</f>
        <v/>
      </c>
      <c r="J498" s="0" t="str">
        <f aca="false">IFERROR(__xludf.dummyfunction("REGEXREPLACE(I251,"".git"","""")"),"sonian/elasticsearch-jetty")</f>
        <v>sonian/elasticsearch-jetty</v>
      </c>
    </row>
    <row r="499" customFormat="false" ht="15.75" hidden="false" customHeight="false" outlineLevel="0" collapsed="false">
      <c r="E499" s="16" t="str">
        <f aca="false">HYPERLINK(CONCATENATE("https:github.com/",J499),J499)</f>
        <v>sonian/elasticsearch-jetty</v>
      </c>
      <c r="H499" s="0" t="str">
        <f aca="false">CONCATENATE(F499," - ",G499)</f>
        <v>-</v>
      </c>
      <c r="I499" s="0" t="str">
        <f aca="false">REPLACE (D499,1,17,"")</f>
        <v/>
      </c>
      <c r="J499" s="0" t="str">
        <f aca="false">IFERROR(__xludf.dummyfunction("REGEXREPLACE(I251,"".git"","""")"),"sonian/elasticsearch-jetty")</f>
        <v>sonian/elasticsearch-jetty</v>
      </c>
    </row>
    <row r="500" customFormat="false" ht="15.75" hidden="false" customHeight="false" outlineLevel="0" collapsed="false">
      <c r="E500" s="16" t="str">
        <f aca="false">HYPERLINK(CONCATENATE("https:github.com/",J500),J500)</f>
        <v>sonian/elasticsearch-jetty</v>
      </c>
      <c r="H500" s="0" t="str">
        <f aca="false">CONCATENATE(F500," - ",G500)</f>
        <v>-</v>
      </c>
      <c r="I500" s="0" t="str">
        <f aca="false">REPLACE (D500,1,17,"")</f>
        <v/>
      </c>
      <c r="J500" s="0" t="str">
        <f aca="false">IFERROR(__xludf.dummyfunction("REGEXREPLACE(I251,"".git"","""")"),"sonian/elasticsearch-jetty")</f>
        <v>sonian/elasticsearch-jetty</v>
      </c>
    </row>
    <row r="501" customFormat="false" ht="15.75" hidden="false" customHeight="false" outlineLevel="0" collapsed="false">
      <c r="E501" s="16" t="str">
        <f aca="false">HYPERLINK(CONCATENATE("https:github.com/",J501),J501)</f>
        <v>sonian/elasticsearch-jetty</v>
      </c>
      <c r="H501" s="0" t="str">
        <f aca="false">CONCATENATE(F501," - ",G501)</f>
        <v>-</v>
      </c>
      <c r="I501" s="0" t="str">
        <f aca="false">REPLACE (D501,1,17,"")</f>
        <v/>
      </c>
      <c r="J501" s="0" t="str">
        <f aca="false">IFERROR(__xludf.dummyfunction("REGEXREPLACE(I251,"".git"","""")"),"sonian/elasticsearch-jetty")</f>
        <v>sonian/elasticsearch-jetty</v>
      </c>
    </row>
    <row r="502" customFormat="false" ht="15.75" hidden="false" customHeight="false" outlineLevel="0" collapsed="false">
      <c r="E502" s="16" t="str">
        <f aca="false">HYPERLINK(CONCATENATE("https:github.com/",J502),J502)</f>
        <v>sonian/elasticsearch-jetty</v>
      </c>
      <c r="H502" s="0" t="str">
        <f aca="false">CONCATENATE(F502," - ",G502)</f>
        <v>-</v>
      </c>
      <c r="I502" s="0" t="str">
        <f aca="false">REPLACE (D502,1,17,"")</f>
        <v/>
      </c>
      <c r="J502" s="0" t="str">
        <f aca="false">IFERROR(__xludf.dummyfunction("REGEXREPLACE(I251,"".git"","""")"),"sonian/elasticsearch-jetty")</f>
        <v>sonian/elasticsearch-jetty</v>
      </c>
    </row>
    <row r="503" customFormat="false" ht="15.75" hidden="false" customHeight="false" outlineLevel="0" collapsed="false">
      <c r="E503" s="16" t="str">
        <f aca="false">HYPERLINK(CONCATENATE("https:github.com/",J503),J503)</f>
        <v>sonian/elasticsearch-jetty</v>
      </c>
      <c r="H503" s="0" t="str">
        <f aca="false">CONCATENATE(F503," - ",G503)</f>
        <v>-</v>
      </c>
      <c r="I503" s="0" t="str">
        <f aca="false">REPLACE (D503,1,17,"")</f>
        <v/>
      </c>
      <c r="J503" s="0" t="str">
        <f aca="false">IFERROR(__xludf.dummyfunction("REGEXREPLACE(I251,"".git"","""")"),"sonian/elasticsearch-jetty")</f>
        <v>sonian/elasticsearch-jetty</v>
      </c>
    </row>
    <row r="504" customFormat="false" ht="15.75" hidden="false" customHeight="false" outlineLevel="0" collapsed="false">
      <c r="E504" s="16" t="str">
        <f aca="false">HYPERLINK(CONCATENATE("https:github.com/",J504),J504)</f>
        <v>sonian/elasticsearch-jetty</v>
      </c>
      <c r="H504" s="0" t="str">
        <f aca="false">CONCATENATE(F504," - ",G504)</f>
        <v>-</v>
      </c>
      <c r="I504" s="0" t="str">
        <f aca="false">REPLACE (D504,1,17,"")</f>
        <v/>
      </c>
      <c r="J504" s="0" t="str">
        <f aca="false">IFERROR(__xludf.dummyfunction("REGEXREPLACE(I251,"".git"","""")"),"sonian/elasticsearch-jetty")</f>
        <v>sonian/elasticsearch-jetty</v>
      </c>
    </row>
    <row r="505" customFormat="false" ht="15.75" hidden="false" customHeight="false" outlineLevel="0" collapsed="false">
      <c r="E505" s="16" t="str">
        <f aca="false">HYPERLINK(CONCATENATE("https:github.com/",J505),J505)</f>
        <v>sonian/elasticsearch-jetty</v>
      </c>
      <c r="H505" s="0" t="str">
        <f aca="false">CONCATENATE(F505," - ",G505)</f>
        <v>-</v>
      </c>
      <c r="I505" s="0" t="str">
        <f aca="false">REPLACE (D505,1,17,"")</f>
        <v/>
      </c>
      <c r="J505" s="0" t="str">
        <f aca="false">IFERROR(__xludf.dummyfunction("REGEXREPLACE(I251,"".git"","""")"),"sonian/elasticsearch-jetty")</f>
        <v>sonian/elasticsearch-jetty</v>
      </c>
    </row>
    <row r="506" customFormat="false" ht="15.75" hidden="false" customHeight="false" outlineLevel="0" collapsed="false">
      <c r="E506" s="16" t="str">
        <f aca="false">HYPERLINK(CONCATENATE("https:github.com/",J506),J506)</f>
        <v>sonian/elasticsearch-jetty</v>
      </c>
      <c r="H506" s="0" t="str">
        <f aca="false">CONCATENATE(F506," - ",G506)</f>
        <v>-</v>
      </c>
      <c r="I506" s="0" t="str">
        <f aca="false">REPLACE (D506,1,17,"")</f>
        <v/>
      </c>
      <c r="J506" s="0" t="str">
        <f aca="false">IFERROR(__xludf.dummyfunction("REGEXREPLACE(I251,"".git"","""")"),"sonian/elasticsearch-jetty")</f>
        <v>sonian/elasticsearch-jetty</v>
      </c>
    </row>
    <row r="507" customFormat="false" ht="15.75" hidden="false" customHeight="false" outlineLevel="0" collapsed="false">
      <c r="E507" s="16" t="str">
        <f aca="false">HYPERLINK(CONCATENATE("https:github.com/",J507),J507)</f>
        <v>sonian/elasticsearch-jetty</v>
      </c>
      <c r="H507" s="0" t="str">
        <f aca="false">CONCATENATE(F507," - ",G507)</f>
        <v>-</v>
      </c>
      <c r="I507" s="0" t="str">
        <f aca="false">REPLACE (D507,1,17,"")</f>
        <v/>
      </c>
      <c r="J507" s="0" t="str">
        <f aca="false">IFERROR(__xludf.dummyfunction("REGEXREPLACE(I251,"".git"","""")"),"sonian/elasticsearch-jetty")</f>
        <v>sonian/elasticsearch-jetty</v>
      </c>
    </row>
    <row r="508" customFormat="false" ht="15.75" hidden="false" customHeight="false" outlineLevel="0" collapsed="false">
      <c r="E508" s="16" t="str">
        <f aca="false">HYPERLINK(CONCATENATE("https:github.com/",J508),J508)</f>
        <v>sonian/elasticsearch-jetty</v>
      </c>
      <c r="H508" s="0" t="str">
        <f aca="false">CONCATENATE(F508," - ",G508)</f>
        <v>-</v>
      </c>
      <c r="I508" s="0" t="str">
        <f aca="false">REPLACE (D508,1,17,"")</f>
        <v/>
      </c>
      <c r="J508" s="0" t="str">
        <f aca="false">IFERROR(__xludf.dummyfunction("REGEXREPLACE(I251,"".git"","""")"),"sonian/elasticsearch-jetty")</f>
        <v>sonian/elasticsearch-jetty</v>
      </c>
    </row>
    <row r="509" customFormat="false" ht="15.75" hidden="false" customHeight="false" outlineLevel="0" collapsed="false">
      <c r="E509" s="16" t="str">
        <f aca="false">HYPERLINK(CONCATENATE("https:github.com/",J509),J509)</f>
        <v>sonian/elasticsearch-jetty</v>
      </c>
      <c r="H509" s="0" t="str">
        <f aca="false">CONCATENATE(F509," - ",G509)</f>
        <v>-</v>
      </c>
      <c r="I509" s="0" t="str">
        <f aca="false">REPLACE (D509,1,17,"")</f>
        <v/>
      </c>
      <c r="J509" s="0" t="str">
        <f aca="false">IFERROR(__xludf.dummyfunction("REGEXREPLACE(I251,"".git"","""")"),"sonian/elasticsearch-jetty")</f>
        <v>sonian/elasticsearch-jetty</v>
      </c>
    </row>
    <row r="510" customFormat="false" ht="15.75" hidden="false" customHeight="false" outlineLevel="0" collapsed="false">
      <c r="E510" s="16" t="str">
        <f aca="false">HYPERLINK(CONCATENATE("https:github.com/",J510),J510)</f>
        <v>sonian/elasticsearch-jetty</v>
      </c>
      <c r="H510" s="0" t="str">
        <f aca="false">CONCATENATE(F510," - ",G510)</f>
        <v>-</v>
      </c>
      <c r="I510" s="0" t="str">
        <f aca="false">REPLACE (D510,1,17,"")</f>
        <v/>
      </c>
      <c r="J510" s="0" t="str">
        <f aca="false">IFERROR(__xludf.dummyfunction("REGEXREPLACE(I251,"".git"","""")"),"sonian/elasticsearch-jetty")</f>
        <v>sonian/elasticsearch-jetty</v>
      </c>
    </row>
    <row r="511" customFormat="false" ht="15.75" hidden="false" customHeight="false" outlineLevel="0" collapsed="false">
      <c r="E511" s="16" t="str">
        <f aca="false">HYPERLINK(CONCATENATE("https:github.com/",J511),J511)</f>
        <v>sonian/elasticsearch-jetty</v>
      </c>
      <c r="H511" s="0" t="str">
        <f aca="false">CONCATENATE(F511," - ",G511)</f>
        <v>-</v>
      </c>
      <c r="I511" s="0" t="str">
        <f aca="false">REPLACE (D511,1,17,"")</f>
        <v/>
      </c>
      <c r="J511" s="0" t="str">
        <f aca="false">IFERROR(__xludf.dummyfunction("REGEXREPLACE(I251,"".git"","""")"),"sonian/elasticsearch-jetty")</f>
        <v>sonian/elasticsearch-jetty</v>
      </c>
    </row>
    <row r="512" customFormat="false" ht="15.75" hidden="false" customHeight="false" outlineLevel="0" collapsed="false">
      <c r="E512" s="16" t="str">
        <f aca="false">HYPERLINK(CONCATENATE("https:github.com/",J512),J512)</f>
        <v>sonian/elasticsearch-jetty</v>
      </c>
      <c r="H512" s="0" t="str">
        <f aca="false">CONCATENATE(F512," - ",G512)</f>
        <v>-</v>
      </c>
      <c r="I512" s="0" t="str">
        <f aca="false">REPLACE (D512,1,17,"")</f>
        <v/>
      </c>
      <c r="J512" s="0" t="str">
        <f aca="false">IFERROR(__xludf.dummyfunction("REGEXREPLACE(I251,"".git"","""")"),"sonian/elasticsearch-jetty")</f>
        <v>sonian/elasticsearch-jetty</v>
      </c>
    </row>
    <row r="513" customFormat="false" ht="15.75" hidden="false" customHeight="false" outlineLevel="0" collapsed="false">
      <c r="E513" s="16" t="str">
        <f aca="false">HYPERLINK(CONCATENATE("https:github.com/",J513),J513)</f>
        <v>sonian/elasticsearch-jetty</v>
      </c>
      <c r="H513" s="0" t="str">
        <f aca="false">CONCATENATE(F513," - ",G513)</f>
        <v>-</v>
      </c>
      <c r="I513" s="0" t="str">
        <f aca="false">REPLACE (D513,1,17,"")</f>
        <v/>
      </c>
      <c r="J513" s="0" t="str">
        <f aca="false">IFERROR(__xludf.dummyfunction("REGEXREPLACE(I251,"".git"","""")"),"sonian/elasticsearch-jetty")</f>
        <v>sonian/elasticsearch-jetty</v>
      </c>
    </row>
    <row r="514" customFormat="false" ht="15.75" hidden="false" customHeight="false" outlineLevel="0" collapsed="false">
      <c r="E514" s="16" t="str">
        <f aca="false">HYPERLINK(CONCATENATE("https:github.com/",J514),J514)</f>
        <v>sonian/elasticsearch-jetty</v>
      </c>
      <c r="H514" s="0" t="str">
        <f aca="false">CONCATENATE(F514," - ",G514)</f>
        <v>-</v>
      </c>
      <c r="I514" s="0" t="str">
        <f aca="false">REPLACE (D514,1,17,"")</f>
        <v/>
      </c>
      <c r="J514" s="0" t="str">
        <f aca="false">IFERROR(__xludf.dummyfunction("REGEXREPLACE(I251,"".git"","""")"),"sonian/elasticsearch-jetty")</f>
        <v>sonian/elasticsearch-jetty</v>
      </c>
    </row>
    <row r="515" customFormat="false" ht="15.75" hidden="false" customHeight="false" outlineLevel="0" collapsed="false">
      <c r="E515" s="16" t="str">
        <f aca="false">HYPERLINK(CONCATENATE("https:github.com/",J515),J515)</f>
        <v>sonian/elasticsearch-jetty</v>
      </c>
      <c r="H515" s="0" t="str">
        <f aca="false">CONCATENATE(F515," - ",G515)</f>
        <v>-</v>
      </c>
      <c r="I515" s="0" t="str">
        <f aca="false">REPLACE (D515,1,17,"")</f>
        <v/>
      </c>
      <c r="J515" s="0" t="str">
        <f aca="false">IFERROR(__xludf.dummyfunction("REGEXREPLACE(I251,"".git"","""")"),"sonian/elasticsearch-jetty")</f>
        <v>sonian/elasticsearch-jetty</v>
      </c>
    </row>
    <row r="516" customFormat="false" ht="15.75" hidden="false" customHeight="false" outlineLevel="0" collapsed="false">
      <c r="E516" s="16" t="str">
        <f aca="false">HYPERLINK(CONCATENATE("https:github.com/",J516),J516)</f>
        <v>sonian/elasticsearch-jetty</v>
      </c>
      <c r="H516" s="0" t="str">
        <f aca="false">CONCATENATE(F516," - ",G516)</f>
        <v>-</v>
      </c>
      <c r="I516" s="0" t="str">
        <f aca="false">REPLACE (D516,1,17,"")</f>
        <v/>
      </c>
      <c r="J516" s="0" t="str">
        <f aca="false">IFERROR(__xludf.dummyfunction("REGEXREPLACE(I251,"".git"","""")"),"sonian/elasticsearch-jetty")</f>
        <v>sonian/elasticsearch-jetty</v>
      </c>
    </row>
    <row r="517" customFormat="false" ht="15.75" hidden="false" customHeight="false" outlineLevel="0" collapsed="false">
      <c r="E517" s="16" t="str">
        <f aca="false">HYPERLINK(CONCATENATE("https:github.com/",J517),J517)</f>
        <v>sonian/elasticsearch-jetty</v>
      </c>
      <c r="H517" s="0" t="str">
        <f aca="false">CONCATENATE(F517," - ",G517)</f>
        <v>-</v>
      </c>
      <c r="I517" s="0" t="str">
        <f aca="false">REPLACE (D517,1,17,"")</f>
        <v/>
      </c>
      <c r="J517" s="0" t="str">
        <f aca="false">IFERROR(__xludf.dummyfunction("REGEXREPLACE(I251,"".git"","""")"),"sonian/elasticsearch-jetty")</f>
        <v>sonian/elasticsearch-jetty</v>
      </c>
    </row>
    <row r="518" customFormat="false" ht="15.75" hidden="false" customHeight="false" outlineLevel="0" collapsed="false">
      <c r="E518" s="16" t="str">
        <f aca="false">HYPERLINK(CONCATENATE("https:github.com/",J518),J518)</f>
        <v>sonian/elasticsearch-jetty</v>
      </c>
      <c r="H518" s="0" t="str">
        <f aca="false">CONCATENATE(F518," - ",G518)</f>
        <v>-</v>
      </c>
      <c r="I518" s="0" t="str">
        <f aca="false">REPLACE (D518,1,17,"")</f>
        <v/>
      </c>
      <c r="J518" s="0" t="str">
        <f aca="false">IFERROR(__xludf.dummyfunction("REGEXREPLACE(I251,"".git"","""")"),"sonian/elasticsearch-jetty")</f>
        <v>sonian/elasticsearch-jetty</v>
      </c>
    </row>
    <row r="519" customFormat="false" ht="15.75" hidden="false" customHeight="false" outlineLevel="0" collapsed="false">
      <c r="E519" s="16" t="str">
        <f aca="false">HYPERLINK(CONCATENATE("https:github.com/",J519),J519)</f>
        <v>sonian/elasticsearch-jetty</v>
      </c>
      <c r="H519" s="0" t="str">
        <f aca="false">CONCATENATE(F519," - ",G519)</f>
        <v>-</v>
      </c>
      <c r="I519" s="0" t="str">
        <f aca="false">REPLACE (D519,1,17,"")</f>
        <v/>
      </c>
      <c r="J519" s="0" t="str">
        <f aca="false">IFERROR(__xludf.dummyfunction("REGEXREPLACE(I251,"".git"","""")"),"sonian/elasticsearch-jetty")</f>
        <v>sonian/elasticsearch-jetty</v>
      </c>
    </row>
    <row r="520" customFormat="false" ht="15.75" hidden="false" customHeight="false" outlineLevel="0" collapsed="false">
      <c r="E520" s="16" t="str">
        <f aca="false">HYPERLINK(CONCATENATE("https:github.com/",J520),J520)</f>
        <v>sonian/elasticsearch-jetty</v>
      </c>
      <c r="H520" s="0" t="str">
        <f aca="false">CONCATENATE(F520," - ",G520)</f>
        <v>-</v>
      </c>
      <c r="I520" s="0" t="str">
        <f aca="false">REPLACE (D520,1,17,"")</f>
        <v/>
      </c>
      <c r="J520" s="0" t="str">
        <f aca="false">IFERROR(__xludf.dummyfunction("REGEXREPLACE(I251,"".git"","""")"),"sonian/elasticsearch-jetty")</f>
        <v>sonian/elasticsearch-jetty</v>
      </c>
    </row>
    <row r="521" customFormat="false" ht="15.75" hidden="false" customHeight="false" outlineLevel="0" collapsed="false">
      <c r="E521" s="16" t="str">
        <f aca="false">HYPERLINK(CONCATENATE("https:github.com/",J521),J521)</f>
        <v>sonian/elasticsearch-jetty</v>
      </c>
      <c r="H521" s="0" t="str">
        <f aca="false">CONCATENATE(F521," - ",G521)</f>
        <v>-</v>
      </c>
      <c r="I521" s="0" t="str">
        <f aca="false">REPLACE (D521,1,17,"")</f>
        <v/>
      </c>
      <c r="J521" s="0" t="str">
        <f aca="false">IFERROR(__xludf.dummyfunction("REGEXREPLACE(I251,"".git"","""")"),"sonian/elasticsearch-jetty")</f>
        <v>sonian/elasticsearch-jetty</v>
      </c>
    </row>
    <row r="522" customFormat="false" ht="15.75" hidden="false" customHeight="false" outlineLevel="0" collapsed="false">
      <c r="E522" s="16" t="str">
        <f aca="false">HYPERLINK(CONCATENATE("https:github.com/",J522),J522)</f>
        <v>sonian/elasticsearch-jetty</v>
      </c>
      <c r="H522" s="0" t="str">
        <f aca="false">CONCATENATE(F522," - ",G522)</f>
        <v>-</v>
      </c>
      <c r="I522" s="0" t="str">
        <f aca="false">REPLACE (D522,1,17,"")</f>
        <v/>
      </c>
      <c r="J522" s="0" t="str">
        <f aca="false">IFERROR(__xludf.dummyfunction("REGEXREPLACE(I251,"".git"","""")"),"sonian/elasticsearch-jetty")</f>
        <v>sonian/elasticsearch-jetty</v>
      </c>
    </row>
    <row r="523" customFormat="false" ht="15.75" hidden="false" customHeight="false" outlineLevel="0" collapsed="false">
      <c r="E523" s="16" t="str">
        <f aca="false">HYPERLINK(CONCATENATE("https:github.com/",J523),J523)</f>
        <v>sonian/elasticsearch-jetty</v>
      </c>
      <c r="H523" s="0" t="str">
        <f aca="false">CONCATENATE(F523," - ",G523)</f>
        <v>-</v>
      </c>
      <c r="I523" s="0" t="str">
        <f aca="false">REPLACE (D523,1,17,"")</f>
        <v/>
      </c>
      <c r="J523" s="0" t="str">
        <f aca="false">IFERROR(__xludf.dummyfunction("REGEXREPLACE(I251,"".git"","""")"),"sonian/elasticsearch-jetty")</f>
        <v>sonian/elasticsearch-jetty</v>
      </c>
    </row>
    <row r="524" customFormat="false" ht="15.75" hidden="false" customHeight="false" outlineLevel="0" collapsed="false">
      <c r="E524" s="16" t="str">
        <f aca="false">HYPERLINK(CONCATENATE("https:github.com/",J524),J524)</f>
        <v>sonian/elasticsearch-jetty</v>
      </c>
      <c r="H524" s="0" t="str">
        <f aca="false">CONCATENATE(F524," - ",G524)</f>
        <v>-</v>
      </c>
      <c r="I524" s="0" t="str">
        <f aca="false">REPLACE (D524,1,17,"")</f>
        <v/>
      </c>
      <c r="J524" s="0" t="str">
        <f aca="false">IFERROR(__xludf.dummyfunction("REGEXREPLACE(I251,"".git"","""")"),"sonian/elasticsearch-jetty")</f>
        <v>sonian/elasticsearch-jetty</v>
      </c>
    </row>
    <row r="525" customFormat="false" ht="15.75" hidden="false" customHeight="false" outlineLevel="0" collapsed="false">
      <c r="E525" s="16" t="str">
        <f aca="false">HYPERLINK(CONCATENATE("https:github.com/",J525),J525)</f>
        <v>sonian/elasticsearch-jetty</v>
      </c>
      <c r="H525" s="0" t="str">
        <f aca="false">CONCATENATE(F525," - ",G525)</f>
        <v>-</v>
      </c>
      <c r="I525" s="0" t="str">
        <f aca="false">REPLACE (D525,1,17,"")</f>
        <v/>
      </c>
      <c r="J525" s="0" t="str">
        <f aca="false">IFERROR(__xludf.dummyfunction("REGEXREPLACE(I251,"".git"","""")"),"sonian/elasticsearch-jetty")</f>
        <v>sonian/elasticsearch-jetty</v>
      </c>
    </row>
    <row r="526" customFormat="false" ht="15.75" hidden="false" customHeight="false" outlineLevel="0" collapsed="false">
      <c r="E526" s="16" t="str">
        <f aca="false">HYPERLINK(CONCATENATE("https:github.com/",J526),J526)</f>
        <v>sonian/elasticsearch-jetty</v>
      </c>
      <c r="H526" s="0" t="str">
        <f aca="false">CONCATENATE(F526," - ",G526)</f>
        <v>-</v>
      </c>
      <c r="I526" s="0" t="str">
        <f aca="false">REPLACE (D526,1,17,"")</f>
        <v/>
      </c>
      <c r="J526" s="0" t="str">
        <f aca="false">IFERROR(__xludf.dummyfunction("REGEXREPLACE(I251,"".git"","""")"),"sonian/elasticsearch-jetty")</f>
        <v>sonian/elasticsearch-jetty</v>
      </c>
    </row>
    <row r="527" customFormat="false" ht="15.75" hidden="false" customHeight="false" outlineLevel="0" collapsed="false">
      <c r="E527" s="16" t="str">
        <f aca="false">HYPERLINK(CONCATENATE("https:github.com/",J527),J527)</f>
        <v>sonian/elasticsearch-jetty</v>
      </c>
      <c r="H527" s="0" t="str">
        <f aca="false">CONCATENATE(F527," - ",G527)</f>
        <v>-</v>
      </c>
      <c r="I527" s="0" t="str">
        <f aca="false">REPLACE (D527,1,17,"")</f>
        <v/>
      </c>
      <c r="J527" s="0" t="str">
        <f aca="false">IFERROR(__xludf.dummyfunction("REGEXREPLACE(I251,"".git"","""")"),"sonian/elasticsearch-jetty")</f>
        <v>sonian/elasticsearch-jetty</v>
      </c>
    </row>
    <row r="528" customFormat="false" ht="15.75" hidden="false" customHeight="false" outlineLevel="0" collapsed="false">
      <c r="E528" s="16" t="str">
        <f aca="false">HYPERLINK(CONCATENATE("https:github.com/",J528),J528)</f>
        <v>sonian/elasticsearch-jetty</v>
      </c>
      <c r="H528" s="0" t="str">
        <f aca="false">CONCATENATE(F528," - ",G528)</f>
        <v>-</v>
      </c>
      <c r="I528" s="0" t="str">
        <f aca="false">REPLACE (D528,1,17,"")</f>
        <v/>
      </c>
      <c r="J528" s="0" t="str">
        <f aca="false">IFERROR(__xludf.dummyfunction("REGEXREPLACE(I251,"".git"","""")"),"sonian/elasticsearch-jetty")</f>
        <v>sonian/elasticsearch-jetty</v>
      </c>
    </row>
    <row r="529" customFormat="false" ht="15.75" hidden="false" customHeight="false" outlineLevel="0" collapsed="false">
      <c r="E529" s="16" t="str">
        <f aca="false">HYPERLINK(CONCATENATE("https:github.com/",J529),J529)</f>
        <v>sonian/elasticsearch-jetty</v>
      </c>
      <c r="H529" s="0" t="str">
        <f aca="false">CONCATENATE(F529," - ",G529)</f>
        <v>-</v>
      </c>
      <c r="I529" s="0" t="str">
        <f aca="false">REPLACE (D529,1,17,"")</f>
        <v/>
      </c>
      <c r="J529" s="0" t="str">
        <f aca="false">IFERROR(__xludf.dummyfunction("REGEXREPLACE(I251,"".git"","""")"),"sonian/elasticsearch-jetty")</f>
        <v>sonian/elasticsearch-jetty</v>
      </c>
    </row>
    <row r="530" customFormat="false" ht="15.75" hidden="false" customHeight="false" outlineLevel="0" collapsed="false">
      <c r="E530" s="16" t="str">
        <f aca="false">HYPERLINK(CONCATENATE("https:github.com/",J530),J530)</f>
        <v>sonian/elasticsearch-jetty</v>
      </c>
      <c r="H530" s="0" t="str">
        <f aca="false">CONCATENATE(F530," - ",G530)</f>
        <v>-</v>
      </c>
      <c r="I530" s="0" t="str">
        <f aca="false">REPLACE (D530,1,17,"")</f>
        <v/>
      </c>
      <c r="J530" s="0" t="str">
        <f aca="false">IFERROR(__xludf.dummyfunction("REGEXREPLACE(I251,"".git"","""")"),"sonian/elasticsearch-jetty")</f>
        <v>sonian/elasticsearch-jetty</v>
      </c>
    </row>
    <row r="531" customFormat="false" ht="15.75" hidden="false" customHeight="false" outlineLevel="0" collapsed="false">
      <c r="E531" s="16" t="str">
        <f aca="false">HYPERLINK(CONCATENATE("https:github.com/",J531),J531)</f>
        <v>sonian/elasticsearch-jetty</v>
      </c>
      <c r="H531" s="0" t="str">
        <f aca="false">CONCATENATE(F531," - ",G531)</f>
        <v>-</v>
      </c>
      <c r="I531" s="0" t="str">
        <f aca="false">REPLACE (D531,1,17,"")</f>
        <v/>
      </c>
      <c r="J531" s="0" t="str">
        <f aca="false">IFERROR(__xludf.dummyfunction("REGEXREPLACE(I251,"".git"","""")"),"sonian/elasticsearch-jetty")</f>
        <v>sonian/elasticsearch-jetty</v>
      </c>
    </row>
    <row r="532" customFormat="false" ht="15.75" hidden="false" customHeight="false" outlineLevel="0" collapsed="false">
      <c r="E532" s="16" t="str">
        <f aca="false">HYPERLINK(CONCATENATE("https:github.com/",J532),J532)</f>
        <v>sonian/elasticsearch-jetty</v>
      </c>
      <c r="H532" s="0" t="str">
        <f aca="false">CONCATENATE(F532," - ",G532)</f>
        <v>-</v>
      </c>
      <c r="I532" s="0" t="str">
        <f aca="false">REPLACE (D532,1,17,"")</f>
        <v/>
      </c>
      <c r="J532" s="0" t="str">
        <f aca="false">IFERROR(__xludf.dummyfunction("REGEXREPLACE(I251,"".git"","""")"),"sonian/elasticsearch-jetty")</f>
        <v>sonian/elasticsearch-jetty</v>
      </c>
    </row>
    <row r="533" customFormat="false" ht="15.75" hidden="false" customHeight="false" outlineLevel="0" collapsed="false">
      <c r="E533" s="16" t="str">
        <f aca="false">HYPERLINK(CONCATENATE("https:github.com/",J533),J533)</f>
        <v>sonian/elasticsearch-jetty</v>
      </c>
      <c r="H533" s="0" t="str">
        <f aca="false">CONCATENATE(F533," - ",G533)</f>
        <v>-</v>
      </c>
      <c r="I533" s="0" t="str">
        <f aca="false">REPLACE (D533,1,17,"")</f>
        <v/>
      </c>
      <c r="J533" s="0" t="str">
        <f aca="false">IFERROR(__xludf.dummyfunction("REGEXREPLACE(I251,"".git"","""")"),"sonian/elasticsearch-jetty")</f>
        <v>sonian/elasticsearch-jetty</v>
      </c>
    </row>
    <row r="534" customFormat="false" ht="15.75" hidden="false" customHeight="false" outlineLevel="0" collapsed="false">
      <c r="E534" s="16" t="str">
        <f aca="false">HYPERLINK(CONCATENATE("https:github.com/",J534),J534)</f>
        <v>sonian/elasticsearch-jetty</v>
      </c>
      <c r="H534" s="0" t="str">
        <f aca="false">CONCATENATE(F534," - ",G534)</f>
        <v>-</v>
      </c>
      <c r="I534" s="0" t="str">
        <f aca="false">REPLACE (D534,1,17,"")</f>
        <v/>
      </c>
      <c r="J534" s="0" t="str">
        <f aca="false">IFERROR(__xludf.dummyfunction("REGEXREPLACE(I251,"".git"","""")"),"sonian/elasticsearch-jetty")</f>
        <v>sonian/elasticsearch-jetty</v>
      </c>
    </row>
    <row r="535" customFormat="false" ht="15.75" hidden="false" customHeight="false" outlineLevel="0" collapsed="false">
      <c r="E535" s="16" t="str">
        <f aca="false">HYPERLINK(CONCATENATE("https:github.com/",J535),J535)</f>
        <v>sonian/elasticsearch-jetty</v>
      </c>
      <c r="H535" s="0" t="str">
        <f aca="false">CONCATENATE(F535," - ",G535)</f>
        <v>-</v>
      </c>
      <c r="I535" s="0" t="str">
        <f aca="false">REPLACE (D535,1,17,"")</f>
        <v/>
      </c>
      <c r="J535" s="0" t="str">
        <f aca="false">IFERROR(__xludf.dummyfunction("REGEXREPLACE(I251,"".git"","""")"),"sonian/elasticsearch-jetty")</f>
        <v>sonian/elasticsearch-jetty</v>
      </c>
    </row>
    <row r="536" customFormat="false" ht="15.75" hidden="false" customHeight="false" outlineLevel="0" collapsed="false">
      <c r="E536" s="16" t="str">
        <f aca="false">HYPERLINK(CONCATENATE("https:github.com/",J536),J536)</f>
        <v>sonian/elasticsearch-jetty</v>
      </c>
      <c r="H536" s="0" t="str">
        <f aca="false">CONCATENATE(F536," - ",G536)</f>
        <v>-</v>
      </c>
      <c r="I536" s="0" t="str">
        <f aca="false">REPLACE (D536,1,17,"")</f>
        <v/>
      </c>
      <c r="J536" s="0" t="str">
        <f aca="false">IFERROR(__xludf.dummyfunction("REGEXREPLACE(I251,"".git"","""")"),"sonian/elasticsearch-jetty")</f>
        <v>sonian/elasticsearch-jetty</v>
      </c>
    </row>
    <row r="537" customFormat="false" ht="15.75" hidden="false" customHeight="false" outlineLevel="0" collapsed="false">
      <c r="E537" s="16" t="str">
        <f aca="false">HYPERLINK(CONCATENATE("https:github.com/",J537),J537)</f>
        <v>sonian/elasticsearch-jetty</v>
      </c>
      <c r="H537" s="0" t="str">
        <f aca="false">CONCATENATE(F537," - ",G537)</f>
        <v>-</v>
      </c>
      <c r="I537" s="0" t="str">
        <f aca="false">REPLACE (D537,1,17,"")</f>
        <v/>
      </c>
      <c r="J537" s="0" t="str">
        <f aca="false">IFERROR(__xludf.dummyfunction("REGEXREPLACE(I251,"".git"","""")"),"sonian/elasticsearch-jetty")</f>
        <v>sonian/elasticsearch-jetty</v>
      </c>
    </row>
    <row r="538" customFormat="false" ht="15.75" hidden="false" customHeight="false" outlineLevel="0" collapsed="false">
      <c r="E538" s="16" t="str">
        <f aca="false">HYPERLINK(CONCATENATE("https:github.com/",J538),J538)</f>
        <v>sonian/elasticsearch-jetty</v>
      </c>
      <c r="H538" s="0" t="str">
        <f aca="false">CONCATENATE(F538," - ",G538)</f>
        <v>-</v>
      </c>
      <c r="I538" s="0" t="str">
        <f aca="false">REPLACE (D538,1,17,"")</f>
        <v/>
      </c>
      <c r="J538" s="0" t="str">
        <f aca="false">IFERROR(__xludf.dummyfunction("REGEXREPLACE(I251,"".git"","""")"),"sonian/elasticsearch-jetty")</f>
        <v>sonian/elasticsearch-jetty</v>
      </c>
    </row>
    <row r="539" customFormat="false" ht="15.75" hidden="false" customHeight="false" outlineLevel="0" collapsed="false">
      <c r="E539" s="16" t="str">
        <f aca="false">HYPERLINK(CONCATENATE("https:github.com/",J539),J539)</f>
        <v>sonian/elasticsearch-jetty</v>
      </c>
      <c r="H539" s="0" t="str">
        <f aca="false">CONCATENATE(F539," - ",G539)</f>
        <v>-</v>
      </c>
      <c r="I539" s="0" t="str">
        <f aca="false">REPLACE (D539,1,17,"")</f>
        <v/>
      </c>
      <c r="J539" s="0" t="str">
        <f aca="false">IFERROR(__xludf.dummyfunction("REGEXREPLACE(I251,"".git"","""")"),"sonian/elasticsearch-jetty")</f>
        <v>sonian/elasticsearch-jetty</v>
      </c>
    </row>
    <row r="540" customFormat="false" ht="15.75" hidden="false" customHeight="false" outlineLevel="0" collapsed="false">
      <c r="E540" s="16" t="str">
        <f aca="false">HYPERLINK(CONCATENATE("https:github.com/",J540),J540)</f>
        <v>sonian/elasticsearch-jetty</v>
      </c>
      <c r="H540" s="0" t="str">
        <f aca="false">CONCATENATE(F540," - ",G540)</f>
        <v>-</v>
      </c>
      <c r="I540" s="0" t="str">
        <f aca="false">REPLACE (D540,1,17,"")</f>
        <v/>
      </c>
      <c r="J540" s="0" t="str">
        <f aca="false">IFERROR(__xludf.dummyfunction("REGEXREPLACE(I251,"".git"","""")"),"sonian/elasticsearch-jetty")</f>
        <v>sonian/elasticsearch-jetty</v>
      </c>
    </row>
    <row r="541" customFormat="false" ht="15.75" hidden="false" customHeight="false" outlineLevel="0" collapsed="false">
      <c r="E541" s="16" t="str">
        <f aca="false">HYPERLINK(CONCATENATE("https:github.com/",J541),J541)</f>
        <v>sonian/elasticsearch-jetty</v>
      </c>
      <c r="H541" s="0" t="str">
        <f aca="false">CONCATENATE(F541," - ",G541)</f>
        <v>-</v>
      </c>
      <c r="I541" s="0" t="str">
        <f aca="false">REPLACE (D541,1,17,"")</f>
        <v/>
      </c>
      <c r="J541" s="0" t="str">
        <f aca="false">IFERROR(__xludf.dummyfunction("REGEXREPLACE(I251,"".git"","""")"),"sonian/elasticsearch-jetty")</f>
        <v>sonian/elasticsearch-jetty</v>
      </c>
    </row>
    <row r="542" customFormat="false" ht="15.75" hidden="false" customHeight="false" outlineLevel="0" collapsed="false">
      <c r="E542" s="16" t="str">
        <f aca="false">HYPERLINK(CONCATENATE("https:github.com/",J542),J542)</f>
        <v>sonian/elasticsearch-jetty</v>
      </c>
      <c r="H542" s="0" t="str">
        <f aca="false">CONCATENATE(F542," - ",G542)</f>
        <v>-</v>
      </c>
      <c r="I542" s="0" t="str">
        <f aca="false">REPLACE (D542,1,17,"")</f>
        <v/>
      </c>
      <c r="J542" s="0" t="str">
        <f aca="false">IFERROR(__xludf.dummyfunction("REGEXREPLACE(I251,"".git"","""")"),"sonian/elasticsearch-jetty")</f>
        <v>sonian/elasticsearch-jetty</v>
      </c>
    </row>
    <row r="543" customFormat="false" ht="15.75" hidden="false" customHeight="false" outlineLevel="0" collapsed="false">
      <c r="E543" s="16" t="str">
        <f aca="false">HYPERLINK(CONCATENATE("https:github.com/",J543),J543)</f>
        <v>sonian/elasticsearch-jetty</v>
      </c>
      <c r="H543" s="0" t="str">
        <f aca="false">CONCATENATE(F543," - ",G543)</f>
        <v>-</v>
      </c>
      <c r="I543" s="0" t="str">
        <f aca="false">REPLACE (D543,1,17,"")</f>
        <v/>
      </c>
      <c r="J543" s="0" t="str">
        <f aca="false">IFERROR(__xludf.dummyfunction("REGEXREPLACE(I251,"".git"","""")"),"sonian/elasticsearch-jetty")</f>
        <v>sonian/elasticsearch-jetty</v>
      </c>
    </row>
    <row r="544" customFormat="false" ht="15.75" hidden="false" customHeight="false" outlineLevel="0" collapsed="false">
      <c r="E544" s="16" t="str">
        <f aca="false">HYPERLINK(CONCATENATE("https:github.com/",J544),J544)</f>
        <v>sonian/elasticsearch-jetty</v>
      </c>
      <c r="H544" s="0" t="str">
        <f aca="false">CONCATENATE(F544," - ",G544)</f>
        <v>-</v>
      </c>
      <c r="I544" s="0" t="str">
        <f aca="false">REPLACE (D544,1,17,"")</f>
        <v/>
      </c>
      <c r="J544" s="0" t="str">
        <f aca="false">IFERROR(__xludf.dummyfunction("REGEXREPLACE(I251,"".git"","""")"),"sonian/elasticsearch-jetty")</f>
        <v>sonian/elasticsearch-jetty</v>
      </c>
    </row>
    <row r="545" customFormat="false" ht="15.75" hidden="false" customHeight="false" outlineLevel="0" collapsed="false">
      <c r="E545" s="16" t="str">
        <f aca="false">HYPERLINK(CONCATENATE("https:github.com/",J545),J545)</f>
        <v>sonian/elasticsearch-jetty</v>
      </c>
      <c r="H545" s="0" t="str">
        <f aca="false">CONCATENATE(F545," - ",G545)</f>
        <v>-</v>
      </c>
      <c r="I545" s="0" t="str">
        <f aca="false">REPLACE (D545,1,17,"")</f>
        <v/>
      </c>
      <c r="J545" s="0" t="str">
        <f aca="false">IFERROR(__xludf.dummyfunction("REGEXREPLACE(I251,"".git"","""")"),"sonian/elasticsearch-jetty")</f>
        <v>sonian/elasticsearch-jetty</v>
      </c>
    </row>
    <row r="546" customFormat="false" ht="15.75" hidden="false" customHeight="false" outlineLevel="0" collapsed="false">
      <c r="E546" s="16" t="str">
        <f aca="false">HYPERLINK(CONCATENATE("https:github.com/",J546),J546)</f>
        <v>sonian/elasticsearch-jetty</v>
      </c>
      <c r="H546" s="0" t="str">
        <f aca="false">CONCATENATE(F546," - ",G546)</f>
        <v>-</v>
      </c>
      <c r="I546" s="0" t="str">
        <f aca="false">REPLACE (D546,1,17,"")</f>
        <v/>
      </c>
      <c r="J546" s="0" t="str">
        <f aca="false">IFERROR(__xludf.dummyfunction("REGEXREPLACE(I251,"".git"","""")"),"sonian/elasticsearch-jetty")</f>
        <v>sonian/elasticsearch-jetty</v>
      </c>
    </row>
    <row r="547" customFormat="false" ht="15.75" hidden="false" customHeight="false" outlineLevel="0" collapsed="false">
      <c r="E547" s="16" t="str">
        <f aca="false">HYPERLINK(CONCATENATE("https:github.com/",J547),J547)</f>
        <v>sonian/elasticsearch-jetty</v>
      </c>
      <c r="H547" s="0" t="str">
        <f aca="false">CONCATENATE(F547," - ",G547)</f>
        <v>-</v>
      </c>
      <c r="I547" s="0" t="str">
        <f aca="false">REPLACE (D547,1,17,"")</f>
        <v/>
      </c>
      <c r="J547" s="0" t="str">
        <f aca="false">IFERROR(__xludf.dummyfunction("REGEXREPLACE(I251,"".git"","""")"),"sonian/elasticsearch-jetty")</f>
        <v>sonian/elasticsearch-jetty</v>
      </c>
    </row>
    <row r="548" customFormat="false" ht="15.75" hidden="false" customHeight="false" outlineLevel="0" collapsed="false">
      <c r="E548" s="16" t="str">
        <f aca="false">HYPERLINK(CONCATENATE("https:github.com/",J548),J548)</f>
        <v>sonian/elasticsearch-jetty</v>
      </c>
      <c r="H548" s="0" t="str">
        <f aca="false">CONCATENATE(F548," - ",G548)</f>
        <v>-</v>
      </c>
      <c r="I548" s="0" t="str">
        <f aca="false">REPLACE (D548,1,17,"")</f>
        <v/>
      </c>
      <c r="J548" s="0" t="str">
        <f aca="false">IFERROR(__xludf.dummyfunction("REGEXREPLACE(I251,"".git"","""")"),"sonian/elasticsearch-jetty")</f>
        <v>sonian/elasticsearch-jetty</v>
      </c>
    </row>
    <row r="549" customFormat="false" ht="15.75" hidden="false" customHeight="false" outlineLevel="0" collapsed="false">
      <c r="E549" s="16" t="str">
        <f aca="false">HYPERLINK(CONCATENATE("https:github.com/",J549),J549)</f>
        <v>sonian/elasticsearch-jetty</v>
      </c>
      <c r="H549" s="0" t="str">
        <f aca="false">CONCATENATE(F549," - ",G549)</f>
        <v>-</v>
      </c>
      <c r="I549" s="0" t="str">
        <f aca="false">REPLACE (D549,1,17,"")</f>
        <v/>
      </c>
      <c r="J549" s="0" t="str">
        <f aca="false">IFERROR(__xludf.dummyfunction("REGEXREPLACE(I251,"".git"","""")"),"sonian/elasticsearch-jetty")</f>
        <v>sonian/elasticsearch-jetty</v>
      </c>
    </row>
    <row r="550" customFormat="false" ht="15.75" hidden="false" customHeight="false" outlineLevel="0" collapsed="false">
      <c r="E550" s="16" t="str">
        <f aca="false">HYPERLINK(CONCATENATE("https:github.com/",J550),J550)</f>
        <v>sonian/elasticsearch-jetty</v>
      </c>
      <c r="H550" s="0" t="str">
        <f aca="false">CONCATENATE(F550," - ",G550)</f>
        <v>-</v>
      </c>
      <c r="I550" s="0" t="str">
        <f aca="false">REPLACE (D550,1,17,"")</f>
        <v/>
      </c>
      <c r="J550" s="0" t="str">
        <f aca="false">IFERROR(__xludf.dummyfunction("REGEXREPLACE(I251,"".git"","""")"),"sonian/elasticsearch-jetty")</f>
        <v>sonian/elasticsearch-jetty</v>
      </c>
    </row>
    <row r="551" customFormat="false" ht="15.75" hidden="false" customHeight="false" outlineLevel="0" collapsed="false">
      <c r="E551" s="16" t="str">
        <f aca="false">HYPERLINK(CONCATENATE("https:github.com/",J551),J551)</f>
        <v>sonian/elasticsearch-jetty</v>
      </c>
      <c r="H551" s="0" t="str">
        <f aca="false">CONCATENATE(F551," - ",G551)</f>
        <v>-</v>
      </c>
      <c r="I551" s="0" t="str">
        <f aca="false">REPLACE (D551,1,17,"")</f>
        <v/>
      </c>
      <c r="J551" s="0" t="str">
        <f aca="false">IFERROR(__xludf.dummyfunction("REGEXREPLACE(I251,"".git"","""")"),"sonian/elasticsearch-jetty")</f>
        <v>sonian/elasticsearch-jetty</v>
      </c>
    </row>
    <row r="552" customFormat="false" ht="15.75" hidden="false" customHeight="false" outlineLevel="0" collapsed="false">
      <c r="E552" s="16" t="str">
        <f aca="false">HYPERLINK(CONCATENATE("https:github.com/",J552),J552)</f>
        <v>sonian/elasticsearch-jetty</v>
      </c>
      <c r="H552" s="0" t="str">
        <f aca="false">CONCATENATE(F552," - ",G552)</f>
        <v>-</v>
      </c>
      <c r="I552" s="0" t="str">
        <f aca="false">REPLACE (D552,1,17,"")</f>
        <v/>
      </c>
      <c r="J552" s="0" t="str">
        <f aca="false">IFERROR(__xludf.dummyfunction("REGEXREPLACE(I251,"".git"","""")"),"sonian/elasticsearch-jetty")</f>
        <v>sonian/elasticsearch-jetty</v>
      </c>
    </row>
    <row r="553" customFormat="false" ht="15.75" hidden="false" customHeight="false" outlineLevel="0" collapsed="false">
      <c r="E553" s="16" t="str">
        <f aca="false">HYPERLINK(CONCATENATE("https:github.com/",J553),J553)</f>
        <v>sonian/elasticsearch-jetty</v>
      </c>
      <c r="H553" s="0" t="str">
        <f aca="false">CONCATENATE(F553," - ",G553)</f>
        <v>-</v>
      </c>
      <c r="I553" s="0" t="str">
        <f aca="false">REPLACE (D553,1,17,"")</f>
        <v/>
      </c>
      <c r="J553" s="0" t="str">
        <f aca="false">IFERROR(__xludf.dummyfunction("REGEXREPLACE(I251,"".git"","""")"),"sonian/elasticsearch-jetty")</f>
        <v>sonian/elasticsearch-jetty</v>
      </c>
    </row>
    <row r="554" customFormat="false" ht="15.75" hidden="false" customHeight="false" outlineLevel="0" collapsed="false">
      <c r="E554" s="16" t="str">
        <f aca="false">HYPERLINK(CONCATENATE("https:github.com/",J554),J554)</f>
        <v>sonian/elasticsearch-jetty</v>
      </c>
      <c r="H554" s="0" t="str">
        <f aca="false">CONCATENATE(F554," - ",G554)</f>
        <v>-</v>
      </c>
      <c r="I554" s="0" t="str">
        <f aca="false">REPLACE (D554,1,17,"")</f>
        <v/>
      </c>
      <c r="J554" s="0" t="str">
        <f aca="false">IFERROR(__xludf.dummyfunction("REGEXREPLACE(I251,"".git"","""")"),"sonian/elasticsearch-jetty")</f>
        <v>sonian/elasticsearch-jetty</v>
      </c>
    </row>
    <row r="555" customFormat="false" ht="15.75" hidden="false" customHeight="false" outlineLevel="0" collapsed="false">
      <c r="E555" s="16" t="str">
        <f aca="false">HYPERLINK(CONCATENATE("https:github.com/",J555),J555)</f>
        <v>sonian/elasticsearch-jetty</v>
      </c>
      <c r="H555" s="0" t="str">
        <f aca="false">CONCATENATE(F555," - ",G555)</f>
        <v>-</v>
      </c>
      <c r="I555" s="0" t="str">
        <f aca="false">REPLACE (D555,1,17,"")</f>
        <v/>
      </c>
      <c r="J555" s="0" t="str">
        <f aca="false">IFERROR(__xludf.dummyfunction("REGEXREPLACE(I251,"".git"","""")"),"sonian/elasticsearch-jetty")</f>
        <v>sonian/elasticsearch-jetty</v>
      </c>
    </row>
    <row r="556" customFormat="false" ht="15.75" hidden="false" customHeight="false" outlineLevel="0" collapsed="false">
      <c r="E556" s="16" t="str">
        <f aca="false">HYPERLINK(CONCATENATE("https:github.com/",J556),J556)</f>
        <v>sonian/elasticsearch-jetty</v>
      </c>
      <c r="H556" s="0" t="str">
        <f aca="false">CONCATENATE(F556," - ",G556)</f>
        <v>-</v>
      </c>
      <c r="I556" s="0" t="str">
        <f aca="false">REPLACE (D556,1,17,"")</f>
        <v/>
      </c>
      <c r="J556" s="0" t="str">
        <f aca="false">IFERROR(__xludf.dummyfunction("REGEXREPLACE(I251,"".git"","""")"),"sonian/elasticsearch-jetty")</f>
        <v>sonian/elasticsearch-jetty</v>
      </c>
    </row>
    <row r="557" customFormat="false" ht="15.75" hidden="false" customHeight="false" outlineLevel="0" collapsed="false">
      <c r="E557" s="16" t="str">
        <f aca="false">HYPERLINK(CONCATENATE("https:github.com/",J557),J557)</f>
        <v>sonian/elasticsearch-jetty</v>
      </c>
      <c r="H557" s="0" t="str">
        <f aca="false">CONCATENATE(F557," - ",G557)</f>
        <v>-</v>
      </c>
      <c r="I557" s="0" t="str">
        <f aca="false">REPLACE (D557,1,17,"")</f>
        <v/>
      </c>
      <c r="J557" s="0" t="str">
        <f aca="false">IFERROR(__xludf.dummyfunction("REGEXREPLACE(I251,"".git"","""")"),"sonian/elasticsearch-jetty")</f>
        <v>sonian/elasticsearch-jetty</v>
      </c>
    </row>
    <row r="558" customFormat="false" ht="15.75" hidden="false" customHeight="false" outlineLevel="0" collapsed="false">
      <c r="E558" s="16" t="str">
        <f aca="false">HYPERLINK(CONCATENATE("https:github.com/",J558),J558)</f>
        <v>sonian/elasticsearch-jetty</v>
      </c>
      <c r="H558" s="0" t="str">
        <f aca="false">CONCATENATE(F558," - ",G558)</f>
        <v>-</v>
      </c>
      <c r="I558" s="0" t="str">
        <f aca="false">REPLACE (D558,1,17,"")</f>
        <v/>
      </c>
      <c r="J558" s="0" t="str">
        <f aca="false">IFERROR(__xludf.dummyfunction("REGEXREPLACE(I251,"".git"","""")"),"sonian/elasticsearch-jetty")</f>
        <v>sonian/elasticsearch-jetty</v>
      </c>
    </row>
    <row r="559" customFormat="false" ht="15.75" hidden="false" customHeight="false" outlineLevel="0" collapsed="false">
      <c r="E559" s="16" t="str">
        <f aca="false">HYPERLINK(CONCATENATE("https:github.com/",J559),J559)</f>
        <v>sonian/elasticsearch-jetty</v>
      </c>
      <c r="H559" s="0" t="str">
        <f aca="false">CONCATENATE(F559," - ",G559)</f>
        <v>-</v>
      </c>
      <c r="I559" s="0" t="str">
        <f aca="false">REPLACE (D559,1,17,"")</f>
        <v/>
      </c>
      <c r="J559" s="0" t="str">
        <f aca="false">IFERROR(__xludf.dummyfunction("REGEXREPLACE(I251,"".git"","""")"),"sonian/elasticsearch-jetty")</f>
        <v>sonian/elasticsearch-jetty</v>
      </c>
    </row>
    <row r="560" customFormat="false" ht="15.75" hidden="false" customHeight="false" outlineLevel="0" collapsed="false">
      <c r="E560" s="16" t="str">
        <f aca="false">HYPERLINK(CONCATENATE("https:github.com/",J560),J560)</f>
        <v>sonian/elasticsearch-jetty</v>
      </c>
      <c r="H560" s="0" t="str">
        <f aca="false">CONCATENATE(F560," - ",G560)</f>
        <v>-</v>
      </c>
      <c r="I560" s="0" t="str">
        <f aca="false">REPLACE (D560,1,17,"")</f>
        <v/>
      </c>
      <c r="J560" s="0" t="str">
        <f aca="false">IFERROR(__xludf.dummyfunction("REGEXREPLACE(I251,"".git"","""")"),"sonian/elasticsearch-jetty")</f>
        <v>sonian/elasticsearch-jetty</v>
      </c>
    </row>
    <row r="561" customFormat="false" ht="15.75" hidden="false" customHeight="false" outlineLevel="0" collapsed="false">
      <c r="E561" s="16" t="str">
        <f aca="false">HYPERLINK(CONCATENATE("https:github.com/",J561),J561)</f>
        <v>sonian/elasticsearch-jetty</v>
      </c>
      <c r="H561" s="0" t="str">
        <f aca="false">CONCATENATE(F561," - ",G561)</f>
        <v>-</v>
      </c>
      <c r="I561" s="0" t="str">
        <f aca="false">REPLACE (D561,1,17,"")</f>
        <v/>
      </c>
      <c r="J561" s="0" t="str">
        <f aca="false">IFERROR(__xludf.dummyfunction("REGEXREPLACE(I251,"".git"","""")"),"sonian/elasticsearch-jetty")</f>
        <v>sonian/elasticsearch-jetty</v>
      </c>
    </row>
    <row r="562" customFormat="false" ht="15.75" hidden="false" customHeight="false" outlineLevel="0" collapsed="false">
      <c r="E562" s="16" t="str">
        <f aca="false">HYPERLINK(CONCATENATE("https:github.com/",J562),J562)</f>
        <v>sonian/elasticsearch-jetty</v>
      </c>
      <c r="H562" s="0" t="str">
        <f aca="false">CONCATENATE(F562," - ",G562)</f>
        <v>-</v>
      </c>
      <c r="I562" s="0" t="str">
        <f aca="false">REPLACE (D562,1,17,"")</f>
        <v/>
      </c>
      <c r="J562" s="0" t="str">
        <f aca="false">IFERROR(__xludf.dummyfunction("REGEXREPLACE(I251,"".git"","""")"),"sonian/elasticsearch-jetty")</f>
        <v>sonian/elasticsearch-jetty</v>
      </c>
    </row>
    <row r="563" customFormat="false" ht="15.75" hidden="false" customHeight="false" outlineLevel="0" collapsed="false">
      <c r="E563" s="16" t="str">
        <f aca="false">HYPERLINK(CONCATENATE("https:github.com/",J563),J563)</f>
        <v>sonian/elasticsearch-jetty</v>
      </c>
      <c r="H563" s="0" t="str">
        <f aca="false">CONCATENATE(F563," - ",G563)</f>
        <v>-</v>
      </c>
      <c r="I563" s="0" t="str">
        <f aca="false">REPLACE (D563,1,17,"")</f>
        <v/>
      </c>
      <c r="J563" s="0" t="str">
        <f aca="false">IFERROR(__xludf.dummyfunction("REGEXREPLACE(I251,"".git"","""")"),"sonian/elasticsearch-jetty")</f>
        <v>sonian/elasticsearch-jetty</v>
      </c>
    </row>
    <row r="564" customFormat="false" ht="15.75" hidden="false" customHeight="false" outlineLevel="0" collapsed="false">
      <c r="E564" s="16" t="str">
        <f aca="false">HYPERLINK(CONCATENATE("https:github.com/",J564),J564)</f>
        <v>sonian/elasticsearch-jetty</v>
      </c>
      <c r="H564" s="0" t="str">
        <f aca="false">CONCATENATE(F564," - ",G564)</f>
        <v>-</v>
      </c>
      <c r="I564" s="0" t="str">
        <f aca="false">REPLACE (D564,1,17,"")</f>
        <v/>
      </c>
      <c r="J564" s="0" t="str">
        <f aca="false">IFERROR(__xludf.dummyfunction("REGEXREPLACE(I251,"".git"","""")"),"sonian/elasticsearch-jetty")</f>
        <v>sonian/elasticsearch-jetty</v>
      </c>
    </row>
    <row r="565" customFormat="false" ht="15.75" hidden="false" customHeight="false" outlineLevel="0" collapsed="false">
      <c r="E565" s="16" t="str">
        <f aca="false">HYPERLINK(CONCATENATE("https:github.com/",J565),J565)</f>
        <v>sonian/elasticsearch-jetty</v>
      </c>
      <c r="H565" s="0" t="str">
        <f aca="false">CONCATENATE(F565," - ",G565)</f>
        <v>-</v>
      </c>
      <c r="I565" s="0" t="str">
        <f aca="false">REPLACE (D565,1,17,"")</f>
        <v/>
      </c>
      <c r="J565" s="0" t="str">
        <f aca="false">IFERROR(__xludf.dummyfunction("REGEXREPLACE(I251,"".git"","""")"),"sonian/elasticsearch-jetty")</f>
        <v>sonian/elasticsearch-jetty</v>
      </c>
    </row>
    <row r="566" customFormat="false" ht="15.75" hidden="false" customHeight="false" outlineLevel="0" collapsed="false">
      <c r="E566" s="16" t="str">
        <f aca="false">HYPERLINK(CONCATENATE("https:github.com/",J566),J566)</f>
        <v>sonian/elasticsearch-jetty</v>
      </c>
      <c r="H566" s="0" t="str">
        <f aca="false">CONCATENATE(F566," - ",G566)</f>
        <v>-</v>
      </c>
      <c r="I566" s="0" t="str">
        <f aca="false">REPLACE (D566,1,17,"")</f>
        <v/>
      </c>
      <c r="J566" s="0" t="str">
        <f aca="false">IFERROR(__xludf.dummyfunction("REGEXREPLACE(I251,"".git"","""")"),"sonian/elasticsearch-jetty")</f>
        <v>sonian/elasticsearch-jetty</v>
      </c>
    </row>
    <row r="567" customFormat="false" ht="15.75" hidden="false" customHeight="false" outlineLevel="0" collapsed="false">
      <c r="E567" s="16" t="str">
        <f aca="false">HYPERLINK(CONCATENATE("https:github.com/",J567),J567)</f>
        <v>sonian/elasticsearch-jetty</v>
      </c>
      <c r="H567" s="0" t="str">
        <f aca="false">CONCATENATE(F567," - ",G567)</f>
        <v>-</v>
      </c>
      <c r="I567" s="0" t="str">
        <f aca="false">REPLACE (D567,1,17,"")</f>
        <v/>
      </c>
      <c r="J567" s="0" t="str">
        <f aca="false">IFERROR(__xludf.dummyfunction("REGEXREPLACE(I251,"".git"","""")"),"sonian/elasticsearch-jetty")</f>
        <v>sonian/elasticsearch-jetty</v>
      </c>
    </row>
    <row r="568" customFormat="false" ht="15.75" hidden="false" customHeight="false" outlineLevel="0" collapsed="false">
      <c r="E568" s="16" t="str">
        <f aca="false">HYPERLINK(CONCATENATE("https:github.com/",J568),J568)</f>
        <v>sonian/elasticsearch-jetty</v>
      </c>
      <c r="H568" s="0" t="str">
        <f aca="false">CONCATENATE(F568," - ",G568)</f>
        <v>-</v>
      </c>
      <c r="I568" s="0" t="str">
        <f aca="false">REPLACE (D568,1,17,"")</f>
        <v/>
      </c>
      <c r="J568" s="0" t="str">
        <f aca="false">IFERROR(__xludf.dummyfunction("REGEXREPLACE(I251,"".git"","""")"),"sonian/elasticsearch-jetty")</f>
        <v>sonian/elasticsearch-jetty</v>
      </c>
    </row>
    <row r="569" customFormat="false" ht="15.75" hidden="false" customHeight="false" outlineLevel="0" collapsed="false">
      <c r="E569" s="16" t="str">
        <f aca="false">HYPERLINK(CONCATENATE("https:github.com/",J569),J569)</f>
        <v>sonian/elasticsearch-jetty</v>
      </c>
      <c r="H569" s="0" t="str">
        <f aca="false">CONCATENATE(F569," - ",G569)</f>
        <v>-</v>
      </c>
      <c r="I569" s="0" t="str">
        <f aca="false">REPLACE (D569,1,17,"")</f>
        <v/>
      </c>
      <c r="J569" s="0" t="str">
        <f aca="false">IFERROR(__xludf.dummyfunction("REGEXREPLACE(I251,"".git"","""")"),"sonian/elasticsearch-jetty")</f>
        <v>sonian/elasticsearch-jetty</v>
      </c>
    </row>
    <row r="570" customFormat="false" ht="15.75" hidden="false" customHeight="false" outlineLevel="0" collapsed="false">
      <c r="E570" s="16" t="str">
        <f aca="false">HYPERLINK(CONCATENATE("https:github.com/",J570),J570)</f>
        <v>sonian/elasticsearch-jetty</v>
      </c>
      <c r="H570" s="0" t="str">
        <f aca="false">CONCATENATE(F570," - ",G570)</f>
        <v>-</v>
      </c>
      <c r="I570" s="0" t="str">
        <f aca="false">REPLACE (D570,1,17,"")</f>
        <v/>
      </c>
      <c r="J570" s="0" t="str">
        <f aca="false">IFERROR(__xludf.dummyfunction("REGEXREPLACE(I251,"".git"","""")"),"sonian/elasticsearch-jetty")</f>
        <v>sonian/elasticsearch-jetty</v>
      </c>
    </row>
    <row r="571" customFormat="false" ht="15.75" hidden="false" customHeight="false" outlineLevel="0" collapsed="false">
      <c r="E571" s="16" t="str">
        <f aca="false">HYPERLINK(CONCATENATE("https:github.com/",J571),J571)</f>
        <v>sonian/elasticsearch-jetty</v>
      </c>
      <c r="H571" s="0" t="str">
        <f aca="false">CONCATENATE(F571," - ",G571)</f>
        <v>-</v>
      </c>
      <c r="I571" s="0" t="str">
        <f aca="false">REPLACE (D571,1,17,"")</f>
        <v/>
      </c>
      <c r="J571" s="0" t="str">
        <f aca="false">IFERROR(__xludf.dummyfunction("REGEXREPLACE(I251,"".git"","""")"),"sonian/elasticsearch-jetty")</f>
        <v>sonian/elasticsearch-jetty</v>
      </c>
    </row>
    <row r="572" customFormat="false" ht="15.75" hidden="false" customHeight="false" outlineLevel="0" collapsed="false">
      <c r="E572" s="16" t="str">
        <f aca="false">HYPERLINK(CONCATENATE("https:github.com/",J572),J572)</f>
        <v>sonian/elasticsearch-jetty</v>
      </c>
      <c r="H572" s="0" t="str">
        <f aca="false">CONCATENATE(F572," - ",G572)</f>
        <v>-</v>
      </c>
      <c r="I572" s="0" t="str">
        <f aca="false">REPLACE (D572,1,17,"")</f>
        <v/>
      </c>
      <c r="J572" s="0" t="str">
        <f aca="false">IFERROR(__xludf.dummyfunction("REGEXREPLACE(I251,"".git"","""")"),"sonian/elasticsearch-jetty")</f>
        <v>sonian/elasticsearch-jetty</v>
      </c>
    </row>
    <row r="573" customFormat="false" ht="15.75" hidden="false" customHeight="false" outlineLevel="0" collapsed="false">
      <c r="E573" s="16" t="str">
        <f aca="false">HYPERLINK(CONCATENATE("https:github.com/",J573),J573)</f>
        <v>sonian/elasticsearch-jetty</v>
      </c>
      <c r="H573" s="0" t="str">
        <f aca="false">CONCATENATE(F573," - ",G573)</f>
        <v>-</v>
      </c>
      <c r="I573" s="0" t="str">
        <f aca="false">REPLACE (D573,1,17,"")</f>
        <v/>
      </c>
      <c r="J573" s="0" t="str">
        <f aca="false">IFERROR(__xludf.dummyfunction("REGEXREPLACE(I251,"".git"","""")"),"sonian/elasticsearch-jetty")</f>
        <v>sonian/elasticsearch-jetty</v>
      </c>
    </row>
    <row r="574" customFormat="false" ht="15.75" hidden="false" customHeight="false" outlineLevel="0" collapsed="false">
      <c r="E574" s="16" t="str">
        <f aca="false">HYPERLINK(CONCATENATE("https:github.com/",J574),J574)</f>
        <v>sonian/elasticsearch-jetty</v>
      </c>
      <c r="H574" s="0" t="str">
        <f aca="false">CONCATENATE(F574," - ",G574)</f>
        <v>-</v>
      </c>
      <c r="I574" s="0" t="str">
        <f aca="false">REPLACE (D574,1,17,"")</f>
        <v/>
      </c>
      <c r="J574" s="0" t="str">
        <f aca="false">IFERROR(__xludf.dummyfunction("REGEXREPLACE(I251,"".git"","""")"),"sonian/elasticsearch-jetty")</f>
        <v>sonian/elasticsearch-jetty</v>
      </c>
    </row>
    <row r="575" customFormat="false" ht="15.75" hidden="false" customHeight="false" outlineLevel="0" collapsed="false">
      <c r="E575" s="16" t="str">
        <f aca="false">HYPERLINK(CONCATENATE("https:github.com/",J575),J575)</f>
        <v>sonian/elasticsearch-jetty</v>
      </c>
      <c r="H575" s="0" t="str">
        <f aca="false">CONCATENATE(F575," - ",G575)</f>
        <v>-</v>
      </c>
      <c r="I575" s="0" t="str">
        <f aca="false">REPLACE (D575,1,17,"")</f>
        <v/>
      </c>
      <c r="J575" s="0" t="str">
        <f aca="false">IFERROR(__xludf.dummyfunction("REGEXREPLACE(I251,"".git"","""")"),"sonian/elasticsearch-jetty")</f>
        <v>sonian/elasticsearch-jetty</v>
      </c>
    </row>
    <row r="576" customFormat="false" ht="15.75" hidden="false" customHeight="false" outlineLevel="0" collapsed="false">
      <c r="E576" s="16" t="str">
        <f aca="false">HYPERLINK(CONCATENATE("https:github.com/",J576),J576)</f>
        <v>sonian/elasticsearch-jetty</v>
      </c>
      <c r="H576" s="0" t="str">
        <f aca="false">CONCATENATE(F576," - ",G576)</f>
        <v>-</v>
      </c>
      <c r="I576" s="0" t="str">
        <f aca="false">REPLACE (D576,1,17,"")</f>
        <v/>
      </c>
      <c r="J576" s="0" t="str">
        <f aca="false">IFERROR(__xludf.dummyfunction("REGEXREPLACE(I251,"".git"","""")"),"sonian/elasticsearch-jetty")</f>
        <v>sonian/elasticsearch-jetty</v>
      </c>
    </row>
    <row r="577" customFormat="false" ht="15.75" hidden="false" customHeight="false" outlineLevel="0" collapsed="false">
      <c r="E577" s="16" t="str">
        <f aca="false">HYPERLINK(CONCATENATE("https:github.com/",J577),J577)</f>
        <v>sonian/elasticsearch-jetty</v>
      </c>
      <c r="H577" s="0" t="str">
        <f aca="false">CONCATENATE(F577," - ",G577)</f>
        <v>-</v>
      </c>
      <c r="I577" s="0" t="str">
        <f aca="false">REPLACE (D577,1,17,"")</f>
        <v/>
      </c>
      <c r="J577" s="0" t="str">
        <f aca="false">IFERROR(__xludf.dummyfunction("REGEXREPLACE(I251,"".git"","""")"),"sonian/elasticsearch-jetty")</f>
        <v>sonian/elasticsearch-jetty</v>
      </c>
    </row>
    <row r="578" customFormat="false" ht="15.75" hidden="false" customHeight="false" outlineLevel="0" collapsed="false">
      <c r="E578" s="16" t="str">
        <f aca="false">HYPERLINK(CONCATENATE("https:github.com/",J578),J578)</f>
        <v>sonian/elasticsearch-jetty</v>
      </c>
      <c r="H578" s="0" t="str">
        <f aca="false">CONCATENATE(F578," - ",G578)</f>
        <v>-</v>
      </c>
      <c r="I578" s="0" t="str">
        <f aca="false">REPLACE (D578,1,17,"")</f>
        <v/>
      </c>
      <c r="J578" s="0" t="str">
        <f aca="false">IFERROR(__xludf.dummyfunction("REGEXREPLACE(I251,"".git"","""")"),"sonian/elasticsearch-jetty")</f>
        <v>sonian/elasticsearch-jetty</v>
      </c>
    </row>
    <row r="579" customFormat="false" ht="15.75" hidden="false" customHeight="false" outlineLevel="0" collapsed="false">
      <c r="E579" s="16" t="str">
        <f aca="false">HYPERLINK(CONCATENATE("https:github.com/",J579),J579)</f>
        <v>sonian/elasticsearch-jetty</v>
      </c>
      <c r="H579" s="0" t="str">
        <f aca="false">CONCATENATE(F579," - ",G579)</f>
        <v>-</v>
      </c>
      <c r="I579" s="0" t="str">
        <f aca="false">REPLACE (D579,1,17,"")</f>
        <v/>
      </c>
      <c r="J579" s="0" t="str">
        <f aca="false">IFERROR(__xludf.dummyfunction("REGEXREPLACE(I251,"".git"","""")"),"sonian/elasticsearch-jetty")</f>
        <v>sonian/elasticsearch-jetty</v>
      </c>
    </row>
    <row r="580" customFormat="false" ht="15.75" hidden="false" customHeight="false" outlineLevel="0" collapsed="false">
      <c r="E580" s="16" t="str">
        <f aca="false">HYPERLINK(CONCATENATE("https:github.com/",J580),J580)</f>
        <v>sonian/elasticsearch-jetty</v>
      </c>
      <c r="H580" s="0" t="str">
        <f aca="false">CONCATENATE(F580," - ",G580)</f>
        <v>-</v>
      </c>
      <c r="I580" s="0" t="str">
        <f aca="false">REPLACE (D580,1,17,"")</f>
        <v/>
      </c>
      <c r="J580" s="0" t="str">
        <f aca="false">IFERROR(__xludf.dummyfunction("REGEXREPLACE(I251,"".git"","""")"),"sonian/elasticsearch-jetty")</f>
        <v>sonian/elasticsearch-jetty</v>
      </c>
    </row>
    <row r="581" customFormat="false" ht="15.75" hidden="false" customHeight="false" outlineLevel="0" collapsed="false">
      <c r="E581" s="16" t="str">
        <f aca="false">HYPERLINK(CONCATENATE("https:github.com/",J581),J581)</f>
        <v>sonian/elasticsearch-jetty</v>
      </c>
      <c r="H581" s="0" t="str">
        <f aca="false">CONCATENATE(F581," - ",G581)</f>
        <v>-</v>
      </c>
      <c r="I581" s="0" t="str">
        <f aca="false">REPLACE (D581,1,17,"")</f>
        <v/>
      </c>
      <c r="J581" s="0" t="str">
        <f aca="false">IFERROR(__xludf.dummyfunction("REGEXREPLACE(I251,"".git"","""")"),"sonian/elasticsearch-jetty")</f>
        <v>sonian/elasticsearch-jetty</v>
      </c>
    </row>
    <row r="582" customFormat="false" ht="15.75" hidden="false" customHeight="false" outlineLevel="0" collapsed="false">
      <c r="E582" s="16" t="str">
        <f aca="false">HYPERLINK(CONCATENATE("https:github.com/",J582),J582)</f>
        <v>sonian/elasticsearch-jetty</v>
      </c>
      <c r="H582" s="0" t="str">
        <f aca="false">CONCATENATE(F582," - ",G582)</f>
        <v>-</v>
      </c>
      <c r="I582" s="0" t="str">
        <f aca="false">REPLACE (D582,1,17,"")</f>
        <v/>
      </c>
      <c r="J582" s="0" t="str">
        <f aca="false">IFERROR(__xludf.dummyfunction("REGEXREPLACE(I251,"".git"","""")"),"sonian/elasticsearch-jetty")</f>
        <v>sonian/elasticsearch-jetty</v>
      </c>
    </row>
    <row r="583" customFormat="false" ht="15.75" hidden="false" customHeight="false" outlineLevel="0" collapsed="false">
      <c r="E583" s="16" t="str">
        <f aca="false">HYPERLINK(CONCATENATE("https:github.com/",J583),J583)</f>
        <v>sonian/elasticsearch-jetty</v>
      </c>
      <c r="H583" s="0" t="str">
        <f aca="false">CONCATENATE(F583," - ",G583)</f>
        <v>-</v>
      </c>
      <c r="I583" s="0" t="str">
        <f aca="false">REPLACE (D583,1,17,"")</f>
        <v/>
      </c>
      <c r="J583" s="0" t="str">
        <f aca="false">IFERROR(__xludf.dummyfunction("REGEXREPLACE(I251,"".git"","""")"),"sonian/elasticsearch-jetty")</f>
        <v>sonian/elasticsearch-jetty</v>
      </c>
    </row>
    <row r="584" customFormat="false" ht="15.75" hidden="false" customHeight="false" outlineLevel="0" collapsed="false">
      <c r="E584" s="16" t="str">
        <f aca="false">HYPERLINK(CONCATENATE("https:github.com/",J584),J584)</f>
        <v>sonian/elasticsearch-jetty</v>
      </c>
      <c r="H584" s="0" t="str">
        <f aca="false">CONCATENATE(F584," - ",G584)</f>
        <v>-</v>
      </c>
      <c r="I584" s="0" t="str">
        <f aca="false">REPLACE (D584,1,17,"")</f>
        <v/>
      </c>
      <c r="J584" s="0" t="str">
        <f aca="false">IFERROR(__xludf.dummyfunction("REGEXREPLACE(I251,"".git"","""")"),"sonian/elasticsearch-jetty")</f>
        <v>sonian/elasticsearch-jetty</v>
      </c>
    </row>
    <row r="585" customFormat="false" ht="15.75" hidden="false" customHeight="false" outlineLevel="0" collapsed="false">
      <c r="E585" s="16" t="str">
        <f aca="false">HYPERLINK(CONCATENATE("https:github.com/",J585),J585)</f>
        <v>sonian/elasticsearch-jetty</v>
      </c>
      <c r="H585" s="0" t="str">
        <f aca="false">CONCATENATE(F585," - ",G585)</f>
        <v>-</v>
      </c>
      <c r="I585" s="0" t="str">
        <f aca="false">REPLACE (D585,1,17,"")</f>
        <v/>
      </c>
      <c r="J585" s="0" t="str">
        <f aca="false">IFERROR(__xludf.dummyfunction("REGEXREPLACE(I251,"".git"","""")"),"sonian/elasticsearch-jetty")</f>
        <v>sonian/elasticsearch-jetty</v>
      </c>
    </row>
    <row r="586" customFormat="false" ht="15.75" hidden="false" customHeight="false" outlineLevel="0" collapsed="false">
      <c r="E586" s="16" t="str">
        <f aca="false">HYPERLINK(CONCATENATE("https:github.com/",J586),J586)</f>
        <v>sonian/elasticsearch-jetty</v>
      </c>
      <c r="H586" s="0" t="str">
        <f aca="false">CONCATENATE(F586," - ",G586)</f>
        <v>-</v>
      </c>
      <c r="I586" s="0" t="str">
        <f aca="false">REPLACE (D586,1,17,"")</f>
        <v/>
      </c>
      <c r="J586" s="0" t="str">
        <f aca="false">IFERROR(__xludf.dummyfunction("REGEXREPLACE(I251,"".git"","""")"),"sonian/elasticsearch-jetty")</f>
        <v>sonian/elasticsearch-jetty</v>
      </c>
    </row>
    <row r="587" customFormat="false" ht="15.75" hidden="false" customHeight="false" outlineLevel="0" collapsed="false">
      <c r="E587" s="16" t="str">
        <f aca="false">HYPERLINK(CONCATENATE("https:github.com/",J587),J587)</f>
        <v>sonian/elasticsearch-jetty</v>
      </c>
      <c r="H587" s="0" t="str">
        <f aca="false">CONCATENATE(F587," - ",G587)</f>
        <v>-</v>
      </c>
      <c r="I587" s="0" t="str">
        <f aca="false">REPLACE (D587,1,17,"")</f>
        <v/>
      </c>
      <c r="J587" s="0" t="str">
        <f aca="false">IFERROR(__xludf.dummyfunction("REGEXREPLACE(I251,"".git"","""")"),"sonian/elasticsearch-jetty")</f>
        <v>sonian/elasticsearch-jetty</v>
      </c>
    </row>
    <row r="588" customFormat="false" ht="15.75" hidden="false" customHeight="false" outlineLevel="0" collapsed="false">
      <c r="E588" s="16" t="str">
        <f aca="false">HYPERLINK(CONCATENATE("https:github.com/",J588),J588)</f>
        <v>sonian/elasticsearch-jetty</v>
      </c>
      <c r="H588" s="0" t="str">
        <f aca="false">CONCATENATE(F588," - ",G588)</f>
        <v>-</v>
      </c>
      <c r="I588" s="0" t="str">
        <f aca="false">REPLACE (D588,1,17,"")</f>
        <v/>
      </c>
      <c r="J588" s="0" t="str">
        <f aca="false">IFERROR(__xludf.dummyfunction("REGEXREPLACE(I251,"".git"","""")"),"sonian/elasticsearch-jetty")</f>
        <v>sonian/elasticsearch-jetty</v>
      </c>
    </row>
    <row r="589" customFormat="false" ht="15.75" hidden="false" customHeight="false" outlineLevel="0" collapsed="false">
      <c r="E589" s="16" t="str">
        <f aca="false">HYPERLINK(CONCATENATE("https:github.com/",J589),J589)</f>
        <v>sonian/elasticsearch-jetty</v>
      </c>
      <c r="H589" s="0" t="str">
        <f aca="false">CONCATENATE(F589," - ",G589)</f>
        <v>-</v>
      </c>
      <c r="I589" s="0" t="str">
        <f aca="false">REPLACE (D589,1,17,"")</f>
        <v/>
      </c>
      <c r="J589" s="0" t="str">
        <f aca="false">IFERROR(__xludf.dummyfunction("REGEXREPLACE(I251,"".git"","""")"),"sonian/elasticsearch-jetty")</f>
        <v>sonian/elasticsearch-jetty</v>
      </c>
    </row>
    <row r="590" customFormat="false" ht="15.75" hidden="false" customHeight="false" outlineLevel="0" collapsed="false">
      <c r="E590" s="16" t="str">
        <f aca="false">HYPERLINK(CONCATENATE("https:github.com/",J590),J590)</f>
        <v>sonian/elasticsearch-jetty</v>
      </c>
      <c r="H590" s="0" t="str">
        <f aca="false">CONCATENATE(F590," - ",G590)</f>
        <v>-</v>
      </c>
      <c r="I590" s="0" t="str">
        <f aca="false">REPLACE (D590,1,17,"")</f>
        <v/>
      </c>
      <c r="J590" s="0" t="str">
        <f aca="false">IFERROR(__xludf.dummyfunction("REGEXREPLACE(I251,"".git"","""")"),"sonian/elasticsearch-jetty")</f>
        <v>sonian/elasticsearch-jetty</v>
      </c>
    </row>
    <row r="591" customFormat="false" ht="15.75" hidden="false" customHeight="false" outlineLevel="0" collapsed="false">
      <c r="E591" s="16" t="str">
        <f aca="false">HYPERLINK(CONCATENATE("https:github.com/",J591),J591)</f>
        <v>sonian/elasticsearch-jetty</v>
      </c>
      <c r="H591" s="0" t="str">
        <f aca="false">CONCATENATE(F591," - ",G591)</f>
        <v>-</v>
      </c>
      <c r="I591" s="0" t="str">
        <f aca="false">REPLACE (D591,1,17,"")</f>
        <v/>
      </c>
      <c r="J591" s="0" t="str">
        <f aca="false">IFERROR(__xludf.dummyfunction("REGEXREPLACE(I251,"".git"","""")"),"sonian/elasticsearch-jetty")</f>
        <v>sonian/elasticsearch-jetty</v>
      </c>
    </row>
    <row r="592" customFormat="false" ht="15.75" hidden="false" customHeight="false" outlineLevel="0" collapsed="false">
      <c r="E592" s="16" t="str">
        <f aca="false">HYPERLINK(CONCATENATE("https:github.com/",J592),J592)</f>
        <v>sonian/elasticsearch-jetty</v>
      </c>
      <c r="H592" s="0" t="str">
        <f aca="false">CONCATENATE(F592," - ",G592)</f>
        <v>-</v>
      </c>
      <c r="I592" s="0" t="str">
        <f aca="false">REPLACE (D592,1,17,"")</f>
        <v/>
      </c>
      <c r="J592" s="0" t="str">
        <f aca="false">IFERROR(__xludf.dummyfunction("REGEXREPLACE(I251,"".git"","""")"),"sonian/elasticsearch-jetty")</f>
        <v>sonian/elasticsearch-jetty</v>
      </c>
    </row>
    <row r="593" customFormat="false" ht="15.75" hidden="false" customHeight="false" outlineLevel="0" collapsed="false">
      <c r="E593" s="16" t="str">
        <f aca="false">HYPERLINK(CONCATENATE("https:github.com/",J593),J593)</f>
        <v>sonian/elasticsearch-jetty</v>
      </c>
      <c r="H593" s="0" t="str">
        <f aca="false">CONCATENATE(F593," - ",G593)</f>
        <v>-</v>
      </c>
      <c r="I593" s="0" t="str">
        <f aca="false">REPLACE (D593,1,17,"")</f>
        <v/>
      </c>
      <c r="J593" s="0" t="str">
        <f aca="false">IFERROR(__xludf.dummyfunction("REGEXREPLACE(I251,"".git"","""")"),"sonian/elasticsearch-jetty")</f>
        <v>sonian/elasticsearch-jetty</v>
      </c>
    </row>
    <row r="594" customFormat="false" ht="15.75" hidden="false" customHeight="false" outlineLevel="0" collapsed="false">
      <c r="E594" s="16" t="str">
        <f aca="false">HYPERLINK(CONCATENATE("https:github.com/",J594),J594)</f>
        <v>sonian/elasticsearch-jetty</v>
      </c>
      <c r="H594" s="0" t="str">
        <f aca="false">CONCATENATE(F594," - ",G594)</f>
        <v>-</v>
      </c>
      <c r="I594" s="0" t="str">
        <f aca="false">REPLACE (D594,1,17,"")</f>
        <v/>
      </c>
      <c r="J594" s="0" t="str">
        <f aca="false">IFERROR(__xludf.dummyfunction("REGEXREPLACE(I251,"".git"","""")"),"sonian/elasticsearch-jetty")</f>
        <v>sonian/elasticsearch-jetty</v>
      </c>
    </row>
    <row r="595" customFormat="false" ht="15.75" hidden="false" customHeight="false" outlineLevel="0" collapsed="false">
      <c r="E595" s="16" t="str">
        <f aca="false">HYPERLINK(CONCATENATE("https:github.com/",J595),J595)</f>
        <v>sonian/elasticsearch-jetty</v>
      </c>
      <c r="H595" s="0" t="str">
        <f aca="false">CONCATENATE(F595," - ",G595)</f>
        <v>-</v>
      </c>
      <c r="I595" s="0" t="str">
        <f aca="false">REPLACE (D595,1,17,"")</f>
        <v/>
      </c>
      <c r="J595" s="0" t="str">
        <f aca="false">IFERROR(__xludf.dummyfunction("REGEXREPLACE(I251,"".git"","""")"),"sonian/elasticsearch-jetty")</f>
        <v>sonian/elasticsearch-jetty</v>
      </c>
    </row>
    <row r="596" customFormat="false" ht="15.75" hidden="false" customHeight="false" outlineLevel="0" collapsed="false">
      <c r="E596" s="16" t="str">
        <f aca="false">HYPERLINK(CONCATENATE("https:github.com/",J596),J596)</f>
        <v>sonian/elasticsearch-jetty</v>
      </c>
      <c r="H596" s="0" t="str">
        <f aca="false">CONCATENATE(F596," - ",G596)</f>
        <v>-</v>
      </c>
      <c r="I596" s="0" t="str">
        <f aca="false">REPLACE (D596,1,17,"")</f>
        <v/>
      </c>
      <c r="J596" s="0" t="str">
        <f aca="false">IFERROR(__xludf.dummyfunction("REGEXREPLACE(I251,"".git"","""")"),"sonian/elasticsearch-jetty")</f>
        <v>sonian/elasticsearch-jetty</v>
      </c>
    </row>
    <row r="597" customFormat="false" ht="15.75" hidden="false" customHeight="false" outlineLevel="0" collapsed="false">
      <c r="E597" s="16" t="str">
        <f aca="false">HYPERLINK(CONCATENATE("https:github.com/",J597),J597)</f>
        <v>sonian/elasticsearch-jetty</v>
      </c>
      <c r="H597" s="0" t="str">
        <f aca="false">CONCATENATE(F597," - ",G597)</f>
        <v>-</v>
      </c>
      <c r="I597" s="0" t="str">
        <f aca="false">REPLACE (D597,1,17,"")</f>
        <v/>
      </c>
      <c r="J597" s="0" t="str">
        <f aca="false">IFERROR(__xludf.dummyfunction("REGEXREPLACE(I251,"".git"","""")"),"sonian/elasticsearch-jetty")</f>
        <v>sonian/elasticsearch-jetty</v>
      </c>
    </row>
    <row r="598" customFormat="false" ht="15.75" hidden="false" customHeight="false" outlineLevel="0" collapsed="false">
      <c r="E598" s="16" t="str">
        <f aca="false">HYPERLINK(CONCATENATE("https:github.com/",J598),J598)</f>
        <v>sonian/elasticsearch-jetty</v>
      </c>
      <c r="H598" s="0" t="str">
        <f aca="false">CONCATENATE(F598," - ",G598)</f>
        <v>-</v>
      </c>
      <c r="I598" s="0" t="str">
        <f aca="false">REPLACE (D598,1,17,"")</f>
        <v/>
      </c>
      <c r="J598" s="0" t="str">
        <f aca="false">IFERROR(__xludf.dummyfunction("REGEXREPLACE(I251,"".git"","""")"),"sonian/elasticsearch-jetty")</f>
        <v>sonian/elasticsearch-jetty</v>
      </c>
    </row>
    <row r="599" customFormat="false" ht="15.75" hidden="false" customHeight="false" outlineLevel="0" collapsed="false">
      <c r="E599" s="16" t="str">
        <f aca="false">HYPERLINK(CONCATENATE("https:github.com/",J599),J599)</f>
        <v>sonian/elasticsearch-jetty</v>
      </c>
      <c r="H599" s="0" t="str">
        <f aca="false">CONCATENATE(F599," - ",G599)</f>
        <v>-</v>
      </c>
      <c r="I599" s="0" t="str">
        <f aca="false">REPLACE (D599,1,17,"")</f>
        <v/>
      </c>
      <c r="J599" s="0" t="str">
        <f aca="false">IFERROR(__xludf.dummyfunction("REGEXREPLACE(I251,"".git"","""")"),"sonian/elasticsearch-jetty")</f>
        <v>sonian/elasticsearch-jetty</v>
      </c>
    </row>
    <row r="600" customFormat="false" ht="15.75" hidden="false" customHeight="false" outlineLevel="0" collapsed="false">
      <c r="E600" s="16" t="str">
        <f aca="false">HYPERLINK(CONCATENATE("https:github.com/",J600),J600)</f>
        <v>sonian/elasticsearch-jetty</v>
      </c>
      <c r="H600" s="0" t="str">
        <f aca="false">CONCATENATE(F600," - ",G600)</f>
        <v>-</v>
      </c>
      <c r="I600" s="0" t="str">
        <f aca="false">REPLACE (D600,1,17,"")</f>
        <v/>
      </c>
      <c r="J600" s="0" t="str">
        <f aca="false">IFERROR(__xludf.dummyfunction("REGEXREPLACE(I251,"".git"","""")"),"sonian/elasticsearch-jetty")</f>
        <v>sonian/elasticsearch-jetty</v>
      </c>
    </row>
    <row r="601" customFormat="false" ht="15.75" hidden="false" customHeight="false" outlineLevel="0" collapsed="false">
      <c r="E601" s="16" t="str">
        <f aca="false">HYPERLINK(CONCATENATE("https:github.com/",J601),J601)</f>
        <v>sonian/elasticsearch-jetty</v>
      </c>
      <c r="H601" s="0" t="str">
        <f aca="false">CONCATENATE(F601," - ",G601)</f>
        <v>-</v>
      </c>
      <c r="I601" s="0" t="str">
        <f aca="false">REPLACE (D601,1,17,"")</f>
        <v/>
      </c>
      <c r="J601" s="0" t="str">
        <f aca="false">IFERROR(__xludf.dummyfunction("REGEXREPLACE(I251,"".git"","""")"),"sonian/elasticsearch-jetty")</f>
        <v>sonian/elasticsearch-jetty</v>
      </c>
    </row>
    <row r="602" customFormat="false" ht="15.75" hidden="false" customHeight="false" outlineLevel="0" collapsed="false">
      <c r="E602" s="16" t="str">
        <f aca="false">HYPERLINK(CONCATENATE("https:github.com/",J602),J602)</f>
        <v>sonian/elasticsearch-jetty</v>
      </c>
      <c r="H602" s="0" t="str">
        <f aca="false">CONCATENATE(F602," - ",G602)</f>
        <v>-</v>
      </c>
      <c r="I602" s="0" t="str">
        <f aca="false">REPLACE (D602,1,17,"")</f>
        <v/>
      </c>
      <c r="J602" s="0" t="str">
        <f aca="false">IFERROR(__xludf.dummyfunction("REGEXREPLACE(I251,"".git"","""")"),"sonian/elasticsearch-jetty")</f>
        <v>sonian/elasticsearch-jetty</v>
      </c>
    </row>
    <row r="603" customFormat="false" ht="15.75" hidden="false" customHeight="false" outlineLevel="0" collapsed="false">
      <c r="E603" s="16" t="str">
        <f aca="false">HYPERLINK(CONCATENATE("https:github.com/",J603),J603)</f>
        <v>sonian/elasticsearch-jetty</v>
      </c>
      <c r="H603" s="0" t="str">
        <f aca="false">CONCATENATE(F603," - ",G603)</f>
        <v>-</v>
      </c>
      <c r="I603" s="0" t="str">
        <f aca="false">REPLACE (D603,1,17,"")</f>
        <v/>
      </c>
      <c r="J603" s="0" t="str">
        <f aca="false">IFERROR(__xludf.dummyfunction("REGEXREPLACE(I251,"".git"","""")"),"sonian/elasticsearch-jetty")</f>
        <v>sonian/elasticsearch-jetty</v>
      </c>
    </row>
    <row r="604" customFormat="false" ht="15.75" hidden="false" customHeight="false" outlineLevel="0" collapsed="false">
      <c r="E604" s="16" t="str">
        <f aca="false">HYPERLINK(CONCATENATE("https:github.com/",J604),J604)</f>
        <v>sonian/elasticsearch-jetty</v>
      </c>
      <c r="H604" s="0" t="str">
        <f aca="false">CONCATENATE(F604," - ",G604)</f>
        <v>-</v>
      </c>
      <c r="I604" s="0" t="str">
        <f aca="false">REPLACE (D604,1,17,"")</f>
        <v/>
      </c>
      <c r="J604" s="0" t="str">
        <f aca="false">IFERROR(__xludf.dummyfunction("REGEXREPLACE(I251,"".git"","""")"),"sonian/elasticsearch-jetty")</f>
        <v>sonian/elasticsearch-jetty</v>
      </c>
    </row>
    <row r="605" customFormat="false" ht="15.75" hidden="false" customHeight="false" outlineLevel="0" collapsed="false">
      <c r="E605" s="16" t="str">
        <f aca="false">HYPERLINK(CONCATENATE("https:github.com/",J605),J605)</f>
        <v>sonian/elasticsearch-jetty</v>
      </c>
      <c r="H605" s="0" t="str">
        <f aca="false">CONCATENATE(F605," - ",G605)</f>
        <v>-</v>
      </c>
      <c r="I605" s="0" t="str">
        <f aca="false">REPLACE (D605,1,17,"")</f>
        <v/>
      </c>
      <c r="J605" s="0" t="str">
        <f aca="false">IFERROR(__xludf.dummyfunction("REGEXREPLACE(I251,"".git"","""")"),"sonian/elasticsearch-jetty")</f>
        <v>sonian/elasticsearch-jetty</v>
      </c>
    </row>
    <row r="606" customFormat="false" ht="15.75" hidden="false" customHeight="false" outlineLevel="0" collapsed="false">
      <c r="E606" s="16" t="str">
        <f aca="false">HYPERLINK(CONCATENATE("https:github.com/",J606),J606)</f>
        <v>sonian/elasticsearch-jetty</v>
      </c>
      <c r="H606" s="0" t="str">
        <f aca="false">CONCATENATE(F606," - ",G606)</f>
        <v>-</v>
      </c>
      <c r="I606" s="0" t="str">
        <f aca="false">REPLACE (D606,1,17,"")</f>
        <v/>
      </c>
      <c r="J606" s="0" t="str">
        <f aca="false">IFERROR(__xludf.dummyfunction("REGEXREPLACE(I251,"".git"","""")"),"sonian/elasticsearch-jetty")</f>
        <v>sonian/elasticsearch-jetty</v>
      </c>
    </row>
    <row r="607" customFormat="false" ht="15.75" hidden="false" customHeight="false" outlineLevel="0" collapsed="false">
      <c r="E607" s="16" t="str">
        <f aca="false">HYPERLINK(CONCATENATE("https:github.com/",J607),J607)</f>
        <v>sonian/elasticsearch-jetty</v>
      </c>
      <c r="H607" s="0" t="str">
        <f aca="false">CONCATENATE(F607," - ",G607)</f>
        <v>-</v>
      </c>
      <c r="I607" s="0" t="str">
        <f aca="false">REPLACE (D607,1,17,"")</f>
        <v/>
      </c>
      <c r="J607" s="0" t="str">
        <f aca="false">IFERROR(__xludf.dummyfunction("REGEXREPLACE(I251,"".git"","""")"),"sonian/elasticsearch-jetty")</f>
        <v>sonian/elasticsearch-jetty</v>
      </c>
    </row>
    <row r="608" customFormat="false" ht="15.75" hidden="false" customHeight="false" outlineLevel="0" collapsed="false">
      <c r="E608" s="16" t="str">
        <f aca="false">HYPERLINK(CONCATENATE("https:github.com/",J608),J608)</f>
        <v>sonian/elasticsearch-jetty</v>
      </c>
      <c r="H608" s="0" t="str">
        <f aca="false">CONCATENATE(F608," - ",G608)</f>
        <v>-</v>
      </c>
      <c r="I608" s="0" t="str">
        <f aca="false">REPLACE (D608,1,17,"")</f>
        <v/>
      </c>
      <c r="J608" s="0" t="str">
        <f aca="false">IFERROR(__xludf.dummyfunction("REGEXREPLACE(I251,"".git"","""")"),"sonian/elasticsearch-jetty")</f>
        <v>sonian/elasticsearch-jetty</v>
      </c>
    </row>
    <row r="609" customFormat="false" ht="15.75" hidden="false" customHeight="false" outlineLevel="0" collapsed="false">
      <c r="E609" s="16" t="str">
        <f aca="false">HYPERLINK(CONCATENATE("https:github.com/",J609),J609)</f>
        <v>sonian/elasticsearch-jetty</v>
      </c>
      <c r="H609" s="0" t="str">
        <f aca="false">CONCATENATE(F609," - ",G609)</f>
        <v>-</v>
      </c>
      <c r="I609" s="0" t="str">
        <f aca="false">REPLACE (D609,1,17,"")</f>
        <v/>
      </c>
      <c r="J609" s="0" t="str">
        <f aca="false">IFERROR(__xludf.dummyfunction("REGEXREPLACE(I251,"".git"","""")"),"sonian/elasticsearch-jetty")</f>
        <v>sonian/elasticsearch-jetty</v>
      </c>
    </row>
    <row r="610" customFormat="false" ht="15.75" hidden="false" customHeight="false" outlineLevel="0" collapsed="false">
      <c r="E610" s="16" t="str">
        <f aca="false">HYPERLINK(CONCATENATE("https:github.com/",J610),J610)</f>
        <v>sonian/elasticsearch-jetty</v>
      </c>
      <c r="H610" s="0" t="str">
        <f aca="false">CONCATENATE(F610," - ",G610)</f>
        <v>-</v>
      </c>
      <c r="I610" s="0" t="str">
        <f aca="false">REPLACE (D610,1,17,"")</f>
        <v/>
      </c>
      <c r="J610" s="0" t="str">
        <f aca="false">IFERROR(__xludf.dummyfunction("REGEXREPLACE(I251,"".git"","""")"),"sonian/elasticsearch-jetty")</f>
        <v>sonian/elasticsearch-jetty</v>
      </c>
    </row>
    <row r="611" customFormat="false" ht="15.75" hidden="false" customHeight="false" outlineLevel="0" collapsed="false">
      <c r="E611" s="16" t="str">
        <f aca="false">HYPERLINK(CONCATENATE("https:github.com/",J611),J611)</f>
        <v>sonian/elasticsearch-jetty</v>
      </c>
      <c r="H611" s="0" t="str">
        <f aca="false">CONCATENATE(F611," - ",G611)</f>
        <v>-</v>
      </c>
      <c r="I611" s="0" t="str">
        <f aca="false">REPLACE (D611,1,17,"")</f>
        <v/>
      </c>
      <c r="J611" s="0" t="str">
        <f aca="false">IFERROR(__xludf.dummyfunction("REGEXREPLACE(I251,"".git"","""")"),"sonian/elasticsearch-jetty")</f>
        <v>sonian/elasticsearch-jetty</v>
      </c>
    </row>
    <row r="612" customFormat="false" ht="15.75" hidden="false" customHeight="false" outlineLevel="0" collapsed="false">
      <c r="E612" s="16" t="str">
        <f aca="false">HYPERLINK(CONCATENATE("https:github.com/",J612),J612)</f>
        <v>sonian/elasticsearch-jetty</v>
      </c>
      <c r="H612" s="0" t="str">
        <f aca="false">CONCATENATE(F612," - ",G612)</f>
        <v>-</v>
      </c>
      <c r="I612" s="0" t="str">
        <f aca="false">REPLACE (D612,1,17,"")</f>
        <v/>
      </c>
      <c r="J612" s="0" t="str">
        <f aca="false">IFERROR(__xludf.dummyfunction("REGEXREPLACE(I251,"".git"","""")"),"sonian/elasticsearch-jetty")</f>
        <v>sonian/elasticsearch-jetty</v>
      </c>
    </row>
    <row r="613" customFormat="false" ht="15.75" hidden="false" customHeight="false" outlineLevel="0" collapsed="false">
      <c r="E613" s="16" t="str">
        <f aca="false">HYPERLINK(CONCATENATE("https:github.com/",J613),J613)</f>
        <v>sonian/elasticsearch-jetty</v>
      </c>
      <c r="H613" s="0" t="str">
        <f aca="false">CONCATENATE(F613," - ",G613)</f>
        <v>-</v>
      </c>
      <c r="I613" s="0" t="str">
        <f aca="false">REPLACE (D613,1,17,"")</f>
        <v/>
      </c>
      <c r="J613" s="0" t="str">
        <f aca="false">IFERROR(__xludf.dummyfunction("REGEXREPLACE(I251,"".git"","""")"),"sonian/elasticsearch-jetty")</f>
        <v>sonian/elasticsearch-jetty</v>
      </c>
    </row>
    <row r="614" customFormat="false" ht="15.75" hidden="false" customHeight="false" outlineLevel="0" collapsed="false">
      <c r="E614" s="16" t="str">
        <f aca="false">HYPERLINK(CONCATENATE("https:github.com/",J614),J614)</f>
        <v>sonian/elasticsearch-jetty</v>
      </c>
      <c r="H614" s="0" t="str">
        <f aca="false">CONCATENATE(F614," - ",G614)</f>
        <v>-</v>
      </c>
      <c r="I614" s="0" t="str">
        <f aca="false">REPLACE (D614,1,17,"")</f>
        <v/>
      </c>
      <c r="J614" s="0" t="str">
        <f aca="false">IFERROR(__xludf.dummyfunction("REGEXREPLACE(I251,"".git"","""")"),"sonian/elasticsearch-jetty")</f>
        <v>sonian/elasticsearch-jetty</v>
      </c>
    </row>
    <row r="615" customFormat="false" ht="15.75" hidden="false" customHeight="false" outlineLevel="0" collapsed="false">
      <c r="E615" s="16" t="str">
        <f aca="false">HYPERLINK(CONCATENATE("https:github.com/",J615),J615)</f>
        <v>sonian/elasticsearch-jetty</v>
      </c>
      <c r="H615" s="0" t="str">
        <f aca="false">CONCATENATE(F615," - ",G615)</f>
        <v>-</v>
      </c>
      <c r="I615" s="0" t="str">
        <f aca="false">REPLACE (D615,1,17,"")</f>
        <v/>
      </c>
      <c r="J615" s="0" t="str">
        <f aca="false">IFERROR(__xludf.dummyfunction("REGEXREPLACE(I251,"".git"","""")"),"sonian/elasticsearch-jetty")</f>
        <v>sonian/elasticsearch-jetty</v>
      </c>
    </row>
    <row r="616" customFormat="false" ht="15.75" hidden="false" customHeight="false" outlineLevel="0" collapsed="false">
      <c r="E616" s="16" t="str">
        <f aca="false">HYPERLINK(CONCATENATE("https:github.com/",J616),J616)</f>
        <v>sonian/elasticsearch-jetty</v>
      </c>
      <c r="H616" s="0" t="str">
        <f aca="false">CONCATENATE(F616," - ",G616)</f>
        <v>-</v>
      </c>
      <c r="I616" s="0" t="str">
        <f aca="false">REPLACE (D616,1,17,"")</f>
        <v/>
      </c>
      <c r="J616" s="0" t="str">
        <f aca="false">IFERROR(__xludf.dummyfunction("REGEXREPLACE(I251,"".git"","""")"),"sonian/elasticsearch-jetty")</f>
        <v>sonian/elasticsearch-jetty</v>
      </c>
    </row>
    <row r="617" customFormat="false" ht="15.75" hidden="false" customHeight="false" outlineLevel="0" collapsed="false">
      <c r="E617" s="16" t="str">
        <f aca="false">HYPERLINK(CONCATENATE("https:github.com/",J617),J617)</f>
        <v>sonian/elasticsearch-jetty</v>
      </c>
      <c r="H617" s="0" t="str">
        <f aca="false">CONCATENATE(F617," - ",G617)</f>
        <v>-</v>
      </c>
      <c r="I617" s="0" t="str">
        <f aca="false">REPLACE (D617,1,17,"")</f>
        <v/>
      </c>
      <c r="J617" s="0" t="str">
        <f aca="false">IFERROR(__xludf.dummyfunction("REGEXREPLACE(I251,"".git"","""")"),"sonian/elasticsearch-jetty")</f>
        <v>sonian/elasticsearch-jetty</v>
      </c>
    </row>
    <row r="618" customFormat="false" ht="15.75" hidden="false" customHeight="false" outlineLevel="0" collapsed="false">
      <c r="E618" s="16" t="str">
        <f aca="false">HYPERLINK(CONCATENATE("https:github.com/",J618),J618)</f>
        <v>sonian/elasticsearch-jetty</v>
      </c>
      <c r="H618" s="0" t="str">
        <f aca="false">CONCATENATE(F618," - ",G618)</f>
        <v>-</v>
      </c>
      <c r="I618" s="0" t="str">
        <f aca="false">REPLACE (D618,1,17,"")</f>
        <v/>
      </c>
      <c r="J618" s="0" t="str">
        <f aca="false">IFERROR(__xludf.dummyfunction("REGEXREPLACE(I251,"".git"","""")"),"sonian/elasticsearch-jetty")</f>
        <v>sonian/elasticsearch-jetty</v>
      </c>
    </row>
    <row r="619" customFormat="false" ht="15.75" hidden="false" customHeight="false" outlineLevel="0" collapsed="false">
      <c r="E619" s="16" t="str">
        <f aca="false">HYPERLINK(CONCATENATE("https:github.com/",J619),J619)</f>
        <v>sonian/elasticsearch-jetty</v>
      </c>
      <c r="H619" s="0" t="str">
        <f aca="false">CONCATENATE(F619," - ",G619)</f>
        <v>-</v>
      </c>
      <c r="I619" s="0" t="str">
        <f aca="false">REPLACE (D619,1,17,"")</f>
        <v/>
      </c>
      <c r="J619" s="0" t="str">
        <f aca="false">IFERROR(__xludf.dummyfunction("REGEXREPLACE(I251,"".git"","""")"),"sonian/elasticsearch-jetty")</f>
        <v>sonian/elasticsearch-jetty</v>
      </c>
    </row>
    <row r="620" customFormat="false" ht="15.75" hidden="false" customHeight="false" outlineLevel="0" collapsed="false">
      <c r="E620" s="16" t="str">
        <f aca="false">HYPERLINK(CONCATENATE("https:github.com/",J620),J620)</f>
        <v>sonian/elasticsearch-jetty</v>
      </c>
      <c r="H620" s="0" t="str">
        <f aca="false">CONCATENATE(F620," - ",G620)</f>
        <v>-</v>
      </c>
      <c r="I620" s="0" t="str">
        <f aca="false">REPLACE (D620,1,17,"")</f>
        <v/>
      </c>
      <c r="J620" s="0" t="str">
        <f aca="false">IFERROR(__xludf.dummyfunction("REGEXREPLACE(I251,"".git"","""")"),"sonian/elasticsearch-jetty")</f>
        <v>sonian/elasticsearch-jetty</v>
      </c>
    </row>
    <row r="621" customFormat="false" ht="15.75" hidden="false" customHeight="false" outlineLevel="0" collapsed="false">
      <c r="E621" s="16" t="str">
        <f aca="false">HYPERLINK(CONCATENATE("https:github.com/",J621),J621)</f>
        <v>sonian/elasticsearch-jetty</v>
      </c>
      <c r="H621" s="0" t="str">
        <f aca="false">CONCATENATE(F621," - ",G621)</f>
        <v>-</v>
      </c>
      <c r="I621" s="0" t="str">
        <f aca="false">REPLACE (D621,1,17,"")</f>
        <v/>
      </c>
      <c r="J621" s="0" t="str">
        <f aca="false">IFERROR(__xludf.dummyfunction("REGEXREPLACE(I251,"".git"","""")"),"sonian/elasticsearch-jetty")</f>
        <v>sonian/elasticsearch-jetty</v>
      </c>
    </row>
    <row r="622" customFormat="false" ht="15.75" hidden="false" customHeight="false" outlineLevel="0" collapsed="false">
      <c r="E622" s="16" t="str">
        <f aca="false">HYPERLINK(CONCATENATE("https:github.com/",J622),J622)</f>
        <v>sonian/elasticsearch-jetty</v>
      </c>
      <c r="H622" s="0" t="str">
        <f aca="false">CONCATENATE(F622," - ",G622)</f>
        <v>-</v>
      </c>
      <c r="I622" s="0" t="str">
        <f aca="false">REPLACE (D622,1,17,"")</f>
        <v/>
      </c>
      <c r="J622" s="0" t="str">
        <f aca="false">IFERROR(__xludf.dummyfunction("REGEXREPLACE(I251,"".git"","""")"),"sonian/elasticsearch-jetty")</f>
        <v>sonian/elasticsearch-jetty</v>
      </c>
    </row>
    <row r="623" customFormat="false" ht="15.75" hidden="false" customHeight="false" outlineLevel="0" collapsed="false">
      <c r="E623" s="16" t="str">
        <f aca="false">HYPERLINK(CONCATENATE("https:github.com/",J623),J623)</f>
        <v>sonian/elasticsearch-jetty</v>
      </c>
      <c r="H623" s="0" t="str">
        <f aca="false">CONCATENATE(F623," - ",G623)</f>
        <v>-</v>
      </c>
      <c r="I623" s="0" t="str">
        <f aca="false">REPLACE (D623,1,17,"")</f>
        <v/>
      </c>
      <c r="J623" s="0" t="str">
        <f aca="false">IFERROR(__xludf.dummyfunction("REGEXREPLACE(I251,"".git"","""")"),"sonian/elasticsearch-jetty")</f>
        <v>sonian/elasticsearch-jetty</v>
      </c>
    </row>
    <row r="624" customFormat="false" ht="15.75" hidden="false" customHeight="false" outlineLevel="0" collapsed="false">
      <c r="E624" s="16" t="str">
        <f aca="false">HYPERLINK(CONCATENATE("https:github.com/",J624),J624)</f>
        <v>sonian/elasticsearch-jetty</v>
      </c>
      <c r="H624" s="0" t="str">
        <f aca="false">CONCATENATE(F624," - ",G624)</f>
        <v>-</v>
      </c>
      <c r="I624" s="0" t="str">
        <f aca="false">REPLACE (D624,1,17,"")</f>
        <v/>
      </c>
      <c r="J624" s="0" t="str">
        <f aca="false">IFERROR(__xludf.dummyfunction("REGEXREPLACE(I251,"".git"","""")"),"sonian/elasticsearch-jetty")</f>
        <v>sonian/elasticsearch-jetty</v>
      </c>
    </row>
    <row r="625" customFormat="false" ht="15.75" hidden="false" customHeight="false" outlineLevel="0" collapsed="false">
      <c r="E625" s="16" t="str">
        <f aca="false">HYPERLINK(CONCATENATE("https:github.com/",J625),J625)</f>
        <v>sonian/elasticsearch-jetty</v>
      </c>
      <c r="H625" s="0" t="str">
        <f aca="false">CONCATENATE(F625," - ",G625)</f>
        <v>-</v>
      </c>
      <c r="I625" s="0" t="str">
        <f aca="false">REPLACE (D625,1,17,"")</f>
        <v/>
      </c>
      <c r="J625" s="0" t="str">
        <f aca="false">IFERROR(__xludf.dummyfunction("REGEXREPLACE(I251,"".git"","""")"),"sonian/elasticsearch-jetty")</f>
        <v>sonian/elasticsearch-jetty</v>
      </c>
    </row>
    <row r="626" customFormat="false" ht="15.75" hidden="false" customHeight="false" outlineLevel="0" collapsed="false">
      <c r="E626" s="16" t="str">
        <f aca="false">HYPERLINK(CONCATENATE("https:github.com/",J626),J626)</f>
        <v>sonian/elasticsearch-jetty</v>
      </c>
      <c r="H626" s="0" t="str">
        <f aca="false">CONCATENATE(F626," - ",G626)</f>
        <v>-</v>
      </c>
      <c r="I626" s="0" t="str">
        <f aca="false">REPLACE (D626,1,17,"")</f>
        <v/>
      </c>
      <c r="J626" s="0" t="str">
        <f aca="false">IFERROR(__xludf.dummyfunction("REGEXREPLACE(I251,"".git"","""")"),"sonian/elasticsearch-jetty")</f>
        <v>sonian/elasticsearch-jetty</v>
      </c>
    </row>
    <row r="627" customFormat="false" ht="15.75" hidden="false" customHeight="false" outlineLevel="0" collapsed="false">
      <c r="E627" s="16" t="str">
        <f aca="false">HYPERLINK(CONCATENATE("https:github.com/",J627),J627)</f>
        <v>sonian/elasticsearch-jetty</v>
      </c>
      <c r="H627" s="0" t="str">
        <f aca="false">CONCATENATE(F627," - ",G627)</f>
        <v>-</v>
      </c>
      <c r="I627" s="0" t="str">
        <f aca="false">REPLACE (D627,1,17,"")</f>
        <v/>
      </c>
      <c r="J627" s="0" t="str">
        <f aca="false">IFERROR(__xludf.dummyfunction("REGEXREPLACE(I251,"".git"","""")"),"sonian/elasticsearch-jetty")</f>
        <v>sonian/elasticsearch-jetty</v>
      </c>
    </row>
    <row r="628" customFormat="false" ht="15.75" hidden="false" customHeight="false" outlineLevel="0" collapsed="false">
      <c r="E628" s="16" t="str">
        <f aca="false">HYPERLINK(CONCATENATE("https:github.com/",J628),J628)</f>
        <v>sonian/elasticsearch-jetty</v>
      </c>
      <c r="H628" s="0" t="str">
        <f aca="false">CONCATENATE(F628," - ",G628)</f>
        <v>-</v>
      </c>
      <c r="I628" s="0" t="str">
        <f aca="false">REPLACE (D628,1,17,"")</f>
        <v/>
      </c>
      <c r="J628" s="0" t="str">
        <f aca="false">IFERROR(__xludf.dummyfunction("REGEXREPLACE(I251,"".git"","""")"),"sonian/elasticsearch-jetty")</f>
        <v>sonian/elasticsearch-jetty</v>
      </c>
    </row>
    <row r="629" customFormat="false" ht="15.75" hidden="false" customHeight="false" outlineLevel="0" collapsed="false">
      <c r="E629" s="16" t="str">
        <f aca="false">HYPERLINK(CONCATENATE("https:github.com/",J629),J629)</f>
        <v>sonian/elasticsearch-jetty</v>
      </c>
      <c r="H629" s="0" t="str">
        <f aca="false">CONCATENATE(F629," - ",G629)</f>
        <v>-</v>
      </c>
      <c r="I629" s="0" t="str">
        <f aca="false">REPLACE (D629,1,17,"")</f>
        <v/>
      </c>
      <c r="J629" s="0" t="str">
        <f aca="false">IFERROR(__xludf.dummyfunction("REGEXREPLACE(I251,"".git"","""")"),"sonian/elasticsearch-jetty")</f>
        <v>sonian/elasticsearch-jetty</v>
      </c>
    </row>
    <row r="630" customFormat="false" ht="15.75" hidden="false" customHeight="false" outlineLevel="0" collapsed="false">
      <c r="E630" s="16" t="str">
        <f aca="false">HYPERLINK(CONCATENATE("https:github.com/",J630),J630)</f>
        <v>sonian/elasticsearch-jetty</v>
      </c>
      <c r="H630" s="0" t="str">
        <f aca="false">CONCATENATE(F630," - ",G630)</f>
        <v>-</v>
      </c>
      <c r="I630" s="0" t="str">
        <f aca="false">REPLACE (D630,1,17,"")</f>
        <v/>
      </c>
      <c r="J630" s="0" t="str">
        <f aca="false">IFERROR(__xludf.dummyfunction("REGEXREPLACE(I251,"".git"","""")"),"sonian/elasticsearch-jetty")</f>
        <v>sonian/elasticsearch-jetty</v>
      </c>
    </row>
    <row r="631" customFormat="false" ht="15.75" hidden="false" customHeight="false" outlineLevel="0" collapsed="false">
      <c r="E631" s="16" t="str">
        <f aca="false">HYPERLINK(CONCATENATE("https:github.com/",J631),J631)</f>
        <v>sonian/elasticsearch-jetty</v>
      </c>
      <c r="H631" s="0" t="str">
        <f aca="false">CONCATENATE(F631," - ",G631)</f>
        <v>-</v>
      </c>
      <c r="I631" s="0" t="str">
        <f aca="false">REPLACE (D631,1,17,"")</f>
        <v/>
      </c>
      <c r="J631" s="0" t="str">
        <f aca="false">IFERROR(__xludf.dummyfunction("REGEXREPLACE(I251,"".git"","""")"),"sonian/elasticsearch-jetty")</f>
        <v>sonian/elasticsearch-jetty</v>
      </c>
    </row>
    <row r="632" customFormat="false" ht="15.75" hidden="false" customHeight="false" outlineLevel="0" collapsed="false">
      <c r="E632" s="16" t="str">
        <f aca="false">HYPERLINK(CONCATENATE("https:github.com/",J632),J632)</f>
        <v>sonian/elasticsearch-jetty</v>
      </c>
      <c r="H632" s="0" t="str">
        <f aca="false">CONCATENATE(F632," - ",G632)</f>
        <v>-</v>
      </c>
      <c r="I632" s="0" t="str">
        <f aca="false">REPLACE (D632,1,17,"")</f>
        <v/>
      </c>
      <c r="J632" s="0" t="str">
        <f aca="false">IFERROR(__xludf.dummyfunction("REGEXREPLACE(I251,"".git"","""")"),"sonian/elasticsearch-jetty")</f>
        <v>sonian/elasticsearch-jetty</v>
      </c>
    </row>
    <row r="633" customFormat="false" ht="15.75" hidden="false" customHeight="false" outlineLevel="0" collapsed="false">
      <c r="E633" s="16" t="str">
        <f aca="false">HYPERLINK(CONCATENATE("https:github.com/",J633),J633)</f>
        <v>sonian/elasticsearch-jetty</v>
      </c>
      <c r="H633" s="0" t="str">
        <f aca="false">CONCATENATE(F633," - ",G633)</f>
        <v>-</v>
      </c>
      <c r="I633" s="0" t="str">
        <f aca="false">REPLACE (D633,1,17,"")</f>
        <v/>
      </c>
      <c r="J633" s="0" t="str">
        <f aca="false">IFERROR(__xludf.dummyfunction("REGEXREPLACE(I251,"".git"","""")"),"sonian/elasticsearch-jetty")</f>
        <v>sonian/elasticsearch-jetty</v>
      </c>
    </row>
    <row r="634" customFormat="false" ht="15.75" hidden="false" customHeight="false" outlineLevel="0" collapsed="false">
      <c r="E634" s="16" t="str">
        <f aca="false">HYPERLINK(CONCATENATE("https:github.com/",J634),J634)</f>
        <v>sonian/elasticsearch-jetty</v>
      </c>
      <c r="H634" s="0" t="str">
        <f aca="false">CONCATENATE(F634," - ",G634)</f>
        <v>-</v>
      </c>
      <c r="I634" s="0" t="str">
        <f aca="false">REPLACE (D634,1,17,"")</f>
        <v/>
      </c>
      <c r="J634" s="0" t="str">
        <f aca="false">IFERROR(__xludf.dummyfunction("REGEXREPLACE(I251,"".git"","""")"),"sonian/elasticsearch-jetty")</f>
        <v>sonian/elasticsearch-jetty</v>
      </c>
    </row>
    <row r="635" customFormat="false" ht="15.75" hidden="false" customHeight="false" outlineLevel="0" collapsed="false">
      <c r="E635" s="16" t="str">
        <f aca="false">HYPERLINK(CONCATENATE("https:github.com/",J635),J635)</f>
        <v>sonian/elasticsearch-jetty</v>
      </c>
      <c r="H635" s="0" t="str">
        <f aca="false">CONCATENATE(F635," - ",G635)</f>
        <v>-</v>
      </c>
      <c r="I635" s="0" t="str">
        <f aca="false">REPLACE (D635,1,17,"")</f>
        <v/>
      </c>
      <c r="J635" s="0" t="str">
        <f aca="false">IFERROR(__xludf.dummyfunction("REGEXREPLACE(I251,"".git"","""")"),"sonian/elasticsearch-jetty")</f>
        <v>sonian/elasticsearch-jetty</v>
      </c>
    </row>
    <row r="636" customFormat="false" ht="15.75" hidden="false" customHeight="false" outlineLevel="0" collapsed="false">
      <c r="E636" s="16" t="str">
        <f aca="false">HYPERLINK(CONCATENATE("https:github.com/",J636),J636)</f>
        <v>sonian/elasticsearch-jetty</v>
      </c>
      <c r="H636" s="0" t="str">
        <f aca="false">CONCATENATE(F636," - ",G636)</f>
        <v>-</v>
      </c>
      <c r="I636" s="0" t="str">
        <f aca="false">REPLACE (D636,1,17,"")</f>
        <v/>
      </c>
      <c r="J636" s="0" t="str">
        <f aca="false">IFERROR(__xludf.dummyfunction("REGEXREPLACE(I251,"".git"","""")"),"sonian/elasticsearch-jetty")</f>
        <v>sonian/elasticsearch-jetty</v>
      </c>
    </row>
    <row r="637" customFormat="false" ht="15.75" hidden="false" customHeight="false" outlineLevel="0" collapsed="false">
      <c r="E637" s="16" t="str">
        <f aca="false">HYPERLINK(CONCATENATE("https:github.com/",J637),J637)</f>
        <v>sonian/elasticsearch-jetty</v>
      </c>
      <c r="H637" s="0" t="str">
        <f aca="false">CONCATENATE(F637," - ",G637)</f>
        <v>-</v>
      </c>
      <c r="I637" s="0" t="str">
        <f aca="false">REPLACE (D637,1,17,"")</f>
        <v/>
      </c>
      <c r="J637" s="0" t="str">
        <f aca="false">IFERROR(__xludf.dummyfunction("REGEXREPLACE(I251,"".git"","""")"),"sonian/elasticsearch-jetty")</f>
        <v>sonian/elasticsearch-jetty</v>
      </c>
    </row>
    <row r="638" customFormat="false" ht="15.75" hidden="false" customHeight="false" outlineLevel="0" collapsed="false">
      <c r="E638" s="16" t="str">
        <f aca="false">HYPERLINK(CONCATENATE("https:github.com/",J638),J638)</f>
        <v>sonian/elasticsearch-jetty</v>
      </c>
      <c r="H638" s="0" t="str">
        <f aca="false">CONCATENATE(F638," - ",G638)</f>
        <v>-</v>
      </c>
      <c r="I638" s="0" t="str">
        <f aca="false">REPLACE (D638,1,17,"")</f>
        <v/>
      </c>
      <c r="J638" s="0" t="str">
        <f aca="false">IFERROR(__xludf.dummyfunction("REGEXREPLACE(I251,"".git"","""")"),"sonian/elasticsearch-jetty")</f>
        <v>sonian/elasticsearch-jetty</v>
      </c>
    </row>
    <row r="639" customFormat="false" ht="15.75" hidden="false" customHeight="false" outlineLevel="0" collapsed="false">
      <c r="E639" s="16" t="str">
        <f aca="false">HYPERLINK(CONCATENATE("https:github.com/",J639),J639)</f>
        <v>sonian/elasticsearch-jetty</v>
      </c>
      <c r="H639" s="0" t="str">
        <f aca="false">CONCATENATE(F639," - ",G639)</f>
        <v>-</v>
      </c>
      <c r="I639" s="0" t="str">
        <f aca="false">REPLACE (D639,1,17,"")</f>
        <v/>
      </c>
      <c r="J639" s="0" t="str">
        <f aca="false">IFERROR(__xludf.dummyfunction("REGEXREPLACE(I251,"".git"","""")"),"sonian/elasticsearch-jetty")</f>
        <v>sonian/elasticsearch-jetty</v>
      </c>
    </row>
    <row r="640" customFormat="false" ht="15.75" hidden="false" customHeight="false" outlineLevel="0" collapsed="false">
      <c r="E640" s="16" t="str">
        <f aca="false">HYPERLINK(CONCATENATE("https:github.com/",J640),J640)</f>
        <v>sonian/elasticsearch-jetty</v>
      </c>
      <c r="H640" s="0" t="str">
        <f aca="false">CONCATENATE(F640," - ",G640)</f>
        <v>-</v>
      </c>
      <c r="I640" s="0" t="str">
        <f aca="false">REPLACE (D640,1,17,"")</f>
        <v/>
      </c>
      <c r="J640" s="0" t="str">
        <f aca="false">IFERROR(__xludf.dummyfunction("REGEXREPLACE(I251,"".git"","""")"),"sonian/elasticsearch-jetty")</f>
        <v>sonian/elasticsearch-jetty</v>
      </c>
    </row>
    <row r="641" customFormat="false" ht="15.75" hidden="false" customHeight="false" outlineLevel="0" collapsed="false">
      <c r="E641" s="16" t="str">
        <f aca="false">HYPERLINK(CONCATENATE("https:github.com/",J641),J641)</f>
        <v>sonian/elasticsearch-jetty</v>
      </c>
      <c r="H641" s="0" t="str">
        <f aca="false">CONCATENATE(F641," - ",G641)</f>
        <v>-</v>
      </c>
      <c r="I641" s="0" t="str">
        <f aca="false">REPLACE (D641,1,17,"")</f>
        <v/>
      </c>
      <c r="J641" s="0" t="str">
        <f aca="false">IFERROR(__xludf.dummyfunction("REGEXREPLACE(I251,"".git"","""")"),"sonian/elasticsearch-jetty")</f>
        <v>sonian/elasticsearch-jetty</v>
      </c>
    </row>
    <row r="642" customFormat="false" ht="15.75" hidden="false" customHeight="false" outlineLevel="0" collapsed="false">
      <c r="E642" s="16" t="str">
        <f aca="false">HYPERLINK(CONCATENATE("https:github.com/",J642),J642)</f>
        <v>sonian/elasticsearch-jetty</v>
      </c>
      <c r="H642" s="0" t="str">
        <f aca="false">CONCATENATE(F642," - ",G642)</f>
        <v>-</v>
      </c>
      <c r="I642" s="0" t="str">
        <f aca="false">REPLACE (D642,1,17,"")</f>
        <v/>
      </c>
      <c r="J642" s="0" t="str">
        <f aca="false">IFERROR(__xludf.dummyfunction("REGEXREPLACE(I251,"".git"","""")"),"sonian/elasticsearch-jetty")</f>
        <v>sonian/elasticsearch-jetty</v>
      </c>
    </row>
    <row r="643" customFormat="false" ht="15.75" hidden="false" customHeight="false" outlineLevel="0" collapsed="false">
      <c r="E643" s="16" t="str">
        <f aca="false">HYPERLINK(CONCATENATE("https:github.com/",J643),J643)</f>
        <v>sonian/elasticsearch-jetty</v>
      </c>
      <c r="H643" s="0" t="str">
        <f aca="false">CONCATENATE(F643," - ",G643)</f>
        <v>-</v>
      </c>
      <c r="I643" s="0" t="str">
        <f aca="false">REPLACE (D643,1,17,"")</f>
        <v/>
      </c>
      <c r="J643" s="0" t="str">
        <f aca="false">IFERROR(__xludf.dummyfunction("REGEXREPLACE(I251,"".git"","""")"),"sonian/elasticsearch-jetty")</f>
        <v>sonian/elasticsearch-jetty</v>
      </c>
    </row>
    <row r="644" customFormat="false" ht="15.75" hidden="false" customHeight="false" outlineLevel="0" collapsed="false">
      <c r="E644" s="16" t="str">
        <f aca="false">HYPERLINK(CONCATENATE("https:github.com/",J644),J644)</f>
        <v>sonian/elasticsearch-jetty</v>
      </c>
      <c r="H644" s="0" t="str">
        <f aca="false">CONCATENATE(F644," - ",G644)</f>
        <v>-</v>
      </c>
      <c r="I644" s="0" t="str">
        <f aca="false">REPLACE (D644,1,17,"")</f>
        <v/>
      </c>
      <c r="J644" s="0" t="str">
        <f aca="false">IFERROR(__xludf.dummyfunction("REGEXREPLACE(I251,"".git"","""")"),"sonian/elasticsearch-jetty")</f>
        <v>sonian/elasticsearch-jetty</v>
      </c>
    </row>
    <row r="645" customFormat="false" ht="15.75" hidden="false" customHeight="false" outlineLevel="0" collapsed="false">
      <c r="E645" s="16" t="str">
        <f aca="false">HYPERLINK(CONCATENATE("https:github.com/",J645),J645)</f>
        <v>sonian/elasticsearch-jetty</v>
      </c>
      <c r="H645" s="0" t="str">
        <f aca="false">CONCATENATE(F645," - ",G645)</f>
        <v>-</v>
      </c>
      <c r="I645" s="0" t="str">
        <f aca="false">REPLACE (D645,1,17,"")</f>
        <v/>
      </c>
      <c r="J645" s="0" t="str">
        <f aca="false">IFERROR(__xludf.dummyfunction("REGEXREPLACE(I251,"".git"","""")"),"sonian/elasticsearch-jetty")</f>
        <v>sonian/elasticsearch-jetty</v>
      </c>
    </row>
    <row r="646" customFormat="false" ht="15.75" hidden="false" customHeight="false" outlineLevel="0" collapsed="false">
      <c r="E646" s="16" t="str">
        <f aca="false">HYPERLINK(CONCATENATE("https:github.com/",J646),J646)</f>
        <v>sonian/elasticsearch-jetty</v>
      </c>
      <c r="H646" s="0" t="str">
        <f aca="false">CONCATENATE(F646," - ",G646)</f>
        <v>-</v>
      </c>
      <c r="I646" s="0" t="str">
        <f aca="false">REPLACE (D646,1,17,"")</f>
        <v/>
      </c>
      <c r="J646" s="0" t="str">
        <f aca="false">IFERROR(__xludf.dummyfunction("REGEXREPLACE(I251,"".git"","""")"),"sonian/elasticsearch-jetty")</f>
        <v>sonian/elasticsearch-jetty</v>
      </c>
    </row>
    <row r="647" customFormat="false" ht="15.75" hidden="false" customHeight="false" outlineLevel="0" collapsed="false">
      <c r="E647" s="16" t="str">
        <f aca="false">HYPERLINK(CONCATENATE("https:github.com/",J647),J647)</f>
        <v>sonian/elasticsearch-jetty</v>
      </c>
      <c r="H647" s="0" t="str">
        <f aca="false">CONCATENATE(F647," - ",G647)</f>
        <v>-</v>
      </c>
      <c r="I647" s="0" t="str">
        <f aca="false">REPLACE (D647,1,17,"")</f>
        <v/>
      </c>
      <c r="J647" s="0" t="str">
        <f aca="false">IFERROR(__xludf.dummyfunction("REGEXREPLACE(I251,"".git"","""")"),"sonian/elasticsearch-jetty")</f>
        <v>sonian/elasticsearch-jetty</v>
      </c>
    </row>
    <row r="648" customFormat="false" ht="15.75" hidden="false" customHeight="false" outlineLevel="0" collapsed="false">
      <c r="E648" s="16" t="str">
        <f aca="false">HYPERLINK(CONCATENATE("https:github.com/",J648),J648)</f>
        <v>sonian/elasticsearch-jetty</v>
      </c>
      <c r="H648" s="0" t="str">
        <f aca="false">CONCATENATE(F648," - ",G648)</f>
        <v>-</v>
      </c>
      <c r="I648" s="0" t="str">
        <f aca="false">REPLACE (D648,1,17,"")</f>
        <v/>
      </c>
      <c r="J648" s="0" t="str">
        <f aca="false">IFERROR(__xludf.dummyfunction("REGEXREPLACE(I251,"".git"","""")"),"sonian/elasticsearch-jetty")</f>
        <v>sonian/elasticsearch-jetty</v>
      </c>
    </row>
    <row r="649" customFormat="false" ht="15.75" hidden="false" customHeight="false" outlineLevel="0" collapsed="false">
      <c r="E649" s="16" t="str">
        <f aca="false">HYPERLINK(CONCATENATE("https:github.com/",J649),J649)</f>
        <v>sonian/elasticsearch-jetty</v>
      </c>
      <c r="H649" s="0" t="str">
        <f aca="false">CONCATENATE(F649," - ",G649)</f>
        <v>-</v>
      </c>
      <c r="I649" s="0" t="str">
        <f aca="false">REPLACE (D649,1,17,"")</f>
        <v/>
      </c>
      <c r="J649" s="0" t="str">
        <f aca="false">IFERROR(__xludf.dummyfunction("REGEXREPLACE(I251,"".git"","""")"),"sonian/elasticsearch-jetty")</f>
        <v>sonian/elasticsearch-jetty</v>
      </c>
    </row>
    <row r="650" customFormat="false" ht="15.75" hidden="false" customHeight="false" outlineLevel="0" collapsed="false">
      <c r="E650" s="16" t="str">
        <f aca="false">HYPERLINK(CONCATENATE("https:github.com/",J650),J650)</f>
        <v>sonian/elasticsearch-jetty</v>
      </c>
      <c r="H650" s="0" t="str">
        <f aca="false">CONCATENATE(F650," - ",G650)</f>
        <v>-</v>
      </c>
      <c r="I650" s="0" t="str">
        <f aca="false">REPLACE (D650,1,17,"")</f>
        <v/>
      </c>
      <c r="J650" s="0" t="str">
        <f aca="false">IFERROR(__xludf.dummyfunction("REGEXREPLACE(I251,"".git"","""")"),"sonian/elasticsearch-jetty")</f>
        <v>sonian/elasticsearch-jetty</v>
      </c>
    </row>
    <row r="651" customFormat="false" ht="15.75" hidden="false" customHeight="false" outlineLevel="0" collapsed="false">
      <c r="E651" s="16" t="str">
        <f aca="false">HYPERLINK(CONCATENATE("https:github.com/",J651),J651)</f>
        <v>sonian/elasticsearch-jetty</v>
      </c>
      <c r="H651" s="0" t="str">
        <f aca="false">CONCATENATE(F651," - ",G651)</f>
        <v>-</v>
      </c>
      <c r="I651" s="0" t="str">
        <f aca="false">REPLACE (D651,1,17,"")</f>
        <v/>
      </c>
      <c r="J651" s="0" t="str">
        <f aca="false">IFERROR(__xludf.dummyfunction("REGEXREPLACE(I251,"".git"","""")"),"sonian/elasticsearch-jetty")</f>
        <v>sonian/elasticsearch-jetty</v>
      </c>
    </row>
    <row r="652" customFormat="false" ht="15.75" hidden="false" customHeight="false" outlineLevel="0" collapsed="false">
      <c r="E652" s="16" t="str">
        <f aca="false">HYPERLINK(CONCATENATE("https:github.com/",J652),J652)</f>
        <v>sonian/elasticsearch-jetty</v>
      </c>
      <c r="H652" s="0" t="str">
        <f aca="false">CONCATENATE(F652," - ",G652)</f>
        <v>-</v>
      </c>
      <c r="I652" s="0" t="str">
        <f aca="false">REPLACE (D652,1,17,"")</f>
        <v/>
      </c>
      <c r="J652" s="0" t="str">
        <f aca="false">IFERROR(__xludf.dummyfunction("REGEXREPLACE(I251,"".git"","""")"),"sonian/elasticsearch-jetty")</f>
        <v>sonian/elasticsearch-jetty</v>
      </c>
    </row>
    <row r="653" customFormat="false" ht="15.75" hidden="false" customHeight="false" outlineLevel="0" collapsed="false">
      <c r="E653" s="16" t="str">
        <f aca="false">HYPERLINK(CONCATENATE("https:github.com/",J653),J653)</f>
        <v>sonian/elasticsearch-jetty</v>
      </c>
      <c r="H653" s="0" t="str">
        <f aca="false">CONCATENATE(F653," - ",G653)</f>
        <v>-</v>
      </c>
      <c r="I653" s="0" t="str">
        <f aca="false">REPLACE (D653,1,17,"")</f>
        <v/>
      </c>
      <c r="J653" s="0" t="str">
        <f aca="false">IFERROR(__xludf.dummyfunction("REGEXREPLACE(I251,"".git"","""")"),"sonian/elasticsearch-jetty")</f>
        <v>sonian/elasticsearch-jetty</v>
      </c>
    </row>
    <row r="654" customFormat="false" ht="15.75" hidden="false" customHeight="false" outlineLevel="0" collapsed="false">
      <c r="E654" s="16" t="str">
        <f aca="false">HYPERLINK(CONCATENATE("https:github.com/",J654),J654)</f>
        <v>sonian/elasticsearch-jetty</v>
      </c>
      <c r="H654" s="0" t="str">
        <f aca="false">CONCATENATE(F654," - ",G654)</f>
        <v>-</v>
      </c>
      <c r="I654" s="0" t="str">
        <f aca="false">REPLACE (D654,1,17,"")</f>
        <v/>
      </c>
      <c r="J654" s="0" t="str">
        <f aca="false">IFERROR(__xludf.dummyfunction("REGEXREPLACE(I251,"".git"","""")"),"sonian/elasticsearch-jetty")</f>
        <v>sonian/elasticsearch-jetty</v>
      </c>
    </row>
    <row r="655" customFormat="false" ht="15.75" hidden="false" customHeight="false" outlineLevel="0" collapsed="false">
      <c r="E655" s="16" t="str">
        <f aca="false">HYPERLINK(CONCATENATE("https:github.com/",J655),J655)</f>
        <v>sonian/elasticsearch-jetty</v>
      </c>
      <c r="H655" s="0" t="str">
        <f aca="false">CONCATENATE(F655," - ",G655)</f>
        <v>-</v>
      </c>
      <c r="I655" s="0" t="str">
        <f aca="false">REPLACE (D655,1,17,"")</f>
        <v/>
      </c>
      <c r="J655" s="0" t="str">
        <f aca="false">IFERROR(__xludf.dummyfunction("REGEXREPLACE(I251,"".git"","""")"),"sonian/elasticsearch-jetty")</f>
        <v>sonian/elasticsearch-jetty</v>
      </c>
    </row>
    <row r="656" customFormat="false" ht="15.75" hidden="false" customHeight="false" outlineLevel="0" collapsed="false">
      <c r="E656" s="16" t="str">
        <f aca="false">HYPERLINK(CONCATENATE("https:github.com/",J656),J656)</f>
        <v>sonian/elasticsearch-jetty</v>
      </c>
      <c r="H656" s="0" t="str">
        <f aca="false">CONCATENATE(F656," - ",G656)</f>
        <v>-</v>
      </c>
      <c r="I656" s="0" t="str">
        <f aca="false">REPLACE (D656,1,17,"")</f>
        <v/>
      </c>
      <c r="J656" s="0" t="str">
        <f aca="false">IFERROR(__xludf.dummyfunction("REGEXREPLACE(I251,"".git"","""")"),"sonian/elasticsearch-jetty")</f>
        <v>sonian/elasticsearch-jetty</v>
      </c>
    </row>
    <row r="657" customFormat="false" ht="15.75" hidden="false" customHeight="false" outlineLevel="0" collapsed="false">
      <c r="E657" s="16" t="str">
        <f aca="false">HYPERLINK(CONCATENATE("https:github.com/",J657),J657)</f>
        <v>sonian/elasticsearch-jetty</v>
      </c>
      <c r="H657" s="0" t="str">
        <f aca="false">CONCATENATE(F657," - ",G657)</f>
        <v>-</v>
      </c>
      <c r="I657" s="0" t="str">
        <f aca="false">REPLACE (D657,1,17,"")</f>
        <v/>
      </c>
      <c r="J657" s="0" t="str">
        <f aca="false">IFERROR(__xludf.dummyfunction("REGEXREPLACE(I251,"".git"","""")"),"sonian/elasticsearch-jetty")</f>
        <v>sonian/elasticsearch-jetty</v>
      </c>
    </row>
    <row r="658" customFormat="false" ht="15.75" hidden="false" customHeight="false" outlineLevel="0" collapsed="false">
      <c r="E658" s="16" t="str">
        <f aca="false">HYPERLINK(CONCATENATE("https:github.com/",J658),J658)</f>
        <v>sonian/elasticsearch-jetty</v>
      </c>
      <c r="H658" s="0" t="str">
        <f aca="false">CONCATENATE(F658," - ",G658)</f>
        <v>-</v>
      </c>
      <c r="I658" s="0" t="str">
        <f aca="false">REPLACE (D658,1,17,"")</f>
        <v/>
      </c>
      <c r="J658" s="0" t="str">
        <f aca="false">IFERROR(__xludf.dummyfunction("REGEXREPLACE(I251,"".git"","""")"),"sonian/elasticsearch-jetty")</f>
        <v>sonian/elasticsearch-jetty</v>
      </c>
    </row>
    <row r="659" customFormat="false" ht="15.75" hidden="false" customHeight="false" outlineLevel="0" collapsed="false">
      <c r="E659" s="16" t="str">
        <f aca="false">HYPERLINK(CONCATENATE("https:github.com/",J659),J659)</f>
        <v>sonian/elasticsearch-jetty</v>
      </c>
      <c r="H659" s="0" t="str">
        <f aca="false">CONCATENATE(F659," - ",G659)</f>
        <v>-</v>
      </c>
      <c r="I659" s="0" t="str">
        <f aca="false">REPLACE (D659,1,17,"")</f>
        <v/>
      </c>
      <c r="J659" s="0" t="str">
        <f aca="false">IFERROR(__xludf.dummyfunction("REGEXREPLACE(I251,"".git"","""")"),"sonian/elasticsearch-jetty")</f>
        <v>sonian/elasticsearch-jetty</v>
      </c>
    </row>
    <row r="660" customFormat="false" ht="15.75" hidden="false" customHeight="false" outlineLevel="0" collapsed="false">
      <c r="E660" s="16" t="str">
        <f aca="false">HYPERLINK(CONCATENATE("https:github.com/",J660),J660)</f>
        <v>sonian/elasticsearch-jetty</v>
      </c>
      <c r="H660" s="0" t="str">
        <f aca="false">CONCATENATE(F660," - ",G660)</f>
        <v>-</v>
      </c>
      <c r="I660" s="0" t="str">
        <f aca="false">REPLACE (D660,1,17,"")</f>
        <v/>
      </c>
      <c r="J660" s="0" t="str">
        <f aca="false">IFERROR(__xludf.dummyfunction("REGEXREPLACE(I251,"".git"","""")"),"sonian/elasticsearch-jetty")</f>
        <v>sonian/elasticsearch-jetty</v>
      </c>
    </row>
    <row r="661" customFormat="false" ht="15.75" hidden="false" customHeight="false" outlineLevel="0" collapsed="false">
      <c r="E661" s="16" t="str">
        <f aca="false">HYPERLINK(CONCATENATE("https:github.com/",J661),J661)</f>
        <v>sonian/elasticsearch-jetty</v>
      </c>
      <c r="H661" s="0" t="str">
        <f aca="false">CONCATENATE(F661," - ",G661)</f>
        <v>-</v>
      </c>
      <c r="I661" s="0" t="str">
        <f aca="false">REPLACE (D661,1,17,"")</f>
        <v/>
      </c>
      <c r="J661" s="0" t="str">
        <f aca="false">IFERROR(__xludf.dummyfunction("REGEXREPLACE(I251,"".git"","""")"),"sonian/elasticsearch-jetty")</f>
        <v>sonian/elasticsearch-jetty</v>
      </c>
    </row>
    <row r="662" customFormat="false" ht="15.75" hidden="false" customHeight="false" outlineLevel="0" collapsed="false">
      <c r="E662" s="16" t="str">
        <f aca="false">HYPERLINK(CONCATENATE("https:github.com/",J662),J662)</f>
        <v>sonian/elasticsearch-jetty</v>
      </c>
      <c r="H662" s="0" t="str">
        <f aca="false">CONCATENATE(F662," - ",G662)</f>
        <v>-</v>
      </c>
      <c r="I662" s="0" t="str">
        <f aca="false">REPLACE (D662,1,17,"")</f>
        <v/>
      </c>
      <c r="J662" s="0" t="str">
        <f aca="false">IFERROR(__xludf.dummyfunction("REGEXREPLACE(I251,"".git"","""")"),"sonian/elasticsearch-jetty")</f>
        <v>sonian/elasticsearch-jetty</v>
      </c>
    </row>
    <row r="663" customFormat="false" ht="15.75" hidden="false" customHeight="false" outlineLevel="0" collapsed="false">
      <c r="E663" s="16" t="str">
        <f aca="false">HYPERLINK(CONCATENATE("https:github.com/",J663),J663)</f>
        <v>sonian/elasticsearch-jetty</v>
      </c>
      <c r="H663" s="0" t="str">
        <f aca="false">CONCATENATE(F663," - ",G663)</f>
        <v>-</v>
      </c>
      <c r="I663" s="0" t="str">
        <f aca="false">REPLACE (D663,1,17,"")</f>
        <v/>
      </c>
      <c r="J663" s="0" t="str">
        <f aca="false">IFERROR(__xludf.dummyfunction("REGEXREPLACE(I251,"".git"","""")"),"sonian/elasticsearch-jetty")</f>
        <v>sonian/elasticsearch-jetty</v>
      </c>
    </row>
    <row r="664" customFormat="false" ht="15.75" hidden="false" customHeight="false" outlineLevel="0" collapsed="false">
      <c r="E664" s="16" t="str">
        <f aca="false">HYPERLINK(CONCATENATE("https:github.com/",J664),J664)</f>
        <v>sonian/elasticsearch-jetty</v>
      </c>
      <c r="H664" s="0" t="str">
        <f aca="false">CONCATENATE(F664," - ",G664)</f>
        <v>-</v>
      </c>
      <c r="I664" s="0" t="str">
        <f aca="false">REPLACE (D664,1,17,"")</f>
        <v/>
      </c>
      <c r="J664" s="0" t="str">
        <f aca="false">IFERROR(__xludf.dummyfunction("REGEXREPLACE(I251,"".git"","""")"),"sonian/elasticsearch-jetty")</f>
        <v>sonian/elasticsearch-jetty</v>
      </c>
    </row>
    <row r="665" customFormat="false" ht="15.75" hidden="false" customHeight="false" outlineLevel="0" collapsed="false">
      <c r="E665" s="16" t="str">
        <f aca="false">HYPERLINK(CONCATENATE("https:github.com/",J665),J665)</f>
        <v>sonian/elasticsearch-jetty</v>
      </c>
      <c r="H665" s="0" t="str">
        <f aca="false">CONCATENATE(F665," - ",G665)</f>
        <v>-</v>
      </c>
      <c r="I665" s="0" t="str">
        <f aca="false">REPLACE (D665,1,17,"")</f>
        <v/>
      </c>
      <c r="J665" s="0" t="str">
        <f aca="false">IFERROR(__xludf.dummyfunction("REGEXREPLACE(I251,"".git"","""")"),"sonian/elasticsearch-jetty")</f>
        <v>sonian/elasticsearch-jetty</v>
      </c>
    </row>
    <row r="666" customFormat="false" ht="15.75" hidden="false" customHeight="false" outlineLevel="0" collapsed="false">
      <c r="E666" s="16" t="str">
        <f aca="false">HYPERLINK(CONCATENATE("https:github.com/",J666),J666)</f>
        <v>sonian/elasticsearch-jetty</v>
      </c>
      <c r="H666" s="0" t="str">
        <f aca="false">CONCATENATE(F666," - ",G666)</f>
        <v>-</v>
      </c>
      <c r="I666" s="0" t="str">
        <f aca="false">REPLACE (D666,1,17,"")</f>
        <v/>
      </c>
      <c r="J666" s="0" t="str">
        <f aca="false">IFERROR(__xludf.dummyfunction("REGEXREPLACE(I251,"".git"","""")"),"sonian/elasticsearch-jetty")</f>
        <v>sonian/elasticsearch-jetty</v>
      </c>
    </row>
    <row r="667" customFormat="false" ht="15.75" hidden="false" customHeight="false" outlineLevel="0" collapsed="false">
      <c r="E667" s="16" t="str">
        <f aca="false">HYPERLINK(CONCATENATE("https:github.com/",J667),J667)</f>
        <v>sonian/elasticsearch-jetty</v>
      </c>
      <c r="H667" s="0" t="str">
        <f aca="false">CONCATENATE(F667," - ",G667)</f>
        <v>-</v>
      </c>
      <c r="I667" s="0" t="str">
        <f aca="false">REPLACE (D667,1,17,"")</f>
        <v/>
      </c>
      <c r="J667" s="0" t="str">
        <f aca="false">IFERROR(__xludf.dummyfunction("REGEXREPLACE(I251,"".git"","""")"),"sonian/elasticsearch-jetty")</f>
        <v>sonian/elasticsearch-jetty</v>
      </c>
    </row>
    <row r="668" customFormat="false" ht="15.75" hidden="false" customHeight="false" outlineLevel="0" collapsed="false">
      <c r="E668" s="16" t="str">
        <f aca="false">HYPERLINK(CONCATENATE("https:github.com/",J668),J668)</f>
        <v>sonian/elasticsearch-jetty</v>
      </c>
      <c r="H668" s="0" t="str">
        <f aca="false">CONCATENATE(F668," - ",G668)</f>
        <v>-</v>
      </c>
      <c r="I668" s="0" t="str">
        <f aca="false">REPLACE (D668,1,17,"")</f>
        <v/>
      </c>
      <c r="J668" s="0" t="str">
        <f aca="false">IFERROR(__xludf.dummyfunction("REGEXREPLACE(I251,"".git"","""")"),"sonian/elasticsearch-jetty")</f>
        <v>sonian/elasticsearch-jetty</v>
      </c>
    </row>
    <row r="669" customFormat="false" ht="15.75" hidden="false" customHeight="false" outlineLevel="0" collapsed="false">
      <c r="E669" s="16" t="str">
        <f aca="false">HYPERLINK(CONCATENATE("https:github.com/",J669),J669)</f>
        <v>sonian/elasticsearch-jetty</v>
      </c>
      <c r="H669" s="0" t="str">
        <f aca="false">CONCATENATE(F669," - ",G669)</f>
        <v>-</v>
      </c>
      <c r="I669" s="0" t="str">
        <f aca="false">REPLACE (D669,1,17,"")</f>
        <v/>
      </c>
      <c r="J669" s="0" t="str">
        <f aca="false">IFERROR(__xludf.dummyfunction("REGEXREPLACE(I251,"".git"","""")"),"sonian/elasticsearch-jetty")</f>
        <v>sonian/elasticsearch-jetty</v>
      </c>
    </row>
    <row r="670" customFormat="false" ht="15.75" hidden="false" customHeight="false" outlineLevel="0" collapsed="false">
      <c r="E670" s="16" t="str">
        <f aca="false">HYPERLINK(CONCATENATE("https:github.com/",J670),J670)</f>
        <v>sonian/elasticsearch-jetty</v>
      </c>
      <c r="H670" s="0" t="str">
        <f aca="false">CONCATENATE(F670," - ",G670)</f>
        <v>-</v>
      </c>
      <c r="I670" s="0" t="str">
        <f aca="false">REPLACE (D670,1,17,"")</f>
        <v/>
      </c>
      <c r="J670" s="0" t="str">
        <f aca="false">IFERROR(__xludf.dummyfunction("REGEXREPLACE(I251,"".git"","""")"),"sonian/elasticsearch-jetty")</f>
        <v>sonian/elasticsearch-jetty</v>
      </c>
    </row>
    <row r="671" customFormat="false" ht="15.75" hidden="false" customHeight="false" outlineLevel="0" collapsed="false">
      <c r="E671" s="16" t="str">
        <f aca="false">HYPERLINK(CONCATENATE("https:github.com/",J671),J671)</f>
        <v>sonian/elasticsearch-jetty</v>
      </c>
      <c r="H671" s="0" t="str">
        <f aca="false">CONCATENATE(F671," - ",G671)</f>
        <v>-</v>
      </c>
      <c r="I671" s="0" t="str">
        <f aca="false">REPLACE (D671,1,17,"")</f>
        <v/>
      </c>
      <c r="J671" s="0" t="str">
        <f aca="false">IFERROR(__xludf.dummyfunction("REGEXREPLACE(I251,"".git"","""")"),"sonian/elasticsearch-jetty")</f>
        <v>sonian/elasticsearch-jetty</v>
      </c>
    </row>
    <row r="672" customFormat="false" ht="15.75" hidden="false" customHeight="false" outlineLevel="0" collapsed="false">
      <c r="E672" s="16" t="str">
        <f aca="false">HYPERLINK(CONCATENATE("https:github.com/",J672),J672)</f>
        <v>sonian/elasticsearch-jetty</v>
      </c>
      <c r="H672" s="0" t="str">
        <f aca="false">CONCATENATE(F672," - ",G672)</f>
        <v>-</v>
      </c>
      <c r="I672" s="0" t="str">
        <f aca="false">REPLACE (D672,1,17,"")</f>
        <v/>
      </c>
      <c r="J672" s="0" t="str">
        <f aca="false">IFERROR(__xludf.dummyfunction("REGEXREPLACE(I251,"".git"","""")"),"sonian/elasticsearch-jetty")</f>
        <v>sonian/elasticsearch-jetty</v>
      </c>
    </row>
    <row r="673" customFormat="false" ht="15.75" hidden="false" customHeight="false" outlineLevel="0" collapsed="false">
      <c r="E673" s="16" t="str">
        <f aca="false">HYPERLINK(CONCATENATE("https:github.com/",J673),J673)</f>
        <v>sonian/elasticsearch-jetty</v>
      </c>
      <c r="H673" s="0" t="str">
        <f aca="false">CONCATENATE(F673," - ",G673)</f>
        <v>-</v>
      </c>
      <c r="I673" s="0" t="str">
        <f aca="false">REPLACE (D673,1,17,"")</f>
        <v/>
      </c>
      <c r="J673" s="0" t="str">
        <f aca="false">IFERROR(__xludf.dummyfunction("REGEXREPLACE(I251,"".git"","""")"),"sonian/elasticsearch-jetty")</f>
        <v>sonian/elasticsearch-jetty</v>
      </c>
    </row>
    <row r="674" customFormat="false" ht="15.75" hidden="false" customHeight="false" outlineLevel="0" collapsed="false">
      <c r="E674" s="16" t="str">
        <f aca="false">HYPERLINK(CONCATENATE("https:github.com/",J674),J674)</f>
        <v>sonian/elasticsearch-jetty</v>
      </c>
      <c r="H674" s="0" t="str">
        <f aca="false">CONCATENATE(F674," - ",G674)</f>
        <v>-</v>
      </c>
      <c r="I674" s="0" t="str">
        <f aca="false">REPLACE (D674,1,17,"")</f>
        <v/>
      </c>
      <c r="J674" s="0" t="str">
        <f aca="false">IFERROR(__xludf.dummyfunction("REGEXREPLACE(I251,"".git"","""")"),"sonian/elasticsearch-jetty")</f>
        <v>sonian/elasticsearch-jetty</v>
      </c>
    </row>
    <row r="675" customFormat="false" ht="15.75" hidden="false" customHeight="false" outlineLevel="0" collapsed="false">
      <c r="E675" s="16" t="str">
        <f aca="false">HYPERLINK(CONCATENATE("https:github.com/",J675),J675)</f>
        <v>sonian/elasticsearch-jetty</v>
      </c>
      <c r="H675" s="0" t="str">
        <f aca="false">CONCATENATE(F675," - ",G675)</f>
        <v>-</v>
      </c>
      <c r="I675" s="0" t="str">
        <f aca="false">REPLACE (D675,1,17,"")</f>
        <v/>
      </c>
      <c r="J675" s="0" t="str">
        <f aca="false">IFERROR(__xludf.dummyfunction("REGEXREPLACE(I251,"".git"","""")"),"sonian/elasticsearch-jetty")</f>
        <v>sonian/elasticsearch-jetty</v>
      </c>
    </row>
    <row r="676" customFormat="false" ht="15.75" hidden="false" customHeight="false" outlineLevel="0" collapsed="false">
      <c r="E676" s="16" t="str">
        <f aca="false">HYPERLINK(CONCATENATE("https:github.com/",J676),J676)</f>
        <v>sonian/elasticsearch-jetty</v>
      </c>
      <c r="H676" s="0" t="str">
        <f aca="false">CONCATENATE(F676," - ",G676)</f>
        <v>-</v>
      </c>
      <c r="I676" s="0" t="str">
        <f aca="false">REPLACE (D676,1,17,"")</f>
        <v/>
      </c>
      <c r="J676" s="0" t="str">
        <f aca="false">IFERROR(__xludf.dummyfunction("REGEXREPLACE(I251,"".git"","""")"),"sonian/elasticsearch-jetty")</f>
        <v>sonian/elasticsearch-jetty</v>
      </c>
    </row>
    <row r="677" customFormat="false" ht="15.75" hidden="false" customHeight="false" outlineLevel="0" collapsed="false">
      <c r="E677" s="16" t="str">
        <f aca="false">HYPERLINK(CONCATENATE("https:github.com/",J677),J677)</f>
        <v>sonian/elasticsearch-jetty</v>
      </c>
      <c r="H677" s="0" t="str">
        <f aca="false">CONCATENATE(F677," - ",G677)</f>
        <v>-</v>
      </c>
      <c r="I677" s="0" t="str">
        <f aca="false">REPLACE (D677,1,17,"")</f>
        <v/>
      </c>
      <c r="J677" s="0" t="str">
        <f aca="false">IFERROR(__xludf.dummyfunction("REGEXREPLACE(I251,"".git"","""")"),"sonian/elasticsearch-jetty")</f>
        <v>sonian/elasticsearch-jetty</v>
      </c>
    </row>
    <row r="678" customFormat="false" ht="15.75" hidden="false" customHeight="false" outlineLevel="0" collapsed="false">
      <c r="E678" s="16" t="str">
        <f aca="false">HYPERLINK(CONCATENATE("https:github.com/",J678),J678)</f>
        <v>sonian/elasticsearch-jetty</v>
      </c>
      <c r="H678" s="0" t="str">
        <f aca="false">CONCATENATE(F678," - ",G678)</f>
        <v>-</v>
      </c>
      <c r="I678" s="0" t="str">
        <f aca="false">REPLACE (D678,1,17,"")</f>
        <v/>
      </c>
      <c r="J678" s="0" t="str">
        <f aca="false">IFERROR(__xludf.dummyfunction("REGEXREPLACE(I251,"".git"","""")"),"sonian/elasticsearch-jetty")</f>
        <v>sonian/elasticsearch-jetty</v>
      </c>
    </row>
    <row r="679" customFormat="false" ht="15.75" hidden="false" customHeight="false" outlineLevel="0" collapsed="false">
      <c r="E679" s="16" t="str">
        <f aca="false">HYPERLINK(CONCATENATE("https:github.com/",J679),J679)</f>
        <v>sonian/elasticsearch-jetty</v>
      </c>
      <c r="H679" s="0" t="str">
        <f aca="false">CONCATENATE(F679," - ",G679)</f>
        <v>-</v>
      </c>
      <c r="I679" s="0" t="str">
        <f aca="false">REPLACE (D679,1,17,"")</f>
        <v/>
      </c>
      <c r="J679" s="0" t="str">
        <f aca="false">IFERROR(__xludf.dummyfunction("REGEXREPLACE(I251,"".git"","""")"),"sonian/elasticsearch-jetty")</f>
        <v>sonian/elasticsearch-jetty</v>
      </c>
    </row>
    <row r="680" customFormat="false" ht="15.75" hidden="false" customHeight="false" outlineLevel="0" collapsed="false">
      <c r="E680" s="16" t="str">
        <f aca="false">HYPERLINK(CONCATENATE("https:github.com/",J680),J680)</f>
        <v>sonian/elasticsearch-jetty</v>
      </c>
      <c r="H680" s="0" t="str">
        <f aca="false">CONCATENATE(F680," - ",G680)</f>
        <v>-</v>
      </c>
      <c r="I680" s="0" t="str">
        <f aca="false">REPLACE (D680,1,17,"")</f>
        <v/>
      </c>
      <c r="J680" s="0" t="str">
        <f aca="false">IFERROR(__xludf.dummyfunction("REGEXREPLACE(I251,"".git"","""")"),"sonian/elasticsearch-jetty")</f>
        <v>sonian/elasticsearch-jetty</v>
      </c>
    </row>
    <row r="681" customFormat="false" ht="15.75" hidden="false" customHeight="false" outlineLevel="0" collapsed="false">
      <c r="E681" s="16" t="str">
        <f aca="false">HYPERLINK(CONCATENATE("https:github.com/",J681),J681)</f>
        <v>sonian/elasticsearch-jetty</v>
      </c>
      <c r="H681" s="0" t="str">
        <f aca="false">CONCATENATE(F681," - ",G681)</f>
        <v>-</v>
      </c>
      <c r="I681" s="0" t="str">
        <f aca="false">REPLACE (D681,1,17,"")</f>
        <v/>
      </c>
      <c r="J681" s="0" t="str">
        <f aca="false">IFERROR(__xludf.dummyfunction("REGEXREPLACE(I251,"".git"","""")"),"sonian/elasticsearch-jetty")</f>
        <v>sonian/elasticsearch-jetty</v>
      </c>
    </row>
    <row r="682" customFormat="false" ht="15.75" hidden="false" customHeight="false" outlineLevel="0" collapsed="false">
      <c r="E682" s="16" t="str">
        <f aca="false">HYPERLINK(CONCATENATE("https:github.com/",J682),J682)</f>
        <v>sonian/elasticsearch-jetty</v>
      </c>
      <c r="H682" s="0" t="str">
        <f aca="false">CONCATENATE(F682," - ",G682)</f>
        <v>-</v>
      </c>
      <c r="I682" s="0" t="str">
        <f aca="false">REPLACE (D682,1,17,"")</f>
        <v/>
      </c>
      <c r="J682" s="0" t="str">
        <f aca="false">IFERROR(__xludf.dummyfunction("REGEXREPLACE(I251,"".git"","""")"),"sonian/elasticsearch-jetty")</f>
        <v>sonian/elasticsearch-jetty</v>
      </c>
    </row>
    <row r="683" customFormat="false" ht="15.75" hidden="false" customHeight="false" outlineLevel="0" collapsed="false">
      <c r="E683" s="16" t="str">
        <f aca="false">HYPERLINK(CONCATENATE("https:github.com/",J683),J683)</f>
        <v>sonian/elasticsearch-jetty</v>
      </c>
      <c r="H683" s="0" t="str">
        <f aca="false">CONCATENATE(F683," - ",G683)</f>
        <v>-</v>
      </c>
      <c r="I683" s="0" t="str">
        <f aca="false">REPLACE (D683,1,17,"")</f>
        <v/>
      </c>
      <c r="J683" s="0" t="str">
        <f aca="false">IFERROR(__xludf.dummyfunction("REGEXREPLACE(I251,"".git"","""")"),"sonian/elasticsearch-jetty")</f>
        <v>sonian/elasticsearch-jetty</v>
      </c>
    </row>
    <row r="684" customFormat="false" ht="15.75" hidden="false" customHeight="false" outlineLevel="0" collapsed="false">
      <c r="E684" s="16" t="str">
        <f aca="false">HYPERLINK(CONCATENATE("https:github.com/",J684),J684)</f>
        <v>sonian/elasticsearch-jetty</v>
      </c>
      <c r="H684" s="0" t="str">
        <f aca="false">CONCATENATE(F684," - ",G684)</f>
        <v>-</v>
      </c>
      <c r="I684" s="0" t="str">
        <f aca="false">REPLACE (D684,1,17,"")</f>
        <v/>
      </c>
      <c r="J684" s="0" t="str">
        <f aca="false">IFERROR(__xludf.dummyfunction("REGEXREPLACE(I251,"".git"","""")"),"sonian/elasticsearch-jetty")</f>
        <v>sonian/elasticsearch-jetty</v>
      </c>
    </row>
    <row r="685" customFormat="false" ht="15.75" hidden="false" customHeight="false" outlineLevel="0" collapsed="false">
      <c r="E685" s="16" t="str">
        <f aca="false">HYPERLINK(CONCATENATE("https:github.com/",J685),J685)</f>
        <v>sonian/elasticsearch-jetty</v>
      </c>
      <c r="H685" s="0" t="str">
        <f aca="false">CONCATENATE(F685," - ",G685)</f>
        <v>-</v>
      </c>
      <c r="I685" s="0" t="str">
        <f aca="false">REPLACE (D685,1,17,"")</f>
        <v/>
      </c>
      <c r="J685" s="0" t="str">
        <f aca="false">IFERROR(__xludf.dummyfunction("REGEXREPLACE(I251,"".git"","""")"),"sonian/elasticsearch-jetty")</f>
        <v>sonian/elasticsearch-jetty</v>
      </c>
    </row>
    <row r="686" customFormat="false" ht="15.75" hidden="false" customHeight="false" outlineLevel="0" collapsed="false">
      <c r="E686" s="16" t="str">
        <f aca="false">HYPERLINK(CONCATENATE("https:github.com/",J686),J686)</f>
        <v>sonian/elasticsearch-jetty</v>
      </c>
      <c r="H686" s="0" t="str">
        <f aca="false">CONCATENATE(F686," - ",G686)</f>
        <v>-</v>
      </c>
      <c r="I686" s="0" t="str">
        <f aca="false">REPLACE (D686,1,17,"")</f>
        <v/>
      </c>
      <c r="J686" s="0" t="str">
        <f aca="false">IFERROR(__xludf.dummyfunction("REGEXREPLACE(I251,"".git"","""")"),"sonian/elasticsearch-jetty")</f>
        <v>sonian/elasticsearch-jetty</v>
      </c>
    </row>
    <row r="687" customFormat="false" ht="15.75" hidden="false" customHeight="false" outlineLevel="0" collapsed="false">
      <c r="E687" s="16" t="str">
        <f aca="false">HYPERLINK(CONCATENATE("https:github.com/",J687),J687)</f>
        <v>sonian/elasticsearch-jetty</v>
      </c>
      <c r="H687" s="0" t="str">
        <f aca="false">CONCATENATE(F687," - ",G687)</f>
        <v>-</v>
      </c>
      <c r="I687" s="0" t="str">
        <f aca="false">REPLACE (D687,1,17,"")</f>
        <v/>
      </c>
      <c r="J687" s="0" t="str">
        <f aca="false">IFERROR(__xludf.dummyfunction("REGEXREPLACE(I251,"".git"","""")"),"sonian/elasticsearch-jetty")</f>
        <v>sonian/elasticsearch-jetty</v>
      </c>
    </row>
    <row r="688" customFormat="false" ht="15.75" hidden="false" customHeight="false" outlineLevel="0" collapsed="false">
      <c r="E688" s="16" t="str">
        <f aca="false">HYPERLINK(CONCATENATE("https:github.com/",J688),J688)</f>
        <v>sonian/elasticsearch-jetty</v>
      </c>
      <c r="H688" s="0" t="str">
        <f aca="false">CONCATENATE(F688," - ",G688)</f>
        <v>-</v>
      </c>
      <c r="I688" s="0" t="str">
        <f aca="false">REPLACE (D688,1,17,"")</f>
        <v/>
      </c>
      <c r="J688" s="0" t="str">
        <f aca="false">IFERROR(__xludf.dummyfunction("REGEXREPLACE(I251,"".git"","""")"),"sonian/elasticsearch-jetty")</f>
        <v>sonian/elasticsearch-jetty</v>
      </c>
    </row>
    <row r="689" customFormat="false" ht="15.75" hidden="false" customHeight="false" outlineLevel="0" collapsed="false">
      <c r="E689" s="16" t="str">
        <f aca="false">HYPERLINK(CONCATENATE("https:github.com/",J689),J689)</f>
        <v>sonian/elasticsearch-jetty</v>
      </c>
      <c r="H689" s="0" t="str">
        <f aca="false">CONCATENATE(F689," - ",G689)</f>
        <v>-</v>
      </c>
      <c r="I689" s="0" t="str">
        <f aca="false">REPLACE (D689,1,17,"")</f>
        <v/>
      </c>
      <c r="J689" s="0" t="str">
        <f aca="false">IFERROR(__xludf.dummyfunction("REGEXREPLACE(I251,"".git"","""")"),"sonian/elasticsearch-jetty")</f>
        <v>sonian/elasticsearch-jetty</v>
      </c>
    </row>
    <row r="690" customFormat="false" ht="15.75" hidden="false" customHeight="false" outlineLevel="0" collapsed="false">
      <c r="E690" s="16" t="str">
        <f aca="false">HYPERLINK(CONCATENATE("https:github.com/",J690),J690)</f>
        <v>sonian/elasticsearch-jetty</v>
      </c>
      <c r="H690" s="0" t="str">
        <f aca="false">CONCATENATE(F690," - ",G690)</f>
        <v>-</v>
      </c>
      <c r="I690" s="0" t="str">
        <f aca="false">REPLACE (D690,1,17,"")</f>
        <v/>
      </c>
      <c r="J690" s="0" t="str">
        <f aca="false">IFERROR(__xludf.dummyfunction("REGEXREPLACE(I251,"".git"","""")"),"sonian/elasticsearch-jetty")</f>
        <v>sonian/elasticsearch-jetty</v>
      </c>
    </row>
    <row r="691" customFormat="false" ht="15.75" hidden="false" customHeight="false" outlineLevel="0" collapsed="false">
      <c r="E691" s="16" t="str">
        <f aca="false">HYPERLINK(CONCATENATE("https:github.com/",J691),J691)</f>
        <v>sonian/elasticsearch-jetty</v>
      </c>
      <c r="H691" s="0" t="str">
        <f aca="false">CONCATENATE(F691," - ",G691)</f>
        <v>-</v>
      </c>
      <c r="I691" s="0" t="str">
        <f aca="false">REPLACE (D691,1,17,"")</f>
        <v/>
      </c>
      <c r="J691" s="0" t="str">
        <f aca="false">IFERROR(__xludf.dummyfunction("REGEXREPLACE(I251,"".git"","""")"),"sonian/elasticsearch-jetty")</f>
        <v>sonian/elasticsearch-jetty</v>
      </c>
    </row>
    <row r="692" customFormat="false" ht="15.75" hidden="false" customHeight="false" outlineLevel="0" collapsed="false">
      <c r="E692" s="16" t="str">
        <f aca="false">HYPERLINK(CONCATENATE("https:github.com/",J692),J692)</f>
        <v>sonian/elasticsearch-jetty</v>
      </c>
      <c r="H692" s="0" t="str">
        <f aca="false">CONCATENATE(F692," - ",G692)</f>
        <v>-</v>
      </c>
      <c r="I692" s="0" t="str">
        <f aca="false">REPLACE (D692,1,17,"")</f>
        <v/>
      </c>
      <c r="J692" s="0" t="str">
        <f aca="false">IFERROR(__xludf.dummyfunction("REGEXREPLACE(I251,"".git"","""")"),"sonian/elasticsearch-jetty")</f>
        <v>sonian/elasticsearch-jetty</v>
      </c>
    </row>
    <row r="693" customFormat="false" ht="15.75" hidden="false" customHeight="false" outlineLevel="0" collapsed="false">
      <c r="E693" s="16" t="str">
        <f aca="false">HYPERLINK(CONCATENATE("https:github.com/",J693),J693)</f>
        <v>sonian/elasticsearch-jetty</v>
      </c>
      <c r="H693" s="0" t="str">
        <f aca="false">CONCATENATE(F693," - ",G693)</f>
        <v>-</v>
      </c>
      <c r="I693" s="0" t="str">
        <f aca="false">REPLACE (D693,1,17,"")</f>
        <v/>
      </c>
      <c r="J693" s="0" t="str">
        <f aca="false">IFERROR(__xludf.dummyfunction("REGEXREPLACE(I251,"".git"","""")"),"sonian/elasticsearch-jetty")</f>
        <v>sonian/elasticsearch-jetty</v>
      </c>
    </row>
    <row r="694" customFormat="false" ht="15.75" hidden="false" customHeight="false" outlineLevel="0" collapsed="false">
      <c r="E694" s="16" t="str">
        <f aca="false">HYPERLINK(CONCATENATE("https:github.com/",J694),J694)</f>
        <v>sonian/elasticsearch-jetty</v>
      </c>
      <c r="H694" s="0" t="str">
        <f aca="false">CONCATENATE(F694," - ",G694)</f>
        <v>-</v>
      </c>
      <c r="I694" s="0" t="str">
        <f aca="false">REPLACE (D694,1,17,"")</f>
        <v/>
      </c>
      <c r="J694" s="0" t="str">
        <f aca="false">IFERROR(__xludf.dummyfunction("REGEXREPLACE(I251,"".git"","""")"),"sonian/elasticsearch-jetty")</f>
        <v>sonian/elasticsearch-jetty</v>
      </c>
    </row>
    <row r="695" customFormat="false" ht="15.75" hidden="false" customHeight="false" outlineLevel="0" collapsed="false">
      <c r="E695" s="16" t="str">
        <f aca="false">HYPERLINK(CONCATENATE("https:github.com/",J695),J695)</f>
        <v>sonian/elasticsearch-jetty</v>
      </c>
      <c r="H695" s="0" t="str">
        <f aca="false">CONCATENATE(F695," - ",G695)</f>
        <v>-</v>
      </c>
      <c r="I695" s="0" t="str">
        <f aca="false">REPLACE (D695,1,17,"")</f>
        <v/>
      </c>
      <c r="J695" s="0" t="str">
        <f aca="false">IFERROR(__xludf.dummyfunction("REGEXREPLACE(I251,"".git"","""")"),"sonian/elasticsearch-jetty")</f>
        <v>sonian/elasticsearch-jetty</v>
      </c>
    </row>
    <row r="696" customFormat="false" ht="15.75" hidden="false" customHeight="false" outlineLevel="0" collapsed="false">
      <c r="E696" s="16" t="str">
        <f aca="false">HYPERLINK(CONCATENATE("https:github.com/",J696),J696)</f>
        <v>sonian/elasticsearch-jetty</v>
      </c>
      <c r="H696" s="0" t="str">
        <f aca="false">CONCATENATE(F696," - ",G696)</f>
        <v>-</v>
      </c>
      <c r="I696" s="0" t="str">
        <f aca="false">REPLACE (D696,1,17,"")</f>
        <v/>
      </c>
      <c r="J696" s="0" t="str">
        <f aca="false">IFERROR(__xludf.dummyfunction("REGEXREPLACE(I251,"".git"","""")"),"sonian/elasticsearch-jetty")</f>
        <v>sonian/elasticsearch-jetty</v>
      </c>
    </row>
    <row r="697" customFormat="false" ht="15.75" hidden="false" customHeight="false" outlineLevel="0" collapsed="false">
      <c r="E697" s="16" t="str">
        <f aca="false">HYPERLINK(CONCATENATE("https:github.com/",J697),J697)</f>
        <v>sonian/elasticsearch-jetty</v>
      </c>
      <c r="H697" s="0" t="str">
        <f aca="false">CONCATENATE(F697," - ",G697)</f>
        <v>-</v>
      </c>
      <c r="I697" s="0" t="str">
        <f aca="false">REPLACE (D697,1,17,"")</f>
        <v/>
      </c>
      <c r="J697" s="0" t="str">
        <f aca="false">IFERROR(__xludf.dummyfunction("REGEXREPLACE(I251,"".git"","""")"),"sonian/elasticsearch-jetty")</f>
        <v>sonian/elasticsearch-jetty</v>
      </c>
    </row>
    <row r="698" customFormat="false" ht="15.75" hidden="false" customHeight="false" outlineLevel="0" collapsed="false">
      <c r="E698" s="16" t="str">
        <f aca="false">HYPERLINK(CONCATENATE("https:github.com/",J698),J698)</f>
        <v>sonian/elasticsearch-jetty</v>
      </c>
      <c r="H698" s="0" t="str">
        <f aca="false">CONCATENATE(F698," - ",G698)</f>
        <v>-</v>
      </c>
      <c r="I698" s="0" t="str">
        <f aca="false">REPLACE (D698,1,17,"")</f>
        <v/>
      </c>
      <c r="J698" s="0" t="str">
        <f aca="false">IFERROR(__xludf.dummyfunction("REGEXREPLACE(I251,"".git"","""")"),"sonian/elasticsearch-jetty")</f>
        <v>sonian/elasticsearch-jetty</v>
      </c>
    </row>
    <row r="699" customFormat="false" ht="15.75" hidden="false" customHeight="false" outlineLevel="0" collapsed="false">
      <c r="E699" s="16" t="str">
        <f aca="false">HYPERLINK(CONCATENATE("https:github.com/",J699),J699)</f>
        <v>sonian/elasticsearch-jetty</v>
      </c>
      <c r="H699" s="0" t="str">
        <f aca="false">CONCATENATE(F699," - ",G699)</f>
        <v>-</v>
      </c>
      <c r="I699" s="0" t="str">
        <f aca="false">REPLACE (D699,1,17,"")</f>
        <v/>
      </c>
      <c r="J699" s="0" t="str">
        <f aca="false">IFERROR(__xludf.dummyfunction("REGEXREPLACE(I251,"".git"","""")"),"sonian/elasticsearch-jetty")</f>
        <v>sonian/elasticsearch-jetty</v>
      </c>
    </row>
    <row r="700" customFormat="false" ht="15.75" hidden="false" customHeight="false" outlineLevel="0" collapsed="false">
      <c r="E700" s="16" t="str">
        <f aca="false">HYPERLINK(CONCATENATE("https:github.com/",J700),J700)</f>
        <v>sonian/elasticsearch-jetty</v>
      </c>
      <c r="H700" s="0" t="str">
        <f aca="false">CONCATENATE(F700," - ",G700)</f>
        <v>-</v>
      </c>
      <c r="I700" s="0" t="str">
        <f aca="false">REPLACE (D700,1,17,"")</f>
        <v/>
      </c>
      <c r="J700" s="0" t="str">
        <f aca="false">IFERROR(__xludf.dummyfunction("REGEXREPLACE(I251,"".git"","""")"),"sonian/elasticsearch-jetty")</f>
        <v>sonian/elasticsearch-jetty</v>
      </c>
    </row>
    <row r="701" customFormat="false" ht="15.75" hidden="false" customHeight="false" outlineLevel="0" collapsed="false">
      <c r="E701" s="16" t="str">
        <f aca="false">HYPERLINK(CONCATENATE("https:github.com/",J701),J701)</f>
        <v>sonian/elasticsearch-jetty</v>
      </c>
      <c r="H701" s="0" t="str">
        <f aca="false">CONCATENATE(F701," - ",G701)</f>
        <v>-</v>
      </c>
      <c r="I701" s="0" t="str">
        <f aca="false">REPLACE (D701,1,17,"")</f>
        <v/>
      </c>
      <c r="J701" s="0" t="str">
        <f aca="false">IFERROR(__xludf.dummyfunction("REGEXREPLACE(I251,"".git"","""")"),"sonian/elasticsearch-jetty")</f>
        <v>sonian/elasticsearch-jetty</v>
      </c>
    </row>
    <row r="702" customFormat="false" ht="15.75" hidden="false" customHeight="false" outlineLevel="0" collapsed="false">
      <c r="E702" s="16" t="str">
        <f aca="false">HYPERLINK(CONCATENATE("https:github.com/",J702),J702)</f>
        <v>sonian/elasticsearch-jetty</v>
      </c>
      <c r="H702" s="0" t="str">
        <f aca="false">CONCATENATE(F702," - ",G702)</f>
        <v>-</v>
      </c>
      <c r="I702" s="0" t="str">
        <f aca="false">REPLACE (D702,1,17,"")</f>
        <v/>
      </c>
      <c r="J702" s="0" t="str">
        <f aca="false">IFERROR(__xludf.dummyfunction("REGEXREPLACE(I251,"".git"","""")"),"sonian/elasticsearch-jetty")</f>
        <v>sonian/elasticsearch-jetty</v>
      </c>
    </row>
    <row r="703" customFormat="false" ht="15.75" hidden="false" customHeight="false" outlineLevel="0" collapsed="false">
      <c r="E703" s="16" t="str">
        <f aca="false">HYPERLINK(CONCATENATE("https:github.com/",J703),J703)</f>
        <v>sonian/elasticsearch-jetty</v>
      </c>
      <c r="H703" s="0" t="str">
        <f aca="false">CONCATENATE(F703," - ",G703)</f>
        <v>-</v>
      </c>
      <c r="I703" s="0" t="str">
        <f aca="false">REPLACE (D703,1,17,"")</f>
        <v/>
      </c>
      <c r="J703" s="0" t="str">
        <f aca="false">IFERROR(__xludf.dummyfunction("REGEXREPLACE(I251,"".git"","""")"),"sonian/elasticsearch-jetty")</f>
        <v>sonian/elasticsearch-jetty</v>
      </c>
    </row>
    <row r="704" customFormat="false" ht="15.75" hidden="false" customHeight="false" outlineLevel="0" collapsed="false">
      <c r="E704" s="16" t="str">
        <f aca="false">HYPERLINK(CONCATENATE("https:github.com/",J704),J704)</f>
        <v>sonian/elasticsearch-jetty</v>
      </c>
      <c r="H704" s="0" t="str">
        <f aca="false">CONCATENATE(F704," - ",G704)</f>
        <v>-</v>
      </c>
      <c r="I704" s="0" t="str">
        <f aca="false">REPLACE (D704,1,17,"")</f>
        <v/>
      </c>
      <c r="J704" s="0" t="str">
        <f aca="false">IFERROR(__xludf.dummyfunction("REGEXREPLACE(I251,"".git"","""")"),"sonian/elasticsearch-jetty")</f>
        <v>sonian/elasticsearch-jetty</v>
      </c>
    </row>
    <row r="705" customFormat="false" ht="15.75" hidden="false" customHeight="false" outlineLevel="0" collapsed="false">
      <c r="E705" s="16" t="str">
        <f aca="false">HYPERLINK(CONCATENATE("https:github.com/",J705),J705)</f>
        <v>sonian/elasticsearch-jetty</v>
      </c>
      <c r="H705" s="0" t="str">
        <f aca="false">CONCATENATE(F705," - ",G705)</f>
        <v>-</v>
      </c>
      <c r="I705" s="0" t="str">
        <f aca="false">REPLACE (D705,1,17,"")</f>
        <v/>
      </c>
      <c r="J705" s="0" t="str">
        <f aca="false">IFERROR(__xludf.dummyfunction("REGEXREPLACE(I251,"".git"","""")"),"sonian/elasticsearch-jetty")</f>
        <v>sonian/elasticsearch-jetty</v>
      </c>
    </row>
    <row r="706" customFormat="false" ht="15.75" hidden="false" customHeight="false" outlineLevel="0" collapsed="false">
      <c r="E706" s="16" t="str">
        <f aca="false">HYPERLINK(CONCATENATE("https:github.com/",J706),J706)</f>
        <v>sonian/elasticsearch-jetty</v>
      </c>
      <c r="H706" s="0" t="str">
        <f aca="false">CONCATENATE(F706," - ",G706)</f>
        <v>-</v>
      </c>
      <c r="I706" s="0" t="str">
        <f aca="false">REPLACE (D706,1,17,"")</f>
        <v/>
      </c>
      <c r="J706" s="0" t="str">
        <f aca="false">IFERROR(__xludf.dummyfunction("REGEXREPLACE(I251,"".git"","""")"),"sonian/elasticsearch-jetty")</f>
        <v>sonian/elasticsearch-jetty</v>
      </c>
    </row>
    <row r="707" customFormat="false" ht="15.75" hidden="false" customHeight="false" outlineLevel="0" collapsed="false">
      <c r="E707" s="16" t="str">
        <f aca="false">HYPERLINK(CONCATENATE("https:github.com/",J707),J707)</f>
        <v>sonian/elasticsearch-jetty</v>
      </c>
      <c r="H707" s="0" t="str">
        <f aca="false">CONCATENATE(F707," - ",G707)</f>
        <v>-</v>
      </c>
      <c r="I707" s="0" t="str">
        <f aca="false">REPLACE (D707,1,17,"")</f>
        <v/>
      </c>
      <c r="J707" s="0" t="str">
        <f aca="false">IFERROR(__xludf.dummyfunction("REGEXREPLACE(I251,"".git"","""")"),"sonian/elasticsearch-jetty")</f>
        <v>sonian/elasticsearch-jetty</v>
      </c>
    </row>
    <row r="708" customFormat="false" ht="15.75" hidden="false" customHeight="false" outlineLevel="0" collapsed="false">
      <c r="E708" s="16" t="str">
        <f aca="false">HYPERLINK(CONCATENATE("https:github.com/",J708),J708)</f>
        <v>sonian/elasticsearch-jetty</v>
      </c>
      <c r="H708" s="0" t="str">
        <f aca="false">CONCATENATE(F708," - ",G708)</f>
        <v>-</v>
      </c>
      <c r="I708" s="0" t="str">
        <f aca="false">REPLACE (D708,1,17,"")</f>
        <v/>
      </c>
      <c r="J708" s="0" t="str">
        <f aca="false">IFERROR(__xludf.dummyfunction("REGEXREPLACE(I251,"".git"","""")"),"sonian/elasticsearch-jetty")</f>
        <v>sonian/elasticsearch-jetty</v>
      </c>
    </row>
    <row r="709" customFormat="false" ht="15.75" hidden="false" customHeight="false" outlineLevel="0" collapsed="false">
      <c r="E709" s="16" t="str">
        <f aca="false">HYPERLINK(CONCATENATE("https:github.com/",J709),J709)</f>
        <v>sonian/elasticsearch-jetty</v>
      </c>
      <c r="H709" s="0" t="str">
        <f aca="false">CONCATENATE(F709," - ",G709)</f>
        <v>-</v>
      </c>
      <c r="I709" s="0" t="str">
        <f aca="false">REPLACE (D709,1,17,"")</f>
        <v/>
      </c>
      <c r="J709" s="0" t="str">
        <f aca="false">IFERROR(__xludf.dummyfunction("REGEXREPLACE(I251,"".git"","""")"),"sonian/elasticsearch-jetty")</f>
        <v>sonian/elasticsearch-jetty</v>
      </c>
    </row>
    <row r="710" customFormat="false" ht="15.75" hidden="false" customHeight="false" outlineLevel="0" collapsed="false">
      <c r="E710" s="16" t="str">
        <f aca="false">HYPERLINK(CONCATENATE("https:github.com/",J710),J710)</f>
        <v>sonian/elasticsearch-jetty</v>
      </c>
      <c r="H710" s="0" t="str">
        <f aca="false">CONCATENATE(F710," - ",G710)</f>
        <v>-</v>
      </c>
      <c r="I710" s="0" t="str">
        <f aca="false">REPLACE (D710,1,17,"")</f>
        <v/>
      </c>
      <c r="J710" s="0" t="str">
        <f aca="false">IFERROR(__xludf.dummyfunction("REGEXREPLACE(I251,"".git"","""")"),"sonian/elasticsearch-jetty")</f>
        <v>sonian/elasticsearch-jetty</v>
      </c>
    </row>
    <row r="711" customFormat="false" ht="15.75" hidden="false" customHeight="false" outlineLevel="0" collapsed="false">
      <c r="E711" s="16" t="str">
        <f aca="false">HYPERLINK(CONCATENATE("https:github.com/",J711),J711)</f>
        <v>sonian/elasticsearch-jetty</v>
      </c>
      <c r="H711" s="0" t="str">
        <f aca="false">CONCATENATE(F711," - ",G711)</f>
        <v>-</v>
      </c>
      <c r="I711" s="0" t="str">
        <f aca="false">REPLACE (D711,1,17,"")</f>
        <v/>
      </c>
      <c r="J711" s="0" t="str">
        <f aca="false">IFERROR(__xludf.dummyfunction("REGEXREPLACE(I251,"".git"","""")"),"sonian/elasticsearch-jetty")</f>
        <v>sonian/elasticsearch-jetty</v>
      </c>
    </row>
    <row r="712" customFormat="false" ht="15.75" hidden="false" customHeight="false" outlineLevel="0" collapsed="false">
      <c r="E712" s="16" t="str">
        <f aca="false">HYPERLINK(CONCATENATE("https:github.com/",J712),J712)</f>
        <v>sonian/elasticsearch-jetty</v>
      </c>
      <c r="H712" s="0" t="str">
        <f aca="false">CONCATENATE(F712," - ",G712)</f>
        <v>-</v>
      </c>
      <c r="I712" s="0" t="str">
        <f aca="false">REPLACE (D712,1,17,"")</f>
        <v/>
      </c>
      <c r="J712" s="0" t="str">
        <f aca="false">IFERROR(__xludf.dummyfunction("REGEXREPLACE(I251,"".git"","""")"),"sonian/elasticsearch-jetty")</f>
        <v>sonian/elasticsearch-jetty</v>
      </c>
    </row>
    <row r="713" customFormat="false" ht="15.75" hidden="false" customHeight="false" outlineLevel="0" collapsed="false">
      <c r="E713" s="16" t="str">
        <f aca="false">HYPERLINK(CONCATENATE("https:github.com/",J713),J713)</f>
        <v>sonian/elasticsearch-jetty</v>
      </c>
      <c r="H713" s="0" t="str">
        <f aca="false">CONCATENATE(F713," - ",G713)</f>
        <v>-</v>
      </c>
      <c r="I713" s="0" t="str">
        <f aca="false">REPLACE (D713,1,17,"")</f>
        <v/>
      </c>
      <c r="J713" s="0" t="str">
        <f aca="false">IFERROR(__xludf.dummyfunction("REGEXREPLACE(I251,"".git"","""")"),"sonian/elasticsearch-jetty")</f>
        <v>sonian/elasticsearch-jetty</v>
      </c>
    </row>
    <row r="714" customFormat="false" ht="15.75" hidden="false" customHeight="false" outlineLevel="0" collapsed="false">
      <c r="E714" s="16" t="str">
        <f aca="false">HYPERLINK(CONCATENATE("https:github.com/",J714),J714)</f>
        <v>sonian/elasticsearch-jetty</v>
      </c>
      <c r="H714" s="0" t="str">
        <f aca="false">CONCATENATE(F714," - ",G714)</f>
        <v>-</v>
      </c>
      <c r="I714" s="0" t="str">
        <f aca="false">REPLACE (D714,1,17,"")</f>
        <v/>
      </c>
      <c r="J714" s="0" t="str">
        <f aca="false">IFERROR(__xludf.dummyfunction("REGEXREPLACE(I251,"".git"","""")"),"sonian/elasticsearch-jetty")</f>
        <v>sonian/elasticsearch-jetty</v>
      </c>
    </row>
    <row r="715" customFormat="false" ht="15.75" hidden="false" customHeight="false" outlineLevel="0" collapsed="false">
      <c r="E715" s="16" t="str">
        <f aca="false">HYPERLINK(CONCATENATE("https:github.com/",J715),J715)</f>
        <v>sonian/elasticsearch-jetty</v>
      </c>
      <c r="H715" s="0" t="str">
        <f aca="false">CONCATENATE(F715," - ",G715)</f>
        <v>-</v>
      </c>
      <c r="I715" s="0" t="str">
        <f aca="false">REPLACE (D715,1,17,"")</f>
        <v/>
      </c>
      <c r="J715" s="0" t="str">
        <f aca="false">IFERROR(__xludf.dummyfunction("REGEXREPLACE(I251,"".git"","""")"),"sonian/elasticsearch-jetty")</f>
        <v>sonian/elasticsearch-jetty</v>
      </c>
    </row>
    <row r="716" customFormat="false" ht="15.75" hidden="false" customHeight="false" outlineLevel="0" collapsed="false">
      <c r="E716" s="16" t="str">
        <f aca="false">HYPERLINK(CONCATENATE("https:github.com/",J716),J716)</f>
        <v>sonian/elasticsearch-jetty</v>
      </c>
      <c r="H716" s="0" t="str">
        <f aca="false">CONCATENATE(F716," - ",G716)</f>
        <v>-</v>
      </c>
      <c r="I716" s="0" t="str">
        <f aca="false">REPLACE (D716,1,17,"")</f>
        <v/>
      </c>
      <c r="J716" s="0" t="str">
        <f aca="false">IFERROR(__xludf.dummyfunction("REGEXREPLACE(I251,"".git"","""")"),"sonian/elasticsearch-jetty")</f>
        <v>sonian/elasticsearch-jetty</v>
      </c>
    </row>
    <row r="717" customFormat="false" ht="15.75" hidden="false" customHeight="false" outlineLevel="0" collapsed="false">
      <c r="E717" s="16" t="str">
        <f aca="false">HYPERLINK(CONCATENATE("https:github.com/",J717),J717)</f>
        <v>sonian/elasticsearch-jetty</v>
      </c>
      <c r="H717" s="0" t="str">
        <f aca="false">CONCATENATE(F717," - ",G717)</f>
        <v>-</v>
      </c>
      <c r="I717" s="0" t="str">
        <f aca="false">REPLACE (D717,1,17,"")</f>
        <v/>
      </c>
      <c r="J717" s="0" t="str">
        <f aca="false">IFERROR(__xludf.dummyfunction("REGEXREPLACE(I251,"".git"","""")"),"sonian/elasticsearch-jetty")</f>
        <v>sonian/elasticsearch-jetty</v>
      </c>
    </row>
    <row r="718" customFormat="false" ht="15.75" hidden="false" customHeight="false" outlineLevel="0" collapsed="false">
      <c r="E718" s="16" t="str">
        <f aca="false">HYPERLINK(CONCATENATE("https:github.com/",J718),J718)</f>
        <v>sonian/elasticsearch-jetty</v>
      </c>
      <c r="H718" s="0" t="str">
        <f aca="false">CONCATENATE(F718," - ",G718)</f>
        <v>-</v>
      </c>
      <c r="I718" s="0" t="str">
        <f aca="false">REPLACE (D718,1,17,"")</f>
        <v/>
      </c>
      <c r="J718" s="0" t="str">
        <f aca="false">IFERROR(__xludf.dummyfunction("REGEXREPLACE(I251,"".git"","""")"),"sonian/elasticsearch-jetty")</f>
        <v>sonian/elasticsearch-jetty</v>
      </c>
    </row>
    <row r="719" customFormat="false" ht="15.75" hidden="false" customHeight="false" outlineLevel="0" collapsed="false">
      <c r="E719" s="16" t="str">
        <f aca="false">HYPERLINK(CONCATENATE("https:github.com/",J719),J719)</f>
        <v>sonian/elasticsearch-jetty</v>
      </c>
      <c r="H719" s="0" t="str">
        <f aca="false">CONCATENATE(F719," - ",G719)</f>
        <v>-</v>
      </c>
      <c r="I719" s="0" t="str">
        <f aca="false">REPLACE (D719,1,17,"")</f>
        <v/>
      </c>
      <c r="J719" s="0" t="str">
        <f aca="false">IFERROR(__xludf.dummyfunction("REGEXREPLACE(I251,"".git"","""")"),"sonian/elasticsearch-jetty")</f>
        <v>sonian/elasticsearch-jetty</v>
      </c>
    </row>
    <row r="720" customFormat="false" ht="15.75" hidden="false" customHeight="false" outlineLevel="0" collapsed="false">
      <c r="E720" s="16" t="str">
        <f aca="false">HYPERLINK(CONCATENATE("https:github.com/",J720),J720)</f>
        <v>sonian/elasticsearch-jetty</v>
      </c>
      <c r="H720" s="0" t="str">
        <f aca="false">CONCATENATE(F720," - ",G720)</f>
        <v>-</v>
      </c>
      <c r="I720" s="0" t="str">
        <f aca="false">REPLACE (D720,1,17,"")</f>
        <v/>
      </c>
      <c r="J720" s="0" t="str">
        <f aca="false">IFERROR(__xludf.dummyfunction("REGEXREPLACE(I251,"".git"","""")"),"sonian/elasticsearch-jetty")</f>
        <v>sonian/elasticsearch-jetty</v>
      </c>
    </row>
    <row r="721" customFormat="false" ht="15.75" hidden="false" customHeight="false" outlineLevel="0" collapsed="false">
      <c r="E721" s="16" t="str">
        <f aca="false">HYPERLINK(CONCATENATE("https:github.com/",J721),J721)</f>
        <v>sonian/elasticsearch-jetty</v>
      </c>
      <c r="H721" s="0" t="str">
        <f aca="false">CONCATENATE(F721," - ",G721)</f>
        <v>-</v>
      </c>
      <c r="I721" s="0" t="str">
        <f aca="false">REPLACE (D721,1,17,"")</f>
        <v/>
      </c>
      <c r="J721" s="0" t="str">
        <f aca="false">IFERROR(__xludf.dummyfunction("REGEXREPLACE(I251,"".git"","""")"),"sonian/elasticsearch-jetty")</f>
        <v>sonian/elasticsearch-jetty</v>
      </c>
    </row>
    <row r="722" customFormat="false" ht="15.75" hidden="false" customHeight="false" outlineLevel="0" collapsed="false">
      <c r="E722" s="16" t="str">
        <f aca="false">HYPERLINK(CONCATENATE("https:github.com/",J722),J722)</f>
        <v>sonian/elasticsearch-jetty</v>
      </c>
      <c r="H722" s="0" t="str">
        <f aca="false">CONCATENATE(F722," - ",G722)</f>
        <v>-</v>
      </c>
      <c r="I722" s="0" t="str">
        <f aca="false">REPLACE (D722,1,17,"")</f>
        <v/>
      </c>
      <c r="J722" s="0" t="str">
        <f aca="false">IFERROR(__xludf.dummyfunction("REGEXREPLACE(I251,"".git"","""")"),"sonian/elasticsearch-jetty")</f>
        <v>sonian/elasticsearch-jetty</v>
      </c>
    </row>
    <row r="723" customFormat="false" ht="15.75" hidden="false" customHeight="false" outlineLevel="0" collapsed="false">
      <c r="E723" s="16" t="str">
        <f aca="false">HYPERLINK(CONCATENATE("https:github.com/",J723),J723)</f>
        <v>sonian/elasticsearch-jetty</v>
      </c>
      <c r="H723" s="0" t="str">
        <f aca="false">CONCATENATE(F723," - ",G723)</f>
        <v>-</v>
      </c>
      <c r="I723" s="0" t="str">
        <f aca="false">REPLACE (D723,1,17,"")</f>
        <v/>
      </c>
      <c r="J723" s="0" t="str">
        <f aca="false">IFERROR(__xludf.dummyfunction("REGEXREPLACE(I251,"".git"","""")"),"sonian/elasticsearch-jetty")</f>
        <v>sonian/elasticsearch-jetty</v>
      </c>
    </row>
    <row r="724" customFormat="false" ht="15.75" hidden="false" customHeight="false" outlineLevel="0" collapsed="false">
      <c r="E724" s="16" t="str">
        <f aca="false">HYPERLINK(CONCATENATE("https:github.com/",J724),J724)</f>
        <v>sonian/elasticsearch-jetty</v>
      </c>
      <c r="H724" s="0" t="str">
        <f aca="false">CONCATENATE(F724," - ",G724)</f>
        <v>-</v>
      </c>
      <c r="I724" s="0" t="str">
        <f aca="false">REPLACE (D724,1,17,"")</f>
        <v/>
      </c>
      <c r="J724" s="0" t="str">
        <f aca="false">IFERROR(__xludf.dummyfunction("REGEXREPLACE(I251,"".git"","""")"),"sonian/elasticsearch-jetty")</f>
        <v>sonian/elasticsearch-jetty</v>
      </c>
    </row>
    <row r="725" customFormat="false" ht="15.75" hidden="false" customHeight="false" outlineLevel="0" collapsed="false">
      <c r="E725" s="16" t="str">
        <f aca="false">HYPERLINK(CONCATENATE("https:github.com/",J725),J725)</f>
        <v>sonian/elasticsearch-jetty</v>
      </c>
      <c r="H725" s="0" t="str">
        <f aca="false">CONCATENATE(F725," - ",G725)</f>
        <v>-</v>
      </c>
      <c r="I725" s="0" t="str">
        <f aca="false">REPLACE (D725,1,17,"")</f>
        <v/>
      </c>
      <c r="J725" s="0" t="str">
        <f aca="false">IFERROR(__xludf.dummyfunction("REGEXREPLACE(I251,"".git"","""")"),"sonian/elasticsearch-jetty")</f>
        <v>sonian/elasticsearch-jetty</v>
      </c>
    </row>
    <row r="726" customFormat="false" ht="15.75" hidden="false" customHeight="false" outlineLevel="0" collapsed="false">
      <c r="E726" s="16" t="str">
        <f aca="false">HYPERLINK(CONCATENATE("https:github.com/",J726),J726)</f>
        <v>sonian/elasticsearch-jetty</v>
      </c>
      <c r="H726" s="0" t="str">
        <f aca="false">CONCATENATE(F726," - ",G726)</f>
        <v>-</v>
      </c>
      <c r="I726" s="0" t="str">
        <f aca="false">REPLACE (D726,1,17,"")</f>
        <v/>
      </c>
      <c r="J726" s="0" t="str">
        <f aca="false">IFERROR(__xludf.dummyfunction("REGEXREPLACE(I251,"".git"","""")"),"sonian/elasticsearch-jetty")</f>
        <v>sonian/elasticsearch-jetty</v>
      </c>
    </row>
    <row r="727" customFormat="false" ht="15.75" hidden="false" customHeight="false" outlineLevel="0" collapsed="false">
      <c r="E727" s="16" t="str">
        <f aca="false">HYPERLINK(CONCATENATE("https:github.com/",J727),J727)</f>
        <v>sonian/elasticsearch-jetty</v>
      </c>
      <c r="H727" s="0" t="str">
        <f aca="false">CONCATENATE(F727," - ",G727)</f>
        <v>-</v>
      </c>
      <c r="I727" s="0" t="str">
        <f aca="false">REPLACE (D727,1,17,"")</f>
        <v/>
      </c>
      <c r="J727" s="0" t="str">
        <f aca="false">IFERROR(__xludf.dummyfunction("REGEXREPLACE(I251,"".git"","""")"),"sonian/elasticsearch-jetty")</f>
        <v>sonian/elasticsearch-jetty</v>
      </c>
    </row>
    <row r="728" customFormat="false" ht="15.75" hidden="false" customHeight="false" outlineLevel="0" collapsed="false">
      <c r="E728" s="16" t="str">
        <f aca="false">HYPERLINK(CONCATENATE("https:github.com/",J728),J728)</f>
        <v>sonian/elasticsearch-jetty</v>
      </c>
      <c r="H728" s="0" t="str">
        <f aca="false">CONCATENATE(F728," - ",G728)</f>
        <v>-</v>
      </c>
      <c r="I728" s="0" t="str">
        <f aca="false">REPLACE (D728,1,17,"")</f>
        <v/>
      </c>
      <c r="J728" s="0" t="str">
        <f aca="false">IFERROR(__xludf.dummyfunction("REGEXREPLACE(I251,"".git"","""")"),"sonian/elasticsearch-jetty")</f>
        <v>sonian/elasticsearch-jetty</v>
      </c>
    </row>
    <row r="729" customFormat="false" ht="15.75" hidden="false" customHeight="false" outlineLevel="0" collapsed="false">
      <c r="E729" s="16" t="str">
        <f aca="false">HYPERLINK(CONCATENATE("https:github.com/",J729),J729)</f>
        <v>sonian/elasticsearch-jetty</v>
      </c>
      <c r="H729" s="0" t="str">
        <f aca="false">CONCATENATE(F729," - ",G729)</f>
        <v>-</v>
      </c>
      <c r="I729" s="0" t="str">
        <f aca="false">REPLACE (D729,1,17,"")</f>
        <v/>
      </c>
      <c r="J729" s="0" t="str">
        <f aca="false">IFERROR(__xludf.dummyfunction("REGEXREPLACE(I251,"".git"","""")"),"sonian/elasticsearch-jetty")</f>
        <v>sonian/elasticsearch-jetty</v>
      </c>
    </row>
    <row r="730" customFormat="false" ht="15.75" hidden="false" customHeight="false" outlineLevel="0" collapsed="false">
      <c r="E730" s="16" t="str">
        <f aca="false">HYPERLINK(CONCATENATE("https:github.com/",J730),J730)</f>
        <v>sonian/elasticsearch-jetty</v>
      </c>
      <c r="H730" s="0" t="str">
        <f aca="false">CONCATENATE(F730," - ",G730)</f>
        <v>-</v>
      </c>
      <c r="I730" s="0" t="str">
        <f aca="false">REPLACE (D730,1,17,"")</f>
        <v/>
      </c>
      <c r="J730" s="0" t="str">
        <f aca="false">IFERROR(__xludf.dummyfunction("REGEXREPLACE(I251,"".git"","""")"),"sonian/elasticsearch-jetty")</f>
        <v>sonian/elasticsearch-jetty</v>
      </c>
    </row>
    <row r="731" customFormat="false" ht="15.75" hidden="false" customHeight="false" outlineLevel="0" collapsed="false">
      <c r="E731" s="16" t="str">
        <f aca="false">HYPERLINK(CONCATENATE("https:github.com/",J731),J731)</f>
        <v>sonian/elasticsearch-jetty</v>
      </c>
      <c r="H731" s="0" t="str">
        <f aca="false">CONCATENATE(F731," - ",G731)</f>
        <v>-</v>
      </c>
      <c r="I731" s="0" t="str">
        <f aca="false">REPLACE (D731,1,17,"")</f>
        <v/>
      </c>
      <c r="J731" s="0" t="str">
        <f aca="false">IFERROR(__xludf.dummyfunction("REGEXREPLACE(I251,"".git"","""")"),"sonian/elasticsearch-jetty")</f>
        <v>sonian/elasticsearch-jetty</v>
      </c>
    </row>
    <row r="732" customFormat="false" ht="15.75" hidden="false" customHeight="false" outlineLevel="0" collapsed="false">
      <c r="E732" s="16" t="str">
        <f aca="false">HYPERLINK(CONCATENATE("https:github.com/",J732),J732)</f>
        <v>sonian/elasticsearch-jetty</v>
      </c>
      <c r="H732" s="0" t="str">
        <f aca="false">CONCATENATE(F732," - ",G732)</f>
        <v>-</v>
      </c>
      <c r="I732" s="0" t="str">
        <f aca="false">REPLACE (D732,1,17,"")</f>
        <v/>
      </c>
      <c r="J732" s="0" t="str">
        <f aca="false">IFERROR(__xludf.dummyfunction("REGEXREPLACE(I251,"".git"","""")"),"sonian/elasticsearch-jetty")</f>
        <v>sonian/elasticsearch-jetty</v>
      </c>
    </row>
    <row r="733" customFormat="false" ht="15.75" hidden="false" customHeight="false" outlineLevel="0" collapsed="false">
      <c r="E733" s="16" t="str">
        <f aca="false">HYPERLINK(CONCATENATE("https:github.com/",J733),J733)</f>
        <v>sonian/elasticsearch-jetty</v>
      </c>
      <c r="H733" s="0" t="str">
        <f aca="false">CONCATENATE(F733," - ",G733)</f>
        <v>-</v>
      </c>
      <c r="I733" s="0" t="str">
        <f aca="false">REPLACE (D733,1,17,"")</f>
        <v/>
      </c>
      <c r="J733" s="0" t="str">
        <f aca="false">IFERROR(__xludf.dummyfunction("REGEXREPLACE(I251,"".git"","""")"),"sonian/elasticsearch-jetty")</f>
        <v>sonian/elasticsearch-jetty</v>
      </c>
    </row>
    <row r="734" customFormat="false" ht="15.75" hidden="false" customHeight="false" outlineLevel="0" collapsed="false">
      <c r="E734" s="16" t="str">
        <f aca="false">HYPERLINK(CONCATENATE("https:github.com/",J734),J734)</f>
        <v>sonian/elasticsearch-jetty</v>
      </c>
      <c r="H734" s="0" t="str">
        <f aca="false">CONCATENATE(F734," - ",G734)</f>
        <v>-</v>
      </c>
      <c r="I734" s="0" t="str">
        <f aca="false">REPLACE (D734,1,17,"")</f>
        <v/>
      </c>
      <c r="J734" s="0" t="str">
        <f aca="false">IFERROR(__xludf.dummyfunction("REGEXREPLACE(I251,"".git"","""")"),"sonian/elasticsearch-jetty")</f>
        <v>sonian/elasticsearch-jetty</v>
      </c>
    </row>
    <row r="735" customFormat="false" ht="15.75" hidden="false" customHeight="false" outlineLevel="0" collapsed="false">
      <c r="E735" s="16" t="str">
        <f aca="false">HYPERLINK(CONCATENATE("https:github.com/",J735),J735)</f>
        <v>sonian/elasticsearch-jetty</v>
      </c>
      <c r="H735" s="0" t="str">
        <f aca="false">CONCATENATE(F735," - ",G735)</f>
        <v>-</v>
      </c>
      <c r="I735" s="0" t="str">
        <f aca="false">REPLACE (D735,1,17,"")</f>
        <v/>
      </c>
      <c r="J735" s="0" t="str">
        <f aca="false">IFERROR(__xludf.dummyfunction("REGEXREPLACE(I251,"".git"","""")"),"sonian/elasticsearch-jetty")</f>
        <v>sonian/elasticsearch-jetty</v>
      </c>
    </row>
    <row r="736" customFormat="false" ht="15.75" hidden="false" customHeight="false" outlineLevel="0" collapsed="false">
      <c r="E736" s="16" t="str">
        <f aca="false">HYPERLINK(CONCATENATE("https:github.com/",J736),J736)</f>
        <v>sonian/elasticsearch-jetty</v>
      </c>
      <c r="H736" s="0" t="str">
        <f aca="false">CONCATENATE(F736," - ",G736)</f>
        <v>-</v>
      </c>
      <c r="I736" s="0" t="str">
        <f aca="false">REPLACE (D736,1,17,"")</f>
        <v/>
      </c>
      <c r="J736" s="0" t="str">
        <f aca="false">IFERROR(__xludf.dummyfunction("REGEXREPLACE(I251,"".git"","""")"),"sonian/elasticsearch-jetty")</f>
        <v>sonian/elasticsearch-jetty</v>
      </c>
    </row>
    <row r="737" customFormat="false" ht="15.75" hidden="false" customHeight="false" outlineLevel="0" collapsed="false">
      <c r="E737" s="16" t="str">
        <f aca="false">HYPERLINK(CONCATENATE("https:github.com/",J737),J737)</f>
        <v>sonian/elasticsearch-jetty</v>
      </c>
      <c r="H737" s="0" t="str">
        <f aca="false">CONCATENATE(F737," - ",G737)</f>
        <v>-</v>
      </c>
      <c r="I737" s="0" t="str">
        <f aca="false">REPLACE (D737,1,17,"")</f>
        <v/>
      </c>
      <c r="J737" s="0" t="str">
        <f aca="false">IFERROR(__xludf.dummyfunction("REGEXREPLACE(I251,"".git"","""")"),"sonian/elasticsearch-jetty")</f>
        <v>sonian/elasticsearch-jetty</v>
      </c>
    </row>
    <row r="738" customFormat="false" ht="15.75" hidden="false" customHeight="false" outlineLevel="0" collapsed="false">
      <c r="E738" s="16" t="str">
        <f aca="false">HYPERLINK(CONCATENATE("https:github.com/",J738),J738)</f>
        <v>sonian/elasticsearch-jetty</v>
      </c>
      <c r="H738" s="0" t="str">
        <f aca="false">CONCATENATE(F738," - ",G738)</f>
        <v>-</v>
      </c>
      <c r="I738" s="0" t="str">
        <f aca="false">REPLACE (D738,1,17,"")</f>
        <v/>
      </c>
      <c r="J738" s="0" t="str">
        <f aca="false">IFERROR(__xludf.dummyfunction("REGEXREPLACE(I251,"".git"","""")"),"sonian/elasticsearch-jetty")</f>
        <v>sonian/elasticsearch-jetty</v>
      </c>
    </row>
    <row r="739" customFormat="false" ht="15.75" hidden="false" customHeight="false" outlineLevel="0" collapsed="false">
      <c r="E739" s="16" t="str">
        <f aca="false">HYPERLINK(CONCATENATE("https:github.com/",J739),J739)</f>
        <v>sonian/elasticsearch-jetty</v>
      </c>
      <c r="H739" s="0" t="str">
        <f aca="false">CONCATENATE(F739," - ",G739)</f>
        <v>-</v>
      </c>
      <c r="I739" s="0" t="str">
        <f aca="false">REPLACE (D739,1,17,"")</f>
        <v/>
      </c>
      <c r="J739" s="0" t="str">
        <f aca="false">IFERROR(__xludf.dummyfunction("REGEXREPLACE(I251,"".git"","""")"),"sonian/elasticsearch-jetty")</f>
        <v>sonian/elasticsearch-jetty</v>
      </c>
    </row>
    <row r="740" customFormat="false" ht="15.75" hidden="false" customHeight="false" outlineLevel="0" collapsed="false">
      <c r="E740" s="16" t="str">
        <f aca="false">HYPERLINK(CONCATENATE("https:github.com/",J740),J740)</f>
        <v>sonian/elasticsearch-jetty</v>
      </c>
      <c r="H740" s="0" t="str">
        <f aca="false">CONCATENATE(F740," - ",G740)</f>
        <v>-</v>
      </c>
      <c r="I740" s="0" t="str">
        <f aca="false">REPLACE (D740,1,17,"")</f>
        <v/>
      </c>
      <c r="J740" s="0" t="str">
        <f aca="false">IFERROR(__xludf.dummyfunction("REGEXREPLACE(I251,"".git"","""")"),"sonian/elasticsearch-jetty")</f>
        <v>sonian/elasticsearch-jetty</v>
      </c>
    </row>
    <row r="741" customFormat="false" ht="15.75" hidden="false" customHeight="false" outlineLevel="0" collapsed="false">
      <c r="E741" s="16" t="str">
        <f aca="false">HYPERLINK(CONCATENATE("https:github.com/",J741),J741)</f>
        <v>sonian/elasticsearch-jetty</v>
      </c>
      <c r="H741" s="0" t="str">
        <f aca="false">CONCATENATE(F741," - ",G741)</f>
        <v>-</v>
      </c>
      <c r="I741" s="0" t="str">
        <f aca="false">REPLACE (D741,1,17,"")</f>
        <v/>
      </c>
      <c r="J741" s="0" t="str">
        <f aca="false">IFERROR(__xludf.dummyfunction("REGEXREPLACE(I251,"".git"","""")"),"sonian/elasticsearch-jetty")</f>
        <v>sonian/elasticsearch-jetty</v>
      </c>
    </row>
    <row r="742" customFormat="false" ht="15.75" hidden="false" customHeight="false" outlineLevel="0" collapsed="false">
      <c r="E742" s="16" t="str">
        <f aca="false">HYPERLINK(CONCATENATE("https:github.com/",J742),J742)</f>
        <v>sonian/elasticsearch-jetty</v>
      </c>
      <c r="H742" s="0" t="str">
        <f aca="false">CONCATENATE(F742," - ",G742)</f>
        <v>-</v>
      </c>
      <c r="I742" s="0" t="str">
        <f aca="false">REPLACE (D742,1,17,"")</f>
        <v/>
      </c>
      <c r="J742" s="0" t="str">
        <f aca="false">IFERROR(__xludf.dummyfunction("REGEXREPLACE(I251,"".git"","""")"),"sonian/elasticsearch-jetty")</f>
        <v>sonian/elasticsearch-jetty</v>
      </c>
    </row>
    <row r="743" customFormat="false" ht="15.75" hidden="false" customHeight="false" outlineLevel="0" collapsed="false">
      <c r="E743" s="16" t="str">
        <f aca="false">HYPERLINK(CONCATENATE("https:github.com/",J743),J743)</f>
        <v>sonian/elasticsearch-jetty</v>
      </c>
      <c r="H743" s="0" t="str">
        <f aca="false">CONCATENATE(F743," - ",G743)</f>
        <v>-</v>
      </c>
      <c r="I743" s="0" t="str">
        <f aca="false">REPLACE (D743,1,17,"")</f>
        <v/>
      </c>
      <c r="J743" s="0" t="str">
        <f aca="false">IFERROR(__xludf.dummyfunction("REGEXREPLACE(I251,"".git"","""")"),"sonian/elasticsearch-jetty")</f>
        <v>sonian/elasticsearch-jetty</v>
      </c>
    </row>
    <row r="744" customFormat="false" ht="15.75" hidden="false" customHeight="false" outlineLevel="0" collapsed="false">
      <c r="E744" s="16" t="str">
        <f aca="false">HYPERLINK(CONCATENATE("https:github.com/",J744),J744)</f>
        <v>sonian/elasticsearch-jetty</v>
      </c>
      <c r="H744" s="0" t="str">
        <f aca="false">CONCATENATE(F744," - ",G744)</f>
        <v>-</v>
      </c>
      <c r="I744" s="0" t="str">
        <f aca="false">REPLACE (D744,1,17,"")</f>
        <v/>
      </c>
      <c r="J744" s="0" t="str">
        <f aca="false">IFERROR(__xludf.dummyfunction("REGEXREPLACE(I251,"".git"","""")"),"sonian/elasticsearch-jetty")</f>
        <v>sonian/elasticsearch-jetty</v>
      </c>
    </row>
    <row r="745" customFormat="false" ht="15.75" hidden="false" customHeight="false" outlineLevel="0" collapsed="false">
      <c r="E745" s="16" t="str">
        <f aca="false">HYPERLINK(CONCATENATE("https:github.com/",J745),J745)</f>
        <v>sonian/elasticsearch-jetty</v>
      </c>
      <c r="H745" s="0" t="str">
        <f aca="false">CONCATENATE(F745," - ",G745)</f>
        <v>-</v>
      </c>
      <c r="I745" s="0" t="str">
        <f aca="false">REPLACE (D745,1,17,"")</f>
        <v/>
      </c>
      <c r="J745" s="0" t="str">
        <f aca="false">IFERROR(__xludf.dummyfunction("REGEXREPLACE(I251,"".git"","""")"),"sonian/elasticsearch-jetty")</f>
        <v>sonian/elasticsearch-jetty</v>
      </c>
    </row>
    <row r="746" customFormat="false" ht="15.75" hidden="false" customHeight="false" outlineLevel="0" collapsed="false">
      <c r="E746" s="16" t="str">
        <f aca="false">HYPERLINK(CONCATENATE("https:github.com/",J746),J746)</f>
        <v>sonian/elasticsearch-jetty</v>
      </c>
      <c r="H746" s="0" t="str">
        <f aca="false">CONCATENATE(F746," - ",G746)</f>
        <v>-</v>
      </c>
      <c r="I746" s="0" t="str">
        <f aca="false">REPLACE (D746,1,17,"")</f>
        <v/>
      </c>
      <c r="J746" s="0" t="str">
        <f aca="false">IFERROR(__xludf.dummyfunction("REGEXREPLACE(I251,"".git"","""")"),"sonian/elasticsearch-jetty")</f>
        <v>sonian/elasticsearch-jetty</v>
      </c>
    </row>
    <row r="747" customFormat="false" ht="15.75" hidden="false" customHeight="false" outlineLevel="0" collapsed="false">
      <c r="E747" s="16" t="str">
        <f aca="false">HYPERLINK(CONCATENATE("https:github.com/",J747),J747)</f>
        <v>sonian/elasticsearch-jetty</v>
      </c>
      <c r="H747" s="0" t="str">
        <f aca="false">CONCATENATE(F747," - ",G747)</f>
        <v>-</v>
      </c>
      <c r="I747" s="0" t="str">
        <f aca="false">REPLACE (D747,1,17,"")</f>
        <v/>
      </c>
      <c r="J747" s="0" t="str">
        <f aca="false">IFERROR(__xludf.dummyfunction("REGEXREPLACE(I251,"".git"","""")"),"sonian/elasticsearch-jetty")</f>
        <v>sonian/elasticsearch-jetty</v>
      </c>
    </row>
    <row r="748" customFormat="false" ht="15.75" hidden="false" customHeight="false" outlineLevel="0" collapsed="false">
      <c r="E748" s="16" t="str">
        <f aca="false">HYPERLINK(CONCATENATE("https:github.com/",J748),J748)</f>
        <v>sonian/elasticsearch-jetty</v>
      </c>
      <c r="H748" s="0" t="str">
        <f aca="false">CONCATENATE(F748," - ",G748)</f>
        <v>-</v>
      </c>
      <c r="I748" s="0" t="str">
        <f aca="false">REPLACE (D748,1,17,"")</f>
        <v/>
      </c>
      <c r="J748" s="0" t="str">
        <f aca="false">IFERROR(__xludf.dummyfunction("REGEXREPLACE(I251,"".git"","""")"),"sonian/elasticsearch-jetty")</f>
        <v>sonian/elasticsearch-jetty</v>
      </c>
    </row>
    <row r="749" customFormat="false" ht="15.75" hidden="false" customHeight="false" outlineLevel="0" collapsed="false">
      <c r="E749" s="16" t="str">
        <f aca="false">HYPERLINK(CONCATENATE("https:github.com/",J749),J749)</f>
        <v>sonian/elasticsearch-jetty</v>
      </c>
      <c r="H749" s="0" t="str">
        <f aca="false">CONCATENATE(F749," - ",G749)</f>
        <v>-</v>
      </c>
      <c r="I749" s="0" t="str">
        <f aca="false">REPLACE (D749,1,17,"")</f>
        <v/>
      </c>
      <c r="J749" s="0" t="str">
        <f aca="false">IFERROR(__xludf.dummyfunction("REGEXREPLACE(I251,"".git"","""")"),"sonian/elasticsearch-jetty")</f>
        <v>sonian/elasticsearch-jetty</v>
      </c>
    </row>
    <row r="750" customFormat="false" ht="15.75" hidden="false" customHeight="false" outlineLevel="0" collapsed="false">
      <c r="E750" s="16" t="str">
        <f aca="false">HYPERLINK(CONCATENATE("https:github.com/",J750),J750)</f>
        <v>sonian/elasticsearch-jetty</v>
      </c>
      <c r="H750" s="0" t="str">
        <f aca="false">CONCATENATE(F750," - ",G750)</f>
        <v>-</v>
      </c>
      <c r="I750" s="0" t="str">
        <f aca="false">REPLACE (D750,1,17,"")</f>
        <v/>
      </c>
      <c r="J750" s="0" t="str">
        <f aca="false">IFERROR(__xludf.dummyfunction("REGEXREPLACE(I251,"".git"","""")"),"sonian/elasticsearch-jetty")</f>
        <v>sonian/elasticsearch-jetty</v>
      </c>
    </row>
    <row r="751" customFormat="false" ht="15.75" hidden="false" customHeight="false" outlineLevel="0" collapsed="false">
      <c r="E751" s="16" t="str">
        <f aca="false">HYPERLINK(CONCATENATE("https:github.com/",J751),J751)</f>
        <v>sonian/elasticsearch-jetty</v>
      </c>
      <c r="H751" s="0" t="str">
        <f aca="false">CONCATENATE(F751," - ",G751)</f>
        <v>-</v>
      </c>
      <c r="I751" s="0" t="str">
        <f aca="false">REPLACE (D751,1,17,"")</f>
        <v/>
      </c>
      <c r="J751" s="0" t="str">
        <f aca="false">IFERROR(__xludf.dummyfunction("REGEXREPLACE(I251,"".git"","""")"),"sonian/elasticsearch-jetty")</f>
        <v>sonian/elasticsearch-jetty</v>
      </c>
    </row>
    <row r="752" customFormat="false" ht="15.75" hidden="false" customHeight="false" outlineLevel="0" collapsed="false">
      <c r="E752" s="16" t="str">
        <f aca="false">HYPERLINK(CONCATENATE("https:github.com/",J752),J752)</f>
        <v>sonian/elasticsearch-jetty</v>
      </c>
      <c r="H752" s="0" t="str">
        <f aca="false">CONCATENATE(F752," - ",G752)</f>
        <v>-</v>
      </c>
      <c r="I752" s="0" t="str">
        <f aca="false">REPLACE (D752,1,17,"")</f>
        <v/>
      </c>
      <c r="J752" s="0" t="str">
        <f aca="false">IFERROR(__xludf.dummyfunction("REGEXREPLACE(I251,"".git"","""")"),"sonian/elasticsearch-jetty")</f>
        <v>sonian/elasticsearch-jetty</v>
      </c>
    </row>
    <row r="753" customFormat="false" ht="15.75" hidden="false" customHeight="false" outlineLevel="0" collapsed="false">
      <c r="E753" s="16" t="str">
        <f aca="false">HYPERLINK(CONCATENATE("https:github.com/",J753),J753)</f>
        <v>sonian/elasticsearch-jetty</v>
      </c>
      <c r="H753" s="0" t="str">
        <f aca="false">CONCATENATE(F753," - ",G753)</f>
        <v>-</v>
      </c>
      <c r="I753" s="0" t="str">
        <f aca="false">REPLACE (D753,1,17,"")</f>
        <v/>
      </c>
      <c r="J753" s="0" t="str">
        <f aca="false">IFERROR(__xludf.dummyfunction("REGEXREPLACE(I251,"".git"","""")"),"sonian/elasticsearch-jetty")</f>
        <v>sonian/elasticsearch-jetty</v>
      </c>
    </row>
    <row r="754" customFormat="false" ht="15.75" hidden="false" customHeight="false" outlineLevel="0" collapsed="false">
      <c r="E754" s="16" t="str">
        <f aca="false">HYPERLINK(CONCATENATE("https:github.com/",J754),J754)</f>
        <v>sonian/elasticsearch-jetty</v>
      </c>
      <c r="H754" s="0" t="str">
        <f aca="false">CONCATENATE(F754," - ",G754)</f>
        <v>-</v>
      </c>
      <c r="I754" s="0" t="str">
        <f aca="false">REPLACE (D754,1,17,"")</f>
        <v/>
      </c>
      <c r="J754" s="0" t="str">
        <f aca="false">IFERROR(__xludf.dummyfunction("REGEXREPLACE(I251,"".git"","""")"),"sonian/elasticsearch-jetty")</f>
        <v>sonian/elasticsearch-jetty</v>
      </c>
    </row>
    <row r="755" customFormat="false" ht="15.75" hidden="false" customHeight="false" outlineLevel="0" collapsed="false">
      <c r="E755" s="16" t="str">
        <f aca="false">HYPERLINK(CONCATENATE("https:github.com/",J755),J755)</f>
        <v>sonian/elasticsearch-jetty</v>
      </c>
      <c r="H755" s="0" t="str">
        <f aca="false">CONCATENATE(F755," - ",G755)</f>
        <v>-</v>
      </c>
      <c r="I755" s="0" t="str">
        <f aca="false">REPLACE (D755,1,17,"")</f>
        <v/>
      </c>
      <c r="J755" s="0" t="str">
        <f aca="false">IFERROR(__xludf.dummyfunction("REGEXREPLACE(I251,"".git"","""")"),"sonian/elasticsearch-jetty")</f>
        <v>sonian/elasticsearch-jetty</v>
      </c>
    </row>
    <row r="756" customFormat="false" ht="15.75" hidden="false" customHeight="false" outlineLevel="0" collapsed="false">
      <c r="E756" s="16" t="str">
        <f aca="false">HYPERLINK(CONCATENATE("https:github.com/",J756),J756)</f>
        <v>sonian/elasticsearch-jetty</v>
      </c>
      <c r="H756" s="0" t="str">
        <f aca="false">CONCATENATE(F756," - ",G756)</f>
        <v>-</v>
      </c>
      <c r="I756" s="0" t="str">
        <f aca="false">REPLACE (D756,1,17,"")</f>
        <v/>
      </c>
      <c r="J756" s="0" t="str">
        <f aca="false">IFERROR(__xludf.dummyfunction("REGEXREPLACE(I251,"".git"","""")"),"sonian/elasticsearch-jetty")</f>
        <v>sonian/elasticsearch-jetty</v>
      </c>
    </row>
    <row r="757" customFormat="false" ht="15.75" hidden="false" customHeight="false" outlineLevel="0" collapsed="false">
      <c r="E757" s="16" t="str">
        <f aca="false">HYPERLINK(CONCATENATE("https:github.com/",J757),J757)</f>
        <v>sonian/elasticsearch-jetty</v>
      </c>
      <c r="H757" s="0" t="str">
        <f aca="false">CONCATENATE(F757," - ",G757)</f>
        <v>-</v>
      </c>
      <c r="I757" s="0" t="str">
        <f aca="false">REPLACE (D757,1,17,"")</f>
        <v/>
      </c>
      <c r="J757" s="0" t="str">
        <f aca="false">IFERROR(__xludf.dummyfunction("REGEXREPLACE(I251,"".git"","""")"),"sonian/elasticsearch-jetty")</f>
        <v>sonian/elasticsearch-jetty</v>
      </c>
    </row>
    <row r="758" customFormat="false" ht="15.75" hidden="false" customHeight="false" outlineLevel="0" collapsed="false">
      <c r="E758" s="16" t="str">
        <f aca="false">HYPERLINK(CONCATENATE("https:github.com/",J758),J758)</f>
        <v>sonian/elasticsearch-jetty</v>
      </c>
      <c r="H758" s="0" t="str">
        <f aca="false">CONCATENATE(F758," - ",G758)</f>
        <v>-</v>
      </c>
      <c r="I758" s="0" t="str">
        <f aca="false">REPLACE (D758,1,17,"")</f>
        <v/>
      </c>
      <c r="J758" s="0" t="str">
        <f aca="false">IFERROR(__xludf.dummyfunction("REGEXREPLACE(I251,"".git"","""")"),"sonian/elasticsearch-jetty")</f>
        <v>sonian/elasticsearch-jetty</v>
      </c>
    </row>
    <row r="759" customFormat="false" ht="15.75" hidden="false" customHeight="false" outlineLevel="0" collapsed="false">
      <c r="E759" s="16" t="str">
        <f aca="false">HYPERLINK(CONCATENATE("https:github.com/",J759),J759)</f>
        <v>sonian/elasticsearch-jetty</v>
      </c>
      <c r="H759" s="0" t="str">
        <f aca="false">CONCATENATE(F759," - ",G759)</f>
        <v>-</v>
      </c>
      <c r="I759" s="0" t="str">
        <f aca="false">REPLACE (D759,1,17,"")</f>
        <v/>
      </c>
      <c r="J759" s="0" t="str">
        <f aca="false">IFERROR(__xludf.dummyfunction("REGEXREPLACE(I251,"".git"","""")"),"sonian/elasticsearch-jetty")</f>
        <v>sonian/elasticsearch-jetty</v>
      </c>
    </row>
    <row r="760" customFormat="false" ht="15.75" hidden="false" customHeight="false" outlineLevel="0" collapsed="false">
      <c r="E760" s="16" t="str">
        <f aca="false">HYPERLINK(CONCATENATE("https:github.com/",J760),J760)</f>
        <v>sonian/elasticsearch-jetty</v>
      </c>
      <c r="H760" s="0" t="str">
        <f aca="false">CONCATENATE(F760," - ",G760)</f>
        <v>-</v>
      </c>
      <c r="I760" s="0" t="str">
        <f aca="false">REPLACE (D760,1,17,"")</f>
        <v/>
      </c>
      <c r="J760" s="0" t="str">
        <f aca="false">IFERROR(__xludf.dummyfunction("REGEXREPLACE(I251,"".git"","""")"),"sonian/elasticsearch-jetty")</f>
        <v>sonian/elasticsearch-jetty</v>
      </c>
    </row>
    <row r="761" customFormat="false" ht="15.75" hidden="false" customHeight="false" outlineLevel="0" collapsed="false">
      <c r="E761" s="16" t="str">
        <f aca="false">HYPERLINK(CONCATENATE("https:github.com/",J761),J761)</f>
        <v>sonian/elasticsearch-jetty</v>
      </c>
      <c r="H761" s="0" t="str">
        <f aca="false">CONCATENATE(F761," - ",G761)</f>
        <v>-</v>
      </c>
      <c r="I761" s="0" t="str">
        <f aca="false">REPLACE (D761,1,17,"")</f>
        <v/>
      </c>
      <c r="J761" s="0" t="str">
        <f aca="false">IFERROR(__xludf.dummyfunction("REGEXREPLACE(I251,"".git"","""")"),"sonian/elasticsearch-jetty")</f>
        <v>sonian/elasticsearch-jetty</v>
      </c>
    </row>
    <row r="762" customFormat="false" ht="15.75" hidden="false" customHeight="false" outlineLevel="0" collapsed="false">
      <c r="E762" s="16" t="str">
        <f aca="false">HYPERLINK(CONCATENATE("https:github.com/",J762),J762)</f>
        <v>sonian/elasticsearch-jetty</v>
      </c>
      <c r="H762" s="0" t="str">
        <f aca="false">CONCATENATE(F762," - ",G762)</f>
        <v>-</v>
      </c>
      <c r="I762" s="0" t="str">
        <f aca="false">REPLACE (D762,1,17,"")</f>
        <v/>
      </c>
      <c r="J762" s="0" t="str">
        <f aca="false">IFERROR(__xludf.dummyfunction("REGEXREPLACE(I251,"".git"","""")"),"sonian/elasticsearch-jetty")</f>
        <v>sonian/elasticsearch-jetty</v>
      </c>
    </row>
    <row r="763" customFormat="false" ht="15.75" hidden="false" customHeight="false" outlineLevel="0" collapsed="false">
      <c r="E763" s="16" t="str">
        <f aca="false">HYPERLINK(CONCATENATE("https:github.com/",J763),J763)</f>
        <v>sonian/elasticsearch-jetty</v>
      </c>
      <c r="H763" s="0" t="str">
        <f aca="false">CONCATENATE(F763," - ",G763)</f>
        <v>-</v>
      </c>
      <c r="I763" s="0" t="str">
        <f aca="false">REPLACE (D763,1,17,"")</f>
        <v/>
      </c>
      <c r="J763" s="0" t="str">
        <f aca="false">IFERROR(__xludf.dummyfunction("REGEXREPLACE(I251,"".git"","""")"),"sonian/elasticsearch-jetty")</f>
        <v>sonian/elasticsearch-jetty</v>
      </c>
    </row>
    <row r="764" customFormat="false" ht="15.75" hidden="false" customHeight="false" outlineLevel="0" collapsed="false">
      <c r="E764" s="16" t="str">
        <f aca="false">HYPERLINK(CONCATENATE("https:github.com/",J764),J764)</f>
        <v>sonian/elasticsearch-jetty</v>
      </c>
      <c r="H764" s="0" t="str">
        <f aca="false">CONCATENATE(F764," - ",G764)</f>
        <v>-</v>
      </c>
      <c r="I764" s="0" t="str">
        <f aca="false">REPLACE (D764,1,17,"")</f>
        <v/>
      </c>
      <c r="J764" s="0" t="str">
        <f aca="false">IFERROR(__xludf.dummyfunction("REGEXREPLACE(I251,"".git"","""")"),"sonian/elasticsearch-jetty")</f>
        <v>sonian/elasticsearch-jetty</v>
      </c>
    </row>
    <row r="765" customFormat="false" ht="15.75" hidden="false" customHeight="false" outlineLevel="0" collapsed="false">
      <c r="E765" s="16" t="str">
        <f aca="false">HYPERLINK(CONCATENATE("https:github.com/",J765),J765)</f>
        <v>sonian/elasticsearch-jetty</v>
      </c>
      <c r="H765" s="0" t="str">
        <f aca="false">CONCATENATE(F765," - ",G765)</f>
        <v>-</v>
      </c>
      <c r="I765" s="0" t="str">
        <f aca="false">REPLACE (D765,1,17,"")</f>
        <v/>
      </c>
      <c r="J765" s="0" t="str">
        <f aca="false">IFERROR(__xludf.dummyfunction("REGEXREPLACE(I251,"".git"","""")"),"sonian/elasticsearch-jetty")</f>
        <v>sonian/elasticsearch-jetty</v>
      </c>
    </row>
    <row r="766" customFormat="false" ht="15.75" hidden="false" customHeight="false" outlineLevel="0" collapsed="false">
      <c r="E766" s="16" t="str">
        <f aca="false">HYPERLINK(CONCATENATE("https:github.com/",J766),J766)</f>
        <v>sonian/elasticsearch-jetty</v>
      </c>
      <c r="H766" s="0" t="str">
        <f aca="false">CONCATENATE(F766," - ",G766)</f>
        <v>-</v>
      </c>
      <c r="I766" s="0" t="str">
        <f aca="false">REPLACE (D766,1,17,"")</f>
        <v/>
      </c>
      <c r="J766" s="0" t="str">
        <f aca="false">IFERROR(__xludf.dummyfunction("REGEXREPLACE(I251,"".git"","""")"),"sonian/elasticsearch-jetty")</f>
        <v>sonian/elasticsearch-jetty</v>
      </c>
    </row>
    <row r="767" customFormat="false" ht="15.75" hidden="false" customHeight="false" outlineLevel="0" collapsed="false">
      <c r="E767" s="16" t="str">
        <f aca="false">HYPERLINK(CONCATENATE("https:github.com/",J767),J767)</f>
        <v>sonian/elasticsearch-jetty</v>
      </c>
      <c r="H767" s="0" t="str">
        <f aca="false">CONCATENATE(F767," - ",G767)</f>
        <v>-</v>
      </c>
      <c r="I767" s="0" t="str">
        <f aca="false">REPLACE (D767,1,17,"")</f>
        <v/>
      </c>
      <c r="J767" s="0" t="str">
        <f aca="false">IFERROR(__xludf.dummyfunction("REGEXREPLACE(I251,"".git"","""")"),"sonian/elasticsearch-jetty")</f>
        <v>sonian/elasticsearch-jetty</v>
      </c>
    </row>
    <row r="768" customFormat="false" ht="15.75" hidden="false" customHeight="false" outlineLevel="0" collapsed="false">
      <c r="E768" s="16" t="str">
        <f aca="false">HYPERLINK(CONCATENATE("https:github.com/",J768),J768)</f>
        <v>sonian/elasticsearch-jetty</v>
      </c>
      <c r="H768" s="0" t="str">
        <f aca="false">CONCATENATE(F768," - ",G768)</f>
        <v>-</v>
      </c>
      <c r="I768" s="0" t="str">
        <f aca="false">REPLACE (D768,1,17,"")</f>
        <v/>
      </c>
      <c r="J768" s="0" t="str">
        <f aca="false">IFERROR(__xludf.dummyfunction("REGEXREPLACE(I251,"".git"","""")"),"sonian/elasticsearch-jetty")</f>
        <v>sonian/elasticsearch-jetty</v>
      </c>
    </row>
    <row r="769" customFormat="false" ht="15.75" hidden="false" customHeight="false" outlineLevel="0" collapsed="false">
      <c r="E769" s="16" t="str">
        <f aca="false">HYPERLINK(CONCATENATE("https:github.com/",J769),J769)</f>
        <v>sonian/elasticsearch-jetty</v>
      </c>
      <c r="H769" s="0" t="str">
        <f aca="false">CONCATENATE(F769," - ",G769)</f>
        <v>-</v>
      </c>
      <c r="I769" s="0" t="str">
        <f aca="false">REPLACE (D769,1,17,"")</f>
        <v/>
      </c>
      <c r="J769" s="0" t="str">
        <f aca="false">IFERROR(__xludf.dummyfunction("REGEXREPLACE(I251,"".git"","""")"),"sonian/elasticsearch-jetty")</f>
        <v>sonian/elasticsearch-jetty</v>
      </c>
    </row>
    <row r="770" customFormat="false" ht="15.75" hidden="false" customHeight="false" outlineLevel="0" collapsed="false">
      <c r="E770" s="16" t="str">
        <f aca="false">HYPERLINK(CONCATENATE("https:github.com/",J770),J770)</f>
        <v>sonian/elasticsearch-jetty</v>
      </c>
      <c r="H770" s="0" t="str">
        <f aca="false">CONCATENATE(F770," - ",G770)</f>
        <v>-</v>
      </c>
      <c r="I770" s="0" t="str">
        <f aca="false">REPLACE (D770,1,17,"")</f>
        <v/>
      </c>
      <c r="J770" s="0" t="str">
        <f aca="false">IFERROR(__xludf.dummyfunction("REGEXREPLACE(I251,"".git"","""")"),"sonian/elasticsearch-jetty")</f>
        <v>sonian/elasticsearch-jetty</v>
      </c>
    </row>
    <row r="771" customFormat="false" ht="15.75" hidden="false" customHeight="false" outlineLevel="0" collapsed="false">
      <c r="E771" s="16" t="str">
        <f aca="false">HYPERLINK(CONCATENATE("https:github.com/",J771),J771)</f>
        <v>sonian/elasticsearch-jetty</v>
      </c>
      <c r="H771" s="0" t="str">
        <f aca="false">CONCATENATE(F771," - ",G771)</f>
        <v>-</v>
      </c>
      <c r="I771" s="0" t="str">
        <f aca="false">REPLACE (D771,1,17,"")</f>
        <v/>
      </c>
      <c r="J771" s="0" t="str">
        <f aca="false">IFERROR(__xludf.dummyfunction("REGEXREPLACE(I251,"".git"","""")"),"sonian/elasticsearch-jetty")</f>
        <v>sonian/elasticsearch-jetty</v>
      </c>
    </row>
    <row r="772" customFormat="false" ht="15.75" hidden="false" customHeight="false" outlineLevel="0" collapsed="false">
      <c r="E772" s="16" t="str">
        <f aca="false">HYPERLINK(CONCATENATE("https:github.com/",J772),J772)</f>
        <v>sonian/elasticsearch-jetty</v>
      </c>
      <c r="H772" s="0" t="str">
        <f aca="false">CONCATENATE(F772," - ",G772)</f>
        <v>-</v>
      </c>
      <c r="I772" s="0" t="str">
        <f aca="false">REPLACE (D772,1,17,"")</f>
        <v/>
      </c>
      <c r="J772" s="0" t="str">
        <f aca="false">IFERROR(__xludf.dummyfunction("REGEXREPLACE(I251,"".git"","""")"),"sonian/elasticsearch-jetty")</f>
        <v>sonian/elasticsearch-jetty</v>
      </c>
    </row>
    <row r="773" customFormat="false" ht="15.75" hidden="false" customHeight="false" outlineLevel="0" collapsed="false">
      <c r="E773" s="16" t="str">
        <f aca="false">HYPERLINK(CONCATENATE("https:github.com/",J773),J773)</f>
        <v>sonian/elasticsearch-jetty</v>
      </c>
      <c r="H773" s="0" t="str">
        <f aca="false">CONCATENATE(F773," - ",G773)</f>
        <v>-</v>
      </c>
      <c r="I773" s="0" t="str">
        <f aca="false">REPLACE (D773,1,17,"")</f>
        <v/>
      </c>
      <c r="J773" s="0" t="str">
        <f aca="false">IFERROR(__xludf.dummyfunction("REGEXREPLACE(I251,"".git"","""")"),"sonian/elasticsearch-jetty")</f>
        <v>sonian/elasticsearch-jetty</v>
      </c>
    </row>
    <row r="774" customFormat="false" ht="15.75" hidden="false" customHeight="false" outlineLevel="0" collapsed="false">
      <c r="E774" s="16" t="str">
        <f aca="false">HYPERLINK(CONCATENATE("https:github.com/",J774),J774)</f>
        <v>sonian/elasticsearch-jetty</v>
      </c>
      <c r="H774" s="0" t="str">
        <f aca="false">CONCATENATE(F774," - ",G774)</f>
        <v>-</v>
      </c>
      <c r="I774" s="0" t="str">
        <f aca="false">REPLACE (D774,1,17,"")</f>
        <v/>
      </c>
      <c r="J774" s="0" t="str">
        <f aca="false">IFERROR(__xludf.dummyfunction("REGEXREPLACE(I251,"".git"","""")"),"sonian/elasticsearch-jetty")</f>
        <v>sonian/elasticsearch-jetty</v>
      </c>
    </row>
    <row r="775" customFormat="false" ht="15.75" hidden="false" customHeight="false" outlineLevel="0" collapsed="false">
      <c r="E775" s="16" t="str">
        <f aca="false">HYPERLINK(CONCATENATE("https:github.com/",J775),J775)</f>
        <v>sonian/elasticsearch-jetty</v>
      </c>
      <c r="H775" s="0" t="str">
        <f aca="false">CONCATENATE(F775," - ",G775)</f>
        <v>-</v>
      </c>
      <c r="I775" s="0" t="str">
        <f aca="false">REPLACE (D775,1,17,"")</f>
        <v/>
      </c>
      <c r="J775" s="0" t="str">
        <f aca="false">IFERROR(__xludf.dummyfunction("REGEXREPLACE(I251,"".git"","""")"),"sonian/elasticsearch-jetty")</f>
        <v>sonian/elasticsearch-jetty</v>
      </c>
    </row>
    <row r="776" customFormat="false" ht="15.75" hidden="false" customHeight="false" outlineLevel="0" collapsed="false">
      <c r="E776" s="16" t="str">
        <f aca="false">HYPERLINK(CONCATENATE("https:github.com/",J776),J776)</f>
        <v>sonian/elasticsearch-jetty</v>
      </c>
      <c r="H776" s="0" t="str">
        <f aca="false">CONCATENATE(F776," - ",G776)</f>
        <v>-</v>
      </c>
      <c r="I776" s="0" t="str">
        <f aca="false">REPLACE (D776,1,17,"")</f>
        <v/>
      </c>
      <c r="J776" s="0" t="str">
        <f aca="false">IFERROR(__xludf.dummyfunction("REGEXREPLACE(I251,"".git"","""")"),"sonian/elasticsearch-jetty")</f>
        <v>sonian/elasticsearch-jetty</v>
      </c>
    </row>
    <row r="777" customFormat="false" ht="15.75" hidden="false" customHeight="false" outlineLevel="0" collapsed="false">
      <c r="E777" s="16" t="str">
        <f aca="false">HYPERLINK(CONCATENATE("https:github.com/",J777),J777)</f>
        <v>sonian/elasticsearch-jetty</v>
      </c>
      <c r="H777" s="0" t="str">
        <f aca="false">CONCATENATE(F777," - ",G777)</f>
        <v>-</v>
      </c>
      <c r="I777" s="0" t="str">
        <f aca="false">REPLACE (D777,1,17,"")</f>
        <v/>
      </c>
      <c r="J777" s="0" t="str">
        <f aca="false">IFERROR(__xludf.dummyfunction("REGEXREPLACE(I251,"".git"","""")"),"sonian/elasticsearch-jetty")</f>
        <v>sonian/elasticsearch-jetty</v>
      </c>
    </row>
    <row r="778" customFormat="false" ht="15.75" hidden="false" customHeight="false" outlineLevel="0" collapsed="false">
      <c r="E778" s="16" t="str">
        <f aca="false">HYPERLINK(CONCATENATE("https:github.com/",J778),J778)</f>
        <v>sonian/elasticsearch-jetty</v>
      </c>
      <c r="H778" s="0" t="str">
        <f aca="false">CONCATENATE(F778," - ",G778)</f>
        <v>-</v>
      </c>
      <c r="I778" s="0" t="str">
        <f aca="false">REPLACE (D778,1,17,"")</f>
        <v/>
      </c>
      <c r="J778" s="0" t="str">
        <f aca="false">IFERROR(__xludf.dummyfunction("REGEXREPLACE(I251,"".git"","""")"),"sonian/elasticsearch-jetty")</f>
        <v>sonian/elasticsearch-jetty</v>
      </c>
    </row>
    <row r="779" customFormat="false" ht="15.75" hidden="false" customHeight="false" outlineLevel="0" collapsed="false">
      <c r="E779" s="16" t="str">
        <f aca="false">HYPERLINK(CONCATENATE("https:github.com/",J779),J779)</f>
        <v>sonian/elasticsearch-jetty</v>
      </c>
      <c r="H779" s="0" t="str">
        <f aca="false">CONCATENATE(F779," - ",G779)</f>
        <v>-</v>
      </c>
      <c r="I779" s="0" t="str">
        <f aca="false">REPLACE (D779,1,17,"")</f>
        <v/>
      </c>
      <c r="J779" s="0" t="str">
        <f aca="false">IFERROR(__xludf.dummyfunction("REGEXREPLACE(I251,"".git"","""")"),"sonian/elasticsearch-jetty")</f>
        <v>sonian/elasticsearch-jetty</v>
      </c>
    </row>
    <row r="780" customFormat="false" ht="15.75" hidden="false" customHeight="false" outlineLevel="0" collapsed="false">
      <c r="E780" s="16" t="str">
        <f aca="false">HYPERLINK(CONCATENATE("https:github.com/",J780),J780)</f>
        <v>sonian/elasticsearch-jetty</v>
      </c>
      <c r="H780" s="0" t="str">
        <f aca="false">CONCATENATE(F780," - ",G780)</f>
        <v>-</v>
      </c>
      <c r="I780" s="0" t="str">
        <f aca="false">REPLACE (D780,1,17,"")</f>
        <v/>
      </c>
      <c r="J780" s="0" t="str">
        <f aca="false">IFERROR(__xludf.dummyfunction("REGEXREPLACE(I251,"".git"","""")"),"sonian/elasticsearch-jetty")</f>
        <v>sonian/elasticsearch-jetty</v>
      </c>
    </row>
    <row r="781" customFormat="false" ht="15.75" hidden="false" customHeight="false" outlineLevel="0" collapsed="false">
      <c r="E781" s="16" t="str">
        <f aca="false">HYPERLINK(CONCATENATE("https:github.com/",J781),J781)</f>
        <v>sonian/elasticsearch-jetty</v>
      </c>
      <c r="H781" s="0" t="str">
        <f aca="false">CONCATENATE(F781," - ",G781)</f>
        <v>-</v>
      </c>
      <c r="I781" s="0" t="str">
        <f aca="false">REPLACE (D781,1,17,"")</f>
        <v/>
      </c>
      <c r="J781" s="0" t="str">
        <f aca="false">IFERROR(__xludf.dummyfunction("REGEXREPLACE(I251,"".git"","""")"),"sonian/elasticsearch-jetty")</f>
        <v>sonian/elasticsearch-jetty</v>
      </c>
    </row>
    <row r="782" customFormat="false" ht="15.75" hidden="false" customHeight="false" outlineLevel="0" collapsed="false">
      <c r="E782" s="16" t="str">
        <f aca="false">HYPERLINK(CONCATENATE("https:github.com/",J782),J782)</f>
        <v>sonian/elasticsearch-jetty</v>
      </c>
      <c r="H782" s="0" t="str">
        <f aca="false">CONCATENATE(F782," - ",G782)</f>
        <v>-</v>
      </c>
      <c r="I782" s="0" t="str">
        <f aca="false">REPLACE (D782,1,17,"")</f>
        <v/>
      </c>
      <c r="J782" s="0" t="str">
        <f aca="false">IFERROR(__xludf.dummyfunction("REGEXREPLACE(I251,"".git"","""")"),"sonian/elasticsearch-jetty")</f>
        <v>sonian/elasticsearch-jetty</v>
      </c>
    </row>
    <row r="783" customFormat="false" ht="15.75" hidden="false" customHeight="false" outlineLevel="0" collapsed="false">
      <c r="E783" s="16" t="str">
        <f aca="false">HYPERLINK(CONCATENATE("https:github.com/",J783),J783)</f>
        <v>sonian/elasticsearch-jetty</v>
      </c>
      <c r="H783" s="0" t="str">
        <f aca="false">CONCATENATE(F783," - ",G783)</f>
        <v>-</v>
      </c>
      <c r="I783" s="0" t="str">
        <f aca="false">REPLACE (D783,1,17,"")</f>
        <v/>
      </c>
      <c r="J783" s="0" t="str">
        <f aca="false">IFERROR(__xludf.dummyfunction("REGEXREPLACE(I251,"".git"","""")"),"sonian/elasticsearch-jetty")</f>
        <v>sonian/elasticsearch-jetty</v>
      </c>
    </row>
    <row r="784" customFormat="false" ht="15.75" hidden="false" customHeight="false" outlineLevel="0" collapsed="false">
      <c r="E784" s="16" t="str">
        <f aca="false">HYPERLINK(CONCATENATE("https:github.com/",J784),J784)</f>
        <v>sonian/elasticsearch-jetty</v>
      </c>
      <c r="H784" s="0" t="str">
        <f aca="false">CONCATENATE(F784," - ",G784)</f>
        <v>-</v>
      </c>
      <c r="I784" s="0" t="str">
        <f aca="false">REPLACE (D784,1,17,"")</f>
        <v/>
      </c>
      <c r="J784" s="0" t="str">
        <f aca="false">IFERROR(__xludf.dummyfunction("REGEXREPLACE(I251,"".git"","""")"),"sonian/elasticsearch-jetty")</f>
        <v>sonian/elasticsearch-jetty</v>
      </c>
    </row>
    <row r="785" customFormat="false" ht="15.75" hidden="false" customHeight="false" outlineLevel="0" collapsed="false">
      <c r="E785" s="16" t="str">
        <f aca="false">HYPERLINK(CONCATENATE("https:github.com/",J785),J785)</f>
        <v>sonian/elasticsearch-jetty</v>
      </c>
      <c r="H785" s="0" t="str">
        <f aca="false">CONCATENATE(F785," - ",G785)</f>
        <v>-</v>
      </c>
      <c r="I785" s="0" t="str">
        <f aca="false">REPLACE (D785,1,17,"")</f>
        <v/>
      </c>
      <c r="J785" s="0" t="str">
        <f aca="false">IFERROR(__xludf.dummyfunction("REGEXREPLACE(I251,"".git"","""")"),"sonian/elasticsearch-jetty")</f>
        <v>sonian/elasticsearch-jetty</v>
      </c>
    </row>
    <row r="786" customFormat="false" ht="15.75" hidden="false" customHeight="false" outlineLevel="0" collapsed="false">
      <c r="E786" s="16" t="str">
        <f aca="false">HYPERLINK(CONCATENATE("https:github.com/",J786),J786)</f>
        <v>sonian/elasticsearch-jetty</v>
      </c>
      <c r="H786" s="0" t="str">
        <f aca="false">CONCATENATE(F786," - ",G786)</f>
        <v>-</v>
      </c>
      <c r="I786" s="0" t="str">
        <f aca="false">REPLACE (D786,1,17,"")</f>
        <v/>
      </c>
      <c r="J786" s="0" t="str">
        <f aca="false">IFERROR(__xludf.dummyfunction("REGEXREPLACE(I251,"".git"","""")"),"sonian/elasticsearch-jetty")</f>
        <v>sonian/elasticsearch-jetty</v>
      </c>
    </row>
    <row r="787" customFormat="false" ht="15.75" hidden="false" customHeight="false" outlineLevel="0" collapsed="false">
      <c r="E787" s="16" t="str">
        <f aca="false">HYPERLINK(CONCATENATE("https:github.com/",J787),J787)</f>
        <v>sonian/elasticsearch-jetty</v>
      </c>
      <c r="H787" s="0" t="str">
        <f aca="false">CONCATENATE(F787," - ",G787)</f>
        <v>-</v>
      </c>
      <c r="I787" s="0" t="str">
        <f aca="false">REPLACE (D787,1,17,"")</f>
        <v/>
      </c>
      <c r="J787" s="0" t="str">
        <f aca="false">IFERROR(__xludf.dummyfunction("REGEXREPLACE(I251,"".git"","""")"),"sonian/elasticsearch-jetty")</f>
        <v>sonian/elasticsearch-jetty</v>
      </c>
    </row>
    <row r="788" customFormat="false" ht="15.75" hidden="false" customHeight="false" outlineLevel="0" collapsed="false">
      <c r="E788" s="16" t="str">
        <f aca="false">HYPERLINK(CONCATENATE("https:github.com/",J788),J788)</f>
        <v>sonian/elasticsearch-jetty</v>
      </c>
      <c r="H788" s="0" t="str">
        <f aca="false">CONCATENATE(F788," - ",G788)</f>
        <v>-</v>
      </c>
      <c r="I788" s="0" t="str">
        <f aca="false">REPLACE (D788,1,17,"")</f>
        <v/>
      </c>
      <c r="J788" s="0" t="str">
        <f aca="false">IFERROR(__xludf.dummyfunction("REGEXREPLACE(I251,"".git"","""")"),"sonian/elasticsearch-jetty")</f>
        <v>sonian/elasticsearch-jetty</v>
      </c>
    </row>
    <row r="789" customFormat="false" ht="15.75" hidden="false" customHeight="false" outlineLevel="0" collapsed="false">
      <c r="E789" s="16" t="str">
        <f aca="false">HYPERLINK(CONCATENATE("https:github.com/",J789),J789)</f>
        <v>sonian/elasticsearch-jetty</v>
      </c>
      <c r="H789" s="0" t="str">
        <f aca="false">CONCATENATE(F789," - ",G789)</f>
        <v>-</v>
      </c>
      <c r="I789" s="0" t="str">
        <f aca="false">REPLACE (D789,1,17,"")</f>
        <v/>
      </c>
      <c r="J789" s="0" t="str">
        <f aca="false">IFERROR(__xludf.dummyfunction("REGEXREPLACE(I251,"".git"","""")"),"sonian/elasticsearch-jetty")</f>
        <v>sonian/elasticsearch-jetty</v>
      </c>
    </row>
    <row r="790" customFormat="false" ht="15.75" hidden="false" customHeight="false" outlineLevel="0" collapsed="false">
      <c r="E790" s="16" t="str">
        <f aca="false">HYPERLINK(CONCATENATE("https:github.com/",J790),J790)</f>
        <v>sonian/elasticsearch-jetty</v>
      </c>
      <c r="H790" s="0" t="str">
        <f aca="false">CONCATENATE(F790," - ",G790)</f>
        <v>-</v>
      </c>
      <c r="I790" s="0" t="str">
        <f aca="false">REPLACE (D790,1,17,"")</f>
        <v/>
      </c>
      <c r="J790" s="0" t="str">
        <f aca="false">IFERROR(__xludf.dummyfunction("REGEXREPLACE(I251,"".git"","""")"),"sonian/elasticsearch-jetty")</f>
        <v>sonian/elasticsearch-jetty</v>
      </c>
    </row>
    <row r="791" customFormat="false" ht="15.75" hidden="false" customHeight="false" outlineLevel="0" collapsed="false">
      <c r="E791" s="16" t="str">
        <f aca="false">HYPERLINK(CONCATENATE("https:github.com/",J791),J791)</f>
        <v>sonian/elasticsearch-jetty</v>
      </c>
      <c r="H791" s="0" t="str">
        <f aca="false">CONCATENATE(F791," - ",G791)</f>
        <v>-</v>
      </c>
      <c r="I791" s="0" t="str">
        <f aca="false">REPLACE (D791,1,17,"")</f>
        <v/>
      </c>
      <c r="J791" s="0" t="str">
        <f aca="false">IFERROR(__xludf.dummyfunction("REGEXREPLACE(I251,"".git"","""")"),"sonian/elasticsearch-jetty")</f>
        <v>sonian/elasticsearch-jetty</v>
      </c>
    </row>
    <row r="792" customFormat="false" ht="15.75" hidden="false" customHeight="false" outlineLevel="0" collapsed="false">
      <c r="E792" s="16" t="str">
        <f aca="false">HYPERLINK(CONCATENATE("https:github.com/",J792),J792)</f>
        <v>sonian/elasticsearch-jetty</v>
      </c>
      <c r="H792" s="0" t="str">
        <f aca="false">CONCATENATE(F792," - ",G792)</f>
        <v>-</v>
      </c>
      <c r="I792" s="0" t="str">
        <f aca="false">REPLACE (D792,1,17,"")</f>
        <v/>
      </c>
      <c r="J792" s="0" t="str">
        <f aca="false">IFERROR(__xludf.dummyfunction("REGEXREPLACE(I251,"".git"","""")"),"sonian/elasticsearch-jetty")</f>
        <v>sonian/elasticsearch-jetty</v>
      </c>
    </row>
    <row r="793" customFormat="false" ht="15.75" hidden="false" customHeight="false" outlineLevel="0" collapsed="false">
      <c r="E793" s="16" t="str">
        <f aca="false">HYPERLINK(CONCATENATE("https:github.com/",J793),J793)</f>
        <v>sonian/elasticsearch-jetty</v>
      </c>
      <c r="H793" s="0" t="str">
        <f aca="false">CONCATENATE(F793," - ",G793)</f>
        <v>-</v>
      </c>
      <c r="I793" s="0" t="str">
        <f aca="false">REPLACE (D793,1,17,"")</f>
        <v/>
      </c>
      <c r="J793" s="0" t="str">
        <f aca="false">IFERROR(__xludf.dummyfunction("REGEXREPLACE(I251,"".git"","""")"),"sonian/elasticsearch-jetty")</f>
        <v>sonian/elasticsearch-jetty</v>
      </c>
    </row>
    <row r="794" customFormat="false" ht="15.75" hidden="false" customHeight="false" outlineLevel="0" collapsed="false">
      <c r="E794" s="16" t="str">
        <f aca="false">HYPERLINK(CONCATENATE("https:github.com/",J794),J794)</f>
        <v>sonian/elasticsearch-jetty</v>
      </c>
      <c r="H794" s="0" t="str">
        <f aca="false">CONCATENATE(F794," - ",G794)</f>
        <v>-</v>
      </c>
      <c r="I794" s="0" t="str">
        <f aca="false">REPLACE (D794,1,17,"")</f>
        <v/>
      </c>
      <c r="J794" s="0" t="str">
        <f aca="false">IFERROR(__xludf.dummyfunction("REGEXREPLACE(I251,"".git"","""")"),"sonian/elasticsearch-jetty")</f>
        <v>sonian/elasticsearch-jetty</v>
      </c>
    </row>
    <row r="795" customFormat="false" ht="15.75" hidden="false" customHeight="false" outlineLevel="0" collapsed="false">
      <c r="E795" s="16" t="str">
        <f aca="false">HYPERLINK(CONCATENATE("https:github.com/",J795),J795)</f>
        <v>sonian/elasticsearch-jetty</v>
      </c>
      <c r="H795" s="0" t="str">
        <f aca="false">CONCATENATE(F795," - ",G795)</f>
        <v>-</v>
      </c>
      <c r="I795" s="0" t="str">
        <f aca="false">REPLACE (D795,1,17,"")</f>
        <v/>
      </c>
      <c r="J795" s="0" t="str">
        <f aca="false">IFERROR(__xludf.dummyfunction("REGEXREPLACE(I251,"".git"","""")"),"sonian/elasticsearch-jetty")</f>
        <v>sonian/elasticsearch-jetty</v>
      </c>
    </row>
    <row r="796" customFormat="false" ht="15.75" hidden="false" customHeight="false" outlineLevel="0" collapsed="false">
      <c r="E796" s="16" t="str">
        <f aca="false">HYPERLINK(CONCATENATE("https:github.com/",J796),J796)</f>
        <v>sonian/elasticsearch-jetty</v>
      </c>
      <c r="H796" s="0" t="str">
        <f aca="false">CONCATENATE(F796," - ",G796)</f>
        <v>-</v>
      </c>
      <c r="I796" s="0" t="str">
        <f aca="false">REPLACE (D796,1,17,"")</f>
        <v/>
      </c>
      <c r="J796" s="0" t="str">
        <f aca="false">IFERROR(__xludf.dummyfunction("REGEXREPLACE(I251,"".git"","""")"),"sonian/elasticsearch-jetty")</f>
        <v>sonian/elasticsearch-jetty</v>
      </c>
    </row>
    <row r="797" customFormat="false" ht="15.75" hidden="false" customHeight="false" outlineLevel="0" collapsed="false">
      <c r="E797" s="16" t="str">
        <f aca="false">HYPERLINK(CONCATENATE("https:github.com/",J797),J797)</f>
        <v>sonian/elasticsearch-jetty</v>
      </c>
      <c r="H797" s="0" t="str">
        <f aca="false">CONCATENATE(F797," - ",G797)</f>
        <v>-</v>
      </c>
      <c r="I797" s="0" t="str">
        <f aca="false">REPLACE (D797,1,17,"")</f>
        <v/>
      </c>
      <c r="J797" s="0" t="str">
        <f aca="false">IFERROR(__xludf.dummyfunction("REGEXREPLACE(I251,"".git"","""")"),"sonian/elasticsearch-jetty")</f>
        <v>sonian/elasticsearch-jetty</v>
      </c>
    </row>
    <row r="798" customFormat="false" ht="15.75" hidden="false" customHeight="false" outlineLevel="0" collapsed="false">
      <c r="E798" s="16" t="str">
        <f aca="false">HYPERLINK(CONCATENATE("https:github.com/",J798),J798)</f>
        <v>sonian/elasticsearch-jetty</v>
      </c>
      <c r="H798" s="0" t="str">
        <f aca="false">CONCATENATE(F798," - ",G798)</f>
        <v>-</v>
      </c>
      <c r="I798" s="0" t="str">
        <f aca="false">REPLACE (D798,1,17,"")</f>
        <v/>
      </c>
      <c r="J798" s="0" t="str">
        <f aca="false">IFERROR(__xludf.dummyfunction("REGEXREPLACE(I251,"".git"","""")"),"sonian/elasticsearch-jetty")</f>
        <v>sonian/elasticsearch-jetty</v>
      </c>
    </row>
    <row r="799" customFormat="false" ht="15.75" hidden="false" customHeight="false" outlineLevel="0" collapsed="false">
      <c r="E799" s="16" t="str">
        <f aca="false">HYPERLINK(CONCATENATE("https:github.com/",J799),J799)</f>
        <v>sonian/elasticsearch-jetty</v>
      </c>
      <c r="H799" s="0" t="str">
        <f aca="false">CONCATENATE(F799," - ",G799)</f>
        <v>-</v>
      </c>
      <c r="I799" s="0" t="str">
        <f aca="false">REPLACE (D799,1,17,"")</f>
        <v/>
      </c>
      <c r="J799" s="0" t="str">
        <f aca="false">IFERROR(__xludf.dummyfunction("REGEXREPLACE(I251,"".git"","""")"),"sonian/elasticsearch-jetty")</f>
        <v>sonian/elasticsearch-jetty</v>
      </c>
    </row>
    <row r="800" customFormat="false" ht="15.75" hidden="false" customHeight="false" outlineLevel="0" collapsed="false">
      <c r="E800" s="16" t="str">
        <f aca="false">HYPERLINK(CONCATENATE("https:github.com/",J800),J800)</f>
        <v>sonian/elasticsearch-jetty</v>
      </c>
      <c r="H800" s="0" t="str">
        <f aca="false">CONCATENATE(F800," - ",G800)</f>
        <v>-</v>
      </c>
      <c r="I800" s="0" t="str">
        <f aca="false">REPLACE (D800,1,17,"")</f>
        <v/>
      </c>
      <c r="J800" s="0" t="str">
        <f aca="false">IFERROR(__xludf.dummyfunction("REGEXREPLACE(I251,"".git"","""")"),"sonian/elasticsearch-jetty")</f>
        <v>sonian/elasticsearch-jetty</v>
      </c>
    </row>
    <row r="801" customFormat="false" ht="15.75" hidden="false" customHeight="false" outlineLevel="0" collapsed="false">
      <c r="E801" s="16" t="str">
        <f aca="false">HYPERLINK(CONCATENATE("https:github.com/",J801),J801)</f>
        <v>sonian/elasticsearch-jetty</v>
      </c>
      <c r="H801" s="0" t="str">
        <f aca="false">CONCATENATE(F801," - ",G801)</f>
        <v>-</v>
      </c>
      <c r="I801" s="0" t="str">
        <f aca="false">REPLACE (D801,1,17,"")</f>
        <v/>
      </c>
      <c r="J801" s="0" t="str">
        <f aca="false">IFERROR(__xludf.dummyfunction("REGEXREPLACE(I251,"".git"","""")"),"sonian/elasticsearch-jetty")</f>
        <v>sonian/elasticsearch-jetty</v>
      </c>
    </row>
    <row r="802" customFormat="false" ht="15.75" hidden="false" customHeight="false" outlineLevel="0" collapsed="false">
      <c r="E802" s="16" t="str">
        <f aca="false">HYPERLINK(CONCATENATE("https:github.com/",J802),J802)</f>
        <v>sonian/elasticsearch-jetty</v>
      </c>
      <c r="H802" s="0" t="str">
        <f aca="false">CONCATENATE(F802," - ",G802)</f>
        <v>-</v>
      </c>
      <c r="I802" s="0" t="str">
        <f aca="false">REPLACE (D802,1,17,"")</f>
        <v/>
      </c>
      <c r="J802" s="0" t="str">
        <f aca="false">IFERROR(__xludf.dummyfunction("REGEXREPLACE(I251,"".git"","""")"),"sonian/elasticsearch-jetty")</f>
        <v>sonian/elasticsearch-jetty</v>
      </c>
    </row>
    <row r="803" customFormat="false" ht="15.75" hidden="false" customHeight="false" outlineLevel="0" collapsed="false">
      <c r="E803" s="16" t="str">
        <f aca="false">HYPERLINK(CONCATENATE("https:github.com/",J803),J803)</f>
        <v>sonian/elasticsearch-jetty</v>
      </c>
      <c r="H803" s="0" t="str">
        <f aca="false">CONCATENATE(F803," - ",G803)</f>
        <v>-</v>
      </c>
      <c r="I803" s="0" t="str">
        <f aca="false">REPLACE (D803,1,17,"")</f>
        <v/>
      </c>
      <c r="J803" s="0" t="str">
        <f aca="false">IFERROR(__xludf.dummyfunction("REGEXREPLACE(I251,"".git"","""")"),"sonian/elasticsearch-jetty")</f>
        <v>sonian/elasticsearch-jetty</v>
      </c>
    </row>
    <row r="804" customFormat="false" ht="15.75" hidden="false" customHeight="false" outlineLevel="0" collapsed="false">
      <c r="E804" s="16" t="str">
        <f aca="false">HYPERLINK(CONCATENATE("https:github.com/",J804),J804)</f>
        <v>sonian/elasticsearch-jetty</v>
      </c>
      <c r="H804" s="0" t="str">
        <f aca="false">CONCATENATE(F804," - ",G804)</f>
        <v>-</v>
      </c>
      <c r="I804" s="0" t="str">
        <f aca="false">REPLACE (D804,1,17,"")</f>
        <v/>
      </c>
      <c r="J804" s="0" t="str">
        <f aca="false">IFERROR(__xludf.dummyfunction("REGEXREPLACE(I251,"".git"","""")"),"sonian/elasticsearch-jetty")</f>
        <v>sonian/elasticsearch-jetty</v>
      </c>
    </row>
    <row r="805" customFormat="false" ht="15.75" hidden="false" customHeight="false" outlineLevel="0" collapsed="false">
      <c r="E805" s="16" t="str">
        <f aca="false">HYPERLINK(CONCATENATE("https:github.com/",J805),J805)</f>
        <v>sonian/elasticsearch-jetty</v>
      </c>
      <c r="H805" s="0" t="str">
        <f aca="false">CONCATENATE(F805," - ",G805)</f>
        <v>-</v>
      </c>
      <c r="I805" s="0" t="str">
        <f aca="false">REPLACE (D805,1,17,"")</f>
        <v/>
      </c>
      <c r="J805" s="0" t="str">
        <f aca="false">IFERROR(__xludf.dummyfunction("REGEXREPLACE(I251,"".git"","""")"),"sonian/elasticsearch-jetty")</f>
        <v>sonian/elasticsearch-jetty</v>
      </c>
    </row>
    <row r="806" customFormat="false" ht="15.75" hidden="false" customHeight="false" outlineLevel="0" collapsed="false">
      <c r="E806" s="16" t="str">
        <f aca="false">HYPERLINK(CONCATENATE("https:github.com/",J806),J806)</f>
        <v>sonian/elasticsearch-jetty</v>
      </c>
      <c r="H806" s="0" t="str">
        <f aca="false">CONCATENATE(F806," - ",G806)</f>
        <v>-</v>
      </c>
      <c r="I806" s="0" t="str">
        <f aca="false">REPLACE (D806,1,17,"")</f>
        <v/>
      </c>
      <c r="J806" s="0" t="str">
        <f aca="false">IFERROR(__xludf.dummyfunction("REGEXREPLACE(I251,"".git"","""")"),"sonian/elasticsearch-jetty")</f>
        <v>sonian/elasticsearch-jetty</v>
      </c>
    </row>
    <row r="807" customFormat="false" ht="15.75" hidden="false" customHeight="false" outlineLevel="0" collapsed="false">
      <c r="E807" s="16" t="str">
        <f aca="false">HYPERLINK(CONCATENATE("https:github.com/",J807),J807)</f>
        <v>sonian/elasticsearch-jetty</v>
      </c>
      <c r="H807" s="0" t="str">
        <f aca="false">CONCATENATE(F807," - ",G807)</f>
        <v>-</v>
      </c>
      <c r="I807" s="0" t="str">
        <f aca="false">REPLACE (D807,1,17,"")</f>
        <v/>
      </c>
      <c r="J807" s="0" t="str">
        <f aca="false">IFERROR(__xludf.dummyfunction("REGEXREPLACE(I251,"".git"","""")"),"sonian/elasticsearch-jetty")</f>
        <v>sonian/elasticsearch-jetty</v>
      </c>
    </row>
    <row r="808" customFormat="false" ht="15.75" hidden="false" customHeight="false" outlineLevel="0" collapsed="false">
      <c r="E808" s="16" t="str">
        <f aca="false">HYPERLINK(CONCATENATE("https:github.com/",J808),J808)</f>
        <v>sonian/elasticsearch-jetty</v>
      </c>
      <c r="H808" s="0" t="str">
        <f aca="false">CONCATENATE(F808," - ",G808)</f>
        <v>-</v>
      </c>
      <c r="I808" s="0" t="str">
        <f aca="false">REPLACE (D808,1,17,"")</f>
        <v/>
      </c>
      <c r="J808" s="0" t="str">
        <f aca="false">IFERROR(__xludf.dummyfunction("REGEXREPLACE(I251,"".git"","""")"),"sonian/elasticsearch-jetty")</f>
        <v>sonian/elasticsearch-jetty</v>
      </c>
    </row>
    <row r="809" customFormat="false" ht="15.75" hidden="false" customHeight="false" outlineLevel="0" collapsed="false">
      <c r="E809" s="16" t="str">
        <f aca="false">HYPERLINK(CONCATENATE("https:github.com/",J809),J809)</f>
        <v>sonian/elasticsearch-jetty</v>
      </c>
      <c r="H809" s="0" t="str">
        <f aca="false">CONCATENATE(F809," - ",G809)</f>
        <v>-</v>
      </c>
      <c r="I809" s="0" t="str">
        <f aca="false">REPLACE (D809,1,17,"")</f>
        <v/>
      </c>
      <c r="J809" s="0" t="str">
        <f aca="false">IFERROR(__xludf.dummyfunction("REGEXREPLACE(I251,"".git"","""")"),"sonian/elasticsearch-jetty")</f>
        <v>sonian/elasticsearch-jetty</v>
      </c>
    </row>
    <row r="810" customFormat="false" ht="15.75" hidden="false" customHeight="false" outlineLevel="0" collapsed="false">
      <c r="E810" s="16" t="str">
        <f aca="false">HYPERLINK(CONCATENATE("https:github.com/",J810),J810)</f>
        <v>sonian/elasticsearch-jetty</v>
      </c>
      <c r="H810" s="0" t="str">
        <f aca="false">CONCATENATE(F810," - ",G810)</f>
        <v>-</v>
      </c>
      <c r="I810" s="0" t="str">
        <f aca="false">REPLACE (D810,1,17,"")</f>
        <v/>
      </c>
      <c r="J810" s="0" t="str">
        <f aca="false">IFERROR(__xludf.dummyfunction("REGEXREPLACE(I251,"".git"","""")"),"sonian/elasticsearch-jetty")</f>
        <v>sonian/elasticsearch-jetty</v>
      </c>
    </row>
    <row r="811" customFormat="false" ht="15.75" hidden="false" customHeight="false" outlineLevel="0" collapsed="false">
      <c r="E811" s="16" t="str">
        <f aca="false">HYPERLINK(CONCATENATE("https:github.com/",J811),J811)</f>
        <v>sonian/elasticsearch-jetty</v>
      </c>
      <c r="H811" s="0" t="str">
        <f aca="false">CONCATENATE(F811," - ",G811)</f>
        <v>-</v>
      </c>
      <c r="I811" s="0" t="str">
        <f aca="false">REPLACE (D811,1,17,"")</f>
        <v/>
      </c>
      <c r="J811" s="0" t="str">
        <f aca="false">IFERROR(__xludf.dummyfunction("REGEXREPLACE(I251,"".git"","""")"),"sonian/elasticsearch-jetty")</f>
        <v>sonian/elasticsearch-jetty</v>
      </c>
    </row>
    <row r="812" customFormat="false" ht="15.75" hidden="false" customHeight="false" outlineLevel="0" collapsed="false">
      <c r="E812" s="16" t="str">
        <f aca="false">HYPERLINK(CONCATENATE("https:github.com/",J812),J812)</f>
        <v>sonian/elasticsearch-jetty</v>
      </c>
      <c r="H812" s="0" t="str">
        <f aca="false">CONCATENATE(F812," - ",G812)</f>
        <v>-</v>
      </c>
      <c r="I812" s="0" t="str">
        <f aca="false">REPLACE (D812,1,17,"")</f>
        <v/>
      </c>
      <c r="J812" s="0" t="str">
        <f aca="false">IFERROR(__xludf.dummyfunction("REGEXREPLACE(I251,"".git"","""")"),"sonian/elasticsearch-jetty")</f>
        <v>sonian/elasticsearch-jetty</v>
      </c>
    </row>
    <row r="813" customFormat="false" ht="15.75" hidden="false" customHeight="false" outlineLevel="0" collapsed="false">
      <c r="E813" s="16" t="str">
        <f aca="false">HYPERLINK(CONCATENATE("https:github.com/",J813),J813)</f>
        <v>sonian/elasticsearch-jetty</v>
      </c>
      <c r="H813" s="0" t="str">
        <f aca="false">CONCATENATE(F813," - ",G813)</f>
        <v>-</v>
      </c>
      <c r="I813" s="0" t="str">
        <f aca="false">REPLACE (D813,1,17,"")</f>
        <v/>
      </c>
      <c r="J813" s="0" t="str">
        <f aca="false">IFERROR(__xludf.dummyfunction("REGEXREPLACE(I251,"".git"","""")"),"sonian/elasticsearch-jetty")</f>
        <v>sonian/elasticsearch-jetty</v>
      </c>
    </row>
    <row r="814" customFormat="false" ht="15.75" hidden="false" customHeight="false" outlineLevel="0" collapsed="false">
      <c r="E814" s="16" t="str">
        <f aca="false">HYPERLINK(CONCATENATE("https:github.com/",J814),J814)</f>
        <v>sonian/elasticsearch-jetty</v>
      </c>
      <c r="H814" s="0" t="str">
        <f aca="false">CONCATENATE(F814," - ",G814)</f>
        <v>-</v>
      </c>
      <c r="I814" s="0" t="str">
        <f aca="false">REPLACE (D814,1,17,"")</f>
        <v/>
      </c>
      <c r="J814" s="0" t="str">
        <f aca="false">IFERROR(__xludf.dummyfunction("REGEXREPLACE(I251,"".git"","""")"),"sonian/elasticsearch-jetty")</f>
        <v>sonian/elasticsearch-jetty</v>
      </c>
    </row>
    <row r="815" customFormat="false" ht="15.75" hidden="false" customHeight="false" outlineLevel="0" collapsed="false">
      <c r="E815" s="16" t="str">
        <f aca="false">HYPERLINK(CONCATENATE("https:github.com/",J815),J815)</f>
        <v>sonian/elasticsearch-jetty</v>
      </c>
      <c r="H815" s="0" t="str">
        <f aca="false">CONCATENATE(F815," - ",G815)</f>
        <v>-</v>
      </c>
      <c r="I815" s="0" t="str">
        <f aca="false">REPLACE (D815,1,17,"")</f>
        <v/>
      </c>
      <c r="J815" s="0" t="str">
        <f aca="false">IFERROR(__xludf.dummyfunction("REGEXREPLACE(I251,"".git"","""")"),"sonian/elasticsearch-jetty")</f>
        <v>sonian/elasticsearch-jetty</v>
      </c>
    </row>
    <row r="816" customFormat="false" ht="15.75" hidden="false" customHeight="false" outlineLevel="0" collapsed="false">
      <c r="E816" s="16" t="str">
        <f aca="false">HYPERLINK(CONCATENATE("https:github.com/",J816),J816)</f>
        <v>sonian/elasticsearch-jetty</v>
      </c>
      <c r="H816" s="0" t="str">
        <f aca="false">CONCATENATE(F816," - ",G816)</f>
        <v>-</v>
      </c>
      <c r="I816" s="0" t="str">
        <f aca="false">REPLACE (D816,1,17,"")</f>
        <v/>
      </c>
      <c r="J816" s="0" t="str">
        <f aca="false">IFERROR(__xludf.dummyfunction("REGEXREPLACE(I251,"".git"","""")"),"sonian/elasticsearch-jetty")</f>
        <v>sonian/elasticsearch-jetty</v>
      </c>
    </row>
    <row r="817" customFormat="false" ht="15.75" hidden="false" customHeight="false" outlineLevel="0" collapsed="false">
      <c r="E817" s="16" t="str">
        <f aca="false">HYPERLINK(CONCATENATE("https:github.com/",J817),J817)</f>
        <v>sonian/elasticsearch-jetty</v>
      </c>
      <c r="H817" s="0" t="str">
        <f aca="false">CONCATENATE(F817," - ",G817)</f>
        <v>-</v>
      </c>
      <c r="I817" s="0" t="str">
        <f aca="false">REPLACE (D817,1,17,"")</f>
        <v/>
      </c>
      <c r="J817" s="0" t="str">
        <f aca="false">IFERROR(__xludf.dummyfunction("REGEXREPLACE(I251,"".git"","""")"),"sonian/elasticsearch-jetty")</f>
        <v>sonian/elasticsearch-jetty</v>
      </c>
    </row>
    <row r="818" customFormat="false" ht="15.75" hidden="false" customHeight="false" outlineLevel="0" collapsed="false">
      <c r="E818" s="16" t="str">
        <f aca="false">HYPERLINK(CONCATENATE("https:github.com/",J818),J818)</f>
        <v>sonian/elasticsearch-jetty</v>
      </c>
      <c r="H818" s="0" t="str">
        <f aca="false">CONCATENATE(F818," - ",G818)</f>
        <v>-</v>
      </c>
      <c r="I818" s="0" t="str">
        <f aca="false">REPLACE (D818,1,17,"")</f>
        <v/>
      </c>
      <c r="J818" s="0" t="str">
        <f aca="false">IFERROR(__xludf.dummyfunction("REGEXREPLACE(I251,"".git"","""")"),"sonian/elasticsearch-jetty")</f>
        <v>sonian/elasticsearch-jetty</v>
      </c>
    </row>
    <row r="819" customFormat="false" ht="15.75" hidden="false" customHeight="false" outlineLevel="0" collapsed="false">
      <c r="E819" s="16" t="str">
        <f aca="false">HYPERLINK(CONCATENATE("https:github.com/",J819),J819)</f>
        <v>sonian/elasticsearch-jetty</v>
      </c>
      <c r="H819" s="0" t="str">
        <f aca="false">CONCATENATE(F819," - ",G819)</f>
        <v>-</v>
      </c>
      <c r="I819" s="0" t="str">
        <f aca="false">REPLACE (D819,1,17,"")</f>
        <v/>
      </c>
      <c r="J819" s="0" t="str">
        <f aca="false">IFERROR(__xludf.dummyfunction("REGEXREPLACE(I251,"".git"","""")"),"sonian/elasticsearch-jetty")</f>
        <v>sonian/elasticsearch-jetty</v>
      </c>
    </row>
    <row r="820" customFormat="false" ht="15.75" hidden="false" customHeight="false" outlineLevel="0" collapsed="false">
      <c r="E820" s="16" t="str">
        <f aca="false">HYPERLINK(CONCATENATE("https:github.com/",J820),J820)</f>
        <v>sonian/elasticsearch-jetty</v>
      </c>
      <c r="H820" s="0" t="str">
        <f aca="false">CONCATENATE(F820," - ",G820)</f>
        <v>-</v>
      </c>
      <c r="I820" s="0" t="str">
        <f aca="false">REPLACE (D820,1,17,"")</f>
        <v/>
      </c>
      <c r="J820" s="0" t="str">
        <f aca="false">IFERROR(__xludf.dummyfunction("REGEXREPLACE(I251,"".git"","""")"),"sonian/elasticsearch-jetty")</f>
        <v>sonian/elasticsearch-jetty</v>
      </c>
    </row>
    <row r="821" customFormat="false" ht="15.75" hidden="false" customHeight="false" outlineLevel="0" collapsed="false">
      <c r="E821" s="16" t="str">
        <f aca="false">HYPERLINK(CONCATENATE("https:github.com/",J821),J821)</f>
        <v>sonian/elasticsearch-jetty</v>
      </c>
      <c r="H821" s="0" t="str">
        <f aca="false">CONCATENATE(F821," - ",G821)</f>
        <v>-</v>
      </c>
      <c r="I821" s="0" t="str">
        <f aca="false">REPLACE (D821,1,17,"")</f>
        <v/>
      </c>
      <c r="J821" s="0" t="str">
        <f aca="false">IFERROR(__xludf.dummyfunction("REGEXREPLACE(I251,"".git"","""")"),"sonian/elasticsearch-jetty")</f>
        <v>sonian/elasticsearch-jetty</v>
      </c>
    </row>
    <row r="822" customFormat="false" ht="15.75" hidden="false" customHeight="false" outlineLevel="0" collapsed="false">
      <c r="E822" s="16" t="str">
        <f aca="false">HYPERLINK(CONCATENATE("https:github.com/",J822),J822)</f>
        <v>sonian/elasticsearch-jetty</v>
      </c>
      <c r="H822" s="0" t="str">
        <f aca="false">CONCATENATE(F822," - ",G822)</f>
        <v>-</v>
      </c>
      <c r="I822" s="0" t="str">
        <f aca="false">REPLACE (D822,1,17,"")</f>
        <v/>
      </c>
      <c r="J822" s="0" t="str">
        <f aca="false">IFERROR(__xludf.dummyfunction("REGEXREPLACE(I251,"".git"","""")"),"sonian/elasticsearch-jetty")</f>
        <v>sonian/elasticsearch-jetty</v>
      </c>
    </row>
    <row r="823" customFormat="false" ht="15.75" hidden="false" customHeight="false" outlineLevel="0" collapsed="false">
      <c r="E823" s="16" t="str">
        <f aca="false">HYPERLINK(CONCATENATE("https:github.com/",J823),J823)</f>
        <v>sonian/elasticsearch-jetty</v>
      </c>
      <c r="H823" s="0" t="str">
        <f aca="false">CONCATENATE(F823," - ",G823)</f>
        <v>-</v>
      </c>
      <c r="I823" s="0" t="str">
        <f aca="false">REPLACE (D823,1,17,"")</f>
        <v/>
      </c>
      <c r="J823" s="0" t="str">
        <f aca="false">IFERROR(__xludf.dummyfunction("REGEXREPLACE(I251,"".git"","""")"),"sonian/elasticsearch-jetty")</f>
        <v>sonian/elasticsearch-jetty</v>
      </c>
    </row>
    <row r="824" customFormat="false" ht="15.75" hidden="false" customHeight="false" outlineLevel="0" collapsed="false">
      <c r="E824" s="16" t="str">
        <f aca="false">HYPERLINK(CONCATENATE("https:github.com/",J824),J824)</f>
        <v>sonian/elasticsearch-jetty</v>
      </c>
      <c r="H824" s="0" t="str">
        <f aca="false">CONCATENATE(F824," - ",G824)</f>
        <v>-</v>
      </c>
      <c r="I824" s="0" t="str">
        <f aca="false">REPLACE (D824,1,17,"")</f>
        <v/>
      </c>
      <c r="J824" s="0" t="str">
        <f aca="false">IFERROR(__xludf.dummyfunction("REGEXREPLACE(I251,"".git"","""")"),"sonian/elasticsearch-jetty")</f>
        <v>sonian/elasticsearch-jetty</v>
      </c>
    </row>
    <row r="825" customFormat="false" ht="15.75" hidden="false" customHeight="false" outlineLevel="0" collapsed="false">
      <c r="E825" s="16" t="str">
        <f aca="false">HYPERLINK(CONCATENATE("https:github.com/",J825),J825)</f>
        <v>sonian/elasticsearch-jetty</v>
      </c>
      <c r="H825" s="0" t="str">
        <f aca="false">CONCATENATE(F825," - ",G825)</f>
        <v>-</v>
      </c>
      <c r="I825" s="0" t="str">
        <f aca="false">REPLACE (D825,1,17,"")</f>
        <v/>
      </c>
      <c r="J825" s="0" t="str">
        <f aca="false">IFERROR(__xludf.dummyfunction("REGEXREPLACE(I251,"".git"","""")"),"sonian/elasticsearch-jetty")</f>
        <v>sonian/elasticsearch-jetty</v>
      </c>
    </row>
    <row r="826" customFormat="false" ht="15.75" hidden="false" customHeight="false" outlineLevel="0" collapsed="false">
      <c r="E826" s="16" t="str">
        <f aca="false">HYPERLINK(CONCATENATE("https:github.com/",J826),J826)</f>
        <v>sonian/elasticsearch-jetty</v>
      </c>
      <c r="H826" s="0" t="str">
        <f aca="false">CONCATENATE(F826," - ",G826)</f>
        <v>-</v>
      </c>
      <c r="I826" s="0" t="str">
        <f aca="false">REPLACE (D826,1,17,"")</f>
        <v/>
      </c>
      <c r="J826" s="0" t="str">
        <f aca="false">IFERROR(__xludf.dummyfunction("REGEXREPLACE(I251,"".git"","""")"),"sonian/elasticsearch-jetty")</f>
        <v>sonian/elasticsearch-jetty</v>
      </c>
    </row>
    <row r="827" customFormat="false" ht="15.75" hidden="false" customHeight="false" outlineLevel="0" collapsed="false">
      <c r="E827" s="16" t="str">
        <f aca="false">HYPERLINK(CONCATENATE("https:github.com/",J827),J827)</f>
        <v>sonian/elasticsearch-jetty</v>
      </c>
      <c r="H827" s="0" t="str">
        <f aca="false">CONCATENATE(F827," - ",G827)</f>
        <v>-</v>
      </c>
      <c r="I827" s="0" t="str">
        <f aca="false">REPLACE (D827,1,17,"")</f>
        <v/>
      </c>
      <c r="J827" s="0" t="str">
        <f aca="false">IFERROR(__xludf.dummyfunction("REGEXREPLACE(I251,"".git"","""")"),"sonian/elasticsearch-jetty")</f>
        <v>sonian/elasticsearch-jetty</v>
      </c>
    </row>
    <row r="828" customFormat="false" ht="15.75" hidden="false" customHeight="false" outlineLevel="0" collapsed="false">
      <c r="E828" s="16" t="str">
        <f aca="false">HYPERLINK(CONCATENATE("https:github.com/",J828),J828)</f>
        <v>sonian/elasticsearch-jetty</v>
      </c>
      <c r="H828" s="0" t="str">
        <f aca="false">CONCATENATE(F828," - ",G828)</f>
        <v>-</v>
      </c>
      <c r="I828" s="0" t="str">
        <f aca="false">REPLACE (D828,1,17,"")</f>
        <v/>
      </c>
      <c r="J828" s="0" t="str">
        <f aca="false">IFERROR(__xludf.dummyfunction("REGEXREPLACE(I251,"".git"","""")"),"sonian/elasticsearch-jetty")</f>
        <v>sonian/elasticsearch-jetty</v>
      </c>
    </row>
    <row r="829" customFormat="false" ht="15.75" hidden="false" customHeight="false" outlineLevel="0" collapsed="false">
      <c r="E829" s="16" t="str">
        <f aca="false">HYPERLINK(CONCATENATE("https:github.com/",J829),J829)</f>
        <v>sonian/elasticsearch-jetty</v>
      </c>
      <c r="H829" s="0" t="str">
        <f aca="false">CONCATENATE(F829," - ",G829)</f>
        <v>-</v>
      </c>
      <c r="I829" s="0" t="str">
        <f aca="false">REPLACE (D829,1,17,"")</f>
        <v/>
      </c>
      <c r="J829" s="0" t="str">
        <f aca="false">IFERROR(__xludf.dummyfunction("REGEXREPLACE(I251,"".git"","""")"),"sonian/elasticsearch-jetty")</f>
        <v>sonian/elasticsearch-jetty</v>
      </c>
    </row>
    <row r="830" customFormat="false" ht="15.75" hidden="false" customHeight="false" outlineLevel="0" collapsed="false">
      <c r="E830" s="16" t="str">
        <f aca="false">HYPERLINK(CONCATENATE("https:github.com/",J830),J830)</f>
        <v>sonian/elasticsearch-jetty</v>
      </c>
      <c r="H830" s="0" t="str">
        <f aca="false">CONCATENATE(F830," - ",G830)</f>
        <v>-</v>
      </c>
      <c r="I830" s="0" t="str">
        <f aca="false">REPLACE (D830,1,17,"")</f>
        <v/>
      </c>
      <c r="J830" s="0" t="str">
        <f aca="false">IFERROR(__xludf.dummyfunction("REGEXREPLACE(I251,"".git"","""")"),"sonian/elasticsearch-jetty")</f>
        <v>sonian/elasticsearch-jetty</v>
      </c>
    </row>
    <row r="831" customFormat="false" ht="15.75" hidden="false" customHeight="false" outlineLevel="0" collapsed="false">
      <c r="E831" s="16" t="str">
        <f aca="false">HYPERLINK(CONCATENATE("https:github.com/",J831),J831)</f>
        <v>sonian/elasticsearch-jetty</v>
      </c>
      <c r="H831" s="0" t="str">
        <f aca="false">CONCATENATE(F831," - ",G831)</f>
        <v>-</v>
      </c>
      <c r="I831" s="0" t="str">
        <f aca="false">REPLACE (D831,1,17,"")</f>
        <v/>
      </c>
      <c r="J831" s="0" t="str">
        <f aca="false">IFERROR(__xludf.dummyfunction("REGEXREPLACE(I251,"".git"","""")"),"sonian/elasticsearch-jetty")</f>
        <v>sonian/elasticsearch-jetty</v>
      </c>
    </row>
    <row r="832" customFormat="false" ht="15.75" hidden="false" customHeight="false" outlineLevel="0" collapsed="false">
      <c r="E832" s="16" t="str">
        <f aca="false">HYPERLINK(CONCATENATE("https:github.com/",J832),J832)</f>
        <v>sonian/elasticsearch-jetty</v>
      </c>
      <c r="H832" s="0" t="str">
        <f aca="false">CONCATENATE(F832," - ",G832)</f>
        <v>-</v>
      </c>
      <c r="I832" s="0" t="str">
        <f aca="false">REPLACE (D832,1,17,"")</f>
        <v/>
      </c>
      <c r="J832" s="0" t="str">
        <f aca="false">IFERROR(__xludf.dummyfunction("REGEXREPLACE(I251,"".git"","""")"),"sonian/elasticsearch-jetty")</f>
        <v>sonian/elasticsearch-jetty</v>
      </c>
    </row>
    <row r="833" customFormat="false" ht="15.75" hidden="false" customHeight="false" outlineLevel="0" collapsed="false">
      <c r="E833" s="16" t="str">
        <f aca="false">HYPERLINK(CONCATENATE("https:github.com/",J833),J833)</f>
        <v>sonian/elasticsearch-jetty</v>
      </c>
      <c r="H833" s="0" t="str">
        <f aca="false">CONCATENATE(F833," - ",G833)</f>
        <v>-</v>
      </c>
      <c r="I833" s="0" t="str">
        <f aca="false">REPLACE (D833,1,17,"")</f>
        <v/>
      </c>
      <c r="J833" s="0" t="str">
        <f aca="false">IFERROR(__xludf.dummyfunction("REGEXREPLACE(I251,"".git"","""")"),"sonian/elasticsearch-jetty")</f>
        <v>sonian/elasticsearch-jetty</v>
      </c>
    </row>
    <row r="834" customFormat="false" ht="15.75" hidden="false" customHeight="false" outlineLevel="0" collapsed="false">
      <c r="E834" s="16" t="str">
        <f aca="false">HYPERLINK(CONCATENATE("https:github.com/",J834),J834)</f>
        <v>sonian/elasticsearch-jetty</v>
      </c>
      <c r="H834" s="0" t="str">
        <f aca="false">CONCATENATE(F834," - ",G834)</f>
        <v>-</v>
      </c>
      <c r="I834" s="0" t="str">
        <f aca="false">REPLACE (D834,1,17,"")</f>
        <v/>
      </c>
      <c r="J834" s="0" t="str">
        <f aca="false">IFERROR(__xludf.dummyfunction("REGEXREPLACE(I251,"".git"","""")"),"sonian/elasticsearch-jetty")</f>
        <v>sonian/elasticsearch-jetty</v>
      </c>
    </row>
    <row r="835" customFormat="false" ht="15.75" hidden="false" customHeight="false" outlineLevel="0" collapsed="false">
      <c r="E835" s="16" t="str">
        <f aca="false">HYPERLINK(CONCATENATE("https:github.com/",J835),J835)</f>
        <v>sonian/elasticsearch-jetty</v>
      </c>
      <c r="H835" s="0" t="str">
        <f aca="false">CONCATENATE(F835," - ",G835)</f>
        <v>-</v>
      </c>
      <c r="I835" s="0" t="str">
        <f aca="false">REPLACE (D835,1,17,"")</f>
        <v/>
      </c>
      <c r="J835" s="0" t="str">
        <f aca="false">IFERROR(__xludf.dummyfunction("REGEXREPLACE(I251,"".git"","""")"),"sonian/elasticsearch-jetty")</f>
        <v>sonian/elasticsearch-jetty</v>
      </c>
    </row>
    <row r="836" customFormat="false" ht="15.75" hidden="false" customHeight="false" outlineLevel="0" collapsed="false">
      <c r="E836" s="16" t="str">
        <f aca="false">HYPERLINK(CONCATENATE("https:github.com/",J836),J836)</f>
        <v>sonian/elasticsearch-jetty</v>
      </c>
      <c r="H836" s="0" t="str">
        <f aca="false">CONCATENATE(F836," - ",G836)</f>
        <v>-</v>
      </c>
      <c r="I836" s="0" t="str">
        <f aca="false">REPLACE (D836,1,17,"")</f>
        <v/>
      </c>
      <c r="J836" s="0" t="str">
        <f aca="false">IFERROR(__xludf.dummyfunction("REGEXREPLACE(I251,"".git"","""")"),"sonian/elasticsearch-jetty")</f>
        <v>sonian/elasticsearch-jetty</v>
      </c>
    </row>
    <row r="837" customFormat="false" ht="15.75" hidden="false" customHeight="false" outlineLevel="0" collapsed="false">
      <c r="E837" s="16" t="str">
        <f aca="false">HYPERLINK(CONCATENATE("https:github.com/",J837),J837)</f>
        <v>sonian/elasticsearch-jetty</v>
      </c>
      <c r="H837" s="0" t="str">
        <f aca="false">CONCATENATE(F837," - ",G837)</f>
        <v>-</v>
      </c>
      <c r="I837" s="0" t="str">
        <f aca="false">REPLACE (D837,1,17,"")</f>
        <v/>
      </c>
      <c r="J837" s="0" t="str">
        <f aca="false">IFERROR(__xludf.dummyfunction("REGEXREPLACE(I251,"".git"","""")"),"sonian/elasticsearch-jetty")</f>
        <v>sonian/elasticsearch-jetty</v>
      </c>
    </row>
    <row r="838" customFormat="false" ht="15.75" hidden="false" customHeight="false" outlineLevel="0" collapsed="false">
      <c r="E838" s="16" t="str">
        <f aca="false">HYPERLINK(CONCATENATE("https:github.com/",J838),J838)</f>
        <v>sonian/elasticsearch-jetty</v>
      </c>
      <c r="H838" s="0" t="str">
        <f aca="false">CONCATENATE(F838," - ",G838)</f>
        <v>-</v>
      </c>
      <c r="I838" s="0" t="str">
        <f aca="false">REPLACE (D838,1,17,"")</f>
        <v/>
      </c>
      <c r="J838" s="0" t="str">
        <f aca="false">IFERROR(__xludf.dummyfunction("REGEXREPLACE(I251,"".git"","""")"),"sonian/elasticsearch-jetty")</f>
        <v>sonian/elasticsearch-jetty</v>
      </c>
    </row>
    <row r="839" customFormat="false" ht="15.75" hidden="false" customHeight="false" outlineLevel="0" collapsed="false">
      <c r="E839" s="16" t="str">
        <f aca="false">HYPERLINK(CONCATENATE("https:github.com/",J839),J839)</f>
        <v>sonian/elasticsearch-jetty</v>
      </c>
      <c r="H839" s="0" t="str">
        <f aca="false">CONCATENATE(F839," - ",G839)</f>
        <v>-</v>
      </c>
      <c r="I839" s="0" t="str">
        <f aca="false">REPLACE (D839,1,17,"")</f>
        <v/>
      </c>
      <c r="J839" s="0" t="str">
        <f aca="false">IFERROR(__xludf.dummyfunction("REGEXREPLACE(I251,"".git"","""")"),"sonian/elasticsearch-jetty")</f>
        <v>sonian/elasticsearch-jetty</v>
      </c>
    </row>
    <row r="840" customFormat="false" ht="15.75" hidden="false" customHeight="false" outlineLevel="0" collapsed="false">
      <c r="E840" s="16" t="str">
        <f aca="false">HYPERLINK(CONCATENATE("https:github.com/",J840),J840)</f>
        <v>sonian/elasticsearch-jetty</v>
      </c>
      <c r="H840" s="0" t="str">
        <f aca="false">CONCATENATE(F840," - ",G840)</f>
        <v>-</v>
      </c>
      <c r="I840" s="0" t="str">
        <f aca="false">REPLACE (D840,1,17,"")</f>
        <v/>
      </c>
      <c r="J840" s="0" t="str">
        <f aca="false">IFERROR(__xludf.dummyfunction("REGEXREPLACE(I251,"".git"","""")"),"sonian/elasticsearch-jetty")</f>
        <v>sonian/elasticsearch-jetty</v>
      </c>
    </row>
    <row r="841" customFormat="false" ht="15.75" hidden="false" customHeight="false" outlineLevel="0" collapsed="false">
      <c r="E841" s="16" t="str">
        <f aca="false">HYPERLINK(CONCATENATE("https:github.com/",J841),J841)</f>
        <v>sonian/elasticsearch-jetty</v>
      </c>
      <c r="H841" s="0" t="str">
        <f aca="false">CONCATENATE(F841," - ",G841)</f>
        <v>-</v>
      </c>
      <c r="I841" s="0" t="str">
        <f aca="false">REPLACE (D841,1,17,"")</f>
        <v/>
      </c>
      <c r="J841" s="0" t="str">
        <f aca="false">IFERROR(__xludf.dummyfunction("REGEXREPLACE(I251,"".git"","""")"),"sonian/elasticsearch-jetty")</f>
        <v>sonian/elasticsearch-jetty</v>
      </c>
    </row>
    <row r="842" customFormat="false" ht="15.75" hidden="false" customHeight="false" outlineLevel="0" collapsed="false">
      <c r="E842" s="16" t="str">
        <f aca="false">HYPERLINK(CONCATENATE("https:github.com/",J842),J842)</f>
        <v>sonian/elasticsearch-jetty</v>
      </c>
      <c r="H842" s="0" t="str">
        <f aca="false">CONCATENATE(F842," - ",G842)</f>
        <v>-</v>
      </c>
      <c r="I842" s="0" t="str">
        <f aca="false">REPLACE (D842,1,17,"")</f>
        <v/>
      </c>
      <c r="J842" s="0" t="str">
        <f aca="false">IFERROR(__xludf.dummyfunction("REGEXREPLACE(I251,"".git"","""")"),"sonian/elasticsearch-jetty")</f>
        <v>sonian/elasticsearch-jetty</v>
      </c>
    </row>
    <row r="843" customFormat="false" ht="15.75" hidden="false" customHeight="false" outlineLevel="0" collapsed="false">
      <c r="E843" s="16" t="str">
        <f aca="false">HYPERLINK(CONCATENATE("https:github.com/",J843),J843)</f>
        <v>sonian/elasticsearch-jetty</v>
      </c>
      <c r="H843" s="0" t="str">
        <f aca="false">CONCATENATE(F843," - ",G843)</f>
        <v>-</v>
      </c>
      <c r="I843" s="0" t="str">
        <f aca="false">REPLACE (D843,1,17,"")</f>
        <v/>
      </c>
      <c r="J843" s="0" t="str">
        <f aca="false">IFERROR(__xludf.dummyfunction("REGEXREPLACE(I251,"".git"","""")"),"sonian/elasticsearch-jetty")</f>
        <v>sonian/elasticsearch-jetty</v>
      </c>
    </row>
    <row r="844" customFormat="false" ht="15.75" hidden="false" customHeight="false" outlineLevel="0" collapsed="false">
      <c r="E844" s="16" t="str">
        <f aca="false">HYPERLINK(CONCATENATE("https:github.com/",J844),J844)</f>
        <v>sonian/elasticsearch-jetty</v>
      </c>
      <c r="H844" s="0" t="str">
        <f aca="false">CONCATENATE(F844," - ",G844)</f>
        <v>-</v>
      </c>
      <c r="I844" s="0" t="str">
        <f aca="false">REPLACE (D844,1,17,"")</f>
        <v/>
      </c>
      <c r="J844" s="0" t="str">
        <f aca="false">IFERROR(__xludf.dummyfunction("REGEXREPLACE(I251,"".git"","""")"),"sonian/elasticsearch-jetty")</f>
        <v>sonian/elasticsearch-jetty</v>
      </c>
    </row>
    <row r="845" customFormat="false" ht="15.75" hidden="false" customHeight="false" outlineLevel="0" collapsed="false">
      <c r="E845" s="16" t="str">
        <f aca="false">HYPERLINK(CONCATENATE("https:github.com/",J845),J845)</f>
        <v>sonian/elasticsearch-jetty</v>
      </c>
      <c r="H845" s="0" t="str">
        <f aca="false">CONCATENATE(F845," - ",G845)</f>
        <v>-</v>
      </c>
      <c r="I845" s="0" t="str">
        <f aca="false">REPLACE (D845,1,17,"")</f>
        <v/>
      </c>
      <c r="J845" s="0" t="str">
        <f aca="false">IFERROR(__xludf.dummyfunction("REGEXREPLACE(I251,"".git"","""")"),"sonian/elasticsearch-jetty")</f>
        <v>sonian/elasticsearch-jetty</v>
      </c>
    </row>
    <row r="846" customFormat="false" ht="15.75" hidden="false" customHeight="false" outlineLevel="0" collapsed="false">
      <c r="E846" s="16" t="str">
        <f aca="false">HYPERLINK(CONCATENATE("https:github.com/",J846),J846)</f>
        <v>sonian/elasticsearch-jetty</v>
      </c>
      <c r="H846" s="0" t="str">
        <f aca="false">CONCATENATE(F846," - ",G846)</f>
        <v>-</v>
      </c>
      <c r="I846" s="0" t="str">
        <f aca="false">REPLACE (D846,1,17,"")</f>
        <v/>
      </c>
      <c r="J846" s="0" t="str">
        <f aca="false">IFERROR(__xludf.dummyfunction("REGEXREPLACE(I251,"".git"","""")"),"sonian/elasticsearch-jetty")</f>
        <v>sonian/elasticsearch-jetty</v>
      </c>
    </row>
    <row r="847" customFormat="false" ht="15.75" hidden="false" customHeight="false" outlineLevel="0" collapsed="false">
      <c r="E847" s="16" t="str">
        <f aca="false">HYPERLINK(CONCATENATE("https:github.com/",J847),J847)</f>
        <v>sonian/elasticsearch-jetty</v>
      </c>
      <c r="H847" s="0" t="str">
        <f aca="false">CONCATENATE(F847," - ",G847)</f>
        <v>-</v>
      </c>
      <c r="I847" s="0" t="str">
        <f aca="false">REPLACE (D847,1,17,"")</f>
        <v/>
      </c>
      <c r="J847" s="0" t="str">
        <f aca="false">IFERROR(__xludf.dummyfunction("REGEXREPLACE(I251,"".git"","""")"),"sonian/elasticsearch-jetty")</f>
        <v>sonian/elasticsearch-jetty</v>
      </c>
    </row>
    <row r="848" customFormat="false" ht="15.75" hidden="false" customHeight="false" outlineLevel="0" collapsed="false">
      <c r="E848" s="16" t="str">
        <f aca="false">HYPERLINK(CONCATENATE("https:github.com/",J848),J848)</f>
        <v>sonian/elasticsearch-jetty</v>
      </c>
      <c r="H848" s="0" t="str">
        <f aca="false">CONCATENATE(F848," - ",G848)</f>
        <v>-</v>
      </c>
      <c r="I848" s="0" t="str">
        <f aca="false">REPLACE (D848,1,17,"")</f>
        <v/>
      </c>
      <c r="J848" s="0" t="str">
        <f aca="false">IFERROR(__xludf.dummyfunction("REGEXREPLACE(I251,"".git"","""")"),"sonian/elasticsearch-jetty")</f>
        <v>sonian/elasticsearch-jetty</v>
      </c>
    </row>
    <row r="849" customFormat="false" ht="15.75" hidden="false" customHeight="false" outlineLevel="0" collapsed="false">
      <c r="E849" s="16" t="str">
        <f aca="false">HYPERLINK(CONCATENATE("https:github.com/",J849),J849)</f>
        <v>sonian/elasticsearch-jetty</v>
      </c>
      <c r="H849" s="0" t="str">
        <f aca="false">CONCATENATE(F849," - ",G849)</f>
        <v>-</v>
      </c>
      <c r="I849" s="0" t="str">
        <f aca="false">REPLACE (D849,1,17,"")</f>
        <v/>
      </c>
      <c r="J849" s="0" t="str">
        <f aca="false">IFERROR(__xludf.dummyfunction("REGEXREPLACE(I251,"".git"","""")"),"sonian/elasticsearch-jetty")</f>
        <v>sonian/elasticsearch-jetty</v>
      </c>
    </row>
    <row r="850" customFormat="false" ht="15.75" hidden="false" customHeight="false" outlineLevel="0" collapsed="false">
      <c r="E850" s="16" t="str">
        <f aca="false">HYPERLINK(CONCATENATE("https:github.com/",J850),J850)</f>
        <v>sonian/elasticsearch-jetty</v>
      </c>
      <c r="H850" s="0" t="str">
        <f aca="false">CONCATENATE(F850," - ",G850)</f>
        <v>-</v>
      </c>
      <c r="I850" s="0" t="str">
        <f aca="false">REPLACE (D850,1,17,"")</f>
        <v/>
      </c>
      <c r="J850" s="0" t="str">
        <f aca="false">IFERROR(__xludf.dummyfunction("REGEXREPLACE(I251,"".git"","""")"),"sonian/elasticsearch-jetty")</f>
        <v>sonian/elasticsearch-jetty</v>
      </c>
    </row>
    <row r="851" customFormat="false" ht="15.75" hidden="false" customHeight="false" outlineLevel="0" collapsed="false">
      <c r="E851" s="16" t="str">
        <f aca="false">HYPERLINK(CONCATENATE("https:github.com/",J851),J851)</f>
        <v>sonian/elasticsearch-jetty</v>
      </c>
      <c r="H851" s="0" t="str">
        <f aca="false">CONCATENATE(F851," - ",G851)</f>
        <v>-</v>
      </c>
      <c r="I851" s="0" t="str">
        <f aca="false">REPLACE (D851,1,17,"")</f>
        <v/>
      </c>
      <c r="J851" s="0" t="str">
        <f aca="false">IFERROR(__xludf.dummyfunction("REGEXREPLACE(I251,"".git"","""")"),"sonian/elasticsearch-jetty")</f>
        <v>sonian/elasticsearch-jetty</v>
      </c>
    </row>
    <row r="852" customFormat="false" ht="15.75" hidden="false" customHeight="false" outlineLevel="0" collapsed="false">
      <c r="E852" s="16" t="str">
        <f aca="false">HYPERLINK(CONCATENATE("https:github.com/",J852),J852)</f>
        <v>sonian/elasticsearch-jetty</v>
      </c>
      <c r="H852" s="0" t="str">
        <f aca="false">CONCATENATE(F852," - ",G852)</f>
        <v>-</v>
      </c>
      <c r="I852" s="0" t="str">
        <f aca="false">REPLACE (D852,1,17,"")</f>
        <v/>
      </c>
      <c r="J852" s="0" t="str">
        <f aca="false">IFERROR(__xludf.dummyfunction("REGEXREPLACE(I251,"".git"","""")"),"sonian/elasticsearch-jetty")</f>
        <v>sonian/elasticsearch-jetty</v>
      </c>
    </row>
    <row r="853" customFormat="false" ht="15.75" hidden="false" customHeight="false" outlineLevel="0" collapsed="false">
      <c r="E853" s="16" t="str">
        <f aca="false">HYPERLINK(CONCATENATE("https:github.com/",J853),J853)</f>
        <v>sonian/elasticsearch-jetty</v>
      </c>
      <c r="H853" s="0" t="str">
        <f aca="false">CONCATENATE(F853," - ",G853)</f>
        <v>-</v>
      </c>
      <c r="I853" s="0" t="str">
        <f aca="false">REPLACE (D853,1,17,"")</f>
        <v/>
      </c>
      <c r="J853" s="0" t="str">
        <f aca="false">IFERROR(__xludf.dummyfunction("REGEXREPLACE(I251,"".git"","""")"),"sonian/elasticsearch-jetty")</f>
        <v>sonian/elasticsearch-jetty</v>
      </c>
    </row>
    <row r="854" customFormat="false" ht="15.75" hidden="false" customHeight="false" outlineLevel="0" collapsed="false">
      <c r="E854" s="16" t="str">
        <f aca="false">HYPERLINK(CONCATENATE("https:github.com/",J854),J854)</f>
        <v>sonian/elasticsearch-jetty</v>
      </c>
      <c r="H854" s="0" t="str">
        <f aca="false">CONCATENATE(F854," - ",G854)</f>
        <v>-</v>
      </c>
      <c r="I854" s="0" t="str">
        <f aca="false">REPLACE (D854,1,17,"")</f>
        <v/>
      </c>
      <c r="J854" s="0" t="str">
        <f aca="false">IFERROR(__xludf.dummyfunction("REGEXREPLACE(I251,"".git"","""")"),"sonian/elasticsearch-jetty")</f>
        <v>sonian/elasticsearch-jetty</v>
      </c>
    </row>
    <row r="855" customFormat="false" ht="15.75" hidden="false" customHeight="false" outlineLevel="0" collapsed="false">
      <c r="E855" s="16" t="str">
        <f aca="false">HYPERLINK(CONCATENATE("https:github.com/",J855),J855)</f>
        <v>sonian/elasticsearch-jetty</v>
      </c>
      <c r="H855" s="0" t="str">
        <f aca="false">CONCATENATE(F855," - ",G855)</f>
        <v>-</v>
      </c>
      <c r="I855" s="0" t="str">
        <f aca="false">REPLACE (D855,1,17,"")</f>
        <v/>
      </c>
      <c r="J855" s="0" t="str">
        <f aca="false">IFERROR(__xludf.dummyfunction("REGEXREPLACE(I251,"".git"","""")"),"sonian/elasticsearch-jetty")</f>
        <v>sonian/elasticsearch-jetty</v>
      </c>
    </row>
    <row r="856" customFormat="false" ht="15.75" hidden="false" customHeight="false" outlineLevel="0" collapsed="false">
      <c r="E856" s="16" t="str">
        <f aca="false">HYPERLINK(CONCATENATE("https:github.com/",J856),J856)</f>
        <v>sonian/elasticsearch-jetty</v>
      </c>
      <c r="H856" s="0" t="str">
        <f aca="false">CONCATENATE(F856," - ",G856)</f>
        <v>-</v>
      </c>
      <c r="I856" s="0" t="str">
        <f aca="false">REPLACE (D856,1,17,"")</f>
        <v/>
      </c>
      <c r="J856" s="0" t="str">
        <f aca="false">IFERROR(__xludf.dummyfunction("REGEXREPLACE(I251,"".git"","""")"),"sonian/elasticsearch-jetty")</f>
        <v>sonian/elasticsearch-jetty</v>
      </c>
    </row>
    <row r="857" customFormat="false" ht="15.75" hidden="false" customHeight="false" outlineLevel="0" collapsed="false">
      <c r="E857" s="16" t="str">
        <f aca="false">HYPERLINK(CONCATENATE("https:github.com/",J857),J857)</f>
        <v>sonian/elasticsearch-jetty</v>
      </c>
      <c r="H857" s="0" t="str">
        <f aca="false">CONCATENATE(F857," - ",G857)</f>
        <v>-</v>
      </c>
      <c r="I857" s="0" t="str">
        <f aca="false">REPLACE (D857,1,17,"")</f>
        <v/>
      </c>
      <c r="J857" s="0" t="str">
        <f aca="false">IFERROR(__xludf.dummyfunction("REGEXREPLACE(I251,"".git"","""")"),"sonian/elasticsearch-jetty")</f>
        <v>sonian/elasticsearch-jetty</v>
      </c>
    </row>
    <row r="858" customFormat="false" ht="15.75" hidden="false" customHeight="false" outlineLevel="0" collapsed="false">
      <c r="E858" s="16" t="str">
        <f aca="false">HYPERLINK(CONCATENATE("https:github.com/",J858),J858)</f>
        <v>sonian/elasticsearch-jetty</v>
      </c>
      <c r="H858" s="0" t="str">
        <f aca="false">CONCATENATE(F858," - ",G858)</f>
        <v>-</v>
      </c>
      <c r="I858" s="0" t="str">
        <f aca="false">REPLACE (D858,1,17,"")</f>
        <v/>
      </c>
      <c r="J858" s="0" t="str">
        <f aca="false">IFERROR(__xludf.dummyfunction("REGEXREPLACE(I251,"".git"","""")"),"sonian/elasticsearch-jetty")</f>
        <v>sonian/elasticsearch-jetty</v>
      </c>
    </row>
    <row r="859" customFormat="false" ht="15.75" hidden="false" customHeight="false" outlineLevel="0" collapsed="false">
      <c r="E859" s="16" t="str">
        <f aca="false">HYPERLINK(CONCATENATE("https:github.com/",J859),J859)</f>
        <v>sonian/elasticsearch-jetty</v>
      </c>
      <c r="H859" s="0" t="str">
        <f aca="false">CONCATENATE(F859," - ",G859)</f>
        <v>-</v>
      </c>
      <c r="I859" s="0" t="str">
        <f aca="false">REPLACE (D859,1,17,"")</f>
        <v/>
      </c>
      <c r="J859" s="0" t="str">
        <f aca="false">IFERROR(__xludf.dummyfunction("REGEXREPLACE(I251,"".git"","""")"),"sonian/elasticsearch-jetty")</f>
        <v>sonian/elasticsearch-jetty</v>
      </c>
    </row>
    <row r="860" customFormat="false" ht="15.75" hidden="false" customHeight="false" outlineLevel="0" collapsed="false">
      <c r="E860" s="16" t="str">
        <f aca="false">HYPERLINK(CONCATENATE("https:github.com/",J860),J860)</f>
        <v>sonian/elasticsearch-jetty</v>
      </c>
      <c r="H860" s="0" t="str">
        <f aca="false">CONCATENATE(F860," - ",G860)</f>
        <v>-</v>
      </c>
      <c r="I860" s="0" t="str">
        <f aca="false">REPLACE (D860,1,17,"")</f>
        <v/>
      </c>
      <c r="J860" s="0" t="str">
        <f aca="false">IFERROR(__xludf.dummyfunction("REGEXREPLACE(I251,"".git"","""")"),"sonian/elasticsearch-jetty")</f>
        <v>sonian/elasticsearch-jetty</v>
      </c>
    </row>
    <row r="861" customFormat="false" ht="15.75" hidden="false" customHeight="false" outlineLevel="0" collapsed="false">
      <c r="E861" s="16" t="str">
        <f aca="false">HYPERLINK(CONCATENATE("https:github.com/",J861),J861)</f>
        <v>sonian/elasticsearch-jetty</v>
      </c>
      <c r="H861" s="0" t="str">
        <f aca="false">CONCATENATE(F861," - ",G861)</f>
        <v>-</v>
      </c>
      <c r="I861" s="0" t="str">
        <f aca="false">REPLACE (D861,1,17,"")</f>
        <v/>
      </c>
      <c r="J861" s="0" t="str">
        <f aca="false">IFERROR(__xludf.dummyfunction("REGEXREPLACE(I251,"".git"","""")"),"sonian/elasticsearch-jetty")</f>
        <v>sonian/elasticsearch-jetty</v>
      </c>
    </row>
    <row r="862" customFormat="false" ht="15.75" hidden="false" customHeight="false" outlineLevel="0" collapsed="false">
      <c r="E862" s="16" t="str">
        <f aca="false">HYPERLINK(CONCATENATE("https:github.com/",J862),J862)</f>
        <v>sonian/elasticsearch-jetty</v>
      </c>
      <c r="H862" s="0" t="str">
        <f aca="false">CONCATENATE(F862," - ",G862)</f>
        <v>-</v>
      </c>
      <c r="I862" s="0" t="str">
        <f aca="false">REPLACE (D862,1,17,"")</f>
        <v/>
      </c>
      <c r="J862" s="0" t="str">
        <f aca="false">IFERROR(__xludf.dummyfunction("REGEXREPLACE(I251,"".git"","""")"),"sonian/elasticsearch-jetty")</f>
        <v>sonian/elasticsearch-jetty</v>
      </c>
    </row>
    <row r="863" customFormat="false" ht="15.75" hidden="false" customHeight="false" outlineLevel="0" collapsed="false">
      <c r="E863" s="16" t="str">
        <f aca="false">HYPERLINK(CONCATENATE("https:github.com/",J863),J863)</f>
        <v>sonian/elasticsearch-jetty</v>
      </c>
      <c r="H863" s="0" t="str">
        <f aca="false">CONCATENATE(F863," - ",G863)</f>
        <v>-</v>
      </c>
      <c r="I863" s="0" t="str">
        <f aca="false">REPLACE (D863,1,17,"")</f>
        <v/>
      </c>
      <c r="J863" s="0" t="str">
        <f aca="false">IFERROR(__xludf.dummyfunction("REGEXREPLACE(I251,"".git"","""")"),"sonian/elasticsearch-jetty")</f>
        <v>sonian/elasticsearch-jetty</v>
      </c>
    </row>
    <row r="864" customFormat="false" ht="15.75" hidden="false" customHeight="false" outlineLevel="0" collapsed="false">
      <c r="E864" s="16" t="str">
        <f aca="false">HYPERLINK(CONCATENATE("https:github.com/",J864),J864)</f>
        <v>sonian/elasticsearch-jetty</v>
      </c>
      <c r="H864" s="0" t="str">
        <f aca="false">CONCATENATE(F864," - ",G864)</f>
        <v>-</v>
      </c>
      <c r="I864" s="0" t="str">
        <f aca="false">REPLACE (D864,1,17,"")</f>
        <v/>
      </c>
      <c r="J864" s="0" t="str">
        <f aca="false">IFERROR(__xludf.dummyfunction("REGEXREPLACE(I251,"".git"","""")"),"sonian/elasticsearch-jetty")</f>
        <v>sonian/elasticsearch-jetty</v>
      </c>
    </row>
    <row r="865" customFormat="false" ht="15.75" hidden="false" customHeight="false" outlineLevel="0" collapsed="false">
      <c r="E865" s="16" t="str">
        <f aca="false">HYPERLINK(CONCATENATE("https:github.com/",J865),J865)</f>
        <v>sonian/elasticsearch-jetty</v>
      </c>
      <c r="H865" s="0" t="str">
        <f aca="false">CONCATENATE(F865," - ",G865)</f>
        <v>-</v>
      </c>
      <c r="I865" s="0" t="str">
        <f aca="false">REPLACE (D865,1,17,"")</f>
        <v/>
      </c>
      <c r="J865" s="0" t="str">
        <f aca="false">IFERROR(__xludf.dummyfunction("REGEXREPLACE(I251,"".git"","""")"),"sonian/elasticsearch-jetty")</f>
        <v>sonian/elasticsearch-jetty</v>
      </c>
    </row>
    <row r="866" customFormat="false" ht="15.75" hidden="false" customHeight="false" outlineLevel="0" collapsed="false">
      <c r="E866" s="16" t="str">
        <f aca="false">HYPERLINK(CONCATENATE("https:github.com/",J866),J866)</f>
        <v>sonian/elasticsearch-jetty</v>
      </c>
      <c r="H866" s="0" t="str">
        <f aca="false">CONCATENATE(F866," - ",G866)</f>
        <v>-</v>
      </c>
      <c r="I866" s="0" t="str">
        <f aca="false">REPLACE (D866,1,17,"")</f>
        <v/>
      </c>
      <c r="J866" s="0" t="str">
        <f aca="false">IFERROR(__xludf.dummyfunction("REGEXREPLACE(I251,"".git"","""")"),"sonian/elasticsearch-jetty")</f>
        <v>sonian/elasticsearch-jetty</v>
      </c>
    </row>
    <row r="867" customFormat="false" ht="15.75" hidden="false" customHeight="false" outlineLevel="0" collapsed="false">
      <c r="E867" s="16" t="str">
        <f aca="false">HYPERLINK(CONCATENATE("https:github.com/",J867),J867)</f>
        <v>sonian/elasticsearch-jetty</v>
      </c>
      <c r="H867" s="0" t="str">
        <f aca="false">CONCATENATE(F867," - ",G867)</f>
        <v>-</v>
      </c>
      <c r="I867" s="0" t="str">
        <f aca="false">REPLACE (D867,1,17,"")</f>
        <v/>
      </c>
      <c r="J867" s="0" t="str">
        <f aca="false">IFERROR(__xludf.dummyfunction("REGEXREPLACE(I251,"".git"","""")"),"sonian/elasticsearch-jetty")</f>
        <v>sonian/elasticsearch-jetty</v>
      </c>
    </row>
    <row r="868" customFormat="false" ht="15.75" hidden="false" customHeight="false" outlineLevel="0" collapsed="false">
      <c r="E868" s="16" t="str">
        <f aca="false">HYPERLINK(CONCATENATE("https:github.com/",J868),J868)</f>
        <v>sonian/elasticsearch-jetty</v>
      </c>
      <c r="H868" s="0" t="str">
        <f aca="false">CONCATENATE(F868," - ",G868)</f>
        <v>-</v>
      </c>
      <c r="I868" s="0" t="str">
        <f aca="false">REPLACE (D868,1,17,"")</f>
        <v/>
      </c>
      <c r="J868" s="0" t="str">
        <f aca="false">IFERROR(__xludf.dummyfunction("REGEXREPLACE(I251,"".git"","""")"),"sonian/elasticsearch-jetty")</f>
        <v>sonian/elasticsearch-jetty</v>
      </c>
    </row>
    <row r="869" customFormat="false" ht="15.75" hidden="false" customHeight="false" outlineLevel="0" collapsed="false">
      <c r="E869" s="16" t="str">
        <f aca="false">HYPERLINK(CONCATENATE("https:github.com/",J869),J869)</f>
        <v>sonian/elasticsearch-jetty</v>
      </c>
      <c r="H869" s="0" t="str">
        <f aca="false">CONCATENATE(F869," - ",G869)</f>
        <v>-</v>
      </c>
      <c r="I869" s="0" t="str">
        <f aca="false">REPLACE (D869,1,17,"")</f>
        <v/>
      </c>
      <c r="J869" s="0" t="str">
        <f aca="false">IFERROR(__xludf.dummyfunction("REGEXREPLACE(I251,"".git"","""")"),"sonian/elasticsearch-jetty")</f>
        <v>sonian/elasticsearch-jetty</v>
      </c>
    </row>
    <row r="870" customFormat="false" ht="15.75" hidden="false" customHeight="false" outlineLevel="0" collapsed="false">
      <c r="E870" s="16" t="str">
        <f aca="false">HYPERLINK(CONCATENATE("https:github.com/",J870),J870)</f>
        <v>sonian/elasticsearch-jetty</v>
      </c>
      <c r="H870" s="0" t="str">
        <f aca="false">CONCATENATE(F870," - ",G870)</f>
        <v>-</v>
      </c>
      <c r="I870" s="0" t="str">
        <f aca="false">REPLACE (D870,1,17,"")</f>
        <v/>
      </c>
      <c r="J870" s="0" t="str">
        <f aca="false">IFERROR(__xludf.dummyfunction("REGEXREPLACE(I251,"".git"","""")"),"sonian/elasticsearch-jetty")</f>
        <v>sonian/elasticsearch-jetty</v>
      </c>
    </row>
    <row r="871" customFormat="false" ht="15.75" hidden="false" customHeight="false" outlineLevel="0" collapsed="false">
      <c r="E871" s="16" t="str">
        <f aca="false">HYPERLINK(CONCATENATE("https:github.com/",J871),J871)</f>
        <v>sonian/elasticsearch-jetty</v>
      </c>
      <c r="H871" s="0" t="str">
        <f aca="false">CONCATENATE(F871," - ",G871)</f>
        <v>-</v>
      </c>
      <c r="I871" s="0" t="str">
        <f aca="false">REPLACE (D871,1,17,"")</f>
        <v/>
      </c>
      <c r="J871" s="0" t="str">
        <f aca="false">IFERROR(__xludf.dummyfunction("REGEXREPLACE(I251,"".git"","""")"),"sonian/elasticsearch-jetty")</f>
        <v>sonian/elasticsearch-jetty</v>
      </c>
    </row>
    <row r="872" customFormat="false" ht="15.75" hidden="false" customHeight="false" outlineLevel="0" collapsed="false">
      <c r="E872" s="16" t="str">
        <f aca="false">HYPERLINK(CONCATENATE("https:github.com/",J872),J872)</f>
        <v>sonian/elasticsearch-jetty</v>
      </c>
      <c r="H872" s="0" t="str">
        <f aca="false">CONCATENATE(F872," - ",G872)</f>
        <v>-</v>
      </c>
      <c r="I872" s="0" t="str">
        <f aca="false">REPLACE (D872,1,17,"")</f>
        <v/>
      </c>
      <c r="J872" s="0" t="str">
        <f aca="false">IFERROR(__xludf.dummyfunction("REGEXREPLACE(I251,"".git"","""")"),"sonian/elasticsearch-jetty")</f>
        <v>sonian/elasticsearch-jetty</v>
      </c>
    </row>
    <row r="873" customFormat="false" ht="15.75" hidden="false" customHeight="false" outlineLevel="0" collapsed="false">
      <c r="E873" s="16" t="str">
        <f aca="false">HYPERLINK(CONCATENATE("https:github.com/",J873),J873)</f>
        <v>sonian/elasticsearch-jetty</v>
      </c>
      <c r="H873" s="0" t="str">
        <f aca="false">CONCATENATE(F873," - ",G873)</f>
        <v>-</v>
      </c>
      <c r="I873" s="0" t="str">
        <f aca="false">REPLACE (D873,1,17,"")</f>
        <v/>
      </c>
      <c r="J873" s="0" t="str">
        <f aca="false">IFERROR(__xludf.dummyfunction("REGEXREPLACE(I251,"".git"","""")"),"sonian/elasticsearch-jetty")</f>
        <v>sonian/elasticsearch-jetty</v>
      </c>
    </row>
    <row r="874" customFormat="false" ht="15.75" hidden="false" customHeight="false" outlineLevel="0" collapsed="false">
      <c r="E874" s="16" t="str">
        <f aca="false">HYPERLINK(CONCATENATE("https:github.com/",J874),J874)</f>
        <v>sonian/elasticsearch-jetty</v>
      </c>
      <c r="H874" s="0" t="str">
        <f aca="false">CONCATENATE(F874," - ",G874)</f>
        <v>-</v>
      </c>
      <c r="I874" s="0" t="str">
        <f aca="false">REPLACE (D874,1,17,"")</f>
        <v/>
      </c>
      <c r="J874" s="0" t="str">
        <f aca="false">IFERROR(__xludf.dummyfunction("REGEXREPLACE(I251,"".git"","""")"),"sonian/elasticsearch-jetty")</f>
        <v>sonian/elasticsearch-jetty</v>
      </c>
    </row>
    <row r="875" customFormat="false" ht="15.75" hidden="false" customHeight="false" outlineLevel="0" collapsed="false">
      <c r="E875" s="16" t="str">
        <f aca="false">HYPERLINK(CONCATENATE("https:github.com/",J875),J875)</f>
        <v>sonian/elasticsearch-jetty</v>
      </c>
      <c r="H875" s="0" t="str">
        <f aca="false">CONCATENATE(F875," - ",G875)</f>
        <v>-</v>
      </c>
      <c r="I875" s="0" t="str">
        <f aca="false">REPLACE (D875,1,17,"")</f>
        <v/>
      </c>
      <c r="J875" s="0" t="str">
        <f aca="false">IFERROR(__xludf.dummyfunction("REGEXREPLACE(I251,"".git"","""")"),"sonian/elasticsearch-jetty")</f>
        <v>sonian/elasticsearch-jetty</v>
      </c>
    </row>
    <row r="876" customFormat="false" ht="15.75" hidden="false" customHeight="false" outlineLevel="0" collapsed="false">
      <c r="E876" s="16" t="str">
        <f aca="false">HYPERLINK(CONCATENATE("https:github.com/",J876),J876)</f>
        <v>sonian/elasticsearch-jetty</v>
      </c>
      <c r="H876" s="0" t="str">
        <f aca="false">CONCATENATE(F876," - ",G876)</f>
        <v>-</v>
      </c>
      <c r="I876" s="0" t="str">
        <f aca="false">REPLACE (D876,1,17,"")</f>
        <v/>
      </c>
      <c r="J876" s="0" t="str">
        <f aca="false">IFERROR(__xludf.dummyfunction("REGEXREPLACE(I251,"".git"","""")"),"sonian/elasticsearch-jetty")</f>
        <v>sonian/elasticsearch-jetty</v>
      </c>
    </row>
    <row r="877" customFormat="false" ht="15.75" hidden="false" customHeight="false" outlineLevel="0" collapsed="false">
      <c r="E877" s="16" t="str">
        <f aca="false">HYPERLINK(CONCATENATE("https:github.com/",J877),J877)</f>
        <v>sonian/elasticsearch-jetty</v>
      </c>
      <c r="H877" s="0" t="str">
        <f aca="false">CONCATENATE(F877," - ",G877)</f>
        <v>-</v>
      </c>
      <c r="I877" s="0" t="str">
        <f aca="false">REPLACE (D877,1,17,"")</f>
        <v/>
      </c>
      <c r="J877" s="0" t="str">
        <f aca="false">IFERROR(__xludf.dummyfunction("REGEXREPLACE(I251,"".git"","""")"),"sonian/elasticsearch-jetty")</f>
        <v>sonian/elasticsearch-jetty</v>
      </c>
    </row>
    <row r="878" customFormat="false" ht="15.75" hidden="false" customHeight="false" outlineLevel="0" collapsed="false">
      <c r="E878" s="16" t="str">
        <f aca="false">HYPERLINK(CONCATENATE("https:github.com/",J878),J878)</f>
        <v>sonian/elasticsearch-jetty</v>
      </c>
      <c r="H878" s="0" t="str">
        <f aca="false">CONCATENATE(F878," - ",G878)</f>
        <v>-</v>
      </c>
      <c r="I878" s="0" t="str">
        <f aca="false">REPLACE (D878,1,17,"")</f>
        <v/>
      </c>
      <c r="J878" s="0" t="str">
        <f aca="false">IFERROR(__xludf.dummyfunction("REGEXREPLACE(I251,"".git"","""")"),"sonian/elasticsearch-jetty")</f>
        <v>sonian/elasticsearch-jetty</v>
      </c>
    </row>
    <row r="879" customFormat="false" ht="15.75" hidden="false" customHeight="false" outlineLevel="0" collapsed="false">
      <c r="E879" s="16" t="str">
        <f aca="false">HYPERLINK(CONCATENATE("https:github.com/",J879),J879)</f>
        <v>sonian/elasticsearch-jetty</v>
      </c>
      <c r="H879" s="0" t="str">
        <f aca="false">CONCATENATE(F879," - ",G879)</f>
        <v>-</v>
      </c>
      <c r="I879" s="0" t="str">
        <f aca="false">REPLACE (D879,1,17,"")</f>
        <v/>
      </c>
      <c r="J879" s="0" t="str">
        <f aca="false">IFERROR(__xludf.dummyfunction("REGEXREPLACE(I251,"".git"","""")"),"sonian/elasticsearch-jetty")</f>
        <v>sonian/elasticsearch-jetty</v>
      </c>
    </row>
    <row r="880" customFormat="false" ht="15.75" hidden="false" customHeight="false" outlineLevel="0" collapsed="false">
      <c r="E880" s="16" t="str">
        <f aca="false">HYPERLINK(CONCATENATE("https:github.com/",J880),J880)</f>
        <v>sonian/elasticsearch-jetty</v>
      </c>
      <c r="H880" s="0" t="str">
        <f aca="false">CONCATENATE(F880," - ",G880)</f>
        <v>-</v>
      </c>
      <c r="I880" s="0" t="str">
        <f aca="false">REPLACE (D880,1,17,"")</f>
        <v/>
      </c>
      <c r="J880" s="0" t="str">
        <f aca="false">IFERROR(__xludf.dummyfunction("REGEXREPLACE(I251,"".git"","""")"),"sonian/elasticsearch-jetty")</f>
        <v>sonian/elasticsearch-jetty</v>
      </c>
    </row>
    <row r="881" customFormat="false" ht="15.75" hidden="false" customHeight="false" outlineLevel="0" collapsed="false">
      <c r="E881" s="16" t="str">
        <f aca="false">HYPERLINK(CONCATENATE("https:github.com/",J881),J881)</f>
        <v>sonian/elasticsearch-jetty</v>
      </c>
      <c r="H881" s="0" t="str">
        <f aca="false">CONCATENATE(F881," - ",G881)</f>
        <v>-</v>
      </c>
      <c r="I881" s="0" t="str">
        <f aca="false">REPLACE (D881,1,17,"")</f>
        <v/>
      </c>
      <c r="J881" s="0" t="str">
        <f aca="false">IFERROR(__xludf.dummyfunction("REGEXREPLACE(I251,"".git"","""")"),"sonian/elasticsearch-jetty")</f>
        <v>sonian/elasticsearch-jetty</v>
      </c>
    </row>
    <row r="882" customFormat="false" ht="15.75" hidden="false" customHeight="false" outlineLevel="0" collapsed="false">
      <c r="E882" s="16" t="str">
        <f aca="false">HYPERLINK(CONCATENATE("https:github.com/",J882),J882)</f>
        <v>sonian/elasticsearch-jetty</v>
      </c>
      <c r="H882" s="0" t="str">
        <f aca="false">CONCATENATE(F882," - ",G882)</f>
        <v>-</v>
      </c>
      <c r="I882" s="0" t="str">
        <f aca="false">REPLACE (D882,1,17,"")</f>
        <v/>
      </c>
      <c r="J882" s="0" t="str">
        <f aca="false">IFERROR(__xludf.dummyfunction("REGEXREPLACE(I251,"".git"","""")"),"sonian/elasticsearch-jetty")</f>
        <v>sonian/elasticsearch-jetty</v>
      </c>
    </row>
    <row r="883" customFormat="false" ht="15.75" hidden="false" customHeight="false" outlineLevel="0" collapsed="false">
      <c r="E883" s="16" t="str">
        <f aca="false">HYPERLINK(CONCATENATE("https:github.com/",J883),J883)</f>
        <v>sonian/elasticsearch-jetty</v>
      </c>
      <c r="H883" s="0" t="str">
        <f aca="false">CONCATENATE(F883," - ",G883)</f>
        <v>-</v>
      </c>
      <c r="I883" s="0" t="str">
        <f aca="false">REPLACE (D883,1,17,"")</f>
        <v/>
      </c>
      <c r="J883" s="0" t="str">
        <f aca="false">IFERROR(__xludf.dummyfunction("REGEXREPLACE(I251,"".git"","""")"),"sonian/elasticsearch-jetty")</f>
        <v>sonian/elasticsearch-jetty</v>
      </c>
    </row>
    <row r="884" customFormat="false" ht="15.75" hidden="false" customHeight="false" outlineLevel="0" collapsed="false">
      <c r="E884" s="16" t="str">
        <f aca="false">HYPERLINK(CONCATENATE("https:github.com/",J884),J884)</f>
        <v>sonian/elasticsearch-jetty</v>
      </c>
      <c r="H884" s="0" t="str">
        <f aca="false">CONCATENATE(F884," - ",G884)</f>
        <v>-</v>
      </c>
      <c r="I884" s="0" t="str">
        <f aca="false">REPLACE (D884,1,17,"")</f>
        <v/>
      </c>
      <c r="J884" s="0" t="str">
        <f aca="false">IFERROR(__xludf.dummyfunction("REGEXREPLACE(I251,"".git"","""")"),"sonian/elasticsearch-jetty")</f>
        <v>sonian/elasticsearch-jetty</v>
      </c>
    </row>
    <row r="885" customFormat="false" ht="15.75" hidden="false" customHeight="false" outlineLevel="0" collapsed="false">
      <c r="E885" s="16" t="str">
        <f aca="false">HYPERLINK(CONCATENATE("https:github.com/",J885),J885)</f>
        <v>sonian/elasticsearch-jetty</v>
      </c>
      <c r="H885" s="0" t="str">
        <f aca="false">CONCATENATE(F885," - ",G885)</f>
        <v>-</v>
      </c>
      <c r="I885" s="0" t="str">
        <f aca="false">REPLACE (D885,1,17,"")</f>
        <v/>
      </c>
      <c r="J885" s="0" t="str">
        <f aca="false">IFERROR(__xludf.dummyfunction("REGEXREPLACE(I251,"".git"","""")"),"sonian/elasticsearch-jetty")</f>
        <v>sonian/elasticsearch-jetty</v>
      </c>
    </row>
    <row r="886" customFormat="false" ht="15.75" hidden="false" customHeight="false" outlineLevel="0" collapsed="false">
      <c r="E886" s="16" t="str">
        <f aca="false">HYPERLINK(CONCATENATE("https:github.com/",J886),J886)</f>
        <v>sonian/elasticsearch-jetty</v>
      </c>
      <c r="H886" s="0" t="str">
        <f aca="false">CONCATENATE(F886," - ",G886)</f>
        <v>-</v>
      </c>
      <c r="I886" s="0" t="str">
        <f aca="false">REPLACE (D886,1,17,"")</f>
        <v/>
      </c>
      <c r="J886" s="0" t="str">
        <f aca="false">IFERROR(__xludf.dummyfunction("REGEXREPLACE(I251,"".git"","""")"),"sonian/elasticsearch-jetty")</f>
        <v>sonian/elasticsearch-jetty</v>
      </c>
    </row>
    <row r="887" customFormat="false" ht="15.75" hidden="false" customHeight="false" outlineLevel="0" collapsed="false">
      <c r="E887" s="16" t="str">
        <f aca="false">HYPERLINK(CONCATENATE("https:github.com/",J887),J887)</f>
        <v>sonian/elasticsearch-jetty</v>
      </c>
      <c r="H887" s="0" t="str">
        <f aca="false">CONCATENATE(F887," - ",G887)</f>
        <v>-</v>
      </c>
      <c r="I887" s="0" t="str">
        <f aca="false">REPLACE (D887,1,17,"")</f>
        <v/>
      </c>
      <c r="J887" s="0" t="str">
        <f aca="false">IFERROR(__xludf.dummyfunction("REGEXREPLACE(I251,"".git"","""")"),"sonian/elasticsearch-jetty")</f>
        <v>sonian/elasticsearch-jetty</v>
      </c>
    </row>
    <row r="888" customFormat="false" ht="15.75" hidden="false" customHeight="false" outlineLevel="0" collapsed="false">
      <c r="E888" s="16" t="str">
        <f aca="false">HYPERLINK(CONCATENATE("https:github.com/",J888),J888)</f>
        <v>sonian/elasticsearch-jetty</v>
      </c>
      <c r="H888" s="0" t="str">
        <f aca="false">CONCATENATE(F888," - ",G888)</f>
        <v>-</v>
      </c>
      <c r="I888" s="0" t="str">
        <f aca="false">REPLACE (D888,1,17,"")</f>
        <v/>
      </c>
      <c r="J888" s="0" t="str">
        <f aca="false">IFERROR(__xludf.dummyfunction("REGEXREPLACE(I251,"".git"","""")"),"sonian/elasticsearch-jetty")</f>
        <v>sonian/elasticsearch-jetty</v>
      </c>
    </row>
    <row r="889" customFormat="false" ht="15.75" hidden="false" customHeight="false" outlineLevel="0" collapsed="false">
      <c r="E889" s="16" t="str">
        <f aca="false">HYPERLINK(CONCATENATE("https:github.com/",J889),J889)</f>
        <v>sonian/elasticsearch-jetty</v>
      </c>
      <c r="H889" s="0" t="str">
        <f aca="false">CONCATENATE(F889," - ",G889)</f>
        <v>-</v>
      </c>
      <c r="I889" s="0" t="str">
        <f aca="false">REPLACE (D889,1,17,"")</f>
        <v/>
      </c>
      <c r="J889" s="0" t="str">
        <f aca="false">IFERROR(__xludf.dummyfunction("REGEXREPLACE(I251,"".git"","""")"),"sonian/elasticsearch-jetty")</f>
        <v>sonian/elasticsearch-jetty</v>
      </c>
    </row>
    <row r="890" customFormat="false" ht="15.75" hidden="false" customHeight="false" outlineLevel="0" collapsed="false">
      <c r="E890" s="16" t="str">
        <f aca="false">HYPERLINK(CONCATENATE("https:github.com/",J890),J890)</f>
        <v>sonian/elasticsearch-jetty</v>
      </c>
      <c r="H890" s="0" t="str">
        <f aca="false">CONCATENATE(F890," - ",G890)</f>
        <v>-</v>
      </c>
      <c r="I890" s="0" t="str">
        <f aca="false">REPLACE (D890,1,17,"")</f>
        <v/>
      </c>
      <c r="J890" s="0" t="str">
        <f aca="false">IFERROR(__xludf.dummyfunction("REGEXREPLACE(I251,"".git"","""")"),"sonian/elasticsearch-jetty")</f>
        <v>sonian/elasticsearch-jetty</v>
      </c>
    </row>
    <row r="891" customFormat="false" ht="15.75" hidden="false" customHeight="false" outlineLevel="0" collapsed="false">
      <c r="E891" s="16" t="str">
        <f aca="false">HYPERLINK(CONCATENATE("https:github.com/",J891),J891)</f>
        <v>sonian/elasticsearch-jetty</v>
      </c>
      <c r="H891" s="0" t="str">
        <f aca="false">CONCATENATE(F891," - ",G891)</f>
        <v>-</v>
      </c>
      <c r="I891" s="0" t="str">
        <f aca="false">REPLACE (D891,1,17,"")</f>
        <v/>
      </c>
      <c r="J891" s="0" t="str">
        <f aca="false">IFERROR(__xludf.dummyfunction("REGEXREPLACE(I251,"".git"","""")"),"sonian/elasticsearch-jetty")</f>
        <v>sonian/elasticsearch-jetty</v>
      </c>
    </row>
    <row r="892" customFormat="false" ht="15.75" hidden="false" customHeight="false" outlineLevel="0" collapsed="false">
      <c r="E892" s="16" t="str">
        <f aca="false">HYPERLINK(CONCATENATE("https:github.com/",J892),J892)</f>
        <v>sonian/elasticsearch-jetty</v>
      </c>
      <c r="H892" s="0" t="str">
        <f aca="false">CONCATENATE(F892," - ",G892)</f>
        <v>-</v>
      </c>
      <c r="I892" s="0" t="str">
        <f aca="false">REPLACE (D892,1,17,"")</f>
        <v/>
      </c>
      <c r="J892" s="0" t="str">
        <f aca="false">IFERROR(__xludf.dummyfunction("REGEXREPLACE(I251,"".git"","""")"),"sonian/elasticsearch-jetty")</f>
        <v>sonian/elasticsearch-jetty</v>
      </c>
    </row>
    <row r="893" customFormat="false" ht="15.75" hidden="false" customHeight="false" outlineLevel="0" collapsed="false">
      <c r="E893" s="16" t="str">
        <f aca="false">HYPERLINK(CONCATENATE("https:github.com/",J893),J893)</f>
        <v>sonian/elasticsearch-jetty</v>
      </c>
      <c r="H893" s="0" t="str">
        <f aca="false">CONCATENATE(F893," - ",G893)</f>
        <v>-</v>
      </c>
      <c r="I893" s="0" t="str">
        <f aca="false">REPLACE (D893,1,17,"")</f>
        <v/>
      </c>
      <c r="J893" s="0" t="str">
        <f aca="false">IFERROR(__xludf.dummyfunction("REGEXREPLACE(I251,"".git"","""")"),"sonian/elasticsearch-jetty")</f>
        <v>sonian/elasticsearch-jetty</v>
      </c>
    </row>
    <row r="894" customFormat="false" ht="15.75" hidden="false" customHeight="false" outlineLevel="0" collapsed="false">
      <c r="E894" s="16" t="str">
        <f aca="false">HYPERLINK(CONCATENATE("https:github.com/",J894),J894)</f>
        <v>sonian/elasticsearch-jetty</v>
      </c>
      <c r="H894" s="0" t="str">
        <f aca="false">CONCATENATE(F894," - ",G894)</f>
        <v>-</v>
      </c>
      <c r="I894" s="0" t="str">
        <f aca="false">REPLACE (D894,1,17,"")</f>
        <v/>
      </c>
      <c r="J894" s="0" t="str">
        <f aca="false">IFERROR(__xludf.dummyfunction("REGEXREPLACE(I251,"".git"","""")"),"sonian/elasticsearch-jetty")</f>
        <v>sonian/elasticsearch-jetty</v>
      </c>
    </row>
    <row r="895" customFormat="false" ht="15.75" hidden="false" customHeight="false" outlineLevel="0" collapsed="false">
      <c r="E895" s="16" t="str">
        <f aca="false">HYPERLINK(CONCATENATE("https:github.com/",J895),J895)</f>
        <v>sonian/elasticsearch-jetty</v>
      </c>
      <c r="H895" s="0" t="str">
        <f aca="false">CONCATENATE(F895," - ",G895)</f>
        <v>-</v>
      </c>
      <c r="I895" s="0" t="str">
        <f aca="false">REPLACE (D895,1,17,"")</f>
        <v/>
      </c>
      <c r="J895" s="0" t="str">
        <f aca="false">IFERROR(__xludf.dummyfunction("REGEXREPLACE(I251,"".git"","""")"),"sonian/elasticsearch-jetty")</f>
        <v>sonian/elasticsearch-jetty</v>
      </c>
    </row>
    <row r="896" customFormat="false" ht="15.75" hidden="false" customHeight="false" outlineLevel="0" collapsed="false">
      <c r="E896" s="16" t="str">
        <f aca="false">HYPERLINK(CONCATENATE("https:github.com/",J896),J896)</f>
        <v>sonian/elasticsearch-jetty</v>
      </c>
      <c r="H896" s="0" t="str">
        <f aca="false">CONCATENATE(F896," - ",G896)</f>
        <v>-</v>
      </c>
      <c r="I896" s="0" t="str">
        <f aca="false">REPLACE (D896,1,17,"")</f>
        <v/>
      </c>
      <c r="J896" s="0" t="str">
        <f aca="false">IFERROR(__xludf.dummyfunction("REGEXREPLACE(I251,"".git"","""")"),"sonian/elasticsearch-jetty")</f>
        <v>sonian/elasticsearch-jetty</v>
      </c>
    </row>
    <row r="897" customFormat="false" ht="15.75" hidden="false" customHeight="false" outlineLevel="0" collapsed="false">
      <c r="E897" s="16" t="str">
        <f aca="false">HYPERLINK(CONCATENATE("https:github.com/",J897),J897)</f>
        <v>sonian/elasticsearch-jetty</v>
      </c>
      <c r="H897" s="0" t="str">
        <f aca="false">CONCATENATE(F897," - ",G897)</f>
        <v>-</v>
      </c>
      <c r="I897" s="0" t="str">
        <f aca="false">REPLACE (D897,1,17,"")</f>
        <v/>
      </c>
      <c r="J897" s="0" t="str">
        <f aca="false">IFERROR(__xludf.dummyfunction("REGEXREPLACE(I251,"".git"","""")"),"sonian/elasticsearch-jetty")</f>
        <v>sonian/elasticsearch-jetty</v>
      </c>
    </row>
    <row r="898" customFormat="false" ht="15.75" hidden="false" customHeight="false" outlineLevel="0" collapsed="false">
      <c r="E898" s="16" t="str">
        <f aca="false">HYPERLINK(CONCATENATE("https:github.com/",J898),J898)</f>
        <v>sonian/elasticsearch-jetty</v>
      </c>
      <c r="H898" s="0" t="str">
        <f aca="false">CONCATENATE(F898," - ",G898)</f>
        <v>-</v>
      </c>
      <c r="I898" s="0" t="str">
        <f aca="false">REPLACE (D898,1,17,"")</f>
        <v/>
      </c>
      <c r="J898" s="0" t="str">
        <f aca="false">IFERROR(__xludf.dummyfunction("REGEXREPLACE(I251,"".git"","""")"),"sonian/elasticsearch-jetty")</f>
        <v>sonian/elasticsearch-jetty</v>
      </c>
    </row>
    <row r="899" customFormat="false" ht="15.75" hidden="false" customHeight="false" outlineLevel="0" collapsed="false">
      <c r="E899" s="16" t="str">
        <f aca="false">HYPERLINK(CONCATENATE("https:github.com/",J899),J899)</f>
        <v>sonian/elasticsearch-jetty</v>
      </c>
      <c r="H899" s="0" t="str">
        <f aca="false">CONCATENATE(F899," - ",G899)</f>
        <v>-</v>
      </c>
      <c r="I899" s="0" t="str">
        <f aca="false">REPLACE (D899,1,17,"")</f>
        <v/>
      </c>
      <c r="J899" s="0" t="str">
        <f aca="false">IFERROR(__xludf.dummyfunction("REGEXREPLACE(I251,"".git"","""")"),"sonian/elasticsearch-jetty")</f>
        <v>sonian/elasticsearch-jetty</v>
      </c>
    </row>
    <row r="900" customFormat="false" ht="15.75" hidden="false" customHeight="false" outlineLevel="0" collapsed="false">
      <c r="E900" s="16" t="str">
        <f aca="false">HYPERLINK(CONCATENATE("https:github.com/",J900),J900)</f>
        <v>sonian/elasticsearch-jetty</v>
      </c>
      <c r="H900" s="0" t="str">
        <f aca="false">CONCATENATE(F900," - ",G900)</f>
        <v>-</v>
      </c>
      <c r="I900" s="0" t="str">
        <f aca="false">REPLACE (D900,1,17,"")</f>
        <v/>
      </c>
      <c r="J900" s="0" t="str">
        <f aca="false">IFERROR(__xludf.dummyfunction("REGEXREPLACE(I251,"".git"","""")"),"sonian/elasticsearch-jetty")</f>
        <v>sonian/elasticsearch-jetty</v>
      </c>
    </row>
    <row r="901" customFormat="false" ht="15.75" hidden="false" customHeight="false" outlineLevel="0" collapsed="false">
      <c r="E901" s="16" t="str">
        <f aca="false">HYPERLINK(CONCATENATE("https:github.com/",J901),J901)</f>
        <v>sonian/elasticsearch-jetty</v>
      </c>
      <c r="H901" s="0" t="str">
        <f aca="false">CONCATENATE(F901," - ",G901)</f>
        <v>-</v>
      </c>
      <c r="I901" s="0" t="str">
        <f aca="false">REPLACE (D901,1,17,"")</f>
        <v/>
      </c>
      <c r="J901" s="0" t="str">
        <f aca="false">IFERROR(__xludf.dummyfunction("REGEXREPLACE(I251,"".git"","""")"),"sonian/elasticsearch-jetty")</f>
        <v>sonian/elasticsearch-jetty</v>
      </c>
    </row>
    <row r="902" customFormat="false" ht="15.75" hidden="false" customHeight="false" outlineLevel="0" collapsed="false">
      <c r="E902" s="16" t="str">
        <f aca="false">HYPERLINK(CONCATENATE("https:github.com/",J902),J902)</f>
        <v>sonian/elasticsearch-jetty</v>
      </c>
      <c r="H902" s="0" t="str">
        <f aca="false">CONCATENATE(F902," - ",G902)</f>
        <v>-</v>
      </c>
      <c r="I902" s="0" t="str">
        <f aca="false">REPLACE (D902,1,17,"")</f>
        <v/>
      </c>
      <c r="J902" s="0" t="str">
        <f aca="false">IFERROR(__xludf.dummyfunction("REGEXREPLACE(I251,"".git"","""")"),"sonian/elasticsearch-jetty")</f>
        <v>sonian/elasticsearch-jetty</v>
      </c>
    </row>
    <row r="903" customFormat="false" ht="15.75" hidden="false" customHeight="false" outlineLevel="0" collapsed="false">
      <c r="E903" s="16" t="str">
        <f aca="false">HYPERLINK(CONCATENATE("https:github.com/",J903),J903)</f>
        <v>sonian/elasticsearch-jetty</v>
      </c>
      <c r="H903" s="0" t="str">
        <f aca="false">CONCATENATE(F903," - ",G903)</f>
        <v>-</v>
      </c>
      <c r="I903" s="0" t="str">
        <f aca="false">REPLACE (D903,1,17,"")</f>
        <v/>
      </c>
      <c r="J903" s="0" t="str">
        <f aca="false">IFERROR(__xludf.dummyfunction("REGEXREPLACE(I251,"".git"","""")"),"sonian/elasticsearch-jetty")</f>
        <v>sonian/elasticsearch-jetty</v>
      </c>
    </row>
    <row r="904" customFormat="false" ht="15.75" hidden="false" customHeight="false" outlineLevel="0" collapsed="false">
      <c r="E904" s="16" t="str">
        <f aca="false">HYPERLINK(CONCATENATE("https:github.com/",J904),J904)</f>
        <v>sonian/elasticsearch-jetty</v>
      </c>
      <c r="H904" s="0" t="str">
        <f aca="false">CONCATENATE(F904," - ",G904)</f>
        <v>-</v>
      </c>
      <c r="I904" s="0" t="str">
        <f aca="false">REPLACE (D904,1,17,"")</f>
        <v/>
      </c>
      <c r="J904" s="0" t="str">
        <f aca="false">IFERROR(__xludf.dummyfunction("REGEXREPLACE(I251,"".git"","""")"),"sonian/elasticsearch-jetty")</f>
        <v>sonian/elasticsearch-jetty</v>
      </c>
    </row>
    <row r="905" customFormat="false" ht="15.75" hidden="false" customHeight="false" outlineLevel="0" collapsed="false">
      <c r="E905" s="16" t="str">
        <f aca="false">HYPERLINK(CONCATENATE("https:github.com/",J905),J905)</f>
        <v>sonian/elasticsearch-jetty</v>
      </c>
      <c r="H905" s="0" t="str">
        <f aca="false">CONCATENATE(F905," - ",G905)</f>
        <v>-</v>
      </c>
      <c r="I905" s="0" t="str">
        <f aca="false">REPLACE (D905,1,17,"")</f>
        <v/>
      </c>
      <c r="J905" s="0" t="str">
        <f aca="false">IFERROR(__xludf.dummyfunction("REGEXREPLACE(I251,"".git"","""")"),"sonian/elasticsearch-jetty")</f>
        <v>sonian/elasticsearch-jetty</v>
      </c>
    </row>
    <row r="906" customFormat="false" ht="15.75" hidden="false" customHeight="false" outlineLevel="0" collapsed="false">
      <c r="E906" s="16" t="str">
        <f aca="false">HYPERLINK(CONCATENATE("https:github.com/",J906),J906)</f>
        <v>sonian/elasticsearch-jetty</v>
      </c>
      <c r="H906" s="0" t="str">
        <f aca="false">CONCATENATE(F906," - ",G906)</f>
        <v>-</v>
      </c>
      <c r="I906" s="0" t="str">
        <f aca="false">REPLACE (D906,1,17,"")</f>
        <v/>
      </c>
      <c r="J906" s="0" t="str">
        <f aca="false">IFERROR(__xludf.dummyfunction("REGEXREPLACE(I251,"".git"","""")"),"sonian/elasticsearch-jetty")</f>
        <v>sonian/elasticsearch-jetty</v>
      </c>
    </row>
    <row r="907" customFormat="false" ht="15.75" hidden="false" customHeight="false" outlineLevel="0" collapsed="false">
      <c r="E907" s="16" t="str">
        <f aca="false">HYPERLINK(CONCATENATE("https:github.com/",J907),J907)</f>
        <v>sonian/elasticsearch-jetty</v>
      </c>
      <c r="H907" s="0" t="str">
        <f aca="false">CONCATENATE(F907," - ",G907)</f>
        <v>-</v>
      </c>
      <c r="I907" s="0" t="str">
        <f aca="false">REPLACE (D907,1,17,"")</f>
        <v/>
      </c>
      <c r="J907" s="0" t="str">
        <f aca="false">IFERROR(__xludf.dummyfunction("REGEXREPLACE(I251,"".git"","""")"),"sonian/elasticsearch-jetty")</f>
        <v>sonian/elasticsearch-jetty</v>
      </c>
    </row>
    <row r="908" customFormat="false" ht="15.75" hidden="false" customHeight="false" outlineLevel="0" collapsed="false">
      <c r="E908" s="16" t="str">
        <f aca="false">HYPERLINK(CONCATENATE("https:github.com/",J908),J908)</f>
        <v>sonian/elasticsearch-jetty</v>
      </c>
      <c r="H908" s="0" t="str">
        <f aca="false">CONCATENATE(F908," - ",G908)</f>
        <v>-</v>
      </c>
      <c r="I908" s="0" t="str">
        <f aca="false">REPLACE (D908,1,17,"")</f>
        <v/>
      </c>
      <c r="J908" s="0" t="str">
        <f aca="false">IFERROR(__xludf.dummyfunction("REGEXREPLACE(I251,"".git"","""")"),"sonian/elasticsearch-jetty")</f>
        <v>sonian/elasticsearch-jetty</v>
      </c>
    </row>
    <row r="909" customFormat="false" ht="15.75" hidden="false" customHeight="false" outlineLevel="0" collapsed="false">
      <c r="E909" s="16" t="str">
        <f aca="false">HYPERLINK(CONCATENATE("https:github.com/",J909),J909)</f>
        <v>sonian/elasticsearch-jetty</v>
      </c>
      <c r="H909" s="0" t="str">
        <f aca="false">CONCATENATE(F909," - ",G909)</f>
        <v>-</v>
      </c>
      <c r="I909" s="0" t="str">
        <f aca="false">REPLACE (D909,1,17,"")</f>
        <v/>
      </c>
      <c r="J909" s="0" t="str">
        <f aca="false">IFERROR(__xludf.dummyfunction("REGEXREPLACE(I251,"".git"","""")"),"sonian/elasticsearch-jetty")</f>
        <v>sonian/elasticsearch-jetty</v>
      </c>
    </row>
    <row r="910" customFormat="false" ht="15.75" hidden="false" customHeight="false" outlineLevel="0" collapsed="false">
      <c r="E910" s="16" t="str">
        <f aca="false">HYPERLINK(CONCATENATE("https:github.com/",J910),J910)</f>
        <v>sonian/elasticsearch-jetty</v>
      </c>
      <c r="H910" s="0" t="str">
        <f aca="false">CONCATENATE(F910," - ",G910)</f>
        <v>-</v>
      </c>
      <c r="I910" s="0" t="str">
        <f aca="false">REPLACE (D910,1,17,"")</f>
        <v/>
      </c>
      <c r="J910" s="0" t="str">
        <f aca="false">IFERROR(__xludf.dummyfunction("REGEXREPLACE(I251,"".git"","""")"),"sonian/elasticsearch-jetty")</f>
        <v>sonian/elasticsearch-jetty</v>
      </c>
    </row>
    <row r="911" customFormat="false" ht="15.75" hidden="false" customHeight="false" outlineLevel="0" collapsed="false">
      <c r="E911" s="16" t="str">
        <f aca="false">HYPERLINK(CONCATENATE("https:github.com/",J911),J911)</f>
        <v>sonian/elasticsearch-jetty</v>
      </c>
      <c r="H911" s="0" t="str">
        <f aca="false">CONCATENATE(F911," - ",G911)</f>
        <v>-</v>
      </c>
      <c r="I911" s="0" t="str">
        <f aca="false">REPLACE (D911,1,17,"")</f>
        <v/>
      </c>
      <c r="J911" s="0" t="str">
        <f aca="false">IFERROR(__xludf.dummyfunction("REGEXREPLACE(I251,"".git"","""")"),"sonian/elasticsearch-jetty")</f>
        <v>sonian/elasticsearch-jetty</v>
      </c>
    </row>
    <row r="912" customFormat="false" ht="15.75" hidden="false" customHeight="false" outlineLevel="0" collapsed="false">
      <c r="E912" s="16" t="str">
        <f aca="false">HYPERLINK(CONCATENATE("https:github.com/",J912),J912)</f>
        <v>sonian/elasticsearch-jetty</v>
      </c>
      <c r="H912" s="0" t="str">
        <f aca="false">CONCATENATE(F912," - ",G912)</f>
        <v>-</v>
      </c>
      <c r="I912" s="0" t="str">
        <f aca="false">REPLACE (D912,1,17,"")</f>
        <v/>
      </c>
      <c r="J912" s="0" t="str">
        <f aca="false">IFERROR(__xludf.dummyfunction("REGEXREPLACE(I251,"".git"","""")"),"sonian/elasticsearch-jetty")</f>
        <v>sonian/elasticsearch-jetty</v>
      </c>
    </row>
    <row r="913" customFormat="false" ht="15.75" hidden="false" customHeight="false" outlineLevel="0" collapsed="false">
      <c r="E913" s="16" t="str">
        <f aca="false">HYPERLINK(CONCATENATE("https:github.com/",J913),J913)</f>
        <v>sonian/elasticsearch-jetty</v>
      </c>
      <c r="H913" s="0" t="str">
        <f aca="false">CONCATENATE(F913," - ",G913)</f>
        <v>-</v>
      </c>
      <c r="I913" s="0" t="str">
        <f aca="false">REPLACE (D913,1,17,"")</f>
        <v/>
      </c>
      <c r="J913" s="0" t="str">
        <f aca="false">IFERROR(__xludf.dummyfunction("REGEXREPLACE(I251,"".git"","""")"),"sonian/elasticsearch-jetty")</f>
        <v>sonian/elasticsearch-jetty</v>
      </c>
    </row>
    <row r="914" customFormat="false" ht="15.75" hidden="false" customHeight="false" outlineLevel="0" collapsed="false">
      <c r="E914" s="16" t="str">
        <f aca="false">HYPERLINK(CONCATENATE("https:github.com/",J914),J914)</f>
        <v>sonian/elasticsearch-jetty</v>
      </c>
      <c r="H914" s="0" t="str">
        <f aca="false">CONCATENATE(F914," - ",G914)</f>
        <v>-</v>
      </c>
      <c r="I914" s="0" t="str">
        <f aca="false">REPLACE (D914,1,17,"")</f>
        <v/>
      </c>
      <c r="J914" s="0" t="str">
        <f aca="false">IFERROR(__xludf.dummyfunction("REGEXREPLACE(I251,"".git"","""")"),"sonian/elasticsearch-jetty")</f>
        <v>sonian/elasticsearch-jetty</v>
      </c>
    </row>
    <row r="915" customFormat="false" ht="15.75" hidden="false" customHeight="false" outlineLevel="0" collapsed="false">
      <c r="E915" s="16" t="str">
        <f aca="false">HYPERLINK(CONCATENATE("https:github.com/",J915),J915)</f>
        <v>sonian/elasticsearch-jetty</v>
      </c>
      <c r="H915" s="0" t="str">
        <f aca="false">CONCATENATE(F915," - ",G915)</f>
        <v>-</v>
      </c>
      <c r="I915" s="0" t="str">
        <f aca="false">REPLACE (D915,1,17,"")</f>
        <v/>
      </c>
      <c r="J915" s="0" t="str">
        <f aca="false">IFERROR(__xludf.dummyfunction("REGEXREPLACE(I251,"".git"","""")"),"sonian/elasticsearch-jetty")</f>
        <v>sonian/elasticsearch-jetty</v>
      </c>
    </row>
    <row r="916" customFormat="false" ht="15.75" hidden="false" customHeight="false" outlineLevel="0" collapsed="false">
      <c r="E916" s="16" t="str">
        <f aca="false">HYPERLINK(CONCATENATE("https:github.com/",J916),J916)</f>
        <v>sonian/elasticsearch-jetty</v>
      </c>
      <c r="H916" s="0" t="str">
        <f aca="false">CONCATENATE(F916," - ",G916)</f>
        <v>-</v>
      </c>
      <c r="I916" s="0" t="str">
        <f aca="false">REPLACE (D916,1,17,"")</f>
        <v/>
      </c>
      <c r="J916" s="0" t="str">
        <f aca="false">IFERROR(__xludf.dummyfunction("REGEXREPLACE(I251,"".git"","""")"),"sonian/elasticsearch-jetty")</f>
        <v>sonian/elasticsearch-jetty</v>
      </c>
    </row>
    <row r="917" customFormat="false" ht="15.75" hidden="false" customHeight="false" outlineLevel="0" collapsed="false">
      <c r="E917" s="16" t="str">
        <f aca="false">HYPERLINK(CONCATENATE("https:github.com/",J917),J917)</f>
        <v>sonian/elasticsearch-jetty</v>
      </c>
      <c r="H917" s="0" t="str">
        <f aca="false">CONCATENATE(F917," - ",G917)</f>
        <v>-</v>
      </c>
      <c r="I917" s="0" t="str">
        <f aca="false">REPLACE (D917,1,17,"")</f>
        <v/>
      </c>
      <c r="J917" s="0" t="str">
        <f aca="false">IFERROR(__xludf.dummyfunction("REGEXREPLACE(I251,"".git"","""")"),"sonian/elasticsearch-jetty")</f>
        <v>sonian/elasticsearch-jetty</v>
      </c>
    </row>
    <row r="918" customFormat="false" ht="15.75" hidden="false" customHeight="false" outlineLevel="0" collapsed="false">
      <c r="E918" s="16" t="str">
        <f aca="false">HYPERLINK(CONCATENATE("https:github.com/",J918),J918)</f>
        <v>sonian/elasticsearch-jetty</v>
      </c>
      <c r="H918" s="0" t="str">
        <f aca="false">CONCATENATE(F918," - ",G918)</f>
        <v>-</v>
      </c>
      <c r="I918" s="0" t="str">
        <f aca="false">REPLACE (D918,1,17,"")</f>
        <v/>
      </c>
      <c r="J918" s="0" t="str">
        <f aca="false">IFERROR(__xludf.dummyfunction("REGEXREPLACE(I251,"".git"","""")"),"sonian/elasticsearch-jetty")</f>
        <v>sonian/elasticsearch-jetty</v>
      </c>
    </row>
    <row r="919" customFormat="false" ht="15.75" hidden="false" customHeight="false" outlineLevel="0" collapsed="false">
      <c r="E919" s="16" t="str">
        <f aca="false">HYPERLINK(CONCATENATE("https:github.com/",J919),J919)</f>
        <v>sonian/elasticsearch-jetty</v>
      </c>
      <c r="H919" s="0" t="str">
        <f aca="false">CONCATENATE(F919," - ",G919)</f>
        <v>-</v>
      </c>
      <c r="I919" s="0" t="str">
        <f aca="false">REPLACE (D919,1,17,"")</f>
        <v/>
      </c>
      <c r="J919" s="0" t="str">
        <f aca="false">IFERROR(__xludf.dummyfunction("REGEXREPLACE(I251,"".git"","""")"),"sonian/elasticsearch-jetty")</f>
        <v>sonian/elasticsearch-jetty</v>
      </c>
    </row>
    <row r="920" customFormat="false" ht="15.75" hidden="false" customHeight="false" outlineLevel="0" collapsed="false">
      <c r="E920" s="16" t="str">
        <f aca="false">HYPERLINK(CONCATENATE("https:github.com/",J920),J920)</f>
        <v>sonian/elasticsearch-jetty</v>
      </c>
      <c r="H920" s="0" t="str">
        <f aca="false">CONCATENATE(F920," - ",G920)</f>
        <v>-</v>
      </c>
      <c r="I920" s="0" t="str">
        <f aca="false">REPLACE (D920,1,17,"")</f>
        <v/>
      </c>
      <c r="J920" s="0" t="str">
        <f aca="false">IFERROR(__xludf.dummyfunction("REGEXREPLACE(I251,"".git"","""")"),"sonian/elasticsearch-jetty")</f>
        <v>sonian/elasticsearch-jetty</v>
      </c>
    </row>
    <row r="921" customFormat="false" ht="15.75" hidden="false" customHeight="false" outlineLevel="0" collapsed="false">
      <c r="E921" s="16" t="str">
        <f aca="false">HYPERLINK(CONCATENATE("https:github.com/",J921),J921)</f>
        <v>sonian/elasticsearch-jetty</v>
      </c>
      <c r="H921" s="0" t="str">
        <f aca="false">CONCATENATE(F921," - ",G921)</f>
        <v>-</v>
      </c>
      <c r="I921" s="0" t="str">
        <f aca="false">REPLACE (D921,1,17,"")</f>
        <v/>
      </c>
      <c r="J921" s="0" t="str">
        <f aca="false">IFERROR(__xludf.dummyfunction("REGEXREPLACE(I251,"".git"","""")"),"sonian/elasticsearch-jetty")</f>
        <v>sonian/elasticsearch-jetty</v>
      </c>
    </row>
    <row r="922" customFormat="false" ht="15.75" hidden="false" customHeight="false" outlineLevel="0" collapsed="false">
      <c r="E922" s="16" t="str">
        <f aca="false">HYPERLINK(CONCATENATE("https:github.com/",J922),J922)</f>
        <v>sonian/elasticsearch-jetty</v>
      </c>
      <c r="H922" s="0" t="str">
        <f aca="false">CONCATENATE(F922," - ",G922)</f>
        <v>-</v>
      </c>
      <c r="I922" s="0" t="str">
        <f aca="false">REPLACE (D922,1,17,"")</f>
        <v/>
      </c>
      <c r="J922" s="0" t="str">
        <f aca="false">IFERROR(__xludf.dummyfunction("REGEXREPLACE(I251,"".git"","""")"),"sonian/elasticsearch-jetty")</f>
        <v>sonian/elasticsearch-jetty</v>
      </c>
    </row>
    <row r="923" customFormat="false" ht="15.75" hidden="false" customHeight="false" outlineLevel="0" collapsed="false">
      <c r="E923" s="16" t="str">
        <f aca="false">HYPERLINK(CONCATENATE("https:github.com/",J923),J923)</f>
        <v>sonian/elasticsearch-jetty</v>
      </c>
      <c r="H923" s="0" t="str">
        <f aca="false">CONCATENATE(F923," - ",G923)</f>
        <v>-</v>
      </c>
      <c r="I923" s="0" t="str">
        <f aca="false">REPLACE (D923,1,17,"")</f>
        <v/>
      </c>
      <c r="J923" s="0" t="str">
        <f aca="false">IFERROR(__xludf.dummyfunction("REGEXREPLACE(I251,"".git"","""")"),"sonian/elasticsearch-jetty")</f>
        <v>sonian/elasticsearch-jetty</v>
      </c>
    </row>
    <row r="924" customFormat="false" ht="15.75" hidden="false" customHeight="false" outlineLevel="0" collapsed="false">
      <c r="E924" s="16" t="str">
        <f aca="false">HYPERLINK(CONCATENATE("https:github.com/",J924),J924)</f>
        <v>sonian/elasticsearch-jetty</v>
      </c>
      <c r="H924" s="0" t="str">
        <f aca="false">CONCATENATE(F924," - ",G924)</f>
        <v>-</v>
      </c>
      <c r="I924" s="0" t="str">
        <f aca="false">REPLACE (D924,1,17,"")</f>
        <v/>
      </c>
      <c r="J924" s="0" t="str">
        <f aca="false">IFERROR(__xludf.dummyfunction("REGEXREPLACE(I251,"".git"","""")"),"sonian/elasticsearch-jetty")</f>
        <v>sonian/elasticsearch-jetty</v>
      </c>
    </row>
    <row r="925" customFormat="false" ht="15.75" hidden="false" customHeight="false" outlineLevel="0" collapsed="false">
      <c r="E925" s="16" t="str">
        <f aca="false">HYPERLINK(CONCATENATE("https:github.com/",J925),J925)</f>
        <v>sonian/elasticsearch-jetty</v>
      </c>
      <c r="H925" s="0" t="str">
        <f aca="false">CONCATENATE(F925," - ",G925)</f>
        <v>-</v>
      </c>
      <c r="I925" s="0" t="str">
        <f aca="false">REPLACE (D925,1,17,"")</f>
        <v/>
      </c>
      <c r="J925" s="0" t="str">
        <f aca="false">IFERROR(__xludf.dummyfunction("REGEXREPLACE(I251,"".git"","""")"),"sonian/elasticsearch-jetty")</f>
        <v>sonian/elasticsearch-jetty</v>
      </c>
    </row>
    <row r="926" customFormat="false" ht="15.75" hidden="false" customHeight="false" outlineLevel="0" collapsed="false">
      <c r="E926" s="16" t="str">
        <f aca="false">HYPERLINK(CONCATENATE("https:github.com/",J926),J926)</f>
        <v>sonian/elasticsearch-jetty</v>
      </c>
      <c r="H926" s="0" t="str">
        <f aca="false">CONCATENATE(F926," - ",G926)</f>
        <v>-</v>
      </c>
      <c r="I926" s="0" t="str">
        <f aca="false">REPLACE (D926,1,17,"")</f>
        <v/>
      </c>
      <c r="J926" s="0" t="str">
        <f aca="false">IFERROR(__xludf.dummyfunction("REGEXREPLACE(I251,"".git"","""")"),"sonian/elasticsearch-jetty")</f>
        <v>sonian/elasticsearch-jetty</v>
      </c>
    </row>
    <row r="927" customFormat="false" ht="15.75" hidden="false" customHeight="false" outlineLevel="0" collapsed="false">
      <c r="E927" s="16" t="str">
        <f aca="false">HYPERLINK(CONCATENATE("https:github.com/",J927),J927)</f>
        <v>sonian/elasticsearch-jetty</v>
      </c>
      <c r="H927" s="0" t="str">
        <f aca="false">CONCATENATE(F927," - ",G927)</f>
        <v>-</v>
      </c>
      <c r="I927" s="0" t="str">
        <f aca="false">REPLACE (D927,1,17,"")</f>
        <v/>
      </c>
      <c r="J927" s="0" t="str">
        <f aca="false">IFERROR(__xludf.dummyfunction("REGEXREPLACE(I251,"".git"","""")"),"sonian/elasticsearch-jetty")</f>
        <v>sonian/elasticsearch-jetty</v>
      </c>
    </row>
    <row r="928" customFormat="false" ht="15.75" hidden="false" customHeight="false" outlineLevel="0" collapsed="false">
      <c r="E928" s="16" t="str">
        <f aca="false">HYPERLINK(CONCATENATE("https:github.com/",J928),J928)</f>
        <v>sonian/elasticsearch-jetty</v>
      </c>
      <c r="H928" s="0" t="str">
        <f aca="false">CONCATENATE(F928," - ",G928)</f>
        <v>-</v>
      </c>
      <c r="I928" s="0" t="str">
        <f aca="false">REPLACE (D928,1,17,"")</f>
        <v/>
      </c>
      <c r="J928" s="0" t="str">
        <f aca="false">IFERROR(__xludf.dummyfunction("REGEXREPLACE(I251,"".git"","""")"),"sonian/elasticsearch-jetty")</f>
        <v>sonian/elasticsearch-jetty</v>
      </c>
    </row>
    <row r="929" customFormat="false" ht="15.75" hidden="false" customHeight="false" outlineLevel="0" collapsed="false">
      <c r="E929" s="16" t="str">
        <f aca="false">HYPERLINK(CONCATENATE("https:github.com/",J929),J929)</f>
        <v>sonian/elasticsearch-jetty</v>
      </c>
      <c r="H929" s="0" t="str">
        <f aca="false">CONCATENATE(F929," - ",G929)</f>
        <v>-</v>
      </c>
      <c r="I929" s="0" t="str">
        <f aca="false">REPLACE (D929,1,17,"")</f>
        <v/>
      </c>
      <c r="J929" s="0" t="str">
        <f aca="false">IFERROR(__xludf.dummyfunction("REGEXREPLACE(I251,"".git"","""")"),"sonian/elasticsearch-jetty")</f>
        <v>sonian/elasticsearch-jetty</v>
      </c>
    </row>
    <row r="930" customFormat="false" ht="15.75" hidden="false" customHeight="false" outlineLevel="0" collapsed="false">
      <c r="E930" s="16" t="str">
        <f aca="false">HYPERLINK(CONCATENATE("https:github.com/",J930),J930)</f>
        <v>sonian/elasticsearch-jetty</v>
      </c>
      <c r="H930" s="0" t="str">
        <f aca="false">CONCATENATE(F930," - ",G930)</f>
        <v>-</v>
      </c>
      <c r="I930" s="0" t="str">
        <f aca="false">REPLACE (D930,1,17,"")</f>
        <v/>
      </c>
      <c r="J930" s="0" t="str">
        <f aca="false">IFERROR(__xludf.dummyfunction("REGEXREPLACE(I251,"".git"","""")"),"sonian/elasticsearch-jetty")</f>
        <v>sonian/elasticsearch-jetty</v>
      </c>
    </row>
    <row r="931" customFormat="false" ht="15.75" hidden="false" customHeight="false" outlineLevel="0" collapsed="false">
      <c r="E931" s="16" t="str">
        <f aca="false">HYPERLINK(CONCATENATE("https:github.com/",J931),J931)</f>
        <v>sonian/elasticsearch-jetty</v>
      </c>
      <c r="H931" s="0" t="str">
        <f aca="false">CONCATENATE(F931," - ",G931)</f>
        <v>-</v>
      </c>
      <c r="I931" s="0" t="str">
        <f aca="false">REPLACE (D931,1,17,"")</f>
        <v/>
      </c>
      <c r="J931" s="0" t="str">
        <f aca="false">IFERROR(__xludf.dummyfunction("REGEXREPLACE(I251,"".git"","""")"),"sonian/elasticsearch-jetty")</f>
        <v>sonian/elasticsearch-jetty</v>
      </c>
    </row>
    <row r="932" customFormat="false" ht="15.75" hidden="false" customHeight="false" outlineLevel="0" collapsed="false">
      <c r="E932" s="16" t="str">
        <f aca="false">HYPERLINK(CONCATENATE("https:github.com/",J932),J932)</f>
        <v>sonian/elasticsearch-jetty</v>
      </c>
      <c r="H932" s="0" t="str">
        <f aca="false">CONCATENATE(F932," - ",G932)</f>
        <v>-</v>
      </c>
      <c r="I932" s="0" t="str">
        <f aca="false">REPLACE (D932,1,17,"")</f>
        <v/>
      </c>
      <c r="J932" s="0" t="str">
        <f aca="false">IFERROR(__xludf.dummyfunction("REGEXREPLACE(I251,"".git"","""")"),"sonian/elasticsearch-jetty")</f>
        <v>sonian/elasticsearch-jetty</v>
      </c>
    </row>
    <row r="933" customFormat="false" ht="15.75" hidden="false" customHeight="false" outlineLevel="0" collapsed="false">
      <c r="E933" s="16" t="str">
        <f aca="false">HYPERLINK(CONCATENATE("https:github.com/",J933),J933)</f>
        <v>sonian/elasticsearch-jetty</v>
      </c>
      <c r="H933" s="0" t="str">
        <f aca="false">CONCATENATE(F933," - ",G933)</f>
        <v>-</v>
      </c>
      <c r="I933" s="0" t="str">
        <f aca="false">REPLACE (D933,1,17,"")</f>
        <v/>
      </c>
      <c r="J933" s="0" t="str">
        <f aca="false">IFERROR(__xludf.dummyfunction("REGEXREPLACE(I251,"".git"","""")"),"sonian/elasticsearch-jetty")</f>
        <v>sonian/elasticsearch-jetty</v>
      </c>
    </row>
    <row r="934" customFormat="false" ht="15.75" hidden="false" customHeight="false" outlineLevel="0" collapsed="false">
      <c r="E934" s="16" t="str">
        <f aca="false">HYPERLINK(CONCATENATE("https:github.com/",J934),J934)</f>
        <v>sonian/elasticsearch-jetty</v>
      </c>
      <c r="H934" s="0" t="str">
        <f aca="false">CONCATENATE(F934," - ",G934)</f>
        <v>-</v>
      </c>
      <c r="I934" s="0" t="str">
        <f aca="false">REPLACE (D934,1,17,"")</f>
        <v/>
      </c>
      <c r="J934" s="0" t="str">
        <f aca="false">IFERROR(__xludf.dummyfunction("REGEXREPLACE(I251,"".git"","""")"),"sonian/elasticsearch-jetty")</f>
        <v>sonian/elasticsearch-jetty</v>
      </c>
    </row>
    <row r="935" customFormat="false" ht="15.75" hidden="false" customHeight="false" outlineLevel="0" collapsed="false">
      <c r="E935" s="16" t="str">
        <f aca="false">HYPERLINK(CONCATENATE("https:github.com/",J935),J935)</f>
        <v>sonian/elasticsearch-jetty</v>
      </c>
      <c r="H935" s="0" t="str">
        <f aca="false">CONCATENATE(F935," - ",G935)</f>
        <v>-</v>
      </c>
      <c r="I935" s="0" t="str">
        <f aca="false">REPLACE (D935,1,17,"")</f>
        <v/>
      </c>
      <c r="J935" s="0" t="str">
        <f aca="false">IFERROR(__xludf.dummyfunction("REGEXREPLACE(I251,"".git"","""")"),"sonian/elasticsearch-jetty")</f>
        <v>sonian/elasticsearch-jetty</v>
      </c>
    </row>
    <row r="936" customFormat="false" ht="15.75" hidden="false" customHeight="false" outlineLevel="0" collapsed="false">
      <c r="E936" s="16" t="str">
        <f aca="false">HYPERLINK(CONCATENATE("https:github.com/",J936),J936)</f>
        <v>sonian/elasticsearch-jetty</v>
      </c>
      <c r="H936" s="0" t="str">
        <f aca="false">CONCATENATE(F936," - ",G936)</f>
        <v>-</v>
      </c>
      <c r="I936" s="0" t="str">
        <f aca="false">REPLACE (D936,1,17,"")</f>
        <v/>
      </c>
      <c r="J936" s="0" t="str">
        <f aca="false">IFERROR(__xludf.dummyfunction("REGEXREPLACE(I251,"".git"","""")"),"sonian/elasticsearch-jetty")</f>
        <v>sonian/elasticsearch-jetty</v>
      </c>
    </row>
    <row r="937" customFormat="false" ht="15.75" hidden="false" customHeight="false" outlineLevel="0" collapsed="false">
      <c r="E937" s="16" t="str">
        <f aca="false">HYPERLINK(CONCATENATE("https:github.com/",J937),J937)</f>
        <v>sonian/elasticsearch-jetty</v>
      </c>
      <c r="H937" s="0" t="str">
        <f aca="false">CONCATENATE(F937," - ",G937)</f>
        <v>-</v>
      </c>
      <c r="I937" s="0" t="str">
        <f aca="false">REPLACE (D937,1,17,"")</f>
        <v/>
      </c>
      <c r="J937" s="0" t="str">
        <f aca="false">IFERROR(__xludf.dummyfunction("REGEXREPLACE(I251,"".git"","""")"),"sonian/elasticsearch-jetty")</f>
        <v>sonian/elasticsearch-jetty</v>
      </c>
    </row>
    <row r="938" customFormat="false" ht="15.75" hidden="false" customHeight="false" outlineLevel="0" collapsed="false">
      <c r="E938" s="16" t="str">
        <f aca="false">HYPERLINK(CONCATENATE("https:github.com/",J938),J938)</f>
        <v>sonian/elasticsearch-jetty</v>
      </c>
      <c r="H938" s="0" t="str">
        <f aca="false">CONCATENATE(F938," - ",G938)</f>
        <v>-</v>
      </c>
      <c r="I938" s="0" t="str">
        <f aca="false">REPLACE (D938,1,17,"")</f>
        <v/>
      </c>
      <c r="J938" s="0" t="str">
        <f aca="false">IFERROR(__xludf.dummyfunction("REGEXREPLACE(I251,"".git"","""")"),"sonian/elasticsearch-jetty")</f>
        <v>sonian/elasticsearch-jetty</v>
      </c>
    </row>
    <row r="939" customFormat="false" ht="15.75" hidden="false" customHeight="false" outlineLevel="0" collapsed="false">
      <c r="E939" s="16" t="str">
        <f aca="false">HYPERLINK(CONCATENATE("https:github.com/",J939),J939)</f>
        <v>sonian/elasticsearch-jetty</v>
      </c>
      <c r="H939" s="0" t="str">
        <f aca="false">CONCATENATE(F939," - ",G939)</f>
        <v>-</v>
      </c>
      <c r="I939" s="0" t="str">
        <f aca="false">REPLACE (D939,1,17,"")</f>
        <v/>
      </c>
      <c r="J939" s="0" t="str">
        <f aca="false">IFERROR(__xludf.dummyfunction("REGEXREPLACE(I251,"".git"","""")"),"sonian/elasticsearch-jetty")</f>
        <v>sonian/elasticsearch-jetty</v>
      </c>
    </row>
    <row r="940" customFormat="false" ht="15.75" hidden="false" customHeight="false" outlineLevel="0" collapsed="false">
      <c r="E940" s="16" t="str">
        <f aca="false">HYPERLINK(CONCATENATE("https:github.com/",J940),J940)</f>
        <v>sonian/elasticsearch-jetty</v>
      </c>
      <c r="H940" s="0" t="str">
        <f aca="false">CONCATENATE(F940," - ",G940)</f>
        <v>-</v>
      </c>
      <c r="I940" s="0" t="str">
        <f aca="false">REPLACE (D940,1,17,"")</f>
        <v/>
      </c>
      <c r="J940" s="0" t="str">
        <f aca="false">IFERROR(__xludf.dummyfunction("REGEXREPLACE(I251,"".git"","""")"),"sonian/elasticsearch-jetty")</f>
        <v>sonian/elasticsearch-jetty</v>
      </c>
    </row>
    <row r="941" customFormat="false" ht="15.75" hidden="false" customHeight="false" outlineLevel="0" collapsed="false">
      <c r="E941" s="16" t="str">
        <f aca="false">HYPERLINK(CONCATENATE("https:github.com/",J941),J941)</f>
        <v>sonian/elasticsearch-jetty</v>
      </c>
      <c r="H941" s="0" t="str">
        <f aca="false">CONCATENATE(F941," - ",G941)</f>
        <v>-</v>
      </c>
      <c r="I941" s="0" t="str">
        <f aca="false">REPLACE (D941,1,17,"")</f>
        <v/>
      </c>
      <c r="J941" s="0" t="str">
        <f aca="false">IFERROR(__xludf.dummyfunction("REGEXREPLACE(I251,"".git"","""")"),"sonian/elasticsearch-jetty")</f>
        <v>sonian/elasticsearch-jetty</v>
      </c>
    </row>
    <row r="942" customFormat="false" ht="15.75" hidden="false" customHeight="false" outlineLevel="0" collapsed="false">
      <c r="E942" s="16" t="str">
        <f aca="false">HYPERLINK(CONCATENATE("https:github.com/",J942),J942)</f>
        <v>sonian/elasticsearch-jetty</v>
      </c>
      <c r="H942" s="0" t="str">
        <f aca="false">CONCATENATE(F942," - ",G942)</f>
        <v>-</v>
      </c>
      <c r="I942" s="0" t="str">
        <f aca="false">REPLACE (D942,1,17,"")</f>
        <v/>
      </c>
      <c r="J942" s="0" t="str">
        <f aca="false">IFERROR(__xludf.dummyfunction("REGEXREPLACE(I251,"".git"","""")"),"sonian/elasticsearch-jetty")</f>
        <v>sonian/elasticsearch-jetty</v>
      </c>
    </row>
    <row r="943" customFormat="false" ht="15.75" hidden="false" customHeight="false" outlineLevel="0" collapsed="false">
      <c r="E943" s="16" t="str">
        <f aca="false">HYPERLINK(CONCATENATE("https:github.com/",J943),J943)</f>
        <v>sonian/elasticsearch-jetty</v>
      </c>
      <c r="H943" s="0" t="str">
        <f aca="false">CONCATENATE(F943," - ",G943)</f>
        <v>-</v>
      </c>
      <c r="I943" s="0" t="str">
        <f aca="false">REPLACE (D943,1,17,"")</f>
        <v/>
      </c>
      <c r="J943" s="0" t="str">
        <f aca="false">IFERROR(__xludf.dummyfunction("REGEXREPLACE(I251,"".git"","""")"),"sonian/elasticsearch-jetty")</f>
        <v>sonian/elasticsearch-jetty</v>
      </c>
    </row>
    <row r="944" customFormat="false" ht="15.75" hidden="false" customHeight="false" outlineLevel="0" collapsed="false">
      <c r="E944" s="16" t="str">
        <f aca="false">HYPERLINK(CONCATENATE("https:github.com/",J944),J944)</f>
        <v>sonian/elasticsearch-jetty</v>
      </c>
      <c r="H944" s="0" t="str">
        <f aca="false">CONCATENATE(F944," - ",G944)</f>
        <v>-</v>
      </c>
      <c r="I944" s="0" t="str">
        <f aca="false">REPLACE (D944,1,17,"")</f>
        <v/>
      </c>
      <c r="J944" s="0" t="str">
        <f aca="false">IFERROR(__xludf.dummyfunction("REGEXREPLACE(I251,"".git"","""")"),"sonian/elasticsearch-jetty")</f>
        <v>sonian/elasticsearch-jetty</v>
      </c>
    </row>
    <row r="945" customFormat="false" ht="15.75" hidden="false" customHeight="false" outlineLevel="0" collapsed="false">
      <c r="E945" s="16" t="str">
        <f aca="false">HYPERLINK(CONCATENATE("https:github.com/",J945),J945)</f>
        <v>sonian/elasticsearch-jetty</v>
      </c>
      <c r="H945" s="0" t="str">
        <f aca="false">CONCATENATE(F945," - ",G945)</f>
        <v>-</v>
      </c>
      <c r="I945" s="0" t="str">
        <f aca="false">REPLACE (D945,1,17,"")</f>
        <v/>
      </c>
      <c r="J945" s="0" t="str">
        <f aca="false">IFERROR(__xludf.dummyfunction("REGEXREPLACE(I251,"".git"","""")"),"sonian/elasticsearch-jetty")</f>
        <v>sonian/elasticsearch-jetty</v>
      </c>
    </row>
    <row r="946" customFormat="false" ht="15.75" hidden="false" customHeight="false" outlineLevel="0" collapsed="false">
      <c r="E946" s="16" t="str">
        <f aca="false">HYPERLINK(CONCATENATE("https:github.com/",J946),J946)</f>
        <v>sonian/elasticsearch-jetty</v>
      </c>
      <c r="H946" s="0" t="str">
        <f aca="false">CONCATENATE(F946," - ",G946)</f>
        <v>-</v>
      </c>
      <c r="I946" s="0" t="str">
        <f aca="false">REPLACE (D946,1,17,"")</f>
        <v/>
      </c>
      <c r="J946" s="0" t="str">
        <f aca="false">IFERROR(__xludf.dummyfunction("REGEXREPLACE(I251,"".git"","""")"),"sonian/elasticsearch-jetty")</f>
        <v>sonian/elasticsearch-jetty</v>
      </c>
    </row>
    <row r="947" customFormat="false" ht="15.75" hidden="false" customHeight="false" outlineLevel="0" collapsed="false">
      <c r="E947" s="16" t="str">
        <f aca="false">HYPERLINK(CONCATENATE("https:github.com/",J947),J947)</f>
        <v>sonian/elasticsearch-jetty</v>
      </c>
      <c r="H947" s="0" t="str">
        <f aca="false">CONCATENATE(F947," - ",G947)</f>
        <v>-</v>
      </c>
      <c r="I947" s="0" t="str">
        <f aca="false">REPLACE (D947,1,17,"")</f>
        <v/>
      </c>
      <c r="J947" s="0" t="str">
        <f aca="false">IFERROR(__xludf.dummyfunction("REGEXREPLACE(I251,"".git"","""")"),"sonian/elasticsearch-jetty")</f>
        <v>sonian/elasticsearch-jetty</v>
      </c>
    </row>
    <row r="948" customFormat="false" ht="15.75" hidden="false" customHeight="false" outlineLevel="0" collapsed="false">
      <c r="E948" s="16" t="str">
        <f aca="false">HYPERLINK(CONCATENATE("https:github.com/",J948),J948)</f>
        <v>sonian/elasticsearch-jetty</v>
      </c>
      <c r="H948" s="0" t="str">
        <f aca="false">CONCATENATE(F948," - ",G948)</f>
        <v>-</v>
      </c>
      <c r="I948" s="0" t="str">
        <f aca="false">REPLACE (D948,1,17,"")</f>
        <v/>
      </c>
      <c r="J948" s="0" t="str">
        <f aca="false">IFERROR(__xludf.dummyfunction("REGEXREPLACE(I251,"".git"","""")"),"sonian/elasticsearch-jetty")</f>
        <v>sonian/elasticsearch-jetty</v>
      </c>
    </row>
    <row r="949" customFormat="false" ht="15.75" hidden="false" customHeight="false" outlineLevel="0" collapsed="false">
      <c r="E949" s="16" t="str">
        <f aca="false">HYPERLINK(CONCATENATE("https:github.com/",J949),J949)</f>
        <v>sonian/elasticsearch-jetty</v>
      </c>
      <c r="H949" s="0" t="str">
        <f aca="false">CONCATENATE(F949," - ",G949)</f>
        <v>-</v>
      </c>
      <c r="I949" s="0" t="str">
        <f aca="false">REPLACE (D949,1,17,"")</f>
        <v/>
      </c>
      <c r="J949" s="0" t="str">
        <f aca="false">IFERROR(__xludf.dummyfunction("REGEXREPLACE(I251,"".git"","""")"),"sonian/elasticsearch-jetty")</f>
        <v>sonian/elasticsearch-jetty</v>
      </c>
    </row>
    <row r="950" customFormat="false" ht="15.75" hidden="false" customHeight="false" outlineLevel="0" collapsed="false">
      <c r="E950" s="16" t="str">
        <f aca="false">HYPERLINK(CONCATENATE("https:github.com/",J950),J950)</f>
        <v>sonian/elasticsearch-jetty</v>
      </c>
      <c r="H950" s="0" t="str">
        <f aca="false">CONCATENATE(F950," - ",G950)</f>
        <v>-</v>
      </c>
      <c r="I950" s="0" t="str">
        <f aca="false">REPLACE (D950,1,17,"")</f>
        <v/>
      </c>
      <c r="J950" s="0" t="str">
        <f aca="false">IFERROR(__xludf.dummyfunction("REGEXREPLACE(I251,"".git"","""")"),"sonian/elasticsearch-jetty")</f>
        <v>sonian/elasticsearch-jetty</v>
      </c>
    </row>
    <row r="951" customFormat="false" ht="15.75" hidden="false" customHeight="false" outlineLevel="0" collapsed="false">
      <c r="E951" s="16" t="str">
        <f aca="false">HYPERLINK(CONCATENATE("https:github.com/",J951),J951)</f>
        <v>sonian/elasticsearch-jetty</v>
      </c>
      <c r="H951" s="0" t="str">
        <f aca="false">CONCATENATE(F951," - ",G951)</f>
        <v>-</v>
      </c>
      <c r="I951" s="0" t="str">
        <f aca="false">REPLACE (D951,1,17,"")</f>
        <v/>
      </c>
      <c r="J951" s="0" t="str">
        <f aca="false">IFERROR(__xludf.dummyfunction("REGEXREPLACE(I251,"".git"","""")"),"sonian/elasticsearch-jetty")</f>
        <v>sonian/elasticsearch-jetty</v>
      </c>
    </row>
    <row r="952" customFormat="false" ht="15.75" hidden="false" customHeight="false" outlineLevel="0" collapsed="false">
      <c r="E952" s="16" t="str">
        <f aca="false">HYPERLINK(CONCATENATE("https:github.com/",J952),J952)</f>
        <v>sonian/elasticsearch-jetty</v>
      </c>
      <c r="H952" s="0" t="str">
        <f aca="false">CONCATENATE(F952," - ",G952)</f>
        <v>-</v>
      </c>
      <c r="I952" s="0" t="str">
        <f aca="false">REPLACE (D952,1,17,"")</f>
        <v/>
      </c>
      <c r="J952" s="0" t="str">
        <f aca="false">IFERROR(__xludf.dummyfunction("REGEXREPLACE(I251,"".git"","""")"),"sonian/elasticsearch-jetty")</f>
        <v>sonian/elasticsearch-jetty</v>
      </c>
    </row>
    <row r="953" customFormat="false" ht="15.75" hidden="false" customHeight="false" outlineLevel="0" collapsed="false">
      <c r="E953" s="16" t="str">
        <f aca="false">HYPERLINK(CONCATENATE("https:github.com/",J953),J953)</f>
        <v>sonian/elasticsearch-jetty</v>
      </c>
      <c r="H953" s="0" t="str">
        <f aca="false">CONCATENATE(F953," - ",G953)</f>
        <v>-</v>
      </c>
      <c r="I953" s="0" t="str">
        <f aca="false">REPLACE (D953,1,17,"")</f>
        <v/>
      </c>
      <c r="J953" s="0" t="str">
        <f aca="false">IFERROR(__xludf.dummyfunction("REGEXREPLACE(I251,"".git"","""")"),"sonian/elasticsearch-jetty")</f>
        <v>sonian/elasticsearch-jetty</v>
      </c>
    </row>
    <row r="954" customFormat="false" ht="15.75" hidden="false" customHeight="false" outlineLevel="0" collapsed="false">
      <c r="E954" s="16" t="str">
        <f aca="false">HYPERLINK(CONCATENATE("https:github.com/",J954),J954)</f>
        <v>sonian/elasticsearch-jetty</v>
      </c>
      <c r="H954" s="0" t="str">
        <f aca="false">CONCATENATE(F954," - ",G954)</f>
        <v>-</v>
      </c>
      <c r="I954" s="0" t="str">
        <f aca="false">REPLACE (D954,1,17,"")</f>
        <v/>
      </c>
      <c r="J954" s="0" t="str">
        <f aca="false">IFERROR(__xludf.dummyfunction("REGEXREPLACE(I251,"".git"","""")"),"sonian/elasticsearch-jetty")</f>
        <v>sonian/elasticsearch-jetty</v>
      </c>
    </row>
    <row r="955" customFormat="false" ht="15.75" hidden="false" customHeight="false" outlineLevel="0" collapsed="false">
      <c r="E955" s="16" t="str">
        <f aca="false">HYPERLINK(CONCATENATE("https:github.com/",J955),J955)</f>
        <v>sonian/elasticsearch-jetty</v>
      </c>
      <c r="H955" s="0" t="str">
        <f aca="false">CONCATENATE(F955," - ",G955)</f>
        <v>-</v>
      </c>
      <c r="I955" s="0" t="str">
        <f aca="false">REPLACE (D955,1,17,"")</f>
        <v/>
      </c>
      <c r="J955" s="0" t="str">
        <f aca="false">IFERROR(__xludf.dummyfunction("REGEXREPLACE(I251,"".git"","""")"),"sonian/elasticsearch-jetty")</f>
        <v>sonian/elasticsearch-jetty</v>
      </c>
    </row>
    <row r="956" customFormat="false" ht="15.75" hidden="false" customHeight="false" outlineLevel="0" collapsed="false">
      <c r="E956" s="16" t="str">
        <f aca="false">HYPERLINK(CONCATENATE("https:github.com/",J956),J956)</f>
        <v>sonian/elasticsearch-jetty</v>
      </c>
      <c r="H956" s="0" t="str">
        <f aca="false">CONCATENATE(F956," - ",G956)</f>
        <v>-</v>
      </c>
      <c r="I956" s="0" t="str">
        <f aca="false">REPLACE (D956,1,17,"")</f>
        <v/>
      </c>
      <c r="J956" s="0" t="str">
        <f aca="false">IFERROR(__xludf.dummyfunction("REGEXREPLACE(I251,"".git"","""")"),"sonian/elasticsearch-jetty")</f>
        <v>sonian/elasticsearch-jetty</v>
      </c>
    </row>
    <row r="957" customFormat="false" ht="15.75" hidden="false" customHeight="false" outlineLevel="0" collapsed="false">
      <c r="E957" s="16" t="str">
        <f aca="false">HYPERLINK(CONCATENATE("https:github.com/",J957),J957)</f>
        <v>sonian/elasticsearch-jetty</v>
      </c>
      <c r="H957" s="0" t="str">
        <f aca="false">CONCATENATE(F957," - ",G957)</f>
        <v>-</v>
      </c>
      <c r="I957" s="0" t="str">
        <f aca="false">REPLACE (D957,1,17,"")</f>
        <v/>
      </c>
      <c r="J957" s="0" t="str">
        <f aca="false">IFERROR(__xludf.dummyfunction("REGEXREPLACE(I251,"".git"","""")"),"sonian/elasticsearch-jetty")</f>
        <v>sonian/elasticsearch-jetty</v>
      </c>
    </row>
    <row r="958" customFormat="false" ht="15.75" hidden="false" customHeight="false" outlineLevel="0" collapsed="false">
      <c r="E958" s="16" t="str">
        <f aca="false">HYPERLINK(CONCATENATE("https:github.com/",J958),J958)</f>
        <v>sonian/elasticsearch-jetty</v>
      </c>
      <c r="H958" s="0" t="str">
        <f aca="false">CONCATENATE(F958," - ",G958)</f>
        <v>-</v>
      </c>
      <c r="I958" s="0" t="str">
        <f aca="false">REPLACE (D958,1,17,"")</f>
        <v/>
      </c>
      <c r="J958" s="0" t="str">
        <f aca="false">IFERROR(__xludf.dummyfunction("REGEXREPLACE(I251,"".git"","""")"),"sonian/elasticsearch-jetty")</f>
        <v>sonian/elasticsearch-jetty</v>
      </c>
    </row>
    <row r="959" customFormat="false" ht="15.75" hidden="false" customHeight="false" outlineLevel="0" collapsed="false">
      <c r="E959" s="16" t="str">
        <f aca="false">HYPERLINK(CONCATENATE("https:github.com/",J959),J959)</f>
        <v>sonian/elasticsearch-jetty</v>
      </c>
      <c r="H959" s="0" t="str">
        <f aca="false">CONCATENATE(F959," - ",G959)</f>
        <v>-</v>
      </c>
      <c r="I959" s="0" t="str">
        <f aca="false">REPLACE (D959,1,17,"")</f>
        <v/>
      </c>
      <c r="J959" s="0" t="str">
        <f aca="false">IFERROR(__xludf.dummyfunction("REGEXREPLACE(I251,"".git"","""")"),"sonian/elasticsearch-jetty")</f>
        <v>sonian/elasticsearch-jetty</v>
      </c>
    </row>
    <row r="960" customFormat="false" ht="15.75" hidden="false" customHeight="false" outlineLevel="0" collapsed="false">
      <c r="E960" s="16" t="str">
        <f aca="false">HYPERLINK(CONCATENATE("https:github.com/",J960),J960)</f>
        <v>sonian/elasticsearch-jetty</v>
      </c>
      <c r="H960" s="0" t="str">
        <f aca="false">CONCATENATE(F960," - ",G960)</f>
        <v>-</v>
      </c>
      <c r="I960" s="0" t="str">
        <f aca="false">REPLACE (D960,1,17,"")</f>
        <v/>
      </c>
      <c r="J960" s="0" t="str">
        <f aca="false">IFERROR(__xludf.dummyfunction("REGEXREPLACE(I251,"".git"","""")"),"sonian/elasticsearch-jetty")</f>
        <v>sonian/elasticsearch-jetty</v>
      </c>
    </row>
    <row r="961" customFormat="false" ht="15.75" hidden="false" customHeight="false" outlineLevel="0" collapsed="false">
      <c r="E961" s="16" t="str">
        <f aca="false">HYPERLINK(CONCATENATE("https:github.com/",J961),J961)</f>
        <v>sonian/elasticsearch-jetty</v>
      </c>
      <c r="H961" s="0" t="str">
        <f aca="false">CONCATENATE(F961," - ",G961)</f>
        <v>-</v>
      </c>
      <c r="I961" s="0" t="str">
        <f aca="false">REPLACE (D961,1,17,"")</f>
        <v/>
      </c>
      <c r="J961" s="0" t="str">
        <f aca="false">IFERROR(__xludf.dummyfunction("REGEXREPLACE(I251,"".git"","""")"),"sonian/elasticsearch-jetty")</f>
        <v>sonian/elasticsearch-jetty</v>
      </c>
    </row>
    <row r="962" customFormat="false" ht="15.75" hidden="false" customHeight="false" outlineLevel="0" collapsed="false">
      <c r="E962" s="16" t="str">
        <f aca="false">HYPERLINK(CONCATENATE("https:github.com/",J962),J962)</f>
        <v>sonian/elasticsearch-jetty</v>
      </c>
      <c r="H962" s="0" t="str">
        <f aca="false">CONCATENATE(F962," - ",G962)</f>
        <v>-</v>
      </c>
      <c r="I962" s="0" t="str">
        <f aca="false">REPLACE (D962,1,17,"")</f>
        <v/>
      </c>
      <c r="J962" s="0" t="str">
        <f aca="false">IFERROR(__xludf.dummyfunction("REGEXREPLACE(I251,"".git"","""")"),"sonian/elasticsearch-jetty")</f>
        <v>sonian/elasticsearch-jetty</v>
      </c>
    </row>
    <row r="963" customFormat="false" ht="15.75" hidden="false" customHeight="false" outlineLevel="0" collapsed="false">
      <c r="E963" s="16" t="str">
        <f aca="false">HYPERLINK(CONCATENATE("https:github.com/",J963),J963)</f>
        <v>sonian/elasticsearch-jetty</v>
      </c>
      <c r="H963" s="0" t="str">
        <f aca="false">CONCATENATE(F963," - ",G963)</f>
        <v>-</v>
      </c>
      <c r="I963" s="0" t="str">
        <f aca="false">REPLACE (D963,1,17,"")</f>
        <v/>
      </c>
      <c r="J963" s="0" t="str">
        <f aca="false">IFERROR(__xludf.dummyfunction("REGEXREPLACE(I251,"".git"","""")"),"sonian/elasticsearch-jetty")</f>
        <v>sonian/elasticsearch-jetty</v>
      </c>
    </row>
    <row r="964" customFormat="false" ht="15.75" hidden="false" customHeight="false" outlineLevel="0" collapsed="false">
      <c r="E964" s="16" t="str">
        <f aca="false">HYPERLINK(CONCATENATE("https:github.com/",J964),J964)</f>
        <v>sonian/elasticsearch-jetty</v>
      </c>
      <c r="H964" s="0" t="str">
        <f aca="false">CONCATENATE(F964," - ",G964)</f>
        <v>-</v>
      </c>
      <c r="I964" s="0" t="str">
        <f aca="false">REPLACE (D964,1,17,"")</f>
        <v/>
      </c>
      <c r="J964" s="0" t="str">
        <f aca="false">IFERROR(__xludf.dummyfunction("REGEXREPLACE(I251,"".git"","""")"),"sonian/elasticsearch-jetty")</f>
        <v>sonian/elasticsearch-jetty</v>
      </c>
    </row>
    <row r="965" customFormat="false" ht="15.75" hidden="false" customHeight="false" outlineLevel="0" collapsed="false">
      <c r="E965" s="16" t="str">
        <f aca="false">HYPERLINK(CONCATENATE("https:github.com/",J965),J965)</f>
        <v>sonian/elasticsearch-jetty</v>
      </c>
      <c r="H965" s="0" t="str">
        <f aca="false">CONCATENATE(F965," - ",G965)</f>
        <v>-</v>
      </c>
      <c r="I965" s="0" t="str">
        <f aca="false">REPLACE (D965,1,17,"")</f>
        <v/>
      </c>
      <c r="J965" s="0" t="str">
        <f aca="false">IFERROR(__xludf.dummyfunction("REGEXREPLACE(I251,"".git"","""")"),"sonian/elasticsearch-jetty")</f>
        <v>sonian/elasticsearch-jetty</v>
      </c>
    </row>
    <row r="966" customFormat="false" ht="15.75" hidden="false" customHeight="false" outlineLevel="0" collapsed="false">
      <c r="E966" s="16" t="str">
        <f aca="false">HYPERLINK(CONCATENATE("https:github.com/",J966),J966)</f>
        <v>sonian/elasticsearch-jetty</v>
      </c>
      <c r="H966" s="0" t="str">
        <f aca="false">CONCATENATE(F966," - ",G966)</f>
        <v>-</v>
      </c>
      <c r="I966" s="0" t="str">
        <f aca="false">REPLACE (D966,1,17,"")</f>
        <v/>
      </c>
      <c r="J966" s="0" t="str">
        <f aca="false">IFERROR(__xludf.dummyfunction("REGEXREPLACE(I251,"".git"","""")"),"sonian/elasticsearch-jetty")</f>
        <v>sonian/elasticsearch-jetty</v>
      </c>
    </row>
    <row r="967" customFormat="false" ht="15.75" hidden="false" customHeight="false" outlineLevel="0" collapsed="false">
      <c r="E967" s="16" t="str">
        <f aca="false">HYPERLINK(CONCATENATE("https:github.com/",J967),J967)</f>
        <v>sonian/elasticsearch-jetty</v>
      </c>
      <c r="H967" s="0" t="str">
        <f aca="false">CONCATENATE(F967," - ",G967)</f>
        <v>-</v>
      </c>
      <c r="I967" s="0" t="str">
        <f aca="false">REPLACE (D967,1,17,"")</f>
        <v/>
      </c>
      <c r="J967" s="0" t="str">
        <f aca="false">IFERROR(__xludf.dummyfunction("REGEXREPLACE(I251,"".git"","""")"),"sonian/elasticsearch-jetty")</f>
        <v>sonian/elasticsearch-jetty</v>
      </c>
    </row>
    <row r="968" customFormat="false" ht="15.75" hidden="false" customHeight="false" outlineLevel="0" collapsed="false">
      <c r="E968" s="16" t="str">
        <f aca="false">HYPERLINK(CONCATENATE("https:github.com/",J968),J968)</f>
        <v>sonian/elasticsearch-jetty</v>
      </c>
      <c r="H968" s="0" t="str">
        <f aca="false">CONCATENATE(F968," - ",G968)</f>
        <v>-</v>
      </c>
      <c r="I968" s="0" t="str">
        <f aca="false">REPLACE (D968,1,17,"")</f>
        <v/>
      </c>
      <c r="J968" s="0" t="str">
        <f aca="false">IFERROR(__xludf.dummyfunction("REGEXREPLACE(I251,"".git"","""")"),"sonian/elasticsearch-jetty")</f>
        <v>sonian/elasticsearch-jetty</v>
      </c>
    </row>
    <row r="969" customFormat="false" ht="15.75" hidden="false" customHeight="false" outlineLevel="0" collapsed="false">
      <c r="E969" s="16" t="str">
        <f aca="false">HYPERLINK(CONCATENATE("https:github.com/",J969),J969)</f>
        <v>sonian/elasticsearch-jetty</v>
      </c>
      <c r="H969" s="0" t="str">
        <f aca="false">CONCATENATE(F969," - ",G969)</f>
        <v>-</v>
      </c>
      <c r="I969" s="0" t="str">
        <f aca="false">REPLACE (D969,1,17,"")</f>
        <v/>
      </c>
      <c r="J969" s="0" t="str">
        <f aca="false">IFERROR(__xludf.dummyfunction("REGEXREPLACE(I251,"".git"","""")"),"sonian/elasticsearch-jetty")</f>
        <v>sonian/elasticsearch-jetty</v>
      </c>
    </row>
    <row r="970" customFormat="false" ht="15.75" hidden="false" customHeight="false" outlineLevel="0" collapsed="false">
      <c r="E970" s="16" t="str">
        <f aca="false">HYPERLINK(CONCATENATE("https:github.com/",J970),J970)</f>
        <v>sonian/elasticsearch-jetty</v>
      </c>
      <c r="H970" s="0" t="str">
        <f aca="false">CONCATENATE(F970," - ",G970)</f>
        <v>-</v>
      </c>
      <c r="I970" s="0" t="str">
        <f aca="false">REPLACE (D970,1,17,"")</f>
        <v/>
      </c>
      <c r="J970" s="0" t="str">
        <f aca="false">IFERROR(__xludf.dummyfunction("REGEXREPLACE(I251,"".git"","""")"),"sonian/elasticsearch-jetty")</f>
        <v>sonian/elasticsearch-jetty</v>
      </c>
    </row>
    <row r="971" customFormat="false" ht="15.75" hidden="false" customHeight="false" outlineLevel="0" collapsed="false">
      <c r="E971" s="16" t="str">
        <f aca="false">HYPERLINK(CONCATENATE("https:github.com/",J971),J971)</f>
        <v>sonian/elasticsearch-jetty</v>
      </c>
      <c r="H971" s="0" t="str">
        <f aca="false">CONCATENATE(F971," - ",G971)</f>
        <v>-</v>
      </c>
      <c r="I971" s="0" t="str">
        <f aca="false">REPLACE (D971,1,17,"")</f>
        <v/>
      </c>
      <c r="J971" s="0" t="str">
        <f aca="false">IFERROR(__xludf.dummyfunction("REGEXREPLACE(I251,"".git"","""")"),"sonian/elasticsearch-jetty")</f>
        <v>sonian/elasticsearch-jetty</v>
      </c>
    </row>
    <row r="972" customFormat="false" ht="15.75" hidden="false" customHeight="false" outlineLevel="0" collapsed="false">
      <c r="E972" s="16" t="str">
        <f aca="false">HYPERLINK(CONCATENATE("https:github.com/",J972),J972)</f>
        <v>sonian/elasticsearch-jetty</v>
      </c>
      <c r="H972" s="0" t="str">
        <f aca="false">CONCATENATE(F972," - ",G972)</f>
        <v>-</v>
      </c>
      <c r="I972" s="0" t="str">
        <f aca="false">REPLACE (D972,1,17,"")</f>
        <v/>
      </c>
      <c r="J972" s="0" t="str">
        <f aca="false">IFERROR(__xludf.dummyfunction("REGEXREPLACE(I251,"".git"","""")"),"sonian/elasticsearch-jetty")</f>
        <v>sonian/elasticsearch-jetty</v>
      </c>
    </row>
    <row r="973" customFormat="false" ht="15.75" hidden="false" customHeight="false" outlineLevel="0" collapsed="false">
      <c r="E973" s="16" t="str">
        <f aca="false">HYPERLINK(CONCATENATE("https:github.com/",J973),J973)</f>
        <v>sonian/elasticsearch-jetty</v>
      </c>
      <c r="H973" s="0" t="str">
        <f aca="false">CONCATENATE(F973," - ",G973)</f>
        <v>-</v>
      </c>
      <c r="I973" s="0" t="str">
        <f aca="false">REPLACE (D973,1,17,"")</f>
        <v/>
      </c>
      <c r="J973" s="0" t="str">
        <f aca="false">IFERROR(__xludf.dummyfunction("REGEXREPLACE(I251,"".git"","""")"),"sonian/elasticsearch-jetty")</f>
        <v>sonian/elasticsearch-jetty</v>
      </c>
    </row>
    <row r="974" customFormat="false" ht="15.75" hidden="false" customHeight="false" outlineLevel="0" collapsed="false">
      <c r="E974" s="16" t="str">
        <f aca="false">HYPERLINK(CONCATENATE("https:github.com/",J974),J974)</f>
        <v>sonian/elasticsearch-jetty</v>
      </c>
      <c r="H974" s="0" t="str">
        <f aca="false">CONCATENATE(F974," - ",G974)</f>
        <v>-</v>
      </c>
      <c r="I974" s="0" t="str">
        <f aca="false">REPLACE (D974,1,17,"")</f>
        <v/>
      </c>
      <c r="J974" s="0" t="str">
        <f aca="false">IFERROR(__xludf.dummyfunction("REGEXREPLACE(I251,"".git"","""")"),"sonian/elasticsearch-jetty")</f>
        <v>sonian/elasticsearch-jetty</v>
      </c>
    </row>
    <row r="975" customFormat="false" ht="15.75" hidden="false" customHeight="false" outlineLevel="0" collapsed="false">
      <c r="E975" s="16" t="str">
        <f aca="false">HYPERLINK(CONCATENATE("https:github.com/",J975),J975)</f>
        <v>sonian/elasticsearch-jetty</v>
      </c>
      <c r="H975" s="0" t="str">
        <f aca="false">CONCATENATE(F975," - ",G975)</f>
        <v>-</v>
      </c>
      <c r="I975" s="0" t="str">
        <f aca="false">REPLACE (D975,1,17,"")</f>
        <v/>
      </c>
      <c r="J975" s="0" t="str">
        <f aca="false">IFERROR(__xludf.dummyfunction("REGEXREPLACE(I251,"".git"","""")"),"sonian/elasticsearch-jetty")</f>
        <v>sonian/elasticsearch-jetty</v>
      </c>
    </row>
    <row r="976" customFormat="false" ht="15.75" hidden="false" customHeight="false" outlineLevel="0" collapsed="false">
      <c r="E976" s="16" t="str">
        <f aca="false">HYPERLINK(CONCATENATE("https:github.com/",J976),J976)</f>
        <v>sonian/elasticsearch-jetty</v>
      </c>
      <c r="H976" s="0" t="str">
        <f aca="false">CONCATENATE(F976," - ",G976)</f>
        <v>-</v>
      </c>
      <c r="I976" s="0" t="str">
        <f aca="false">REPLACE (D976,1,17,"")</f>
        <v/>
      </c>
      <c r="J976" s="0" t="str">
        <f aca="false">IFERROR(__xludf.dummyfunction("REGEXREPLACE(I251,"".git"","""")"),"sonian/elasticsearch-jetty")</f>
        <v>sonian/elasticsearch-jetty</v>
      </c>
    </row>
    <row r="977" customFormat="false" ht="15.75" hidden="false" customHeight="false" outlineLevel="0" collapsed="false">
      <c r="E977" s="16" t="str">
        <f aca="false">HYPERLINK(CONCATENATE("https:github.com/",J977),J977)</f>
        <v>sonian/elasticsearch-jetty</v>
      </c>
      <c r="H977" s="0" t="str">
        <f aca="false">CONCATENATE(F977," - ",G977)</f>
        <v>-</v>
      </c>
      <c r="I977" s="0" t="str">
        <f aca="false">REPLACE (D977,1,17,"")</f>
        <v/>
      </c>
      <c r="J977" s="0" t="str">
        <f aca="false">IFERROR(__xludf.dummyfunction("REGEXREPLACE(I251,"".git"","""")"),"sonian/elasticsearch-jetty")</f>
        <v>sonian/elasticsearch-jetty</v>
      </c>
    </row>
    <row r="978" customFormat="false" ht="15.75" hidden="false" customHeight="false" outlineLevel="0" collapsed="false">
      <c r="E978" s="16" t="str">
        <f aca="false">HYPERLINK(CONCATENATE("https:github.com/",J978),J978)</f>
        <v>sonian/elasticsearch-jetty</v>
      </c>
      <c r="H978" s="0" t="str">
        <f aca="false">CONCATENATE(F978," - ",G978)</f>
        <v>-</v>
      </c>
      <c r="I978" s="0" t="str">
        <f aca="false">REPLACE (D978,1,17,"")</f>
        <v/>
      </c>
      <c r="J978" s="0" t="str">
        <f aca="false">IFERROR(__xludf.dummyfunction("REGEXREPLACE(I251,"".git"","""")"),"sonian/elasticsearch-jetty")</f>
        <v>sonian/elasticsearch-jetty</v>
      </c>
    </row>
    <row r="979" customFormat="false" ht="15.75" hidden="false" customHeight="false" outlineLevel="0" collapsed="false">
      <c r="E979" s="16" t="str">
        <f aca="false">HYPERLINK(CONCATENATE("https:github.com/",J979),J979)</f>
        <v>sonian/elasticsearch-jetty</v>
      </c>
      <c r="H979" s="0" t="str">
        <f aca="false">CONCATENATE(F979," - ",G979)</f>
        <v>-</v>
      </c>
      <c r="I979" s="0" t="str">
        <f aca="false">REPLACE (D979,1,17,"")</f>
        <v/>
      </c>
      <c r="J979" s="0" t="str">
        <f aca="false">IFERROR(__xludf.dummyfunction("REGEXREPLACE(I251,"".git"","""")"),"sonian/elasticsearch-jetty")</f>
        <v>sonian/elasticsearch-jetty</v>
      </c>
    </row>
    <row r="980" customFormat="false" ht="15.75" hidden="false" customHeight="false" outlineLevel="0" collapsed="false">
      <c r="E980" s="16" t="str">
        <f aca="false">HYPERLINK(CONCATENATE("https:github.com/",J980),J980)</f>
        <v>sonian/elasticsearch-jetty</v>
      </c>
      <c r="H980" s="0" t="str">
        <f aca="false">CONCATENATE(F980," - ",G980)</f>
        <v>-</v>
      </c>
      <c r="I980" s="0" t="str">
        <f aca="false">REPLACE (D980,1,17,"")</f>
        <v/>
      </c>
      <c r="J980" s="0" t="str">
        <f aca="false">IFERROR(__xludf.dummyfunction("REGEXREPLACE(I251,"".git"","""")"),"sonian/elasticsearch-jetty")</f>
        <v>sonian/elasticsearch-jetty</v>
      </c>
    </row>
    <row r="981" customFormat="false" ht="15.75" hidden="false" customHeight="false" outlineLevel="0" collapsed="false">
      <c r="E981" s="16" t="str">
        <f aca="false">HYPERLINK(CONCATENATE("https:github.com/",J981),J981)</f>
        <v>sonian/elasticsearch-jetty</v>
      </c>
      <c r="H981" s="0" t="str">
        <f aca="false">CONCATENATE(F981," - ",G981)</f>
        <v>-</v>
      </c>
      <c r="I981" s="0" t="str">
        <f aca="false">REPLACE (D981,1,17,"")</f>
        <v/>
      </c>
      <c r="J981" s="0" t="str">
        <f aca="false">IFERROR(__xludf.dummyfunction("REGEXREPLACE(I251,"".git"","""")"),"sonian/elasticsearch-jetty")</f>
        <v>sonian/elasticsearch-jetty</v>
      </c>
    </row>
    <row r="982" customFormat="false" ht="15.75" hidden="false" customHeight="false" outlineLevel="0" collapsed="false">
      <c r="E982" s="16" t="str">
        <f aca="false">HYPERLINK(CONCATENATE("https:github.com/",J982),J982)</f>
        <v>sonian/elasticsearch-jetty</v>
      </c>
      <c r="H982" s="0" t="str">
        <f aca="false">CONCATENATE(F982," - ",G982)</f>
        <v>-</v>
      </c>
      <c r="I982" s="0" t="str">
        <f aca="false">REPLACE (D982,1,17,"")</f>
        <v/>
      </c>
      <c r="J982" s="0" t="str">
        <f aca="false">IFERROR(__xludf.dummyfunction("REGEXREPLACE(I251,"".git"","""")"),"sonian/elasticsearch-jetty")</f>
        <v>sonian/elasticsearch-jetty</v>
      </c>
    </row>
    <row r="983" customFormat="false" ht="15.75" hidden="false" customHeight="false" outlineLevel="0" collapsed="false">
      <c r="E983" s="16" t="str">
        <f aca="false">HYPERLINK(CONCATENATE("https:github.com/",J983),J983)</f>
        <v>sonian/elasticsearch-jetty</v>
      </c>
      <c r="H983" s="0" t="str">
        <f aca="false">CONCATENATE(F983," - ",G983)</f>
        <v>-</v>
      </c>
      <c r="I983" s="0" t="str">
        <f aca="false">REPLACE (D983,1,17,"")</f>
        <v/>
      </c>
      <c r="J983" s="0" t="str">
        <f aca="false">IFERROR(__xludf.dummyfunction("REGEXREPLACE(I251,"".git"","""")"),"sonian/elasticsearch-jetty")</f>
        <v>sonian/elasticsearch-jetty</v>
      </c>
    </row>
    <row r="984" customFormat="false" ht="15.75" hidden="false" customHeight="false" outlineLevel="0" collapsed="false">
      <c r="E984" s="16" t="str">
        <f aca="false">HYPERLINK(CONCATENATE("https:github.com/",J984),J984)</f>
        <v>sonian/elasticsearch-jetty</v>
      </c>
      <c r="H984" s="0" t="str">
        <f aca="false">CONCATENATE(F984," - ",G984)</f>
        <v>-</v>
      </c>
      <c r="I984" s="0" t="str">
        <f aca="false">REPLACE (D984,1,17,"")</f>
        <v/>
      </c>
      <c r="J984" s="0" t="str">
        <f aca="false">IFERROR(__xludf.dummyfunction("REGEXREPLACE(I251,"".git"","""")"),"sonian/elasticsearch-jetty")</f>
        <v>sonian/elasticsearch-jetty</v>
      </c>
    </row>
    <row r="985" customFormat="false" ht="15.75" hidden="false" customHeight="false" outlineLevel="0" collapsed="false">
      <c r="E985" s="16" t="str">
        <f aca="false">HYPERLINK(CONCATENATE("https:github.com/",J985),J985)</f>
        <v>sonian/elasticsearch-jetty</v>
      </c>
      <c r="H985" s="0" t="str">
        <f aca="false">CONCATENATE(F985," - ",G985)</f>
        <v>-</v>
      </c>
      <c r="I985" s="0" t="str">
        <f aca="false">REPLACE (D985,1,17,"")</f>
        <v/>
      </c>
      <c r="J985" s="0" t="str">
        <f aca="false">IFERROR(__xludf.dummyfunction("REGEXREPLACE(I251,"".git"","""")"),"sonian/elasticsearch-jetty")</f>
        <v>sonian/elasticsearch-jetty</v>
      </c>
    </row>
    <row r="986" customFormat="false" ht="15.75" hidden="false" customHeight="false" outlineLevel="0" collapsed="false">
      <c r="E986" s="16" t="str">
        <f aca="false">HYPERLINK(CONCATENATE("https:github.com/",J986),J986)</f>
        <v>sonian/elasticsearch-jetty</v>
      </c>
      <c r="H986" s="0" t="str">
        <f aca="false">CONCATENATE(F986," - ",G986)</f>
        <v>-</v>
      </c>
      <c r="I986" s="0" t="str">
        <f aca="false">REPLACE (D986,1,17,"")</f>
        <v/>
      </c>
      <c r="J986" s="0" t="str">
        <f aca="false">IFERROR(__xludf.dummyfunction("REGEXREPLACE(I251,"".git"","""")"),"sonian/elasticsearch-jetty")</f>
        <v>sonian/elasticsearch-jetty</v>
      </c>
    </row>
    <row r="987" customFormat="false" ht="15.75" hidden="false" customHeight="false" outlineLevel="0" collapsed="false">
      <c r="E987" s="16" t="str">
        <f aca="false">HYPERLINK(CONCATENATE("https:github.com/",J987),J987)</f>
        <v>sonian/elasticsearch-jetty</v>
      </c>
      <c r="H987" s="0" t="str">
        <f aca="false">CONCATENATE(F987," - ",G987)</f>
        <v>-</v>
      </c>
      <c r="I987" s="0" t="str">
        <f aca="false">REPLACE (D987,1,17,"")</f>
        <v/>
      </c>
      <c r="J987" s="0" t="str">
        <f aca="false">IFERROR(__xludf.dummyfunction("REGEXREPLACE(I251,"".git"","""")"),"sonian/elasticsearch-jetty")</f>
        <v>sonian/elasticsearch-jetty</v>
      </c>
    </row>
    <row r="988" customFormat="false" ht="15.75" hidden="false" customHeight="false" outlineLevel="0" collapsed="false">
      <c r="E988" s="16" t="str">
        <f aca="false">HYPERLINK(CONCATENATE("https:github.com/",J988),J988)</f>
        <v>sonian/elasticsearch-jetty</v>
      </c>
      <c r="H988" s="0" t="str">
        <f aca="false">CONCATENATE(F988," - ",G988)</f>
        <v>-</v>
      </c>
      <c r="I988" s="0" t="str">
        <f aca="false">REPLACE (D988,1,17,"")</f>
        <v/>
      </c>
      <c r="J988" s="0" t="str">
        <f aca="false">IFERROR(__xludf.dummyfunction("REGEXREPLACE(I251,"".git"","""")"),"sonian/elasticsearch-jetty")</f>
        <v>sonian/elasticsearch-jetty</v>
      </c>
    </row>
    <row r="989" customFormat="false" ht="15.75" hidden="false" customHeight="false" outlineLevel="0" collapsed="false">
      <c r="E989" s="16" t="str">
        <f aca="false">HYPERLINK(CONCATENATE("https:github.com/",J989),J989)</f>
        <v>sonian/elasticsearch-jetty</v>
      </c>
      <c r="H989" s="0" t="str">
        <f aca="false">CONCATENATE(F989," - ",G989)</f>
        <v>-</v>
      </c>
      <c r="I989" s="0" t="str">
        <f aca="false">REPLACE (D989,1,17,"")</f>
        <v/>
      </c>
      <c r="J989" s="0" t="str">
        <f aca="false">IFERROR(__xludf.dummyfunction("REGEXREPLACE(I251,"".git"","""")"),"sonian/elasticsearch-jetty")</f>
        <v>sonian/elasticsearch-jetty</v>
      </c>
    </row>
    <row r="990" customFormat="false" ht="15.75" hidden="false" customHeight="false" outlineLevel="0" collapsed="false">
      <c r="E990" s="16" t="str">
        <f aca="false">HYPERLINK(CONCATENATE("https:github.com/",J990),J990)</f>
        <v>sonian/elasticsearch-jetty</v>
      </c>
      <c r="H990" s="0" t="str">
        <f aca="false">CONCATENATE(F990," - ",G990)</f>
        <v>-</v>
      </c>
      <c r="I990" s="0" t="str">
        <f aca="false">REPLACE (D990,1,17,"")</f>
        <v/>
      </c>
      <c r="J990" s="0" t="str">
        <f aca="false">IFERROR(__xludf.dummyfunction("REGEXREPLACE(I251,"".git"","""")"),"sonian/elasticsearch-jetty")</f>
        <v>sonian/elasticsearch-jetty</v>
      </c>
    </row>
    <row r="991" customFormat="false" ht="15.75" hidden="false" customHeight="false" outlineLevel="0" collapsed="false">
      <c r="E991" s="16" t="str">
        <f aca="false">HYPERLINK(CONCATENATE("https:github.com/",J991),J991)</f>
        <v>sonian/elasticsearch-jetty</v>
      </c>
      <c r="H991" s="0" t="str">
        <f aca="false">CONCATENATE(F991," - ",G991)</f>
        <v>-</v>
      </c>
      <c r="I991" s="0" t="str">
        <f aca="false">REPLACE (D991,1,17,"")</f>
        <v/>
      </c>
      <c r="J991" s="0" t="str">
        <f aca="false">IFERROR(__xludf.dummyfunction("REGEXREPLACE(I251,"".git"","""")"),"sonian/elasticsearch-jetty")</f>
        <v>sonian/elasticsearch-jetty</v>
      </c>
    </row>
    <row r="992" customFormat="false" ht="15.75" hidden="false" customHeight="false" outlineLevel="0" collapsed="false">
      <c r="E992" s="16" t="str">
        <f aca="false">HYPERLINK(CONCATENATE("https:github.com/",J992),J992)</f>
        <v>sonian/elasticsearch-jetty</v>
      </c>
      <c r="H992" s="0" t="str">
        <f aca="false">CONCATENATE(F992," - ",G992)</f>
        <v>-</v>
      </c>
      <c r="I992" s="0" t="str">
        <f aca="false">REPLACE (D992,1,17,"")</f>
        <v/>
      </c>
      <c r="J992" s="0" t="str">
        <f aca="false">IFERROR(__xludf.dummyfunction("REGEXREPLACE(I251,"".git"","""")"),"sonian/elasticsearch-jetty")</f>
        <v>sonian/elasticsearch-jetty</v>
      </c>
    </row>
    <row r="993" customFormat="false" ht="15.75" hidden="false" customHeight="false" outlineLevel="0" collapsed="false">
      <c r="E993" s="16" t="str">
        <f aca="false">HYPERLINK(CONCATENATE("https:github.com/",J993),J993)</f>
        <v>sonian/elasticsearch-jetty</v>
      </c>
      <c r="H993" s="0" t="str">
        <f aca="false">CONCATENATE(F993," - ",G993)</f>
        <v>-</v>
      </c>
      <c r="I993" s="0" t="str">
        <f aca="false">REPLACE (D993,1,17,"")</f>
        <v/>
      </c>
      <c r="J993" s="0" t="str">
        <f aca="false">IFERROR(__xludf.dummyfunction("REGEXREPLACE(I251,"".git"","""")"),"sonian/elasticsearch-jetty")</f>
        <v>sonian/elasticsearch-jetty</v>
      </c>
    </row>
    <row r="994" customFormat="false" ht="15.75" hidden="false" customHeight="false" outlineLevel="0" collapsed="false">
      <c r="E994" s="16" t="str">
        <f aca="false">HYPERLINK(CONCATENATE("https:github.com/",J994),J994)</f>
        <v>sonian/elasticsearch-jetty</v>
      </c>
      <c r="H994" s="0" t="str">
        <f aca="false">CONCATENATE(F994," - ",G994)</f>
        <v>-</v>
      </c>
      <c r="I994" s="0" t="str">
        <f aca="false">REPLACE (D994,1,17,"")</f>
        <v/>
      </c>
      <c r="J994" s="0" t="str">
        <f aca="false">IFERROR(__xludf.dummyfunction("REGEXREPLACE(I251,"".git"","""")"),"sonian/elasticsearch-jetty")</f>
        <v>sonian/elasticsearch-jetty</v>
      </c>
    </row>
    <row r="995" customFormat="false" ht="15.75" hidden="false" customHeight="false" outlineLevel="0" collapsed="false">
      <c r="E995" s="16" t="str">
        <f aca="false">HYPERLINK(CONCATENATE("https:github.com/",J995),J995)</f>
        <v>sonian/elasticsearch-jetty</v>
      </c>
      <c r="H995" s="0" t="str">
        <f aca="false">CONCATENATE(F995," - ",G995)</f>
        <v>-</v>
      </c>
      <c r="I995" s="0" t="str">
        <f aca="false">REPLACE (D995,1,17,"")</f>
        <v/>
      </c>
      <c r="J995" s="0" t="str">
        <f aca="false">IFERROR(__xludf.dummyfunction("REGEXREPLACE(I251,"".git"","""")"),"sonian/elasticsearch-jetty")</f>
        <v>sonian/elasticsearch-jetty</v>
      </c>
    </row>
    <row r="996" customFormat="false" ht="15.75" hidden="false" customHeight="false" outlineLevel="0" collapsed="false">
      <c r="E996" s="16" t="str">
        <f aca="false">HYPERLINK(CONCATENATE("https:github.com/",J996),J996)</f>
        <v>sonian/elasticsearch-jetty</v>
      </c>
      <c r="H996" s="0" t="str">
        <f aca="false">CONCATENATE(F996," - ",G996)</f>
        <v>-</v>
      </c>
      <c r="I996" s="0" t="str">
        <f aca="false">REPLACE (D996,1,17,"")</f>
        <v/>
      </c>
      <c r="J996" s="0" t="str">
        <f aca="false">IFERROR(__xludf.dummyfunction("REGEXREPLACE(I251,"".git"","""")"),"sonian/elasticsearch-jetty")</f>
        <v>sonian/elasticsearch-jetty</v>
      </c>
    </row>
    <row r="997" customFormat="false" ht="15.75" hidden="false" customHeight="false" outlineLevel="0" collapsed="false">
      <c r="E997" s="16" t="str">
        <f aca="false">HYPERLINK(CONCATENATE("https:github.com/",J997),J997)</f>
        <v>sonian/elasticsearch-jetty</v>
      </c>
      <c r="H997" s="0" t="str">
        <f aca="false">CONCATENATE(F997," - ",G997)</f>
        <v>-</v>
      </c>
      <c r="I997" s="0" t="str">
        <f aca="false">REPLACE (D997,1,17,"")</f>
        <v/>
      </c>
      <c r="J997" s="0" t="str">
        <f aca="false">IFERROR(__xludf.dummyfunction("REGEXREPLACE(I251,"".git"","""")"),"sonian/elasticsearch-jetty")</f>
        <v>sonian/elasticsearch-jetty</v>
      </c>
    </row>
    <row r="998" customFormat="false" ht="15.75" hidden="false" customHeight="false" outlineLevel="0" collapsed="false">
      <c r="E998" s="16" t="str">
        <f aca="false">HYPERLINK(CONCATENATE("https:github.com/",J998),J998)</f>
        <v>sonian/elasticsearch-jetty</v>
      </c>
      <c r="H998" s="0" t="str">
        <f aca="false">CONCATENATE(F998," - ",G998)</f>
        <v>-</v>
      </c>
      <c r="I998" s="0" t="str">
        <f aca="false">REPLACE (D998,1,17,"")</f>
        <v/>
      </c>
      <c r="J998" s="0" t="str">
        <f aca="false">IFERROR(__xludf.dummyfunction("REGEXREPLACE(I251,"".git"","""")"),"sonian/elasticsearch-jetty")</f>
        <v>sonian/elasticsearch-jetty</v>
      </c>
    </row>
    <row r="999" customFormat="false" ht="15.75" hidden="false" customHeight="false" outlineLevel="0" collapsed="false">
      <c r="E999" s="16" t="str">
        <f aca="false">HYPERLINK(CONCATENATE("https:github.com/",J999),J999)</f>
        <v>sonian/elasticsearch-jetty</v>
      </c>
      <c r="H999" s="0" t="str">
        <f aca="false">CONCATENATE(F999," - ",G999)</f>
        <v>-</v>
      </c>
      <c r="I999" s="0" t="str">
        <f aca="false">REPLACE (D999,1,17,"")</f>
        <v/>
      </c>
      <c r="J999" s="0" t="str">
        <f aca="false">IFERROR(__xludf.dummyfunction("REGEXREPLACE(I251,"".git"","""")"),"sonian/elasticsearch-jetty")</f>
        <v>sonian/elasticsearch-jetty</v>
      </c>
    </row>
    <row r="1000" customFormat="false" ht="15.75" hidden="false" customHeight="false" outlineLevel="0" collapsed="false">
      <c r="E1000" s="16" t="str">
        <f aca="false">HYPERLINK(CONCATENATE("https:github.com/",J1000),J1000)</f>
        <v>sonian/elasticsearch-jetty</v>
      </c>
      <c r="H1000" s="0" t="str">
        <f aca="false">CONCATENATE(F1000," - ",G1000)</f>
        <v>-</v>
      </c>
      <c r="I1000" s="0" t="str">
        <f aca="false">REPLACE (D1000,1,17,"")</f>
        <v/>
      </c>
      <c r="J1000" s="0" t="str">
        <f aca="false">IFERROR(__xludf.dummyfunction("REGEXREPLACE(I251,"".git"","""")"),"sonian/elasticsearch-jetty")</f>
        <v>sonian/elasticsearch-jetty</v>
      </c>
    </row>
  </sheetData>
  <dataValidations count="1">
    <dataValidation allowBlank="true" operator="between" showDropDown="true" showErrorMessage="true" showInputMessage="false" sqref="K2:L8 D9 J9:L9 K10:L251" type="decimal">
      <formula1>0</formula1>
      <formula2>4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Juri Di Rocco</cp:lastModifiedBy>
  <dcterms:modified xsi:type="dcterms:W3CDTF">2018-03-15T13:58:30Z</dcterms:modified>
  <cp:revision>5</cp:revision>
  <dc:subject/>
  <dc:title/>
</cp:coreProperties>
</file>